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DeTrabalho" defaultThemeVersion="124226"/>
  <mc:AlternateContent xmlns:mc="http://schemas.openxmlformats.org/markup-compatibility/2006">
    <mc:Choice Requires="x15">
      <x15ac:absPath xmlns:x15ac="http://schemas.microsoft.com/office/spreadsheetml/2010/11/ac" url="C:\Users\pbisht21\Documents\Work\VLI Logistics\SPRINT-2-Consumption\"/>
    </mc:Choice>
  </mc:AlternateContent>
  <bookViews>
    <workbookView xWindow="0" yWindow="0" windowWidth="20490" windowHeight="7530" tabRatio="667"/>
  </bookViews>
  <sheets>
    <sheet name="Resultados soja e farelo" sheetId="53" r:id="rId1"/>
    <sheet name="Resultados milho" sheetId="68" r:id="rId2"/>
    <sheet name="VLI" sheetId="58" state="hidden" r:id="rId3"/>
    <sheet name="AI FNS" sheetId="56" state="hidden" r:id="rId4"/>
    <sheet name="Area_Soja" sheetId="60" r:id="rId5"/>
    <sheet name="Area_Milho Safra" sheetId="61" r:id="rId6"/>
    <sheet name="Area_Milho Safrinha" sheetId="62" r:id="rId7"/>
    <sheet name="Area_Milho Total" sheetId="63" r:id="rId8"/>
    <sheet name="MA_PI" sheetId="57" state="hidden" r:id="rId9"/>
    <sheet name="Analise MT" sheetId="67" state="hidden" r:id="rId10"/>
    <sheet name="dados em xeque" sheetId="64" state="hidden" r:id="rId11"/>
    <sheet name="analise agroconsult" sheetId="59" state="hidden" r:id="rId12"/>
    <sheet name="Area de Influencia FNS" sheetId="55" state="hidden" r:id="rId13"/>
    <sheet name="resultados_regioes vli" sheetId="54" state="hidden" r:id="rId14"/>
  </sheets>
  <definedNames>
    <definedName name="_xlnm._FilterDatabase" localSheetId="3" hidden="1">'AI FNS'!$A$20:$BF$41</definedName>
    <definedName name="_xlnm._FilterDatabase" localSheetId="2" hidden="1">VLI!$A$6:$BA$96</definedName>
  </definedNames>
  <calcPr calcId="152511"/>
</workbook>
</file>

<file path=xl/calcChain.xml><?xml version="1.0" encoding="utf-8"?>
<calcChain xmlns="http://schemas.openxmlformats.org/spreadsheetml/2006/main">
  <c r="BM6" i="68" l="1"/>
  <c r="BN6" i="68" s="1"/>
  <c r="BO6" i="68" s="1"/>
  <c r="BP6" i="68" s="1"/>
  <c r="BM7" i="68"/>
  <c r="BN7" i="68" s="1"/>
  <c r="BO7" i="68" s="1"/>
  <c r="BP7" i="68" s="1"/>
  <c r="BM8" i="68"/>
  <c r="BN8" i="68" s="1"/>
  <c r="BO8" i="68" s="1"/>
  <c r="BP8" i="68" s="1"/>
  <c r="BN27" i="68"/>
  <c r="BO27" i="68" s="1"/>
  <c r="BP27" i="68" s="1"/>
  <c r="BN43" i="68"/>
  <c r="BO43" i="68" s="1"/>
  <c r="BP43" i="68" s="1"/>
  <c r="BM67" i="68"/>
  <c r="BN67" i="68" s="1"/>
  <c r="BO67" i="68" s="1"/>
  <c r="BP67" i="68" s="1"/>
  <c r="BM72" i="68"/>
  <c r="BN72" i="68" s="1"/>
  <c r="BO72" i="68" s="1"/>
  <c r="BP72" i="68" s="1"/>
  <c r="BH6" i="68"/>
  <c r="BI6" i="68"/>
  <c r="BJ6" i="68" s="1"/>
  <c r="BK6" i="68" s="1"/>
  <c r="BH7" i="68"/>
  <c r="BI7" i="68" s="1"/>
  <c r="BJ7" i="68" s="1"/>
  <c r="BK7" i="68" s="1"/>
  <c r="BH8" i="68"/>
  <c r="BI8" i="68" s="1"/>
  <c r="BJ8" i="68" s="1"/>
  <c r="BK8" i="68" s="1"/>
  <c r="BH30" i="68"/>
  <c r="BI30" i="68" s="1"/>
  <c r="BJ30" i="68" s="1"/>
  <c r="BK30" i="68" s="1"/>
  <c r="BH58" i="68"/>
  <c r="BI58" i="68" s="1"/>
  <c r="BJ58" i="68" s="1"/>
  <c r="BK58" i="68" s="1"/>
  <c r="BH67" i="68"/>
  <c r="BI67" i="68" s="1"/>
  <c r="BJ67" i="68" s="1"/>
  <c r="BK67" i="68" s="1"/>
  <c r="BD6" i="68"/>
  <c r="BE6" i="68" s="1"/>
  <c r="BF6" i="68" s="1"/>
  <c r="BD7" i="68"/>
  <c r="BE7" i="68" s="1"/>
  <c r="BF7" i="68" s="1"/>
  <c r="BD8" i="68"/>
  <c r="BE8" i="68" s="1"/>
  <c r="BF8" i="68" s="1"/>
  <c r="BD67" i="68"/>
  <c r="BE67" i="68" s="1"/>
  <c r="BF67" i="68" s="1"/>
  <c r="BR9" i="68"/>
  <c r="BD9" i="68" s="1"/>
  <c r="BE9" i="68" s="1"/>
  <c r="BF9" i="68" s="1"/>
  <c r="BS9" i="68"/>
  <c r="BH9" i="68" s="1"/>
  <c r="BI9" i="68" s="1"/>
  <c r="BJ9" i="68" s="1"/>
  <c r="BK9" i="68" s="1"/>
  <c r="BT9" i="68"/>
  <c r="BM9" i="68" s="1"/>
  <c r="BN9" i="68" s="1"/>
  <c r="BO9" i="68" s="1"/>
  <c r="BP9" i="68" s="1"/>
  <c r="BR10" i="68"/>
  <c r="BD10" i="68" s="1"/>
  <c r="BE10" i="68" s="1"/>
  <c r="BF10" i="68" s="1"/>
  <c r="BS10" i="68"/>
  <c r="BH10" i="68" s="1"/>
  <c r="BI10" i="68" s="1"/>
  <c r="BJ10" i="68" s="1"/>
  <c r="BK10" i="68" s="1"/>
  <c r="BT10" i="68"/>
  <c r="BM10" i="68" s="1"/>
  <c r="BN10" i="68" s="1"/>
  <c r="BO10" i="68" s="1"/>
  <c r="BP10" i="68" s="1"/>
  <c r="BR11" i="68"/>
  <c r="BD11" i="68" s="1"/>
  <c r="BE11" i="68" s="1"/>
  <c r="BF11" i="68" s="1"/>
  <c r="BS11" i="68"/>
  <c r="BH11" i="68" s="1"/>
  <c r="BI11" i="68" s="1"/>
  <c r="BJ11" i="68" s="1"/>
  <c r="BK11" i="68" s="1"/>
  <c r="BT11" i="68"/>
  <c r="BM11" i="68" s="1"/>
  <c r="BN11" i="68" s="1"/>
  <c r="BO11" i="68" s="1"/>
  <c r="BP11" i="68" s="1"/>
  <c r="BR12" i="68"/>
  <c r="BD12" i="68" s="1"/>
  <c r="BE12" i="68" s="1"/>
  <c r="BF12" i="68" s="1"/>
  <c r="BS12" i="68"/>
  <c r="BH12" i="68" s="1"/>
  <c r="BI12" i="68" s="1"/>
  <c r="BJ12" i="68" s="1"/>
  <c r="BK12" i="68" s="1"/>
  <c r="BT12" i="68"/>
  <c r="BM12" i="68" s="1"/>
  <c r="BN12" i="68" s="1"/>
  <c r="BO12" i="68" s="1"/>
  <c r="BP12" i="68" s="1"/>
  <c r="BR13" i="68"/>
  <c r="BD13" i="68" s="1"/>
  <c r="BE13" i="68" s="1"/>
  <c r="BF13" i="68" s="1"/>
  <c r="BS13" i="68"/>
  <c r="BH13" i="68" s="1"/>
  <c r="BI13" i="68" s="1"/>
  <c r="BJ13" i="68" s="1"/>
  <c r="BK13" i="68" s="1"/>
  <c r="BT13" i="68"/>
  <c r="BM13" i="68" s="1"/>
  <c r="BN13" i="68" s="1"/>
  <c r="BO13" i="68" s="1"/>
  <c r="BP13" i="68" s="1"/>
  <c r="BR14" i="68"/>
  <c r="BD14" i="68" s="1"/>
  <c r="BE14" i="68" s="1"/>
  <c r="BF14" i="68" s="1"/>
  <c r="BS14" i="68"/>
  <c r="BH14" i="68" s="1"/>
  <c r="BI14" i="68" s="1"/>
  <c r="BJ14" i="68" s="1"/>
  <c r="BK14" i="68" s="1"/>
  <c r="BT14" i="68"/>
  <c r="BM14" i="68" s="1"/>
  <c r="BN14" i="68" s="1"/>
  <c r="BO14" i="68" s="1"/>
  <c r="BP14" i="68" s="1"/>
  <c r="BR15" i="68"/>
  <c r="BD15" i="68" s="1"/>
  <c r="BE15" i="68" s="1"/>
  <c r="BF15" i="68" s="1"/>
  <c r="BS15" i="68"/>
  <c r="BH15" i="68" s="1"/>
  <c r="BI15" i="68" s="1"/>
  <c r="BJ15" i="68" s="1"/>
  <c r="BK15" i="68" s="1"/>
  <c r="BT15" i="68"/>
  <c r="BM15" i="68" s="1"/>
  <c r="BN15" i="68" s="1"/>
  <c r="BO15" i="68" s="1"/>
  <c r="BP15" i="68" s="1"/>
  <c r="BR16" i="68"/>
  <c r="BD16" i="68" s="1"/>
  <c r="BE16" i="68" s="1"/>
  <c r="BF16" i="68" s="1"/>
  <c r="BS16" i="68"/>
  <c r="BH16" i="68" s="1"/>
  <c r="BI16" i="68" s="1"/>
  <c r="BJ16" i="68" s="1"/>
  <c r="BK16" i="68" s="1"/>
  <c r="BT16" i="68"/>
  <c r="BM16" i="68" s="1"/>
  <c r="BN16" i="68" s="1"/>
  <c r="BO16" i="68" s="1"/>
  <c r="BP16" i="68" s="1"/>
  <c r="BR17" i="68"/>
  <c r="BD17" i="68" s="1"/>
  <c r="BE17" i="68" s="1"/>
  <c r="BF17" i="68" s="1"/>
  <c r="BS17" i="68"/>
  <c r="BH17" i="68" s="1"/>
  <c r="BI17" i="68" s="1"/>
  <c r="BJ17" i="68" s="1"/>
  <c r="BK17" i="68" s="1"/>
  <c r="BT17" i="68"/>
  <c r="BM17" i="68" s="1"/>
  <c r="BN17" i="68" s="1"/>
  <c r="BO17" i="68" s="1"/>
  <c r="BP17" i="68" s="1"/>
  <c r="BR18" i="68"/>
  <c r="BD18" i="68" s="1"/>
  <c r="BE18" i="68" s="1"/>
  <c r="BF18" i="68" s="1"/>
  <c r="BS18" i="68"/>
  <c r="BH18" i="68" s="1"/>
  <c r="BI18" i="68" s="1"/>
  <c r="BJ18" i="68" s="1"/>
  <c r="BK18" i="68" s="1"/>
  <c r="BT18" i="68"/>
  <c r="BM18" i="68" s="1"/>
  <c r="BN18" i="68" s="1"/>
  <c r="BO18" i="68" s="1"/>
  <c r="BP18" i="68" s="1"/>
  <c r="BR19" i="68"/>
  <c r="BD19" i="68" s="1"/>
  <c r="BE19" i="68" s="1"/>
  <c r="BF19" i="68" s="1"/>
  <c r="BS19" i="68"/>
  <c r="BH19" i="68" s="1"/>
  <c r="BI19" i="68" s="1"/>
  <c r="BJ19" i="68" s="1"/>
  <c r="BK19" i="68" s="1"/>
  <c r="BT19" i="68"/>
  <c r="BM19" i="68" s="1"/>
  <c r="BN19" i="68" s="1"/>
  <c r="BO19" i="68" s="1"/>
  <c r="BP19" i="68" s="1"/>
  <c r="BR20" i="68"/>
  <c r="BD20" i="68" s="1"/>
  <c r="BE20" i="68" s="1"/>
  <c r="BF20" i="68" s="1"/>
  <c r="BS20" i="68"/>
  <c r="BH20" i="68" s="1"/>
  <c r="BI20" i="68" s="1"/>
  <c r="BJ20" i="68" s="1"/>
  <c r="BK20" i="68" s="1"/>
  <c r="BT20" i="68"/>
  <c r="BM20" i="68" s="1"/>
  <c r="BN20" i="68" s="1"/>
  <c r="BO20" i="68" s="1"/>
  <c r="BP20" i="68" s="1"/>
  <c r="BR21" i="68"/>
  <c r="BD21" i="68" s="1"/>
  <c r="BE21" i="68" s="1"/>
  <c r="BF21" i="68" s="1"/>
  <c r="BS21" i="68"/>
  <c r="BH21" i="68" s="1"/>
  <c r="BI21" i="68" s="1"/>
  <c r="BJ21" i="68" s="1"/>
  <c r="BK21" i="68" s="1"/>
  <c r="BT21" i="68"/>
  <c r="BM21" i="68" s="1"/>
  <c r="BN21" i="68" s="1"/>
  <c r="BO21" i="68" s="1"/>
  <c r="BP21" i="68" s="1"/>
  <c r="BR22" i="68"/>
  <c r="BD22" i="68" s="1"/>
  <c r="BE22" i="68" s="1"/>
  <c r="BF22" i="68" s="1"/>
  <c r="BS22" i="68"/>
  <c r="BH22" i="68" s="1"/>
  <c r="BI22" i="68" s="1"/>
  <c r="BJ22" i="68" s="1"/>
  <c r="BK22" i="68" s="1"/>
  <c r="BT22" i="68"/>
  <c r="BM22" i="68" s="1"/>
  <c r="BN22" i="68" s="1"/>
  <c r="BO22" i="68" s="1"/>
  <c r="BP22" i="68" s="1"/>
  <c r="BR23" i="68"/>
  <c r="BD23" i="68" s="1"/>
  <c r="BE23" i="68" s="1"/>
  <c r="BF23" i="68" s="1"/>
  <c r="BS23" i="68"/>
  <c r="BH23" i="68" s="1"/>
  <c r="BI23" i="68" s="1"/>
  <c r="BJ23" i="68" s="1"/>
  <c r="BK23" i="68" s="1"/>
  <c r="BT23" i="68"/>
  <c r="BM23" i="68" s="1"/>
  <c r="BN23" i="68" s="1"/>
  <c r="BO23" i="68" s="1"/>
  <c r="BP23" i="68" s="1"/>
  <c r="BR24" i="68"/>
  <c r="BD24" i="68" s="1"/>
  <c r="BE24" i="68" s="1"/>
  <c r="BF24" i="68" s="1"/>
  <c r="BS24" i="68"/>
  <c r="BH24" i="68" s="1"/>
  <c r="BI24" i="68" s="1"/>
  <c r="BJ24" i="68" s="1"/>
  <c r="BK24" i="68" s="1"/>
  <c r="BT24" i="68"/>
  <c r="BM24" i="68" s="1"/>
  <c r="BN24" i="68" s="1"/>
  <c r="BO24" i="68" s="1"/>
  <c r="BP24" i="68" s="1"/>
  <c r="BR25" i="68"/>
  <c r="BD25" i="68" s="1"/>
  <c r="BE25" i="68" s="1"/>
  <c r="BF25" i="68" s="1"/>
  <c r="BS25" i="68"/>
  <c r="BH25" i="68" s="1"/>
  <c r="BI25" i="68" s="1"/>
  <c r="BJ25" i="68" s="1"/>
  <c r="BK25" i="68" s="1"/>
  <c r="BT25" i="68"/>
  <c r="BM25" i="68" s="1"/>
  <c r="BN25" i="68" s="1"/>
  <c r="BO25" i="68" s="1"/>
  <c r="BP25" i="68" s="1"/>
  <c r="BR26" i="68"/>
  <c r="BD26" i="68" s="1"/>
  <c r="BE26" i="68" s="1"/>
  <c r="BF26" i="68" s="1"/>
  <c r="BS26" i="68"/>
  <c r="BH26" i="68" s="1"/>
  <c r="BI26" i="68" s="1"/>
  <c r="BJ26" i="68" s="1"/>
  <c r="BK26" i="68" s="1"/>
  <c r="BT26" i="68"/>
  <c r="BM26" i="68" s="1"/>
  <c r="BN26" i="68" s="1"/>
  <c r="BO26" i="68" s="1"/>
  <c r="BP26" i="68" s="1"/>
  <c r="BR27" i="68"/>
  <c r="BD27" i="68" s="1"/>
  <c r="BE27" i="68" s="1"/>
  <c r="BF27" i="68" s="1"/>
  <c r="BS27" i="68"/>
  <c r="BH27" i="68" s="1"/>
  <c r="BI27" i="68" s="1"/>
  <c r="BJ27" i="68" s="1"/>
  <c r="BK27" i="68" s="1"/>
  <c r="BT27" i="68"/>
  <c r="BM27" i="68" s="1"/>
  <c r="BR28" i="68"/>
  <c r="BD28" i="68" s="1"/>
  <c r="BE28" i="68" s="1"/>
  <c r="BF28" i="68" s="1"/>
  <c r="BS28" i="68"/>
  <c r="BH28" i="68" s="1"/>
  <c r="BI28" i="68" s="1"/>
  <c r="BJ28" i="68" s="1"/>
  <c r="BK28" i="68" s="1"/>
  <c r="BT28" i="68"/>
  <c r="BM28" i="68" s="1"/>
  <c r="BN28" i="68" s="1"/>
  <c r="BO28" i="68" s="1"/>
  <c r="BP28" i="68" s="1"/>
  <c r="BR29" i="68"/>
  <c r="BD29" i="68" s="1"/>
  <c r="BE29" i="68" s="1"/>
  <c r="BF29" i="68" s="1"/>
  <c r="BS29" i="68"/>
  <c r="BH29" i="68" s="1"/>
  <c r="BI29" i="68" s="1"/>
  <c r="BJ29" i="68" s="1"/>
  <c r="BK29" i="68" s="1"/>
  <c r="BT29" i="68"/>
  <c r="BM29" i="68" s="1"/>
  <c r="BN29" i="68" s="1"/>
  <c r="BO29" i="68" s="1"/>
  <c r="BP29" i="68" s="1"/>
  <c r="BR30" i="68"/>
  <c r="BD30" i="68" s="1"/>
  <c r="BE30" i="68" s="1"/>
  <c r="BF30" i="68" s="1"/>
  <c r="BS30" i="68"/>
  <c r="BT30" i="68"/>
  <c r="BM30" i="68" s="1"/>
  <c r="BN30" i="68" s="1"/>
  <c r="BO30" i="68" s="1"/>
  <c r="BP30" i="68" s="1"/>
  <c r="BR31" i="68"/>
  <c r="BD31" i="68" s="1"/>
  <c r="BE31" i="68" s="1"/>
  <c r="BF31" i="68" s="1"/>
  <c r="BS31" i="68"/>
  <c r="BH31" i="68" s="1"/>
  <c r="BI31" i="68" s="1"/>
  <c r="BJ31" i="68" s="1"/>
  <c r="BK31" i="68" s="1"/>
  <c r="BT31" i="68"/>
  <c r="BM31" i="68" s="1"/>
  <c r="BN31" i="68" s="1"/>
  <c r="BO31" i="68" s="1"/>
  <c r="BP31" i="68" s="1"/>
  <c r="BR32" i="68"/>
  <c r="BD32" i="68" s="1"/>
  <c r="BE32" i="68" s="1"/>
  <c r="BF32" i="68" s="1"/>
  <c r="BS32" i="68"/>
  <c r="BH32" i="68" s="1"/>
  <c r="BI32" i="68" s="1"/>
  <c r="BJ32" i="68" s="1"/>
  <c r="BK32" i="68" s="1"/>
  <c r="BT32" i="68"/>
  <c r="BM32" i="68" s="1"/>
  <c r="BN32" i="68" s="1"/>
  <c r="BO32" i="68" s="1"/>
  <c r="BP32" i="68" s="1"/>
  <c r="BR33" i="68"/>
  <c r="BD33" i="68" s="1"/>
  <c r="BE33" i="68" s="1"/>
  <c r="BF33" i="68" s="1"/>
  <c r="BS33" i="68"/>
  <c r="BH33" i="68" s="1"/>
  <c r="BI33" i="68" s="1"/>
  <c r="BJ33" i="68" s="1"/>
  <c r="BK33" i="68" s="1"/>
  <c r="BT33" i="68"/>
  <c r="BM33" i="68" s="1"/>
  <c r="BN33" i="68" s="1"/>
  <c r="BO33" i="68" s="1"/>
  <c r="BP33" i="68" s="1"/>
  <c r="BR34" i="68"/>
  <c r="BD34" i="68" s="1"/>
  <c r="BE34" i="68" s="1"/>
  <c r="BF34" i="68" s="1"/>
  <c r="BS34" i="68"/>
  <c r="BH34" i="68" s="1"/>
  <c r="BI34" i="68" s="1"/>
  <c r="BJ34" i="68" s="1"/>
  <c r="BK34" i="68" s="1"/>
  <c r="BT34" i="68"/>
  <c r="BM34" i="68" s="1"/>
  <c r="BN34" i="68" s="1"/>
  <c r="BO34" i="68" s="1"/>
  <c r="BP34" i="68" s="1"/>
  <c r="BR35" i="68"/>
  <c r="BD35" i="68" s="1"/>
  <c r="BE35" i="68" s="1"/>
  <c r="BF35" i="68" s="1"/>
  <c r="BS35" i="68"/>
  <c r="BH35" i="68" s="1"/>
  <c r="BI35" i="68" s="1"/>
  <c r="BJ35" i="68" s="1"/>
  <c r="BK35" i="68" s="1"/>
  <c r="BT35" i="68"/>
  <c r="BM35" i="68" s="1"/>
  <c r="BN35" i="68" s="1"/>
  <c r="BO35" i="68" s="1"/>
  <c r="BP35" i="68" s="1"/>
  <c r="BR36" i="68"/>
  <c r="BD36" i="68" s="1"/>
  <c r="BE36" i="68" s="1"/>
  <c r="BF36" i="68" s="1"/>
  <c r="BS36" i="68"/>
  <c r="BH36" i="68" s="1"/>
  <c r="BI36" i="68" s="1"/>
  <c r="BJ36" i="68" s="1"/>
  <c r="BK36" i="68" s="1"/>
  <c r="BT36" i="68"/>
  <c r="BM36" i="68" s="1"/>
  <c r="BN36" i="68" s="1"/>
  <c r="BO36" i="68" s="1"/>
  <c r="BP36" i="68" s="1"/>
  <c r="BR37" i="68"/>
  <c r="BD37" i="68" s="1"/>
  <c r="BE37" i="68" s="1"/>
  <c r="BF37" i="68" s="1"/>
  <c r="BS37" i="68"/>
  <c r="BH37" i="68" s="1"/>
  <c r="BI37" i="68" s="1"/>
  <c r="BJ37" i="68" s="1"/>
  <c r="BK37" i="68" s="1"/>
  <c r="BT37" i="68"/>
  <c r="BM37" i="68" s="1"/>
  <c r="BN37" i="68" s="1"/>
  <c r="BO37" i="68" s="1"/>
  <c r="BP37" i="68" s="1"/>
  <c r="BR38" i="68"/>
  <c r="BD38" i="68" s="1"/>
  <c r="BE38" i="68" s="1"/>
  <c r="BF38" i="68" s="1"/>
  <c r="BS38" i="68"/>
  <c r="BH38" i="68" s="1"/>
  <c r="BI38" i="68" s="1"/>
  <c r="BJ38" i="68" s="1"/>
  <c r="BK38" i="68" s="1"/>
  <c r="BT38" i="68"/>
  <c r="BM38" i="68" s="1"/>
  <c r="BN38" i="68" s="1"/>
  <c r="BO38" i="68" s="1"/>
  <c r="BP38" i="68" s="1"/>
  <c r="BR39" i="68"/>
  <c r="BD39" i="68" s="1"/>
  <c r="BE39" i="68" s="1"/>
  <c r="BF39" i="68" s="1"/>
  <c r="BS39" i="68"/>
  <c r="BH39" i="68" s="1"/>
  <c r="BI39" i="68" s="1"/>
  <c r="BJ39" i="68" s="1"/>
  <c r="BK39" i="68" s="1"/>
  <c r="BT39" i="68"/>
  <c r="BM39" i="68" s="1"/>
  <c r="BN39" i="68" s="1"/>
  <c r="BO39" i="68" s="1"/>
  <c r="BP39" i="68" s="1"/>
  <c r="BR40" i="68"/>
  <c r="BD40" i="68" s="1"/>
  <c r="BE40" i="68" s="1"/>
  <c r="BF40" i="68" s="1"/>
  <c r="BS40" i="68"/>
  <c r="BH40" i="68" s="1"/>
  <c r="BI40" i="68" s="1"/>
  <c r="BJ40" i="68" s="1"/>
  <c r="BK40" i="68" s="1"/>
  <c r="BT40" i="68"/>
  <c r="BM40" i="68" s="1"/>
  <c r="BN40" i="68" s="1"/>
  <c r="BO40" i="68" s="1"/>
  <c r="BP40" i="68" s="1"/>
  <c r="BR41" i="68"/>
  <c r="BD41" i="68" s="1"/>
  <c r="BE41" i="68" s="1"/>
  <c r="BF41" i="68" s="1"/>
  <c r="BS41" i="68"/>
  <c r="BH41" i="68" s="1"/>
  <c r="BI41" i="68" s="1"/>
  <c r="BJ41" i="68" s="1"/>
  <c r="BK41" i="68" s="1"/>
  <c r="BT41" i="68"/>
  <c r="BM41" i="68" s="1"/>
  <c r="BN41" i="68" s="1"/>
  <c r="BO41" i="68" s="1"/>
  <c r="BP41" i="68" s="1"/>
  <c r="BR42" i="68"/>
  <c r="BD42" i="68" s="1"/>
  <c r="BE42" i="68" s="1"/>
  <c r="BF42" i="68" s="1"/>
  <c r="BS42" i="68"/>
  <c r="BH42" i="68" s="1"/>
  <c r="BI42" i="68" s="1"/>
  <c r="BJ42" i="68" s="1"/>
  <c r="BK42" i="68" s="1"/>
  <c r="BT42" i="68"/>
  <c r="BM42" i="68" s="1"/>
  <c r="BN42" i="68" s="1"/>
  <c r="BO42" i="68" s="1"/>
  <c r="BP42" i="68" s="1"/>
  <c r="BR43" i="68"/>
  <c r="BD43" i="68" s="1"/>
  <c r="BE43" i="68" s="1"/>
  <c r="BF43" i="68" s="1"/>
  <c r="BS43" i="68"/>
  <c r="BH43" i="68" s="1"/>
  <c r="BI43" i="68" s="1"/>
  <c r="BJ43" i="68" s="1"/>
  <c r="BK43" i="68" s="1"/>
  <c r="BT43" i="68"/>
  <c r="BM43" i="68" s="1"/>
  <c r="BR44" i="68"/>
  <c r="BD44" i="68" s="1"/>
  <c r="BE44" i="68" s="1"/>
  <c r="BF44" i="68" s="1"/>
  <c r="BS44" i="68"/>
  <c r="BH44" i="68" s="1"/>
  <c r="BI44" i="68" s="1"/>
  <c r="BJ44" i="68" s="1"/>
  <c r="BK44" i="68" s="1"/>
  <c r="BT44" i="68"/>
  <c r="BM44" i="68" s="1"/>
  <c r="BN44" i="68" s="1"/>
  <c r="BO44" i="68" s="1"/>
  <c r="BP44" i="68" s="1"/>
  <c r="BR45" i="68"/>
  <c r="BD45" i="68" s="1"/>
  <c r="BE45" i="68" s="1"/>
  <c r="BF45" i="68" s="1"/>
  <c r="BS45" i="68"/>
  <c r="BH45" i="68" s="1"/>
  <c r="BI45" i="68" s="1"/>
  <c r="BJ45" i="68" s="1"/>
  <c r="BK45" i="68" s="1"/>
  <c r="BT45" i="68"/>
  <c r="BM45" i="68" s="1"/>
  <c r="BN45" i="68" s="1"/>
  <c r="BO45" i="68" s="1"/>
  <c r="BP45" i="68" s="1"/>
  <c r="BR46" i="68"/>
  <c r="BD46" i="68" s="1"/>
  <c r="BE46" i="68" s="1"/>
  <c r="BF46" i="68" s="1"/>
  <c r="BS46" i="68"/>
  <c r="BH46" i="68" s="1"/>
  <c r="BI46" i="68" s="1"/>
  <c r="BJ46" i="68" s="1"/>
  <c r="BK46" i="68" s="1"/>
  <c r="BT46" i="68"/>
  <c r="BM46" i="68" s="1"/>
  <c r="BN46" i="68" s="1"/>
  <c r="BO46" i="68" s="1"/>
  <c r="BP46" i="68" s="1"/>
  <c r="BR47" i="68"/>
  <c r="BD47" i="68" s="1"/>
  <c r="BE47" i="68" s="1"/>
  <c r="BF47" i="68" s="1"/>
  <c r="BS47" i="68"/>
  <c r="BH47" i="68" s="1"/>
  <c r="BI47" i="68" s="1"/>
  <c r="BJ47" i="68" s="1"/>
  <c r="BK47" i="68" s="1"/>
  <c r="BT47" i="68"/>
  <c r="BM47" i="68" s="1"/>
  <c r="BN47" i="68" s="1"/>
  <c r="BO47" i="68" s="1"/>
  <c r="BP47" i="68" s="1"/>
  <c r="BR48" i="68"/>
  <c r="BD48" i="68" s="1"/>
  <c r="BE48" i="68" s="1"/>
  <c r="BF48" i="68" s="1"/>
  <c r="BS48" i="68"/>
  <c r="BH48" i="68" s="1"/>
  <c r="BI48" i="68" s="1"/>
  <c r="BJ48" i="68" s="1"/>
  <c r="BK48" i="68" s="1"/>
  <c r="BT48" i="68"/>
  <c r="BM48" i="68" s="1"/>
  <c r="BN48" i="68" s="1"/>
  <c r="BO48" i="68" s="1"/>
  <c r="BP48" i="68" s="1"/>
  <c r="BR49" i="68"/>
  <c r="BD49" i="68" s="1"/>
  <c r="BE49" i="68" s="1"/>
  <c r="BF49" i="68" s="1"/>
  <c r="BS49" i="68"/>
  <c r="BH49" i="68" s="1"/>
  <c r="BI49" i="68" s="1"/>
  <c r="BJ49" i="68" s="1"/>
  <c r="BK49" i="68" s="1"/>
  <c r="BT49" i="68"/>
  <c r="BM49" i="68" s="1"/>
  <c r="BN49" i="68" s="1"/>
  <c r="BO49" i="68" s="1"/>
  <c r="BP49" i="68" s="1"/>
  <c r="BR50" i="68"/>
  <c r="BD50" i="68" s="1"/>
  <c r="BE50" i="68" s="1"/>
  <c r="BF50" i="68" s="1"/>
  <c r="BS50" i="68"/>
  <c r="BH50" i="68" s="1"/>
  <c r="BI50" i="68" s="1"/>
  <c r="BJ50" i="68" s="1"/>
  <c r="BK50" i="68" s="1"/>
  <c r="BT50" i="68"/>
  <c r="BM50" i="68" s="1"/>
  <c r="BN50" i="68" s="1"/>
  <c r="BO50" i="68" s="1"/>
  <c r="BP50" i="68" s="1"/>
  <c r="BR51" i="68"/>
  <c r="BD51" i="68" s="1"/>
  <c r="BE51" i="68" s="1"/>
  <c r="BF51" i="68" s="1"/>
  <c r="BS51" i="68"/>
  <c r="BH51" i="68" s="1"/>
  <c r="BI51" i="68" s="1"/>
  <c r="BJ51" i="68" s="1"/>
  <c r="BK51" i="68" s="1"/>
  <c r="BT51" i="68"/>
  <c r="BM51" i="68" s="1"/>
  <c r="BN51" i="68" s="1"/>
  <c r="BO51" i="68" s="1"/>
  <c r="BP51" i="68" s="1"/>
  <c r="BR52" i="68"/>
  <c r="BD52" i="68" s="1"/>
  <c r="BE52" i="68" s="1"/>
  <c r="BF52" i="68" s="1"/>
  <c r="BS52" i="68"/>
  <c r="BH52" i="68" s="1"/>
  <c r="BI52" i="68" s="1"/>
  <c r="BJ52" i="68" s="1"/>
  <c r="BK52" i="68" s="1"/>
  <c r="BT52" i="68"/>
  <c r="BM52" i="68" s="1"/>
  <c r="BN52" i="68" s="1"/>
  <c r="BO52" i="68" s="1"/>
  <c r="BP52" i="68" s="1"/>
  <c r="BR53" i="68"/>
  <c r="BD53" i="68" s="1"/>
  <c r="BE53" i="68" s="1"/>
  <c r="BF53" i="68" s="1"/>
  <c r="BS53" i="68"/>
  <c r="BH53" i="68" s="1"/>
  <c r="BI53" i="68" s="1"/>
  <c r="BJ53" i="68" s="1"/>
  <c r="BK53" i="68" s="1"/>
  <c r="BT53" i="68"/>
  <c r="BM53" i="68" s="1"/>
  <c r="BN53" i="68" s="1"/>
  <c r="BO53" i="68" s="1"/>
  <c r="BP53" i="68" s="1"/>
  <c r="BR54" i="68"/>
  <c r="BD54" i="68" s="1"/>
  <c r="BE54" i="68" s="1"/>
  <c r="BF54" i="68" s="1"/>
  <c r="BS54" i="68"/>
  <c r="BH54" i="68" s="1"/>
  <c r="BI54" i="68" s="1"/>
  <c r="BJ54" i="68" s="1"/>
  <c r="BK54" i="68" s="1"/>
  <c r="BT54" i="68"/>
  <c r="BM54" i="68" s="1"/>
  <c r="BN54" i="68" s="1"/>
  <c r="BO54" i="68" s="1"/>
  <c r="BP54" i="68" s="1"/>
  <c r="BR55" i="68"/>
  <c r="BD55" i="68" s="1"/>
  <c r="BE55" i="68" s="1"/>
  <c r="BF55" i="68" s="1"/>
  <c r="BS55" i="68"/>
  <c r="BH55" i="68" s="1"/>
  <c r="BI55" i="68" s="1"/>
  <c r="BJ55" i="68" s="1"/>
  <c r="BK55" i="68" s="1"/>
  <c r="BT55" i="68"/>
  <c r="BM55" i="68" s="1"/>
  <c r="BN55" i="68" s="1"/>
  <c r="BO55" i="68" s="1"/>
  <c r="BP55" i="68" s="1"/>
  <c r="BR56" i="68"/>
  <c r="BD56" i="68" s="1"/>
  <c r="BE56" i="68" s="1"/>
  <c r="BF56" i="68" s="1"/>
  <c r="BS56" i="68"/>
  <c r="BH56" i="68" s="1"/>
  <c r="BI56" i="68" s="1"/>
  <c r="BJ56" i="68" s="1"/>
  <c r="BK56" i="68" s="1"/>
  <c r="BT56" i="68"/>
  <c r="BM56" i="68" s="1"/>
  <c r="BN56" i="68" s="1"/>
  <c r="BO56" i="68" s="1"/>
  <c r="BP56" i="68" s="1"/>
  <c r="BR57" i="68"/>
  <c r="BD57" i="68" s="1"/>
  <c r="BE57" i="68" s="1"/>
  <c r="BF57" i="68" s="1"/>
  <c r="BS57" i="68"/>
  <c r="BH57" i="68" s="1"/>
  <c r="BI57" i="68" s="1"/>
  <c r="BJ57" i="68" s="1"/>
  <c r="BK57" i="68" s="1"/>
  <c r="BT57" i="68"/>
  <c r="BM57" i="68" s="1"/>
  <c r="BN57" i="68" s="1"/>
  <c r="BO57" i="68" s="1"/>
  <c r="BP57" i="68" s="1"/>
  <c r="BR58" i="68"/>
  <c r="BD58" i="68" s="1"/>
  <c r="BE58" i="68" s="1"/>
  <c r="BF58" i="68" s="1"/>
  <c r="BS58" i="68"/>
  <c r="BT58" i="68"/>
  <c r="BM58" i="68" s="1"/>
  <c r="BN58" i="68" s="1"/>
  <c r="BO58" i="68" s="1"/>
  <c r="BP58" i="68" s="1"/>
  <c r="BR59" i="68"/>
  <c r="BD59" i="68" s="1"/>
  <c r="BE59" i="68" s="1"/>
  <c r="BF59" i="68" s="1"/>
  <c r="BS59" i="68"/>
  <c r="BH59" i="68" s="1"/>
  <c r="BI59" i="68" s="1"/>
  <c r="BJ59" i="68" s="1"/>
  <c r="BK59" i="68" s="1"/>
  <c r="BT59" i="68"/>
  <c r="BM59" i="68" s="1"/>
  <c r="BN59" i="68" s="1"/>
  <c r="BO59" i="68" s="1"/>
  <c r="BP59" i="68" s="1"/>
  <c r="BR60" i="68"/>
  <c r="BD60" i="68" s="1"/>
  <c r="BE60" i="68" s="1"/>
  <c r="BF60" i="68" s="1"/>
  <c r="BS60" i="68"/>
  <c r="BH60" i="68" s="1"/>
  <c r="BI60" i="68" s="1"/>
  <c r="BJ60" i="68" s="1"/>
  <c r="BK60" i="68" s="1"/>
  <c r="BT60" i="68"/>
  <c r="BM60" i="68" s="1"/>
  <c r="BN60" i="68" s="1"/>
  <c r="BO60" i="68" s="1"/>
  <c r="BP60" i="68" s="1"/>
  <c r="BR61" i="68"/>
  <c r="BD61" i="68" s="1"/>
  <c r="BE61" i="68" s="1"/>
  <c r="BF61" i="68" s="1"/>
  <c r="BS61" i="68"/>
  <c r="BH61" i="68" s="1"/>
  <c r="BI61" i="68" s="1"/>
  <c r="BJ61" i="68" s="1"/>
  <c r="BK61" i="68" s="1"/>
  <c r="BT61" i="68"/>
  <c r="BM61" i="68" s="1"/>
  <c r="BN61" i="68" s="1"/>
  <c r="BO61" i="68" s="1"/>
  <c r="BP61" i="68" s="1"/>
  <c r="BR62" i="68"/>
  <c r="BD62" i="68" s="1"/>
  <c r="BE62" i="68" s="1"/>
  <c r="BF62" i="68" s="1"/>
  <c r="BS62" i="68"/>
  <c r="BH62" i="68" s="1"/>
  <c r="BI62" i="68" s="1"/>
  <c r="BJ62" i="68" s="1"/>
  <c r="BK62" i="68" s="1"/>
  <c r="BT62" i="68"/>
  <c r="BM62" i="68" s="1"/>
  <c r="BN62" i="68" s="1"/>
  <c r="BO62" i="68" s="1"/>
  <c r="BP62" i="68" s="1"/>
  <c r="BR63" i="68"/>
  <c r="BD63" i="68" s="1"/>
  <c r="BE63" i="68" s="1"/>
  <c r="BF63" i="68" s="1"/>
  <c r="BS63" i="68"/>
  <c r="BH63" i="68" s="1"/>
  <c r="BI63" i="68" s="1"/>
  <c r="BJ63" i="68" s="1"/>
  <c r="BK63" i="68" s="1"/>
  <c r="BT63" i="68"/>
  <c r="BM63" i="68" s="1"/>
  <c r="BN63" i="68" s="1"/>
  <c r="BO63" i="68" s="1"/>
  <c r="BP63" i="68" s="1"/>
  <c r="BR64" i="68"/>
  <c r="BD64" i="68" s="1"/>
  <c r="BE64" i="68" s="1"/>
  <c r="BF64" i="68" s="1"/>
  <c r="BS64" i="68"/>
  <c r="BH64" i="68" s="1"/>
  <c r="BI64" i="68" s="1"/>
  <c r="BJ64" i="68" s="1"/>
  <c r="BK64" i="68" s="1"/>
  <c r="BT64" i="68"/>
  <c r="BM64" i="68" s="1"/>
  <c r="BN64" i="68" s="1"/>
  <c r="BO64" i="68" s="1"/>
  <c r="BP64" i="68" s="1"/>
  <c r="BR65" i="68"/>
  <c r="BD65" i="68" s="1"/>
  <c r="BE65" i="68" s="1"/>
  <c r="BF65" i="68" s="1"/>
  <c r="BS65" i="68"/>
  <c r="BH65" i="68" s="1"/>
  <c r="BI65" i="68" s="1"/>
  <c r="BJ65" i="68" s="1"/>
  <c r="BK65" i="68" s="1"/>
  <c r="BT65" i="68"/>
  <c r="BM65" i="68" s="1"/>
  <c r="BN65" i="68" s="1"/>
  <c r="BO65" i="68" s="1"/>
  <c r="BP65" i="68" s="1"/>
  <c r="BR66" i="68"/>
  <c r="BD66" i="68" s="1"/>
  <c r="BE66" i="68" s="1"/>
  <c r="BF66" i="68" s="1"/>
  <c r="BS66" i="68"/>
  <c r="BH66" i="68" s="1"/>
  <c r="BI66" i="68" s="1"/>
  <c r="BJ66" i="68" s="1"/>
  <c r="BK66" i="68" s="1"/>
  <c r="BT66" i="68"/>
  <c r="BM66" i="68" s="1"/>
  <c r="BN66" i="68" s="1"/>
  <c r="BO66" i="68" s="1"/>
  <c r="BP66" i="68" s="1"/>
  <c r="BR68" i="68"/>
  <c r="BD68" i="68" s="1"/>
  <c r="BE68" i="68" s="1"/>
  <c r="BF68" i="68" s="1"/>
  <c r="BS68" i="68"/>
  <c r="BH68" i="68" s="1"/>
  <c r="BI68" i="68" s="1"/>
  <c r="BJ68" i="68" s="1"/>
  <c r="BK68" i="68" s="1"/>
  <c r="BT68" i="68"/>
  <c r="BM68" i="68" s="1"/>
  <c r="BN68" i="68" s="1"/>
  <c r="BO68" i="68" s="1"/>
  <c r="BP68" i="68" s="1"/>
  <c r="BR69" i="68"/>
  <c r="BD69" i="68" s="1"/>
  <c r="BE69" i="68" s="1"/>
  <c r="BF69" i="68" s="1"/>
  <c r="BS69" i="68"/>
  <c r="BH69" i="68" s="1"/>
  <c r="BI69" i="68" s="1"/>
  <c r="BJ69" i="68" s="1"/>
  <c r="BK69" i="68" s="1"/>
  <c r="BT69" i="68"/>
  <c r="BM69" i="68" s="1"/>
  <c r="BN69" i="68" s="1"/>
  <c r="BO69" i="68" s="1"/>
  <c r="BP69" i="68" s="1"/>
  <c r="BR70" i="68"/>
  <c r="BD70" i="68" s="1"/>
  <c r="BE70" i="68" s="1"/>
  <c r="BF70" i="68" s="1"/>
  <c r="BS70" i="68"/>
  <c r="BH70" i="68" s="1"/>
  <c r="BI70" i="68" s="1"/>
  <c r="BJ70" i="68" s="1"/>
  <c r="BK70" i="68" s="1"/>
  <c r="BT70" i="68"/>
  <c r="BM70" i="68" s="1"/>
  <c r="BN70" i="68" s="1"/>
  <c r="BO70" i="68" s="1"/>
  <c r="BP70" i="68" s="1"/>
  <c r="BR71" i="68"/>
  <c r="BD71" i="68" s="1"/>
  <c r="BE71" i="68" s="1"/>
  <c r="BF71" i="68" s="1"/>
  <c r="BS71" i="68"/>
  <c r="BH71" i="68" s="1"/>
  <c r="BI71" i="68" s="1"/>
  <c r="BJ71" i="68" s="1"/>
  <c r="BK71" i="68" s="1"/>
  <c r="BT71" i="68"/>
  <c r="BM71" i="68" s="1"/>
  <c r="BN71" i="68" s="1"/>
  <c r="BO71" i="68" s="1"/>
  <c r="BP71" i="68" s="1"/>
  <c r="BR72" i="68"/>
  <c r="BD72" i="68" s="1"/>
  <c r="BE72" i="68" s="1"/>
  <c r="BF72" i="68" s="1"/>
  <c r="BS72" i="68"/>
  <c r="BH72" i="68" s="1"/>
  <c r="BI72" i="68" s="1"/>
  <c r="BJ72" i="68" s="1"/>
  <c r="BK72" i="68" s="1"/>
  <c r="BT72" i="68"/>
  <c r="G68" i="68" l="1"/>
  <c r="AY66" i="68"/>
  <c r="AW66" i="68"/>
  <c r="F66" i="68"/>
  <c r="AY65" i="68"/>
  <c r="AW65" i="68"/>
  <c r="F65" i="68"/>
  <c r="AY64" i="68"/>
  <c r="AW64" i="68"/>
  <c r="F64" i="68"/>
  <c r="AY63" i="68"/>
  <c r="AW63" i="68"/>
  <c r="F63" i="68"/>
  <c r="AY62" i="68"/>
  <c r="AW62" i="68"/>
  <c r="F62" i="68"/>
  <c r="AY61" i="68"/>
  <c r="AW61" i="68"/>
  <c r="F61" i="68"/>
  <c r="AY60" i="68"/>
  <c r="AW60" i="68"/>
  <c r="F60" i="68"/>
  <c r="AY59" i="68"/>
  <c r="AW59" i="68"/>
  <c r="F59" i="68"/>
  <c r="AY58" i="68"/>
  <c r="AW58" i="68"/>
  <c r="F58" i="68"/>
  <c r="AY57" i="68"/>
  <c r="AW57" i="68"/>
  <c r="AY56" i="68"/>
  <c r="AW56" i="68"/>
  <c r="F56" i="68"/>
  <c r="AY55" i="68"/>
  <c r="AW55" i="68"/>
  <c r="F55" i="68"/>
  <c r="AY54" i="68"/>
  <c r="AW54" i="68"/>
  <c r="F54" i="68"/>
  <c r="AY53" i="68"/>
  <c r="AW53" i="68"/>
  <c r="F53" i="68"/>
  <c r="AY52" i="68"/>
  <c r="AW52" i="68"/>
  <c r="AY51" i="68"/>
  <c r="AW51" i="68"/>
  <c r="F51" i="68"/>
  <c r="AY50" i="68"/>
  <c r="F50" i="68"/>
  <c r="AY49" i="68"/>
  <c r="AY48" i="68"/>
  <c r="AW48" i="68"/>
  <c r="F48" i="68"/>
  <c r="AY47" i="68"/>
  <c r="AW47" i="68"/>
  <c r="F47" i="68"/>
  <c r="AY46" i="68"/>
  <c r="AW46" i="68"/>
  <c r="AY45" i="68"/>
  <c r="AW45" i="68"/>
  <c r="F45" i="68"/>
  <c r="AY44" i="68"/>
  <c r="AW44" i="68"/>
  <c r="F44" i="68"/>
  <c r="AY43" i="68"/>
  <c r="AW43" i="68"/>
  <c r="F43" i="68"/>
  <c r="AY42" i="68"/>
  <c r="AW42" i="68"/>
  <c r="F42" i="68"/>
  <c r="AY41" i="68"/>
  <c r="AW41" i="68"/>
  <c r="F41" i="68"/>
  <c r="AY40" i="68"/>
  <c r="AW40" i="68"/>
  <c r="AY39" i="68"/>
  <c r="AW39" i="68"/>
  <c r="F39" i="68"/>
  <c r="AY38" i="68"/>
  <c r="AW38" i="68"/>
  <c r="F38" i="68"/>
  <c r="AY37" i="68"/>
  <c r="AW37" i="68"/>
  <c r="F37" i="68"/>
  <c r="AY36" i="68"/>
  <c r="AW36" i="68"/>
  <c r="AY35" i="68"/>
  <c r="AW35" i="68"/>
  <c r="F35" i="68"/>
  <c r="AY34" i="68"/>
  <c r="AW34" i="68"/>
  <c r="F34" i="68"/>
  <c r="AY33" i="68"/>
  <c r="AW33" i="68"/>
  <c r="F33" i="68"/>
  <c r="AY32" i="68"/>
  <c r="AW32" i="68"/>
  <c r="F32" i="68"/>
  <c r="AY31" i="68"/>
  <c r="AW31" i="68"/>
  <c r="F30" i="68"/>
  <c r="F29" i="68"/>
  <c r="F28" i="68"/>
  <c r="F27" i="68"/>
  <c r="F26" i="68"/>
  <c r="F25" i="68"/>
  <c r="AY24" i="68"/>
  <c r="F23" i="68"/>
  <c r="AY22" i="68"/>
  <c r="F22" i="68"/>
  <c r="AY20" i="68"/>
  <c r="AW20" i="68"/>
  <c r="F20" i="68"/>
  <c r="AY19" i="68"/>
  <c r="AW19" i="68"/>
  <c r="F19" i="68"/>
  <c r="AY18" i="68"/>
  <c r="AW18" i="68"/>
  <c r="F18" i="68"/>
  <c r="AY17" i="68"/>
  <c r="AW17" i="68"/>
  <c r="F17" i="68"/>
  <c r="AY16" i="68"/>
  <c r="AW16" i="68"/>
  <c r="F16" i="68"/>
  <c r="AY15" i="68"/>
  <c r="AW15" i="68"/>
  <c r="AY14" i="68"/>
  <c r="AW14" i="68"/>
  <c r="F14" i="68"/>
  <c r="AW13" i="68"/>
  <c r="AY11" i="68"/>
  <c r="AW11" i="68"/>
  <c r="AY10" i="68"/>
  <c r="AW10" i="68"/>
  <c r="BQ5" i="68"/>
  <c r="BL5" i="68"/>
  <c r="BG5" i="68"/>
  <c r="BC5" i="68"/>
  <c r="BB5" i="68"/>
  <c r="BA5" i="68"/>
  <c r="AZ5" i="68"/>
  <c r="AX5" i="68"/>
  <c r="AV5" i="68"/>
  <c r="AU5" i="68"/>
  <c r="AT5" i="68"/>
  <c r="AS5" i="68"/>
  <c r="AQ5" i="68"/>
  <c r="AP5" i="68"/>
  <c r="AO5" i="68"/>
  <c r="AN5" i="68"/>
  <c r="AM5" i="68"/>
  <c r="AL5" i="68"/>
  <c r="AK5" i="68"/>
  <c r="AJ5" i="68"/>
  <c r="AI5" i="68"/>
  <c r="AH5" i="68"/>
  <c r="AG5" i="68"/>
  <c r="AF5" i="68"/>
  <c r="AD5" i="68"/>
  <c r="AC5" i="68"/>
  <c r="AB5" i="68"/>
  <c r="AA5" i="68"/>
  <c r="Z5" i="68"/>
  <c r="Y5" i="68"/>
  <c r="X5" i="68"/>
  <c r="V5" i="68"/>
  <c r="T5" i="68"/>
  <c r="S5" i="68"/>
  <c r="R5" i="68"/>
  <c r="Q5" i="68"/>
  <c r="O5" i="68"/>
  <c r="N5" i="68"/>
  <c r="M5" i="68"/>
  <c r="L5" i="68"/>
  <c r="K5" i="68"/>
  <c r="J5" i="68"/>
  <c r="I5" i="68"/>
  <c r="G5" i="68"/>
  <c r="F5" i="68"/>
  <c r="E5" i="68"/>
  <c r="D5" i="68"/>
  <c r="C5" i="68"/>
  <c r="B5" i="68"/>
  <c r="BT5" i="68" l="1"/>
  <c r="BM5" i="68" s="1"/>
  <c r="BR5" i="68"/>
  <c r="BD5" i="68" s="1"/>
  <c r="BS5" i="68"/>
  <c r="BH5" i="68" s="1"/>
  <c r="AW9" i="68"/>
  <c r="AW5" i="68" s="1"/>
  <c r="AY9" i="68"/>
  <c r="AY5" i="68" l="1"/>
  <c r="BE5" i="68" l="1"/>
  <c r="BF5" i="68" s="1"/>
  <c r="BN17" i="53"/>
  <c r="BO17" i="53" s="1"/>
  <c r="BP17" i="53" s="1"/>
  <c r="BM137" i="53"/>
  <c r="BN137" i="53" s="1"/>
  <c r="BO137" i="53" s="1"/>
  <c r="BP137" i="53" s="1"/>
  <c r="BM97" i="53"/>
  <c r="BN97" i="53" s="1"/>
  <c r="BO97" i="53" s="1"/>
  <c r="BP97" i="53" s="1"/>
  <c r="BF153" i="53"/>
  <c r="BE61" i="53"/>
  <c r="BF61" i="53" s="1"/>
  <c r="BE57" i="53"/>
  <c r="BF57" i="53" s="1"/>
  <c r="BE45" i="53"/>
  <c r="BF45" i="53" s="1"/>
  <c r="BE41" i="53"/>
  <c r="BF41" i="53" s="1"/>
  <c r="BE29" i="53"/>
  <c r="BF29" i="53" s="1"/>
  <c r="BE25" i="53"/>
  <c r="BF25" i="53" s="1"/>
  <c r="BE13" i="53"/>
  <c r="BF13" i="53" s="1"/>
  <c r="BD145" i="53"/>
  <c r="BE145" i="53" s="1"/>
  <c r="BF145" i="53" s="1"/>
  <c r="BD141" i="53"/>
  <c r="BE141" i="53" s="1"/>
  <c r="BF141" i="53" s="1"/>
  <c r="BD129" i="53"/>
  <c r="BE129" i="53" s="1"/>
  <c r="BF129" i="53" s="1"/>
  <c r="BD125" i="53"/>
  <c r="BE125" i="53" s="1"/>
  <c r="BF125" i="53" s="1"/>
  <c r="BD113" i="53"/>
  <c r="BE113" i="53" s="1"/>
  <c r="BF113" i="53" s="1"/>
  <c r="BD109" i="53"/>
  <c r="BE109" i="53" s="1"/>
  <c r="BF109" i="53" s="1"/>
  <c r="BD97" i="53"/>
  <c r="BE97" i="53" s="1"/>
  <c r="BF97" i="53" s="1"/>
  <c r="BD93" i="53"/>
  <c r="BE93" i="53" s="1"/>
  <c r="BF93" i="53" s="1"/>
  <c r="BT12" i="53"/>
  <c r="BM12" i="53" s="1"/>
  <c r="BN12" i="53" s="1"/>
  <c r="BO12" i="53" s="1"/>
  <c r="BP12" i="53" s="1"/>
  <c r="BT13" i="53"/>
  <c r="BM13" i="53" s="1"/>
  <c r="BN13" i="53" s="1"/>
  <c r="BO13" i="53" s="1"/>
  <c r="BP13" i="53" s="1"/>
  <c r="BT14" i="53"/>
  <c r="BM14" i="53" s="1"/>
  <c r="BN14" i="53" s="1"/>
  <c r="BO14" i="53" s="1"/>
  <c r="BP14" i="53" s="1"/>
  <c r="BT15" i="53"/>
  <c r="BM15" i="53" s="1"/>
  <c r="BN15" i="53" s="1"/>
  <c r="BO15" i="53" s="1"/>
  <c r="BP15" i="53" s="1"/>
  <c r="BT16" i="53"/>
  <c r="BM16" i="53" s="1"/>
  <c r="BN16" i="53" s="1"/>
  <c r="BO16" i="53" s="1"/>
  <c r="BP16" i="53" s="1"/>
  <c r="BT17" i="53"/>
  <c r="BM17" i="53" s="1"/>
  <c r="BT18" i="53"/>
  <c r="BM18" i="53" s="1"/>
  <c r="BN18" i="53" s="1"/>
  <c r="BO18" i="53" s="1"/>
  <c r="BP18" i="53" s="1"/>
  <c r="BT19" i="53"/>
  <c r="BM19" i="53" s="1"/>
  <c r="BN19" i="53" s="1"/>
  <c r="BO19" i="53" s="1"/>
  <c r="BP19" i="53" s="1"/>
  <c r="BT20" i="53"/>
  <c r="BM20" i="53" s="1"/>
  <c r="BN20" i="53" s="1"/>
  <c r="BO20" i="53" s="1"/>
  <c r="BP20" i="53" s="1"/>
  <c r="BT21" i="53"/>
  <c r="BM21" i="53" s="1"/>
  <c r="BN21" i="53" s="1"/>
  <c r="BO21" i="53" s="1"/>
  <c r="BP21" i="53" s="1"/>
  <c r="BT22" i="53"/>
  <c r="BM22" i="53" s="1"/>
  <c r="BN22" i="53" s="1"/>
  <c r="BO22" i="53" s="1"/>
  <c r="BP22" i="53" s="1"/>
  <c r="BT23" i="53"/>
  <c r="BM23" i="53" s="1"/>
  <c r="BN23" i="53" s="1"/>
  <c r="BO23" i="53" s="1"/>
  <c r="BP23" i="53" s="1"/>
  <c r="BT24" i="53"/>
  <c r="BM24" i="53" s="1"/>
  <c r="BN24" i="53" s="1"/>
  <c r="BO24" i="53" s="1"/>
  <c r="BP24" i="53" s="1"/>
  <c r="BT25" i="53"/>
  <c r="BM25" i="53" s="1"/>
  <c r="BN25" i="53" s="1"/>
  <c r="BO25" i="53" s="1"/>
  <c r="BP25" i="53" s="1"/>
  <c r="BT26" i="53"/>
  <c r="BM26" i="53" s="1"/>
  <c r="BN26" i="53" s="1"/>
  <c r="BO26" i="53" s="1"/>
  <c r="BP26" i="53" s="1"/>
  <c r="BT27" i="53"/>
  <c r="BM27" i="53" s="1"/>
  <c r="BN27" i="53" s="1"/>
  <c r="BO27" i="53" s="1"/>
  <c r="BP27" i="53" s="1"/>
  <c r="BT28" i="53"/>
  <c r="BM28" i="53" s="1"/>
  <c r="BN28" i="53" s="1"/>
  <c r="BO28" i="53" s="1"/>
  <c r="BP28" i="53" s="1"/>
  <c r="BT29" i="53"/>
  <c r="BM29" i="53" s="1"/>
  <c r="BN29" i="53" s="1"/>
  <c r="BO29" i="53" s="1"/>
  <c r="BP29" i="53" s="1"/>
  <c r="BT30" i="53"/>
  <c r="BM30" i="53" s="1"/>
  <c r="BN30" i="53" s="1"/>
  <c r="BO30" i="53" s="1"/>
  <c r="BP30" i="53" s="1"/>
  <c r="BT31" i="53"/>
  <c r="BM31" i="53" s="1"/>
  <c r="BN31" i="53" s="1"/>
  <c r="BO31" i="53" s="1"/>
  <c r="BP31" i="53" s="1"/>
  <c r="BT32" i="53"/>
  <c r="BM32" i="53" s="1"/>
  <c r="BN32" i="53" s="1"/>
  <c r="BO32" i="53" s="1"/>
  <c r="BP32" i="53" s="1"/>
  <c r="BT33" i="53"/>
  <c r="BM33" i="53" s="1"/>
  <c r="BN33" i="53" s="1"/>
  <c r="BO33" i="53" s="1"/>
  <c r="BP33" i="53" s="1"/>
  <c r="BT34" i="53"/>
  <c r="BM34" i="53" s="1"/>
  <c r="BN34" i="53" s="1"/>
  <c r="BO34" i="53" s="1"/>
  <c r="BP34" i="53" s="1"/>
  <c r="BT35" i="53"/>
  <c r="BM35" i="53" s="1"/>
  <c r="BN35" i="53" s="1"/>
  <c r="BO35" i="53" s="1"/>
  <c r="BP35" i="53" s="1"/>
  <c r="BT36" i="53"/>
  <c r="BM36" i="53" s="1"/>
  <c r="BN36" i="53" s="1"/>
  <c r="BO36" i="53" s="1"/>
  <c r="BP36" i="53" s="1"/>
  <c r="BT37" i="53"/>
  <c r="BM37" i="53" s="1"/>
  <c r="BN37" i="53" s="1"/>
  <c r="BO37" i="53" s="1"/>
  <c r="BP37" i="53" s="1"/>
  <c r="BT38" i="53"/>
  <c r="BM38" i="53" s="1"/>
  <c r="BN38" i="53" s="1"/>
  <c r="BO38" i="53" s="1"/>
  <c r="BP38" i="53" s="1"/>
  <c r="BT39" i="53"/>
  <c r="BM39" i="53" s="1"/>
  <c r="BN39" i="53" s="1"/>
  <c r="BO39" i="53" s="1"/>
  <c r="BP39" i="53" s="1"/>
  <c r="BT40" i="53"/>
  <c r="BM40" i="53" s="1"/>
  <c r="BN40" i="53" s="1"/>
  <c r="BO40" i="53" s="1"/>
  <c r="BP40" i="53" s="1"/>
  <c r="BT41" i="53"/>
  <c r="BM41" i="53" s="1"/>
  <c r="BN41" i="53" s="1"/>
  <c r="BO41" i="53" s="1"/>
  <c r="BP41" i="53" s="1"/>
  <c r="BT42" i="53"/>
  <c r="BM42" i="53" s="1"/>
  <c r="BN42" i="53" s="1"/>
  <c r="BO42" i="53" s="1"/>
  <c r="BP42" i="53" s="1"/>
  <c r="BT43" i="53"/>
  <c r="BM43" i="53" s="1"/>
  <c r="BN43" i="53" s="1"/>
  <c r="BO43" i="53" s="1"/>
  <c r="BP43" i="53" s="1"/>
  <c r="BT44" i="53"/>
  <c r="BM44" i="53" s="1"/>
  <c r="BN44" i="53" s="1"/>
  <c r="BO44" i="53" s="1"/>
  <c r="BP44" i="53" s="1"/>
  <c r="BT45" i="53"/>
  <c r="BM45" i="53" s="1"/>
  <c r="BN45" i="53" s="1"/>
  <c r="BO45" i="53" s="1"/>
  <c r="BP45" i="53" s="1"/>
  <c r="BT46" i="53"/>
  <c r="BM46" i="53" s="1"/>
  <c r="BN46" i="53" s="1"/>
  <c r="BO46" i="53" s="1"/>
  <c r="BP46" i="53" s="1"/>
  <c r="BT47" i="53"/>
  <c r="BM47" i="53" s="1"/>
  <c r="BN47" i="53" s="1"/>
  <c r="BO47" i="53" s="1"/>
  <c r="BP47" i="53" s="1"/>
  <c r="BT48" i="53"/>
  <c r="BM48" i="53" s="1"/>
  <c r="BN48" i="53" s="1"/>
  <c r="BO48" i="53" s="1"/>
  <c r="BP48" i="53" s="1"/>
  <c r="BT49" i="53"/>
  <c r="BM49" i="53" s="1"/>
  <c r="BN49" i="53" s="1"/>
  <c r="BO49" i="53" s="1"/>
  <c r="BP49" i="53" s="1"/>
  <c r="BT50" i="53"/>
  <c r="BM50" i="53" s="1"/>
  <c r="BN50" i="53" s="1"/>
  <c r="BO50" i="53" s="1"/>
  <c r="BP50" i="53" s="1"/>
  <c r="BT51" i="53"/>
  <c r="BM51" i="53" s="1"/>
  <c r="BN51" i="53" s="1"/>
  <c r="BO51" i="53" s="1"/>
  <c r="BP51" i="53" s="1"/>
  <c r="BT52" i="53"/>
  <c r="BM52" i="53" s="1"/>
  <c r="BN52" i="53" s="1"/>
  <c r="BO52" i="53" s="1"/>
  <c r="BP52" i="53" s="1"/>
  <c r="BT53" i="53"/>
  <c r="BM53" i="53" s="1"/>
  <c r="BN53" i="53" s="1"/>
  <c r="BO53" i="53" s="1"/>
  <c r="BP53" i="53" s="1"/>
  <c r="BT54" i="53"/>
  <c r="BM54" i="53" s="1"/>
  <c r="BN54" i="53" s="1"/>
  <c r="BO54" i="53" s="1"/>
  <c r="BP54" i="53" s="1"/>
  <c r="BT55" i="53"/>
  <c r="BM55" i="53" s="1"/>
  <c r="BN55" i="53" s="1"/>
  <c r="BO55" i="53" s="1"/>
  <c r="BP55" i="53" s="1"/>
  <c r="BT56" i="53"/>
  <c r="BM56" i="53" s="1"/>
  <c r="BN56" i="53" s="1"/>
  <c r="BO56" i="53" s="1"/>
  <c r="BP56" i="53" s="1"/>
  <c r="BT57" i="53"/>
  <c r="BM57" i="53" s="1"/>
  <c r="BN57" i="53" s="1"/>
  <c r="BO57" i="53" s="1"/>
  <c r="BP57" i="53" s="1"/>
  <c r="BT58" i="53"/>
  <c r="BM58" i="53" s="1"/>
  <c r="BN58" i="53" s="1"/>
  <c r="BO58" i="53" s="1"/>
  <c r="BP58" i="53" s="1"/>
  <c r="BT59" i="53"/>
  <c r="BM59" i="53" s="1"/>
  <c r="BN59" i="53" s="1"/>
  <c r="BO59" i="53" s="1"/>
  <c r="BP59" i="53" s="1"/>
  <c r="BT60" i="53"/>
  <c r="BM60" i="53" s="1"/>
  <c r="BN60" i="53" s="1"/>
  <c r="BO60" i="53" s="1"/>
  <c r="BP60" i="53" s="1"/>
  <c r="BT61" i="53"/>
  <c r="BM61" i="53" s="1"/>
  <c r="BN61" i="53" s="1"/>
  <c r="BO61" i="53" s="1"/>
  <c r="BP61" i="53" s="1"/>
  <c r="BT62" i="53"/>
  <c r="BM62" i="53" s="1"/>
  <c r="BN62" i="53" s="1"/>
  <c r="BO62" i="53" s="1"/>
  <c r="BP62" i="53" s="1"/>
  <c r="BT63" i="53"/>
  <c r="BM63" i="53" s="1"/>
  <c r="BN63" i="53" s="1"/>
  <c r="BO63" i="53" s="1"/>
  <c r="BP63" i="53" s="1"/>
  <c r="BT64" i="53"/>
  <c r="BM64" i="53" s="1"/>
  <c r="BN64" i="53" s="1"/>
  <c r="BO64" i="53" s="1"/>
  <c r="BP64" i="53" s="1"/>
  <c r="BT65" i="53"/>
  <c r="BM65" i="53" s="1"/>
  <c r="BN65" i="53" s="1"/>
  <c r="BO65" i="53" s="1"/>
  <c r="BP65" i="53" s="1"/>
  <c r="BT66" i="53"/>
  <c r="BM66" i="53" s="1"/>
  <c r="BN66" i="53" s="1"/>
  <c r="BO66" i="53" s="1"/>
  <c r="BP66" i="53" s="1"/>
  <c r="BT67" i="53"/>
  <c r="BM67" i="53" s="1"/>
  <c r="BN67" i="53" s="1"/>
  <c r="BO67" i="53" s="1"/>
  <c r="BP67" i="53" s="1"/>
  <c r="BT68" i="53"/>
  <c r="BM68" i="53" s="1"/>
  <c r="BN68" i="53" s="1"/>
  <c r="BO68" i="53" s="1"/>
  <c r="BP68" i="53" s="1"/>
  <c r="BT69" i="53"/>
  <c r="BM69" i="53" s="1"/>
  <c r="BN69" i="53" s="1"/>
  <c r="BO69" i="53" s="1"/>
  <c r="BP69" i="53" s="1"/>
  <c r="BT70" i="53"/>
  <c r="BT71" i="53"/>
  <c r="BM71" i="53" s="1"/>
  <c r="BN71" i="53" s="1"/>
  <c r="BO71" i="53" s="1"/>
  <c r="BP71" i="53" s="1"/>
  <c r="BT72" i="53"/>
  <c r="BM72" i="53" s="1"/>
  <c r="BN72" i="53" s="1"/>
  <c r="BO72" i="53" s="1"/>
  <c r="BP72" i="53" s="1"/>
  <c r="BT73" i="53"/>
  <c r="BM73" i="53" s="1"/>
  <c r="BN73" i="53" s="1"/>
  <c r="BO73" i="53" s="1"/>
  <c r="BP73" i="53" s="1"/>
  <c r="BT74" i="53"/>
  <c r="BM74" i="53" s="1"/>
  <c r="BN74" i="53" s="1"/>
  <c r="BO74" i="53" s="1"/>
  <c r="BP74" i="53" s="1"/>
  <c r="BT75" i="53"/>
  <c r="BM75" i="53" s="1"/>
  <c r="BN75" i="53" s="1"/>
  <c r="BO75" i="53" s="1"/>
  <c r="BP75" i="53" s="1"/>
  <c r="BT92" i="53"/>
  <c r="BM92" i="53" s="1"/>
  <c r="BN92" i="53" s="1"/>
  <c r="BO92" i="53" s="1"/>
  <c r="BP92" i="53" s="1"/>
  <c r="BT93" i="53"/>
  <c r="BM93" i="53" s="1"/>
  <c r="BN93" i="53" s="1"/>
  <c r="BO93" i="53" s="1"/>
  <c r="BP93" i="53" s="1"/>
  <c r="BT94" i="53"/>
  <c r="BM94" i="53" s="1"/>
  <c r="BN94" i="53" s="1"/>
  <c r="BO94" i="53" s="1"/>
  <c r="BP94" i="53" s="1"/>
  <c r="BT95" i="53"/>
  <c r="BM95" i="53" s="1"/>
  <c r="BN95" i="53" s="1"/>
  <c r="BO95" i="53" s="1"/>
  <c r="BP95" i="53" s="1"/>
  <c r="BT96" i="53"/>
  <c r="BM96" i="53" s="1"/>
  <c r="BN96" i="53" s="1"/>
  <c r="BO96" i="53" s="1"/>
  <c r="BP96" i="53" s="1"/>
  <c r="BT97" i="53"/>
  <c r="BT98" i="53"/>
  <c r="BM98" i="53" s="1"/>
  <c r="BN98" i="53" s="1"/>
  <c r="BO98" i="53" s="1"/>
  <c r="BP98" i="53" s="1"/>
  <c r="BT99" i="53"/>
  <c r="BM99" i="53" s="1"/>
  <c r="BN99" i="53" s="1"/>
  <c r="BO99" i="53" s="1"/>
  <c r="BP99" i="53" s="1"/>
  <c r="BT100" i="53"/>
  <c r="BM100" i="53" s="1"/>
  <c r="BN100" i="53" s="1"/>
  <c r="BO100" i="53" s="1"/>
  <c r="BP100" i="53" s="1"/>
  <c r="BT101" i="53"/>
  <c r="BM101" i="53" s="1"/>
  <c r="BN101" i="53" s="1"/>
  <c r="BO101" i="53" s="1"/>
  <c r="BP101" i="53" s="1"/>
  <c r="BT102" i="53"/>
  <c r="BM102" i="53" s="1"/>
  <c r="BN102" i="53" s="1"/>
  <c r="BO102" i="53" s="1"/>
  <c r="BP102" i="53" s="1"/>
  <c r="BT103" i="53"/>
  <c r="BM103" i="53" s="1"/>
  <c r="BN103" i="53" s="1"/>
  <c r="BO103" i="53" s="1"/>
  <c r="BP103" i="53" s="1"/>
  <c r="BT104" i="53"/>
  <c r="BM104" i="53" s="1"/>
  <c r="BN104" i="53" s="1"/>
  <c r="BO104" i="53" s="1"/>
  <c r="BP104" i="53" s="1"/>
  <c r="BT105" i="53"/>
  <c r="BM105" i="53" s="1"/>
  <c r="BN105" i="53" s="1"/>
  <c r="BO105" i="53" s="1"/>
  <c r="BP105" i="53" s="1"/>
  <c r="BT106" i="53"/>
  <c r="BM106" i="53" s="1"/>
  <c r="BN106" i="53" s="1"/>
  <c r="BO106" i="53" s="1"/>
  <c r="BP106" i="53" s="1"/>
  <c r="BT107" i="53"/>
  <c r="BM107" i="53" s="1"/>
  <c r="BN107" i="53" s="1"/>
  <c r="BO107" i="53" s="1"/>
  <c r="BP107" i="53" s="1"/>
  <c r="BT108" i="53"/>
  <c r="BM108" i="53" s="1"/>
  <c r="BN108" i="53" s="1"/>
  <c r="BO108" i="53" s="1"/>
  <c r="BP108" i="53" s="1"/>
  <c r="BT109" i="53"/>
  <c r="BM109" i="53" s="1"/>
  <c r="BN109" i="53" s="1"/>
  <c r="BO109" i="53" s="1"/>
  <c r="BP109" i="53" s="1"/>
  <c r="BT110" i="53"/>
  <c r="BM110" i="53" s="1"/>
  <c r="BN110" i="53" s="1"/>
  <c r="BO110" i="53" s="1"/>
  <c r="BP110" i="53" s="1"/>
  <c r="BT111" i="53"/>
  <c r="BM111" i="53" s="1"/>
  <c r="BN111" i="53" s="1"/>
  <c r="BO111" i="53" s="1"/>
  <c r="BP111" i="53" s="1"/>
  <c r="BT112" i="53"/>
  <c r="BM112" i="53" s="1"/>
  <c r="BN112" i="53" s="1"/>
  <c r="BO112" i="53" s="1"/>
  <c r="BP112" i="53" s="1"/>
  <c r="BT113" i="53"/>
  <c r="BM113" i="53" s="1"/>
  <c r="BN113" i="53" s="1"/>
  <c r="BO113" i="53" s="1"/>
  <c r="BP113" i="53" s="1"/>
  <c r="BT114" i="53"/>
  <c r="BM114" i="53" s="1"/>
  <c r="BN114" i="53" s="1"/>
  <c r="BO114" i="53" s="1"/>
  <c r="BP114" i="53" s="1"/>
  <c r="BT115" i="53"/>
  <c r="BM115" i="53" s="1"/>
  <c r="BN115" i="53" s="1"/>
  <c r="BO115" i="53" s="1"/>
  <c r="BP115" i="53" s="1"/>
  <c r="BT116" i="53"/>
  <c r="BM116" i="53" s="1"/>
  <c r="BN116" i="53" s="1"/>
  <c r="BO116" i="53" s="1"/>
  <c r="BP116" i="53" s="1"/>
  <c r="BT117" i="53"/>
  <c r="BM117" i="53" s="1"/>
  <c r="BN117" i="53" s="1"/>
  <c r="BO117" i="53" s="1"/>
  <c r="BP117" i="53" s="1"/>
  <c r="BT118" i="53"/>
  <c r="BM118" i="53" s="1"/>
  <c r="BN118" i="53" s="1"/>
  <c r="BO118" i="53" s="1"/>
  <c r="BP118" i="53" s="1"/>
  <c r="BT119" i="53"/>
  <c r="BM119" i="53" s="1"/>
  <c r="BN119" i="53" s="1"/>
  <c r="BO119" i="53" s="1"/>
  <c r="BP119" i="53" s="1"/>
  <c r="BT120" i="53"/>
  <c r="BM120" i="53" s="1"/>
  <c r="BN120" i="53" s="1"/>
  <c r="BO120" i="53" s="1"/>
  <c r="BP120" i="53" s="1"/>
  <c r="BT121" i="53"/>
  <c r="BM121" i="53" s="1"/>
  <c r="BN121" i="53" s="1"/>
  <c r="BO121" i="53" s="1"/>
  <c r="BP121" i="53" s="1"/>
  <c r="BT122" i="53"/>
  <c r="BM122" i="53" s="1"/>
  <c r="BN122" i="53" s="1"/>
  <c r="BO122" i="53" s="1"/>
  <c r="BP122" i="53" s="1"/>
  <c r="BT123" i="53"/>
  <c r="BM123" i="53" s="1"/>
  <c r="BN123" i="53" s="1"/>
  <c r="BO123" i="53" s="1"/>
  <c r="BP123" i="53" s="1"/>
  <c r="BT124" i="53"/>
  <c r="BM124" i="53" s="1"/>
  <c r="BN124" i="53" s="1"/>
  <c r="BO124" i="53" s="1"/>
  <c r="BP124" i="53" s="1"/>
  <c r="BT125" i="53"/>
  <c r="BM125" i="53" s="1"/>
  <c r="BN125" i="53" s="1"/>
  <c r="BO125" i="53" s="1"/>
  <c r="BP125" i="53" s="1"/>
  <c r="BT126" i="53"/>
  <c r="BM126" i="53" s="1"/>
  <c r="BN126" i="53" s="1"/>
  <c r="BO126" i="53" s="1"/>
  <c r="BP126" i="53" s="1"/>
  <c r="BT127" i="53"/>
  <c r="BM127" i="53" s="1"/>
  <c r="BN127" i="53" s="1"/>
  <c r="BO127" i="53" s="1"/>
  <c r="BP127" i="53" s="1"/>
  <c r="BT128" i="53"/>
  <c r="BM128" i="53" s="1"/>
  <c r="BN128" i="53" s="1"/>
  <c r="BO128" i="53" s="1"/>
  <c r="BP128" i="53" s="1"/>
  <c r="BT129" i="53"/>
  <c r="BM129" i="53" s="1"/>
  <c r="BN129" i="53" s="1"/>
  <c r="BO129" i="53" s="1"/>
  <c r="BP129" i="53" s="1"/>
  <c r="BT130" i="53"/>
  <c r="BM130" i="53" s="1"/>
  <c r="BN130" i="53" s="1"/>
  <c r="BO130" i="53" s="1"/>
  <c r="BP130" i="53" s="1"/>
  <c r="BT131" i="53"/>
  <c r="BM131" i="53" s="1"/>
  <c r="BN131" i="53" s="1"/>
  <c r="BO131" i="53" s="1"/>
  <c r="BP131" i="53" s="1"/>
  <c r="BT132" i="53"/>
  <c r="BM132" i="53" s="1"/>
  <c r="BN132" i="53" s="1"/>
  <c r="BO132" i="53" s="1"/>
  <c r="BP132" i="53" s="1"/>
  <c r="BT133" i="53"/>
  <c r="BM133" i="53" s="1"/>
  <c r="BN133" i="53" s="1"/>
  <c r="BO133" i="53" s="1"/>
  <c r="BP133" i="53" s="1"/>
  <c r="BT134" i="53"/>
  <c r="BM134" i="53" s="1"/>
  <c r="BN134" i="53" s="1"/>
  <c r="BO134" i="53" s="1"/>
  <c r="BP134" i="53" s="1"/>
  <c r="BT135" i="53"/>
  <c r="BM135" i="53" s="1"/>
  <c r="BN135" i="53" s="1"/>
  <c r="BO135" i="53" s="1"/>
  <c r="BP135" i="53" s="1"/>
  <c r="BT136" i="53"/>
  <c r="BM136" i="53" s="1"/>
  <c r="BN136" i="53" s="1"/>
  <c r="BO136" i="53" s="1"/>
  <c r="BP136" i="53" s="1"/>
  <c r="BT137" i="53"/>
  <c r="BT138" i="53"/>
  <c r="BM138" i="53" s="1"/>
  <c r="BN138" i="53" s="1"/>
  <c r="BO138" i="53" s="1"/>
  <c r="BP138" i="53" s="1"/>
  <c r="BT139" i="53"/>
  <c r="BM139" i="53" s="1"/>
  <c r="BN139" i="53" s="1"/>
  <c r="BO139" i="53" s="1"/>
  <c r="BP139" i="53" s="1"/>
  <c r="BT140" i="53"/>
  <c r="BM140" i="53" s="1"/>
  <c r="BN140" i="53" s="1"/>
  <c r="BO140" i="53" s="1"/>
  <c r="BP140" i="53" s="1"/>
  <c r="BT141" i="53"/>
  <c r="BM141" i="53" s="1"/>
  <c r="BN141" i="53" s="1"/>
  <c r="BO141" i="53" s="1"/>
  <c r="BP141" i="53" s="1"/>
  <c r="BT142" i="53"/>
  <c r="BM142" i="53" s="1"/>
  <c r="BN142" i="53" s="1"/>
  <c r="BO142" i="53" s="1"/>
  <c r="BP142" i="53" s="1"/>
  <c r="BT143" i="53"/>
  <c r="BM143" i="53" s="1"/>
  <c r="BN143" i="53" s="1"/>
  <c r="BO143" i="53" s="1"/>
  <c r="BP143" i="53" s="1"/>
  <c r="BT144" i="53"/>
  <c r="BM144" i="53" s="1"/>
  <c r="BN144" i="53" s="1"/>
  <c r="BO144" i="53" s="1"/>
  <c r="BP144" i="53" s="1"/>
  <c r="BT145" i="53"/>
  <c r="BM145" i="53" s="1"/>
  <c r="BN145" i="53" s="1"/>
  <c r="BO145" i="53" s="1"/>
  <c r="BP145" i="53" s="1"/>
  <c r="BT146" i="53"/>
  <c r="BM146" i="53" s="1"/>
  <c r="BN146" i="53" s="1"/>
  <c r="BO146" i="53" s="1"/>
  <c r="BP146" i="53" s="1"/>
  <c r="BT147" i="53"/>
  <c r="BM147" i="53" s="1"/>
  <c r="BN147" i="53" s="1"/>
  <c r="BO147" i="53" s="1"/>
  <c r="BP147" i="53" s="1"/>
  <c r="BT148" i="53"/>
  <c r="BM148" i="53" s="1"/>
  <c r="BN148" i="53" s="1"/>
  <c r="BO148" i="53" s="1"/>
  <c r="BP148" i="53" s="1"/>
  <c r="BT149" i="53"/>
  <c r="BM149" i="53" s="1"/>
  <c r="BN149" i="53" s="1"/>
  <c r="BO149" i="53" s="1"/>
  <c r="BP149" i="53" s="1"/>
  <c r="BT150" i="53"/>
  <c r="BT151" i="53"/>
  <c r="BM151" i="53" s="1"/>
  <c r="BN151" i="53" s="1"/>
  <c r="BO151" i="53" s="1"/>
  <c r="BP151" i="53" s="1"/>
  <c r="BT152" i="53"/>
  <c r="BM152" i="53" s="1"/>
  <c r="BN152" i="53" s="1"/>
  <c r="BO152" i="53" s="1"/>
  <c r="BP152" i="53" s="1"/>
  <c r="BT153" i="53"/>
  <c r="BM153" i="53" s="1"/>
  <c r="BN153" i="53" s="1"/>
  <c r="BO153" i="53" s="1"/>
  <c r="BP153" i="53" s="1"/>
  <c r="BT154" i="53"/>
  <c r="BM154" i="53" s="1"/>
  <c r="BN154" i="53" s="1"/>
  <c r="BO154" i="53" s="1"/>
  <c r="BP154" i="53" s="1"/>
  <c r="BT155" i="53"/>
  <c r="BM155" i="53" s="1"/>
  <c r="BN155" i="53" s="1"/>
  <c r="BO155" i="53" s="1"/>
  <c r="BP155" i="53" s="1"/>
  <c r="BS12" i="53"/>
  <c r="BH12" i="53" s="1"/>
  <c r="BI12" i="53" s="1"/>
  <c r="BJ12" i="53" s="1"/>
  <c r="BK12" i="53" s="1"/>
  <c r="BS13" i="53"/>
  <c r="BH13" i="53" s="1"/>
  <c r="BI13" i="53" s="1"/>
  <c r="BJ13" i="53" s="1"/>
  <c r="BK13" i="53" s="1"/>
  <c r="BS14" i="53"/>
  <c r="BH14" i="53" s="1"/>
  <c r="BI14" i="53" s="1"/>
  <c r="BJ14" i="53" s="1"/>
  <c r="BK14" i="53" s="1"/>
  <c r="BS15" i="53"/>
  <c r="BH15" i="53" s="1"/>
  <c r="BI15" i="53" s="1"/>
  <c r="BJ15" i="53" s="1"/>
  <c r="BK15" i="53" s="1"/>
  <c r="BS16" i="53"/>
  <c r="BH16" i="53" s="1"/>
  <c r="BI16" i="53" s="1"/>
  <c r="BJ16" i="53" s="1"/>
  <c r="BK16" i="53" s="1"/>
  <c r="BS17" i="53"/>
  <c r="BH17" i="53" s="1"/>
  <c r="BI17" i="53" s="1"/>
  <c r="BJ17" i="53" s="1"/>
  <c r="BK17" i="53" s="1"/>
  <c r="BS18" i="53"/>
  <c r="BH18" i="53" s="1"/>
  <c r="BI18" i="53" s="1"/>
  <c r="BJ18" i="53" s="1"/>
  <c r="BK18" i="53" s="1"/>
  <c r="BS19" i="53"/>
  <c r="BH19" i="53" s="1"/>
  <c r="BI19" i="53" s="1"/>
  <c r="BJ19" i="53" s="1"/>
  <c r="BK19" i="53" s="1"/>
  <c r="BS20" i="53"/>
  <c r="BH20" i="53" s="1"/>
  <c r="BI20" i="53" s="1"/>
  <c r="BJ20" i="53" s="1"/>
  <c r="BK20" i="53" s="1"/>
  <c r="BS21" i="53"/>
  <c r="BH21" i="53" s="1"/>
  <c r="BI21" i="53" s="1"/>
  <c r="BJ21" i="53" s="1"/>
  <c r="BK21" i="53" s="1"/>
  <c r="BS22" i="53"/>
  <c r="BH22" i="53" s="1"/>
  <c r="BI22" i="53" s="1"/>
  <c r="BJ22" i="53" s="1"/>
  <c r="BK22" i="53" s="1"/>
  <c r="BS23" i="53"/>
  <c r="BH23" i="53" s="1"/>
  <c r="BI23" i="53" s="1"/>
  <c r="BJ23" i="53" s="1"/>
  <c r="BK23" i="53" s="1"/>
  <c r="BS24" i="53"/>
  <c r="BH24" i="53" s="1"/>
  <c r="BI24" i="53" s="1"/>
  <c r="BJ24" i="53" s="1"/>
  <c r="BK24" i="53" s="1"/>
  <c r="BS25" i="53"/>
  <c r="BH25" i="53" s="1"/>
  <c r="BI25" i="53" s="1"/>
  <c r="BJ25" i="53" s="1"/>
  <c r="BK25" i="53" s="1"/>
  <c r="BS26" i="53"/>
  <c r="BH26" i="53" s="1"/>
  <c r="BI26" i="53" s="1"/>
  <c r="BJ26" i="53" s="1"/>
  <c r="BK26" i="53" s="1"/>
  <c r="BS27" i="53"/>
  <c r="BH27" i="53" s="1"/>
  <c r="BI27" i="53" s="1"/>
  <c r="BJ27" i="53" s="1"/>
  <c r="BK27" i="53" s="1"/>
  <c r="BS28" i="53"/>
  <c r="BH28" i="53" s="1"/>
  <c r="BI28" i="53" s="1"/>
  <c r="BJ28" i="53" s="1"/>
  <c r="BK28" i="53" s="1"/>
  <c r="BS29" i="53"/>
  <c r="BH29" i="53" s="1"/>
  <c r="BI29" i="53" s="1"/>
  <c r="BJ29" i="53" s="1"/>
  <c r="BK29" i="53" s="1"/>
  <c r="BS30" i="53"/>
  <c r="BH30" i="53" s="1"/>
  <c r="BI30" i="53" s="1"/>
  <c r="BJ30" i="53" s="1"/>
  <c r="BK30" i="53" s="1"/>
  <c r="BS31" i="53"/>
  <c r="BH31" i="53" s="1"/>
  <c r="BI31" i="53" s="1"/>
  <c r="BJ31" i="53" s="1"/>
  <c r="BK31" i="53" s="1"/>
  <c r="BS32" i="53"/>
  <c r="BH32" i="53" s="1"/>
  <c r="BI32" i="53" s="1"/>
  <c r="BJ32" i="53" s="1"/>
  <c r="BK32" i="53" s="1"/>
  <c r="BS33" i="53"/>
  <c r="BH33" i="53" s="1"/>
  <c r="BI33" i="53" s="1"/>
  <c r="BJ33" i="53" s="1"/>
  <c r="BK33" i="53" s="1"/>
  <c r="BS34" i="53"/>
  <c r="BH34" i="53" s="1"/>
  <c r="BI34" i="53" s="1"/>
  <c r="BJ34" i="53" s="1"/>
  <c r="BK34" i="53" s="1"/>
  <c r="BS35" i="53"/>
  <c r="BH35" i="53" s="1"/>
  <c r="BI35" i="53" s="1"/>
  <c r="BJ35" i="53" s="1"/>
  <c r="BK35" i="53" s="1"/>
  <c r="BS36" i="53"/>
  <c r="BH36" i="53" s="1"/>
  <c r="BI36" i="53" s="1"/>
  <c r="BJ36" i="53" s="1"/>
  <c r="BK36" i="53" s="1"/>
  <c r="BS37" i="53"/>
  <c r="BH37" i="53" s="1"/>
  <c r="BI37" i="53" s="1"/>
  <c r="BJ37" i="53" s="1"/>
  <c r="BK37" i="53" s="1"/>
  <c r="BS38" i="53"/>
  <c r="BH38" i="53" s="1"/>
  <c r="BI38" i="53" s="1"/>
  <c r="BJ38" i="53" s="1"/>
  <c r="BK38" i="53" s="1"/>
  <c r="BS39" i="53"/>
  <c r="BH39" i="53" s="1"/>
  <c r="BI39" i="53" s="1"/>
  <c r="BJ39" i="53" s="1"/>
  <c r="BK39" i="53" s="1"/>
  <c r="BS40" i="53"/>
  <c r="BH40" i="53" s="1"/>
  <c r="BI40" i="53" s="1"/>
  <c r="BJ40" i="53" s="1"/>
  <c r="BK40" i="53" s="1"/>
  <c r="BS41" i="53"/>
  <c r="BH41" i="53" s="1"/>
  <c r="BI41" i="53" s="1"/>
  <c r="BJ41" i="53" s="1"/>
  <c r="BK41" i="53" s="1"/>
  <c r="BS42" i="53"/>
  <c r="BH42" i="53" s="1"/>
  <c r="BI42" i="53" s="1"/>
  <c r="BJ42" i="53" s="1"/>
  <c r="BK42" i="53" s="1"/>
  <c r="BS43" i="53"/>
  <c r="BH43" i="53" s="1"/>
  <c r="BI43" i="53" s="1"/>
  <c r="BJ43" i="53" s="1"/>
  <c r="BK43" i="53" s="1"/>
  <c r="BS44" i="53"/>
  <c r="BH44" i="53" s="1"/>
  <c r="BI44" i="53" s="1"/>
  <c r="BJ44" i="53" s="1"/>
  <c r="BK44" i="53" s="1"/>
  <c r="BS45" i="53"/>
  <c r="BH45" i="53" s="1"/>
  <c r="BI45" i="53" s="1"/>
  <c r="BJ45" i="53" s="1"/>
  <c r="BK45" i="53" s="1"/>
  <c r="BS46" i="53"/>
  <c r="BH46" i="53" s="1"/>
  <c r="BI46" i="53" s="1"/>
  <c r="BJ46" i="53" s="1"/>
  <c r="BK46" i="53" s="1"/>
  <c r="BS47" i="53"/>
  <c r="BH47" i="53" s="1"/>
  <c r="BI47" i="53" s="1"/>
  <c r="BJ47" i="53" s="1"/>
  <c r="BK47" i="53" s="1"/>
  <c r="BS48" i="53"/>
  <c r="BH48" i="53" s="1"/>
  <c r="BI48" i="53" s="1"/>
  <c r="BJ48" i="53" s="1"/>
  <c r="BK48" i="53" s="1"/>
  <c r="BS49" i="53"/>
  <c r="BH49" i="53" s="1"/>
  <c r="BI49" i="53" s="1"/>
  <c r="BJ49" i="53" s="1"/>
  <c r="BK49" i="53" s="1"/>
  <c r="BS50" i="53"/>
  <c r="BH50" i="53" s="1"/>
  <c r="BI50" i="53" s="1"/>
  <c r="BJ50" i="53" s="1"/>
  <c r="BK50" i="53" s="1"/>
  <c r="BS51" i="53"/>
  <c r="BH51" i="53" s="1"/>
  <c r="BI51" i="53" s="1"/>
  <c r="BJ51" i="53" s="1"/>
  <c r="BK51" i="53" s="1"/>
  <c r="BS52" i="53"/>
  <c r="BH52" i="53" s="1"/>
  <c r="BI52" i="53" s="1"/>
  <c r="BJ52" i="53" s="1"/>
  <c r="BK52" i="53" s="1"/>
  <c r="BS53" i="53"/>
  <c r="BH53" i="53" s="1"/>
  <c r="BI53" i="53" s="1"/>
  <c r="BJ53" i="53" s="1"/>
  <c r="BK53" i="53" s="1"/>
  <c r="BS54" i="53"/>
  <c r="BH54" i="53" s="1"/>
  <c r="BI54" i="53" s="1"/>
  <c r="BJ54" i="53" s="1"/>
  <c r="BK54" i="53" s="1"/>
  <c r="BS55" i="53"/>
  <c r="BH55" i="53" s="1"/>
  <c r="BI55" i="53" s="1"/>
  <c r="BJ55" i="53" s="1"/>
  <c r="BK55" i="53" s="1"/>
  <c r="BS56" i="53"/>
  <c r="BH56" i="53" s="1"/>
  <c r="BI56" i="53" s="1"/>
  <c r="BJ56" i="53" s="1"/>
  <c r="BK56" i="53" s="1"/>
  <c r="BS57" i="53"/>
  <c r="BH57" i="53" s="1"/>
  <c r="BI57" i="53" s="1"/>
  <c r="BJ57" i="53" s="1"/>
  <c r="BK57" i="53" s="1"/>
  <c r="BS58" i="53"/>
  <c r="BH58" i="53" s="1"/>
  <c r="BI58" i="53" s="1"/>
  <c r="BJ58" i="53" s="1"/>
  <c r="BK58" i="53" s="1"/>
  <c r="BS59" i="53"/>
  <c r="BH59" i="53" s="1"/>
  <c r="BI59" i="53" s="1"/>
  <c r="BJ59" i="53" s="1"/>
  <c r="BK59" i="53" s="1"/>
  <c r="BS60" i="53"/>
  <c r="BH60" i="53" s="1"/>
  <c r="BI60" i="53" s="1"/>
  <c r="BJ60" i="53" s="1"/>
  <c r="BK60" i="53" s="1"/>
  <c r="BS61" i="53"/>
  <c r="BH61" i="53" s="1"/>
  <c r="BI61" i="53" s="1"/>
  <c r="BJ61" i="53" s="1"/>
  <c r="BK61" i="53" s="1"/>
  <c r="BS62" i="53"/>
  <c r="BH62" i="53" s="1"/>
  <c r="BI62" i="53" s="1"/>
  <c r="BJ62" i="53" s="1"/>
  <c r="BK62" i="53" s="1"/>
  <c r="BS63" i="53"/>
  <c r="BH63" i="53" s="1"/>
  <c r="BI63" i="53" s="1"/>
  <c r="BJ63" i="53" s="1"/>
  <c r="BK63" i="53" s="1"/>
  <c r="BS64" i="53"/>
  <c r="BH64" i="53" s="1"/>
  <c r="BI64" i="53" s="1"/>
  <c r="BJ64" i="53" s="1"/>
  <c r="BK64" i="53" s="1"/>
  <c r="BS65" i="53"/>
  <c r="BH65" i="53" s="1"/>
  <c r="BI65" i="53" s="1"/>
  <c r="BJ65" i="53" s="1"/>
  <c r="BK65" i="53" s="1"/>
  <c r="BS66" i="53"/>
  <c r="BH66" i="53" s="1"/>
  <c r="BI66" i="53" s="1"/>
  <c r="BJ66" i="53" s="1"/>
  <c r="BK66" i="53" s="1"/>
  <c r="BS67" i="53"/>
  <c r="BH67" i="53" s="1"/>
  <c r="BI67" i="53" s="1"/>
  <c r="BJ67" i="53" s="1"/>
  <c r="BK67" i="53" s="1"/>
  <c r="BS68" i="53"/>
  <c r="BH68" i="53" s="1"/>
  <c r="BI68" i="53" s="1"/>
  <c r="BJ68" i="53" s="1"/>
  <c r="BK68" i="53" s="1"/>
  <c r="BS69" i="53"/>
  <c r="BH69" i="53" s="1"/>
  <c r="BI69" i="53" s="1"/>
  <c r="BJ69" i="53" s="1"/>
  <c r="BK69" i="53" s="1"/>
  <c r="BS70" i="53"/>
  <c r="BS71" i="53"/>
  <c r="BH71" i="53" s="1"/>
  <c r="BI71" i="53" s="1"/>
  <c r="BJ71" i="53" s="1"/>
  <c r="BK71" i="53" s="1"/>
  <c r="BS72" i="53"/>
  <c r="BH72" i="53" s="1"/>
  <c r="BI72" i="53" s="1"/>
  <c r="BJ72" i="53" s="1"/>
  <c r="BK72" i="53" s="1"/>
  <c r="BS73" i="53"/>
  <c r="BH73" i="53" s="1"/>
  <c r="BI73" i="53" s="1"/>
  <c r="BJ73" i="53" s="1"/>
  <c r="BK73" i="53" s="1"/>
  <c r="BS74" i="53"/>
  <c r="BH74" i="53" s="1"/>
  <c r="BI74" i="53" s="1"/>
  <c r="BJ74" i="53" s="1"/>
  <c r="BK74" i="53" s="1"/>
  <c r="BS75" i="53"/>
  <c r="BH75" i="53" s="1"/>
  <c r="BI75" i="53" s="1"/>
  <c r="BJ75" i="53" s="1"/>
  <c r="BK75" i="53" s="1"/>
  <c r="BS92" i="53"/>
  <c r="BH92" i="53" s="1"/>
  <c r="BI92" i="53" s="1"/>
  <c r="BJ92" i="53" s="1"/>
  <c r="BK92" i="53" s="1"/>
  <c r="BS93" i="53"/>
  <c r="BH93" i="53" s="1"/>
  <c r="BI93" i="53" s="1"/>
  <c r="BJ93" i="53" s="1"/>
  <c r="BK93" i="53" s="1"/>
  <c r="BS94" i="53"/>
  <c r="BH94" i="53" s="1"/>
  <c r="BI94" i="53" s="1"/>
  <c r="BJ94" i="53" s="1"/>
  <c r="BK94" i="53" s="1"/>
  <c r="BS95" i="53"/>
  <c r="BH95" i="53" s="1"/>
  <c r="BI95" i="53" s="1"/>
  <c r="BJ95" i="53" s="1"/>
  <c r="BK95" i="53" s="1"/>
  <c r="BS96" i="53"/>
  <c r="BH96" i="53" s="1"/>
  <c r="BI96" i="53" s="1"/>
  <c r="BJ96" i="53" s="1"/>
  <c r="BK96" i="53" s="1"/>
  <c r="BS97" i="53"/>
  <c r="BH97" i="53" s="1"/>
  <c r="BI97" i="53" s="1"/>
  <c r="BJ97" i="53" s="1"/>
  <c r="BK97" i="53" s="1"/>
  <c r="BS98" i="53"/>
  <c r="BH98" i="53" s="1"/>
  <c r="BI98" i="53" s="1"/>
  <c r="BJ98" i="53" s="1"/>
  <c r="BK98" i="53" s="1"/>
  <c r="BS99" i="53"/>
  <c r="BH99" i="53" s="1"/>
  <c r="BI99" i="53" s="1"/>
  <c r="BJ99" i="53" s="1"/>
  <c r="BK99" i="53" s="1"/>
  <c r="BS100" i="53"/>
  <c r="BH100" i="53" s="1"/>
  <c r="BI100" i="53" s="1"/>
  <c r="BJ100" i="53" s="1"/>
  <c r="BK100" i="53" s="1"/>
  <c r="BS101" i="53"/>
  <c r="BH101" i="53" s="1"/>
  <c r="BI101" i="53" s="1"/>
  <c r="BJ101" i="53" s="1"/>
  <c r="BK101" i="53" s="1"/>
  <c r="BS102" i="53"/>
  <c r="BH102" i="53" s="1"/>
  <c r="BI102" i="53" s="1"/>
  <c r="BJ102" i="53" s="1"/>
  <c r="BK102" i="53" s="1"/>
  <c r="BS103" i="53"/>
  <c r="BH103" i="53" s="1"/>
  <c r="BI103" i="53" s="1"/>
  <c r="BJ103" i="53" s="1"/>
  <c r="BK103" i="53" s="1"/>
  <c r="BS104" i="53"/>
  <c r="BH104" i="53" s="1"/>
  <c r="BI104" i="53" s="1"/>
  <c r="BJ104" i="53" s="1"/>
  <c r="BK104" i="53" s="1"/>
  <c r="BS105" i="53"/>
  <c r="BH105" i="53" s="1"/>
  <c r="BI105" i="53" s="1"/>
  <c r="BJ105" i="53" s="1"/>
  <c r="BK105" i="53" s="1"/>
  <c r="BS106" i="53"/>
  <c r="BH106" i="53" s="1"/>
  <c r="BI106" i="53" s="1"/>
  <c r="BJ106" i="53" s="1"/>
  <c r="BK106" i="53" s="1"/>
  <c r="BS107" i="53"/>
  <c r="BH107" i="53" s="1"/>
  <c r="BI107" i="53" s="1"/>
  <c r="BJ107" i="53" s="1"/>
  <c r="BK107" i="53" s="1"/>
  <c r="BS108" i="53"/>
  <c r="BH108" i="53" s="1"/>
  <c r="BI108" i="53" s="1"/>
  <c r="BJ108" i="53" s="1"/>
  <c r="BK108" i="53" s="1"/>
  <c r="BS109" i="53"/>
  <c r="BH109" i="53" s="1"/>
  <c r="BI109" i="53" s="1"/>
  <c r="BJ109" i="53" s="1"/>
  <c r="BK109" i="53" s="1"/>
  <c r="BS110" i="53"/>
  <c r="BH110" i="53" s="1"/>
  <c r="BI110" i="53" s="1"/>
  <c r="BJ110" i="53" s="1"/>
  <c r="BK110" i="53" s="1"/>
  <c r="BS111" i="53"/>
  <c r="BH111" i="53" s="1"/>
  <c r="BI111" i="53" s="1"/>
  <c r="BJ111" i="53" s="1"/>
  <c r="BK111" i="53" s="1"/>
  <c r="BS112" i="53"/>
  <c r="BH112" i="53" s="1"/>
  <c r="BI112" i="53" s="1"/>
  <c r="BJ112" i="53" s="1"/>
  <c r="BK112" i="53" s="1"/>
  <c r="BS113" i="53"/>
  <c r="BH113" i="53" s="1"/>
  <c r="BI113" i="53" s="1"/>
  <c r="BJ113" i="53" s="1"/>
  <c r="BK113" i="53" s="1"/>
  <c r="BS114" i="53"/>
  <c r="BH114" i="53" s="1"/>
  <c r="BI114" i="53" s="1"/>
  <c r="BJ114" i="53" s="1"/>
  <c r="BK114" i="53" s="1"/>
  <c r="BS115" i="53"/>
  <c r="BH115" i="53" s="1"/>
  <c r="BI115" i="53" s="1"/>
  <c r="BJ115" i="53" s="1"/>
  <c r="BK115" i="53" s="1"/>
  <c r="BS116" i="53"/>
  <c r="BH116" i="53" s="1"/>
  <c r="BI116" i="53" s="1"/>
  <c r="BJ116" i="53" s="1"/>
  <c r="BK116" i="53" s="1"/>
  <c r="BS117" i="53"/>
  <c r="BH117" i="53" s="1"/>
  <c r="BI117" i="53" s="1"/>
  <c r="BJ117" i="53" s="1"/>
  <c r="BK117" i="53" s="1"/>
  <c r="BS118" i="53"/>
  <c r="BH118" i="53" s="1"/>
  <c r="BI118" i="53" s="1"/>
  <c r="BJ118" i="53" s="1"/>
  <c r="BK118" i="53" s="1"/>
  <c r="BS119" i="53"/>
  <c r="BH119" i="53" s="1"/>
  <c r="BI119" i="53" s="1"/>
  <c r="BJ119" i="53" s="1"/>
  <c r="BK119" i="53" s="1"/>
  <c r="BS120" i="53"/>
  <c r="BH120" i="53" s="1"/>
  <c r="BI120" i="53" s="1"/>
  <c r="BJ120" i="53" s="1"/>
  <c r="BK120" i="53" s="1"/>
  <c r="BS121" i="53"/>
  <c r="BH121" i="53" s="1"/>
  <c r="BI121" i="53" s="1"/>
  <c r="BJ121" i="53" s="1"/>
  <c r="BK121" i="53" s="1"/>
  <c r="BS122" i="53"/>
  <c r="BH122" i="53" s="1"/>
  <c r="BI122" i="53" s="1"/>
  <c r="BJ122" i="53" s="1"/>
  <c r="BK122" i="53" s="1"/>
  <c r="BS123" i="53"/>
  <c r="BH123" i="53" s="1"/>
  <c r="BI123" i="53" s="1"/>
  <c r="BJ123" i="53" s="1"/>
  <c r="BK123" i="53" s="1"/>
  <c r="BS124" i="53"/>
  <c r="BH124" i="53" s="1"/>
  <c r="BI124" i="53" s="1"/>
  <c r="BJ124" i="53" s="1"/>
  <c r="BK124" i="53" s="1"/>
  <c r="BS125" i="53"/>
  <c r="BH125" i="53" s="1"/>
  <c r="BI125" i="53" s="1"/>
  <c r="BJ125" i="53" s="1"/>
  <c r="BK125" i="53" s="1"/>
  <c r="BS126" i="53"/>
  <c r="BH126" i="53" s="1"/>
  <c r="BI126" i="53" s="1"/>
  <c r="BJ126" i="53" s="1"/>
  <c r="BK126" i="53" s="1"/>
  <c r="BS127" i="53"/>
  <c r="BH127" i="53" s="1"/>
  <c r="BI127" i="53" s="1"/>
  <c r="BJ127" i="53" s="1"/>
  <c r="BK127" i="53" s="1"/>
  <c r="BS128" i="53"/>
  <c r="BH128" i="53" s="1"/>
  <c r="BI128" i="53" s="1"/>
  <c r="BJ128" i="53" s="1"/>
  <c r="BK128" i="53" s="1"/>
  <c r="BS129" i="53"/>
  <c r="BH129" i="53" s="1"/>
  <c r="BI129" i="53" s="1"/>
  <c r="BJ129" i="53" s="1"/>
  <c r="BK129" i="53" s="1"/>
  <c r="BS130" i="53"/>
  <c r="BH130" i="53" s="1"/>
  <c r="BI130" i="53" s="1"/>
  <c r="BJ130" i="53" s="1"/>
  <c r="BK130" i="53" s="1"/>
  <c r="BS131" i="53"/>
  <c r="BH131" i="53" s="1"/>
  <c r="BI131" i="53" s="1"/>
  <c r="BJ131" i="53" s="1"/>
  <c r="BK131" i="53" s="1"/>
  <c r="BS132" i="53"/>
  <c r="BH132" i="53" s="1"/>
  <c r="BI132" i="53" s="1"/>
  <c r="BJ132" i="53" s="1"/>
  <c r="BK132" i="53" s="1"/>
  <c r="BS133" i="53"/>
  <c r="BH133" i="53" s="1"/>
  <c r="BI133" i="53" s="1"/>
  <c r="BJ133" i="53" s="1"/>
  <c r="BK133" i="53" s="1"/>
  <c r="BS134" i="53"/>
  <c r="BH134" i="53" s="1"/>
  <c r="BI134" i="53" s="1"/>
  <c r="BJ134" i="53" s="1"/>
  <c r="BK134" i="53" s="1"/>
  <c r="BS135" i="53"/>
  <c r="BH135" i="53" s="1"/>
  <c r="BI135" i="53" s="1"/>
  <c r="BJ135" i="53" s="1"/>
  <c r="BK135" i="53" s="1"/>
  <c r="BS136" i="53"/>
  <c r="BH136" i="53" s="1"/>
  <c r="BI136" i="53" s="1"/>
  <c r="BJ136" i="53" s="1"/>
  <c r="BK136" i="53" s="1"/>
  <c r="BS137" i="53"/>
  <c r="BH137" i="53" s="1"/>
  <c r="BI137" i="53" s="1"/>
  <c r="BJ137" i="53" s="1"/>
  <c r="BK137" i="53" s="1"/>
  <c r="BS138" i="53"/>
  <c r="BH138" i="53" s="1"/>
  <c r="BI138" i="53" s="1"/>
  <c r="BJ138" i="53" s="1"/>
  <c r="BK138" i="53" s="1"/>
  <c r="BS139" i="53"/>
  <c r="BH139" i="53" s="1"/>
  <c r="BI139" i="53" s="1"/>
  <c r="BJ139" i="53" s="1"/>
  <c r="BK139" i="53" s="1"/>
  <c r="BS140" i="53"/>
  <c r="BH140" i="53" s="1"/>
  <c r="BI140" i="53" s="1"/>
  <c r="BJ140" i="53" s="1"/>
  <c r="BK140" i="53" s="1"/>
  <c r="BS141" i="53"/>
  <c r="BH141" i="53" s="1"/>
  <c r="BI141" i="53" s="1"/>
  <c r="BJ141" i="53" s="1"/>
  <c r="BK141" i="53" s="1"/>
  <c r="BS142" i="53"/>
  <c r="BH142" i="53" s="1"/>
  <c r="BI142" i="53" s="1"/>
  <c r="BJ142" i="53" s="1"/>
  <c r="BK142" i="53" s="1"/>
  <c r="BS143" i="53"/>
  <c r="BH143" i="53" s="1"/>
  <c r="BI143" i="53" s="1"/>
  <c r="BJ143" i="53" s="1"/>
  <c r="BK143" i="53" s="1"/>
  <c r="BS144" i="53"/>
  <c r="BH144" i="53" s="1"/>
  <c r="BI144" i="53" s="1"/>
  <c r="BJ144" i="53" s="1"/>
  <c r="BK144" i="53" s="1"/>
  <c r="BS145" i="53"/>
  <c r="BH145" i="53" s="1"/>
  <c r="BI145" i="53" s="1"/>
  <c r="BJ145" i="53" s="1"/>
  <c r="BK145" i="53" s="1"/>
  <c r="BS146" i="53"/>
  <c r="BH146" i="53" s="1"/>
  <c r="BI146" i="53" s="1"/>
  <c r="BJ146" i="53" s="1"/>
  <c r="BK146" i="53" s="1"/>
  <c r="BS147" i="53"/>
  <c r="BH147" i="53" s="1"/>
  <c r="BI147" i="53" s="1"/>
  <c r="BJ147" i="53" s="1"/>
  <c r="BK147" i="53" s="1"/>
  <c r="BS148" i="53"/>
  <c r="BH148" i="53" s="1"/>
  <c r="BI148" i="53" s="1"/>
  <c r="BJ148" i="53" s="1"/>
  <c r="BK148" i="53" s="1"/>
  <c r="BS149" i="53"/>
  <c r="BH149" i="53" s="1"/>
  <c r="BI149" i="53" s="1"/>
  <c r="BJ149" i="53" s="1"/>
  <c r="BK149" i="53" s="1"/>
  <c r="BS150" i="53"/>
  <c r="BS151" i="53"/>
  <c r="BH151" i="53" s="1"/>
  <c r="BI151" i="53" s="1"/>
  <c r="BJ151" i="53" s="1"/>
  <c r="BK151" i="53" s="1"/>
  <c r="BS152" i="53"/>
  <c r="BH152" i="53" s="1"/>
  <c r="BI152" i="53" s="1"/>
  <c r="BJ152" i="53" s="1"/>
  <c r="BK152" i="53" s="1"/>
  <c r="BS153" i="53"/>
  <c r="BH153" i="53" s="1"/>
  <c r="BI153" i="53" s="1"/>
  <c r="BJ153" i="53" s="1"/>
  <c r="BK153" i="53" s="1"/>
  <c r="BS154" i="53"/>
  <c r="BH154" i="53" s="1"/>
  <c r="BI154" i="53" s="1"/>
  <c r="BJ154" i="53" s="1"/>
  <c r="BK154" i="53" s="1"/>
  <c r="BS155" i="53"/>
  <c r="BH155" i="53" s="1"/>
  <c r="BI155" i="53" s="1"/>
  <c r="BJ155" i="53" s="1"/>
  <c r="BK155" i="53" s="1"/>
  <c r="BR12" i="53"/>
  <c r="BD12" i="53" s="1"/>
  <c r="BE12" i="53" s="1"/>
  <c r="BF12" i="53" s="1"/>
  <c r="BR13" i="53"/>
  <c r="BD13" i="53" s="1"/>
  <c r="BR14" i="53"/>
  <c r="BD14" i="53" s="1"/>
  <c r="BE14" i="53" s="1"/>
  <c r="BF14" i="53" s="1"/>
  <c r="BR15" i="53"/>
  <c r="BR16" i="53"/>
  <c r="BD16" i="53" s="1"/>
  <c r="BE16" i="53" s="1"/>
  <c r="BF16" i="53" s="1"/>
  <c r="BR17" i="53"/>
  <c r="BD17" i="53" s="1"/>
  <c r="BE17" i="53" s="1"/>
  <c r="BF17" i="53" s="1"/>
  <c r="BR18" i="53"/>
  <c r="BD18" i="53" s="1"/>
  <c r="BE18" i="53" s="1"/>
  <c r="BF18" i="53" s="1"/>
  <c r="BR19" i="53"/>
  <c r="BD19" i="53" s="1"/>
  <c r="BE19" i="53" s="1"/>
  <c r="BF19" i="53" s="1"/>
  <c r="BR20" i="53"/>
  <c r="BR21" i="53"/>
  <c r="BD21" i="53" s="1"/>
  <c r="BE21" i="53" s="1"/>
  <c r="BF21" i="53" s="1"/>
  <c r="BR22" i="53"/>
  <c r="BD22" i="53" s="1"/>
  <c r="BE22" i="53" s="1"/>
  <c r="BF22" i="53" s="1"/>
  <c r="BR23" i="53"/>
  <c r="BR24" i="53"/>
  <c r="BD24" i="53" s="1"/>
  <c r="BE24" i="53" s="1"/>
  <c r="BF24" i="53" s="1"/>
  <c r="BR25" i="53"/>
  <c r="BD25" i="53" s="1"/>
  <c r="BR26" i="53"/>
  <c r="BD26" i="53" s="1"/>
  <c r="BE26" i="53" s="1"/>
  <c r="BF26" i="53" s="1"/>
  <c r="BR27" i="53"/>
  <c r="BD27" i="53" s="1"/>
  <c r="BE27" i="53" s="1"/>
  <c r="BF27" i="53" s="1"/>
  <c r="BR28" i="53"/>
  <c r="BR29" i="53"/>
  <c r="BD29" i="53" s="1"/>
  <c r="BR30" i="53"/>
  <c r="BD30" i="53" s="1"/>
  <c r="BE30" i="53" s="1"/>
  <c r="BF30" i="53" s="1"/>
  <c r="BR31" i="53"/>
  <c r="BR32" i="53"/>
  <c r="BD32" i="53" s="1"/>
  <c r="BE32" i="53" s="1"/>
  <c r="BF32" i="53" s="1"/>
  <c r="BR33" i="53"/>
  <c r="BD33" i="53" s="1"/>
  <c r="BE33" i="53" s="1"/>
  <c r="BF33" i="53" s="1"/>
  <c r="BR34" i="53"/>
  <c r="BD34" i="53" s="1"/>
  <c r="BE34" i="53" s="1"/>
  <c r="BF34" i="53" s="1"/>
  <c r="BR35" i="53"/>
  <c r="BR36" i="53"/>
  <c r="BD36" i="53" s="1"/>
  <c r="BE36" i="53" s="1"/>
  <c r="BF36" i="53" s="1"/>
  <c r="BR37" i="53"/>
  <c r="BD37" i="53" s="1"/>
  <c r="BE37" i="53" s="1"/>
  <c r="BF37" i="53" s="1"/>
  <c r="BR38" i="53"/>
  <c r="BD38" i="53" s="1"/>
  <c r="BE38" i="53" s="1"/>
  <c r="BF38" i="53" s="1"/>
  <c r="BR39" i="53"/>
  <c r="BR40" i="53"/>
  <c r="BD40" i="53" s="1"/>
  <c r="BE40" i="53" s="1"/>
  <c r="BF40" i="53" s="1"/>
  <c r="BR41" i="53"/>
  <c r="BD41" i="53" s="1"/>
  <c r="BR42" i="53"/>
  <c r="BD42" i="53" s="1"/>
  <c r="BE42" i="53" s="1"/>
  <c r="BF42" i="53" s="1"/>
  <c r="BR43" i="53"/>
  <c r="BR44" i="53"/>
  <c r="BD44" i="53" s="1"/>
  <c r="BE44" i="53" s="1"/>
  <c r="BF44" i="53" s="1"/>
  <c r="BR45" i="53"/>
  <c r="BD45" i="53" s="1"/>
  <c r="BR46" i="53"/>
  <c r="BD46" i="53" s="1"/>
  <c r="BE46" i="53" s="1"/>
  <c r="BF46" i="53" s="1"/>
  <c r="BR47" i="53"/>
  <c r="BR48" i="53"/>
  <c r="BD48" i="53" s="1"/>
  <c r="BE48" i="53" s="1"/>
  <c r="BF48" i="53" s="1"/>
  <c r="BR49" i="53"/>
  <c r="BD49" i="53" s="1"/>
  <c r="BE49" i="53" s="1"/>
  <c r="BF49" i="53" s="1"/>
  <c r="BR50" i="53"/>
  <c r="BD50" i="53" s="1"/>
  <c r="BE50" i="53" s="1"/>
  <c r="BF50" i="53" s="1"/>
  <c r="BR51" i="53"/>
  <c r="BR52" i="53"/>
  <c r="BD52" i="53" s="1"/>
  <c r="BE52" i="53" s="1"/>
  <c r="BF52" i="53" s="1"/>
  <c r="BR53" i="53"/>
  <c r="BD53" i="53" s="1"/>
  <c r="BE53" i="53" s="1"/>
  <c r="BF53" i="53" s="1"/>
  <c r="BR54" i="53"/>
  <c r="BD54" i="53" s="1"/>
  <c r="BE54" i="53" s="1"/>
  <c r="BF54" i="53" s="1"/>
  <c r="BR55" i="53"/>
  <c r="BD55" i="53" s="1"/>
  <c r="BE55" i="53" s="1"/>
  <c r="BF55" i="53" s="1"/>
  <c r="BR56" i="53"/>
  <c r="BR57" i="53"/>
  <c r="BD57" i="53" s="1"/>
  <c r="BR58" i="53"/>
  <c r="BD58" i="53" s="1"/>
  <c r="BE58" i="53" s="1"/>
  <c r="BF58" i="53" s="1"/>
  <c r="BR59" i="53"/>
  <c r="BR60" i="53"/>
  <c r="BD60" i="53" s="1"/>
  <c r="BE60" i="53" s="1"/>
  <c r="BF60" i="53" s="1"/>
  <c r="BR61" i="53"/>
  <c r="BD61" i="53" s="1"/>
  <c r="BR62" i="53"/>
  <c r="BD62" i="53" s="1"/>
  <c r="BE62" i="53" s="1"/>
  <c r="BF62" i="53" s="1"/>
  <c r="BR63" i="53"/>
  <c r="BD63" i="53" s="1"/>
  <c r="BE63" i="53" s="1"/>
  <c r="BF63" i="53" s="1"/>
  <c r="BR64" i="53"/>
  <c r="BD64" i="53" s="1"/>
  <c r="BE64" i="53" s="1"/>
  <c r="BF64" i="53" s="1"/>
  <c r="BR65" i="53"/>
  <c r="BD65" i="53" s="1"/>
  <c r="BE65" i="53" s="1"/>
  <c r="BF65" i="53" s="1"/>
  <c r="BR66" i="53"/>
  <c r="BD66" i="53" s="1"/>
  <c r="BE66" i="53" s="1"/>
  <c r="BF66" i="53" s="1"/>
  <c r="BR67" i="53"/>
  <c r="BR68" i="53"/>
  <c r="BD68" i="53" s="1"/>
  <c r="BE68" i="53" s="1"/>
  <c r="BF68" i="53" s="1"/>
  <c r="BR69" i="53"/>
  <c r="BD69" i="53" s="1"/>
  <c r="BE69" i="53" s="1"/>
  <c r="BF69" i="53" s="1"/>
  <c r="BR70" i="53"/>
  <c r="BR71" i="53"/>
  <c r="BR72" i="53"/>
  <c r="BD72" i="53" s="1"/>
  <c r="BE72" i="53" s="1"/>
  <c r="BF72" i="53" s="1"/>
  <c r="BR73" i="53"/>
  <c r="BD73" i="53" s="1"/>
  <c r="BE73" i="53" s="1"/>
  <c r="BF73" i="53" s="1"/>
  <c r="BR74" i="53"/>
  <c r="BD74" i="53" s="1"/>
  <c r="BE74" i="53" s="1"/>
  <c r="BF74" i="53" s="1"/>
  <c r="BR75" i="53"/>
  <c r="BR92" i="53"/>
  <c r="BD92" i="53" s="1"/>
  <c r="BE92" i="53" s="1"/>
  <c r="BF92" i="53" s="1"/>
  <c r="BR93" i="53"/>
  <c r="BR94" i="53"/>
  <c r="BD94" i="53" s="1"/>
  <c r="BE94" i="53" s="1"/>
  <c r="BF94" i="53" s="1"/>
  <c r="BR95" i="53"/>
  <c r="BD95" i="53" s="1"/>
  <c r="BE95" i="53" s="1"/>
  <c r="BF95" i="53" s="1"/>
  <c r="BR96" i="53"/>
  <c r="BD96" i="53" s="1"/>
  <c r="BE96" i="53" s="1"/>
  <c r="BF96" i="53" s="1"/>
  <c r="BR97" i="53"/>
  <c r="BR98" i="53"/>
  <c r="BD98" i="53" s="1"/>
  <c r="BE98" i="53" s="1"/>
  <c r="BF98" i="53" s="1"/>
  <c r="BR99" i="53"/>
  <c r="BD99" i="53" s="1"/>
  <c r="BE99" i="53" s="1"/>
  <c r="BF99" i="53" s="1"/>
  <c r="BR100" i="53"/>
  <c r="BD100" i="53" s="1"/>
  <c r="BE100" i="53" s="1"/>
  <c r="BF100" i="53" s="1"/>
  <c r="BR101" i="53"/>
  <c r="BD101" i="53" s="1"/>
  <c r="BE101" i="53" s="1"/>
  <c r="BF101" i="53" s="1"/>
  <c r="BR102" i="53"/>
  <c r="BD102" i="53" s="1"/>
  <c r="BE102" i="53" s="1"/>
  <c r="BF102" i="53" s="1"/>
  <c r="BR103" i="53"/>
  <c r="BD103" i="53" s="1"/>
  <c r="BE103" i="53" s="1"/>
  <c r="BF103" i="53" s="1"/>
  <c r="BR104" i="53"/>
  <c r="BD104" i="53" s="1"/>
  <c r="BE104" i="53" s="1"/>
  <c r="BF104" i="53" s="1"/>
  <c r="BR105" i="53"/>
  <c r="BD105" i="53" s="1"/>
  <c r="BE105" i="53" s="1"/>
  <c r="BF105" i="53" s="1"/>
  <c r="BR106" i="53"/>
  <c r="BD106" i="53" s="1"/>
  <c r="BE106" i="53" s="1"/>
  <c r="BF106" i="53" s="1"/>
  <c r="BR107" i="53"/>
  <c r="BD107" i="53" s="1"/>
  <c r="BE107" i="53" s="1"/>
  <c r="BF107" i="53" s="1"/>
  <c r="BR108" i="53"/>
  <c r="BD108" i="53" s="1"/>
  <c r="BE108" i="53" s="1"/>
  <c r="BF108" i="53" s="1"/>
  <c r="BR109" i="53"/>
  <c r="BR110" i="53"/>
  <c r="BD110" i="53" s="1"/>
  <c r="BE110" i="53" s="1"/>
  <c r="BF110" i="53" s="1"/>
  <c r="BR111" i="53"/>
  <c r="BD111" i="53" s="1"/>
  <c r="BE111" i="53" s="1"/>
  <c r="BF111" i="53" s="1"/>
  <c r="BR112" i="53"/>
  <c r="BD112" i="53" s="1"/>
  <c r="BE112" i="53" s="1"/>
  <c r="BF112" i="53" s="1"/>
  <c r="BR113" i="53"/>
  <c r="BR114" i="53"/>
  <c r="BD114" i="53" s="1"/>
  <c r="BE114" i="53" s="1"/>
  <c r="BF114" i="53" s="1"/>
  <c r="BR115" i="53"/>
  <c r="BD115" i="53" s="1"/>
  <c r="BE115" i="53" s="1"/>
  <c r="BF115" i="53" s="1"/>
  <c r="BR116" i="53"/>
  <c r="BD116" i="53" s="1"/>
  <c r="BE116" i="53" s="1"/>
  <c r="BF116" i="53" s="1"/>
  <c r="BR117" i="53"/>
  <c r="BD117" i="53" s="1"/>
  <c r="BE117" i="53" s="1"/>
  <c r="BF117" i="53" s="1"/>
  <c r="BR118" i="53"/>
  <c r="BD118" i="53" s="1"/>
  <c r="BE118" i="53" s="1"/>
  <c r="BF118" i="53" s="1"/>
  <c r="BR119" i="53"/>
  <c r="BD119" i="53" s="1"/>
  <c r="BE119" i="53" s="1"/>
  <c r="BF119" i="53" s="1"/>
  <c r="BR120" i="53"/>
  <c r="BD120" i="53" s="1"/>
  <c r="BE120" i="53" s="1"/>
  <c r="BF120" i="53" s="1"/>
  <c r="BR121" i="53"/>
  <c r="BD121" i="53" s="1"/>
  <c r="BE121" i="53" s="1"/>
  <c r="BF121" i="53" s="1"/>
  <c r="BR122" i="53"/>
  <c r="BD122" i="53" s="1"/>
  <c r="BE122" i="53" s="1"/>
  <c r="BF122" i="53" s="1"/>
  <c r="BR123" i="53"/>
  <c r="BD123" i="53" s="1"/>
  <c r="BE123" i="53" s="1"/>
  <c r="BF123" i="53" s="1"/>
  <c r="BR124" i="53"/>
  <c r="BD124" i="53" s="1"/>
  <c r="BE124" i="53" s="1"/>
  <c r="BF124" i="53" s="1"/>
  <c r="BR125" i="53"/>
  <c r="BR126" i="53"/>
  <c r="BD126" i="53" s="1"/>
  <c r="BE126" i="53" s="1"/>
  <c r="BF126" i="53" s="1"/>
  <c r="BR127" i="53"/>
  <c r="BD127" i="53" s="1"/>
  <c r="BE127" i="53" s="1"/>
  <c r="BF127" i="53" s="1"/>
  <c r="BR128" i="53"/>
  <c r="BD128" i="53" s="1"/>
  <c r="BE128" i="53" s="1"/>
  <c r="BF128" i="53" s="1"/>
  <c r="BR129" i="53"/>
  <c r="BR130" i="53"/>
  <c r="BD130" i="53" s="1"/>
  <c r="BE130" i="53" s="1"/>
  <c r="BF130" i="53" s="1"/>
  <c r="BR131" i="53"/>
  <c r="BD131" i="53" s="1"/>
  <c r="BE131" i="53" s="1"/>
  <c r="BF131" i="53" s="1"/>
  <c r="BR132" i="53"/>
  <c r="BD132" i="53" s="1"/>
  <c r="BE132" i="53" s="1"/>
  <c r="BF132" i="53" s="1"/>
  <c r="BR133" i="53"/>
  <c r="BD133" i="53" s="1"/>
  <c r="BE133" i="53" s="1"/>
  <c r="BF133" i="53" s="1"/>
  <c r="BR134" i="53"/>
  <c r="BD134" i="53" s="1"/>
  <c r="BE134" i="53" s="1"/>
  <c r="BF134" i="53" s="1"/>
  <c r="BR135" i="53"/>
  <c r="BD135" i="53" s="1"/>
  <c r="BE135" i="53" s="1"/>
  <c r="BF135" i="53" s="1"/>
  <c r="BR136" i="53"/>
  <c r="BD136" i="53" s="1"/>
  <c r="BE136" i="53" s="1"/>
  <c r="BF136" i="53" s="1"/>
  <c r="BR137" i="53"/>
  <c r="BD137" i="53" s="1"/>
  <c r="BE137" i="53" s="1"/>
  <c r="BF137" i="53" s="1"/>
  <c r="BR138" i="53"/>
  <c r="BD138" i="53" s="1"/>
  <c r="BE138" i="53" s="1"/>
  <c r="BF138" i="53" s="1"/>
  <c r="BR139" i="53"/>
  <c r="BD139" i="53" s="1"/>
  <c r="BE139" i="53" s="1"/>
  <c r="BF139" i="53" s="1"/>
  <c r="BR140" i="53"/>
  <c r="BD140" i="53" s="1"/>
  <c r="BE140" i="53" s="1"/>
  <c r="BF140" i="53" s="1"/>
  <c r="BR141" i="53"/>
  <c r="BR142" i="53"/>
  <c r="BD142" i="53" s="1"/>
  <c r="BE142" i="53" s="1"/>
  <c r="BF142" i="53" s="1"/>
  <c r="BR143" i="53"/>
  <c r="BD143" i="53" s="1"/>
  <c r="BE143" i="53" s="1"/>
  <c r="BF143" i="53" s="1"/>
  <c r="BR144" i="53"/>
  <c r="BD144" i="53" s="1"/>
  <c r="BE144" i="53" s="1"/>
  <c r="BF144" i="53" s="1"/>
  <c r="BR145" i="53"/>
  <c r="BR146" i="53"/>
  <c r="BD146" i="53" s="1"/>
  <c r="BE146" i="53" s="1"/>
  <c r="BF146" i="53" s="1"/>
  <c r="BR147" i="53"/>
  <c r="BD147" i="53" s="1"/>
  <c r="BE147" i="53" s="1"/>
  <c r="BF147" i="53" s="1"/>
  <c r="BR148" i="53"/>
  <c r="BD148" i="53" s="1"/>
  <c r="BE148" i="53" s="1"/>
  <c r="BF148" i="53" s="1"/>
  <c r="BR149" i="53"/>
  <c r="BD149" i="53" s="1"/>
  <c r="BE149" i="53" s="1"/>
  <c r="BF149" i="53" s="1"/>
  <c r="BR150" i="53"/>
  <c r="BR151" i="53"/>
  <c r="BD151" i="53" s="1"/>
  <c r="BE151" i="53" s="1"/>
  <c r="BF151" i="53" s="1"/>
  <c r="BR152" i="53"/>
  <c r="BD152" i="53" s="1"/>
  <c r="BE152" i="53" s="1"/>
  <c r="BF152" i="53" s="1"/>
  <c r="BR153" i="53"/>
  <c r="BD153" i="53" s="1"/>
  <c r="BE153" i="53" s="1"/>
  <c r="BR154" i="53"/>
  <c r="BD154" i="53" s="1"/>
  <c r="BE154" i="53" s="1"/>
  <c r="BF154" i="53" s="1"/>
  <c r="BR155" i="53"/>
  <c r="BD155" i="53" s="1"/>
  <c r="BE155" i="53" s="1"/>
  <c r="BF155" i="53" s="1"/>
  <c r="BD75" i="53"/>
  <c r="BE75" i="53" s="1"/>
  <c r="BF75" i="53" s="1"/>
  <c r="BD71" i="53"/>
  <c r="BE71" i="53" s="1"/>
  <c r="BF71" i="53" s="1"/>
  <c r="BD67" i="53"/>
  <c r="BE67" i="53" s="1"/>
  <c r="BF67" i="53" s="1"/>
  <c r="BD59" i="53"/>
  <c r="BE59" i="53" s="1"/>
  <c r="BF59" i="53" s="1"/>
  <c r="BD56" i="53"/>
  <c r="BE56" i="53" s="1"/>
  <c r="BF56" i="53" s="1"/>
  <c r="BD51" i="53"/>
  <c r="BE51" i="53" s="1"/>
  <c r="BF51" i="53" s="1"/>
  <c r="BD47" i="53"/>
  <c r="BE47" i="53" s="1"/>
  <c r="BF47" i="53" s="1"/>
  <c r="BD43" i="53"/>
  <c r="BE43" i="53" s="1"/>
  <c r="BF43" i="53" s="1"/>
  <c r="BD39" i="53"/>
  <c r="BE39" i="53" s="1"/>
  <c r="BF39" i="53" s="1"/>
  <c r="BD35" i="53"/>
  <c r="BE35" i="53" s="1"/>
  <c r="BF35" i="53" s="1"/>
  <c r="BD31" i="53"/>
  <c r="BE31" i="53" s="1"/>
  <c r="BF31" i="53" s="1"/>
  <c r="BD28" i="53"/>
  <c r="BE28" i="53" s="1"/>
  <c r="BF28" i="53" s="1"/>
  <c r="BD23" i="53"/>
  <c r="BE23" i="53" s="1"/>
  <c r="BF23" i="53" s="1"/>
  <c r="BD20" i="53"/>
  <c r="BE20" i="53" s="1"/>
  <c r="BF20" i="53" s="1"/>
  <c r="BD15" i="53"/>
  <c r="BE15" i="53" s="1"/>
  <c r="BF15" i="53" s="1"/>
  <c r="BN5" i="68" l="1"/>
  <c r="BO5" i="68" s="1"/>
  <c r="BP5" i="68" s="1"/>
  <c r="BI5" i="68"/>
  <c r="BJ5" i="68" s="1"/>
  <c r="BK5" i="68" s="1"/>
  <c r="F93" i="53"/>
  <c r="F94" i="53"/>
  <c r="F95" i="53"/>
  <c r="F96" i="53"/>
  <c r="F97" i="53"/>
  <c r="F98" i="53"/>
  <c r="F99" i="53"/>
  <c r="F100" i="53"/>
  <c r="F101" i="53"/>
  <c r="F102" i="53"/>
  <c r="F103" i="53"/>
  <c r="F104" i="53"/>
  <c r="F105" i="53"/>
  <c r="F106" i="53"/>
  <c r="F107" i="53"/>
  <c r="F108" i="53"/>
  <c r="F109" i="53"/>
  <c r="F110" i="53"/>
  <c r="F111" i="53"/>
  <c r="F112" i="53"/>
  <c r="F113" i="53"/>
  <c r="F114" i="53"/>
  <c r="F115" i="53"/>
  <c r="F116" i="53"/>
  <c r="F117" i="53"/>
  <c r="F118" i="53"/>
  <c r="F119" i="53"/>
  <c r="F120" i="53"/>
  <c r="F121" i="53"/>
  <c r="F122" i="53"/>
  <c r="F123" i="53"/>
  <c r="F124" i="53"/>
  <c r="F125" i="53"/>
  <c r="F126" i="53"/>
  <c r="F127" i="53"/>
  <c r="F128" i="53"/>
  <c r="F129" i="53"/>
  <c r="F130" i="53"/>
  <c r="F131" i="53"/>
  <c r="F132" i="53"/>
  <c r="F133" i="53"/>
  <c r="F134" i="53"/>
  <c r="F135" i="53"/>
  <c r="F136" i="53"/>
  <c r="F137" i="53"/>
  <c r="F138" i="53"/>
  <c r="F139" i="53"/>
  <c r="F140" i="53"/>
  <c r="F141" i="53"/>
  <c r="F142" i="53"/>
  <c r="F143" i="53"/>
  <c r="F144" i="53"/>
  <c r="F145" i="53"/>
  <c r="F146" i="53"/>
  <c r="F147" i="53"/>
  <c r="F148" i="53"/>
  <c r="F149" i="53"/>
  <c r="F92" i="53"/>
  <c r="F7" i="53" s="1"/>
  <c r="F14" i="53"/>
  <c r="F15" i="53"/>
  <c r="F16" i="53"/>
  <c r="F17" i="53"/>
  <c r="F18" i="53"/>
  <c r="F19" i="53"/>
  <c r="F20" i="53"/>
  <c r="F21" i="53"/>
  <c r="F22" i="53"/>
  <c r="F23" i="53"/>
  <c r="F24" i="53"/>
  <c r="F25" i="53"/>
  <c r="F26" i="53"/>
  <c r="F27" i="53"/>
  <c r="F28" i="53"/>
  <c r="F29" i="53"/>
  <c r="F30" i="53"/>
  <c r="F31" i="53"/>
  <c r="F32" i="53"/>
  <c r="F33" i="53"/>
  <c r="F34" i="53"/>
  <c r="F35" i="53"/>
  <c r="F36" i="53"/>
  <c r="F37" i="53"/>
  <c r="F38" i="53"/>
  <c r="F39" i="53"/>
  <c r="F40" i="53"/>
  <c r="F41" i="53"/>
  <c r="F42" i="53"/>
  <c r="F43" i="53"/>
  <c r="F44" i="53"/>
  <c r="F45" i="53"/>
  <c r="F46" i="53"/>
  <c r="F47" i="53"/>
  <c r="F48" i="53"/>
  <c r="F49" i="53"/>
  <c r="F50" i="53"/>
  <c r="F51" i="53"/>
  <c r="F52" i="53"/>
  <c r="F53" i="53"/>
  <c r="F54" i="53"/>
  <c r="F55" i="53"/>
  <c r="F56" i="53"/>
  <c r="F57" i="53"/>
  <c r="F58" i="53"/>
  <c r="F59" i="53"/>
  <c r="F60" i="53"/>
  <c r="F61" i="53"/>
  <c r="F62" i="53"/>
  <c r="F63" i="53"/>
  <c r="F64" i="53"/>
  <c r="F65" i="53"/>
  <c r="F66" i="53"/>
  <c r="F67" i="53"/>
  <c r="F68" i="53"/>
  <c r="F69" i="53"/>
  <c r="F13" i="53"/>
  <c r="AW149" i="53"/>
  <c r="AW148" i="53"/>
  <c r="AW147" i="53"/>
  <c r="AW146" i="53"/>
  <c r="AW145" i="53"/>
  <c r="AW144" i="53"/>
  <c r="AW143" i="53"/>
  <c r="AW142" i="53"/>
  <c r="AW141" i="53"/>
  <c r="AW140" i="53"/>
  <c r="AW139" i="53"/>
  <c r="AW138" i="53"/>
  <c r="AW137" i="53"/>
  <c r="AW136" i="53"/>
  <c r="AW135" i="53"/>
  <c r="AW134" i="53"/>
  <c r="AW133" i="53"/>
  <c r="AW132" i="53"/>
  <c r="AW131" i="53"/>
  <c r="AW130" i="53"/>
  <c r="AW129" i="53"/>
  <c r="AW128" i="53"/>
  <c r="AW127" i="53"/>
  <c r="AW126" i="53"/>
  <c r="AW125" i="53"/>
  <c r="AW124" i="53"/>
  <c r="AW123" i="53"/>
  <c r="AW122" i="53"/>
  <c r="AW121" i="53"/>
  <c r="AW120" i="53"/>
  <c r="AW119" i="53"/>
  <c r="AW118" i="53"/>
  <c r="AW117" i="53"/>
  <c r="AW116" i="53"/>
  <c r="AW115" i="53"/>
  <c r="AW114" i="53"/>
  <c r="AW113" i="53"/>
  <c r="AW112" i="53"/>
  <c r="AW111" i="53"/>
  <c r="AW110" i="53"/>
  <c r="AW109" i="53"/>
  <c r="AW108" i="53"/>
  <c r="AW107" i="53"/>
  <c r="AW106" i="53"/>
  <c r="AW105" i="53"/>
  <c r="AW104" i="53"/>
  <c r="AW103" i="53"/>
  <c r="AW102" i="53"/>
  <c r="AW101" i="53"/>
  <c r="AW100" i="53"/>
  <c r="AW99" i="53"/>
  <c r="AW98" i="53"/>
  <c r="AW97" i="53"/>
  <c r="AW96" i="53"/>
  <c r="AW95" i="53"/>
  <c r="AW94" i="53"/>
  <c r="AW93" i="53"/>
  <c r="AW92" i="53"/>
  <c r="AW7" i="53" s="1"/>
  <c r="AY149" i="53"/>
  <c r="AY148" i="53"/>
  <c r="AY147" i="53"/>
  <c r="AY146" i="53"/>
  <c r="AY145" i="53"/>
  <c r="AY144" i="53"/>
  <c r="AY143" i="53"/>
  <c r="AY142" i="53"/>
  <c r="AY141" i="53"/>
  <c r="AY140" i="53"/>
  <c r="AY139" i="53"/>
  <c r="AY138" i="53"/>
  <c r="AY137" i="53"/>
  <c r="AY136" i="53"/>
  <c r="AY135" i="53"/>
  <c r="AY134" i="53"/>
  <c r="AY133" i="53"/>
  <c r="AY132" i="53"/>
  <c r="AY131" i="53"/>
  <c r="AY130" i="53"/>
  <c r="AY129" i="53"/>
  <c r="AY128" i="53"/>
  <c r="AY127" i="53"/>
  <c r="AY126" i="53"/>
  <c r="AY125" i="53"/>
  <c r="AY124" i="53"/>
  <c r="AY123" i="53"/>
  <c r="AY122" i="53"/>
  <c r="AY121" i="53"/>
  <c r="AY120" i="53"/>
  <c r="AY119" i="53"/>
  <c r="AY118" i="53"/>
  <c r="AY117" i="53"/>
  <c r="AY116" i="53"/>
  <c r="AY115" i="53"/>
  <c r="AY114" i="53"/>
  <c r="AY113" i="53"/>
  <c r="AY112" i="53"/>
  <c r="AY111" i="53"/>
  <c r="AY110" i="53"/>
  <c r="AY109" i="53"/>
  <c r="AY108" i="53"/>
  <c r="AY107" i="53"/>
  <c r="AY106" i="53"/>
  <c r="AY105" i="53"/>
  <c r="AY104" i="53"/>
  <c r="AY103" i="53"/>
  <c r="AY102" i="53"/>
  <c r="AY101" i="53"/>
  <c r="AY100" i="53"/>
  <c r="AY99" i="53"/>
  <c r="AY98" i="53"/>
  <c r="AY97" i="53"/>
  <c r="AY96" i="53"/>
  <c r="AY95" i="53"/>
  <c r="AY94" i="53"/>
  <c r="AY93" i="53"/>
  <c r="AY92" i="53"/>
  <c r="AY7" i="53" s="1"/>
  <c r="AW69" i="53"/>
  <c r="AW68" i="53"/>
  <c r="AW67" i="53"/>
  <c r="AW66" i="53"/>
  <c r="AW65" i="53"/>
  <c r="AW64" i="53"/>
  <c r="AW63" i="53"/>
  <c r="AW62" i="53"/>
  <c r="AW61" i="53"/>
  <c r="AW60" i="53"/>
  <c r="AW59" i="53"/>
  <c r="AW58" i="53"/>
  <c r="AW57" i="53"/>
  <c r="AW56" i="53"/>
  <c r="AW55" i="53"/>
  <c r="AW54" i="53"/>
  <c r="AW53" i="53"/>
  <c r="AW52" i="53"/>
  <c r="AW51" i="53"/>
  <c r="AW50" i="53"/>
  <c r="AW49" i="53"/>
  <c r="AW48" i="53"/>
  <c r="AW47" i="53"/>
  <c r="AW46" i="53"/>
  <c r="AW45" i="53"/>
  <c r="AW44" i="53"/>
  <c r="AW43" i="53"/>
  <c r="AW42" i="53"/>
  <c r="AW41" i="53"/>
  <c r="AW40" i="53"/>
  <c r="AW39" i="53"/>
  <c r="AW38" i="53"/>
  <c r="AW37" i="53"/>
  <c r="AW36" i="53"/>
  <c r="AW35" i="53"/>
  <c r="AW34" i="53"/>
  <c r="AW33" i="53"/>
  <c r="AW32" i="53"/>
  <c r="AW31" i="53"/>
  <c r="AW30" i="53"/>
  <c r="AW29" i="53"/>
  <c r="AW28" i="53"/>
  <c r="AW27" i="53"/>
  <c r="AW26" i="53"/>
  <c r="AW25" i="53"/>
  <c r="AW24" i="53"/>
  <c r="AW23" i="53"/>
  <c r="AW22" i="53"/>
  <c r="AW21" i="53"/>
  <c r="AW20" i="53"/>
  <c r="AW19" i="53"/>
  <c r="AW18" i="53"/>
  <c r="AW17" i="53"/>
  <c r="AW16" i="53"/>
  <c r="AW15" i="53"/>
  <c r="AW14" i="53"/>
  <c r="AW13" i="53"/>
  <c r="AW12" i="53"/>
  <c r="AW6" i="53"/>
  <c r="AW5" i="53" s="1"/>
  <c r="AY69" i="53"/>
  <c r="AY68" i="53"/>
  <c r="AY67" i="53"/>
  <c r="AY66" i="53"/>
  <c r="AY65" i="53"/>
  <c r="AY64" i="53"/>
  <c r="AY63" i="53"/>
  <c r="AY62" i="53"/>
  <c r="AY61" i="53"/>
  <c r="AY60" i="53"/>
  <c r="AY59" i="53"/>
  <c r="AY58" i="53"/>
  <c r="AY57" i="53"/>
  <c r="AY56" i="53"/>
  <c r="AY55" i="53"/>
  <c r="AY54" i="53"/>
  <c r="AY53" i="53"/>
  <c r="AY52" i="53"/>
  <c r="AY51" i="53"/>
  <c r="AY50" i="53"/>
  <c r="AY49" i="53"/>
  <c r="AY48" i="53"/>
  <c r="AY47" i="53"/>
  <c r="AY46" i="53"/>
  <c r="AY45" i="53"/>
  <c r="AY44" i="53"/>
  <c r="AY43" i="53"/>
  <c r="AY42" i="53"/>
  <c r="AY41" i="53"/>
  <c r="AY40" i="53"/>
  <c r="AY39" i="53"/>
  <c r="AY38" i="53"/>
  <c r="AY37" i="53"/>
  <c r="AY36" i="53"/>
  <c r="AY35" i="53"/>
  <c r="AY34" i="53"/>
  <c r="AY33" i="53"/>
  <c r="AY32" i="53"/>
  <c r="AY31" i="53"/>
  <c r="AY30" i="53"/>
  <c r="AY29" i="53"/>
  <c r="AY28" i="53"/>
  <c r="AY27" i="53"/>
  <c r="AY26" i="53"/>
  <c r="AY25" i="53"/>
  <c r="AY24" i="53"/>
  <c r="AY23" i="53"/>
  <c r="AY22" i="53"/>
  <c r="AY21" i="53"/>
  <c r="AY20" i="53"/>
  <c r="AY19" i="53"/>
  <c r="AY18" i="53"/>
  <c r="AY17" i="53"/>
  <c r="AY16" i="53"/>
  <c r="AY15" i="53"/>
  <c r="AY14" i="53"/>
  <c r="AY13" i="53"/>
  <c r="AY12" i="53"/>
  <c r="AY6" i="53" s="1"/>
  <c r="AY5" i="53" s="1"/>
  <c r="H93" i="53"/>
  <c r="H94" i="53"/>
  <c r="H95" i="53"/>
  <c r="H96" i="53"/>
  <c r="H97" i="53"/>
  <c r="H98" i="53"/>
  <c r="H99" i="53"/>
  <c r="H100" i="53"/>
  <c r="H101" i="53"/>
  <c r="H102" i="53"/>
  <c r="H103" i="53"/>
  <c r="H104" i="53"/>
  <c r="H105" i="53"/>
  <c r="H106" i="53"/>
  <c r="H107" i="53"/>
  <c r="H108" i="53"/>
  <c r="H109" i="53"/>
  <c r="H110" i="53"/>
  <c r="H111" i="53"/>
  <c r="H112" i="53"/>
  <c r="H113" i="53"/>
  <c r="H114" i="53"/>
  <c r="H115" i="53"/>
  <c r="H116" i="53"/>
  <c r="H117" i="53"/>
  <c r="H118" i="53"/>
  <c r="H119" i="53"/>
  <c r="H120" i="53"/>
  <c r="H121" i="53"/>
  <c r="H122" i="53"/>
  <c r="H123" i="53"/>
  <c r="H124" i="53"/>
  <c r="H125" i="53"/>
  <c r="H126" i="53"/>
  <c r="H127" i="53"/>
  <c r="H128" i="53"/>
  <c r="H129" i="53"/>
  <c r="H130" i="53"/>
  <c r="H131" i="53"/>
  <c r="H132" i="53"/>
  <c r="H133" i="53"/>
  <c r="H134" i="53"/>
  <c r="H135" i="53"/>
  <c r="H136" i="53"/>
  <c r="H137" i="53"/>
  <c r="H138" i="53"/>
  <c r="H139" i="53"/>
  <c r="H140" i="53"/>
  <c r="H141" i="53"/>
  <c r="H142" i="53"/>
  <c r="H143" i="53"/>
  <c r="H144" i="53"/>
  <c r="H145" i="53"/>
  <c r="H146" i="53"/>
  <c r="H147" i="53"/>
  <c r="H148" i="53"/>
  <c r="H149" i="53"/>
  <c r="H92" i="53"/>
  <c r="H7" i="53" s="1"/>
  <c r="H12" i="53"/>
  <c r="H6" i="53" s="1"/>
  <c r="H5" i="53" l="1"/>
  <c r="F12" i="53"/>
  <c r="F6" i="53" s="1"/>
  <c r="F5" i="53" s="1"/>
  <c r="D3" i="64" l="1"/>
  <c r="D4" i="64"/>
  <c r="D5" i="64"/>
  <c r="D6" i="64"/>
  <c r="D7" i="64"/>
  <c r="D8" i="64"/>
  <c r="D9" i="64"/>
  <c r="D10" i="64"/>
  <c r="D11" i="64"/>
  <c r="D12" i="64"/>
  <c r="D13" i="64"/>
  <c r="D14" i="64"/>
  <c r="D15" i="64"/>
  <c r="D16" i="64"/>
  <c r="D17" i="64"/>
  <c r="D18" i="64"/>
  <c r="D19" i="64"/>
  <c r="D20" i="64"/>
  <c r="D21" i="64"/>
  <c r="D22" i="64"/>
  <c r="D23" i="64"/>
  <c r="D24" i="64"/>
  <c r="D25" i="64"/>
  <c r="D26" i="64"/>
  <c r="D27" i="64"/>
  <c r="D28" i="64"/>
  <c r="D29" i="64"/>
  <c r="D30" i="64"/>
  <c r="D31" i="64"/>
  <c r="D32" i="64"/>
  <c r="D33" i="64"/>
  <c r="D34" i="64"/>
  <c r="D35" i="64"/>
  <c r="D36" i="64"/>
  <c r="D37" i="64"/>
  <c r="D38" i="64"/>
  <c r="D39" i="64"/>
  <c r="D40" i="64"/>
  <c r="D41" i="64"/>
  <c r="D42" i="64"/>
  <c r="D43" i="64"/>
  <c r="D44" i="64"/>
  <c r="D45" i="64"/>
  <c r="D46" i="64"/>
  <c r="D47" i="64"/>
  <c r="D48" i="64"/>
  <c r="D49" i="64"/>
  <c r="D50" i="64"/>
  <c r="D51" i="64"/>
  <c r="D52" i="64"/>
  <c r="D53" i="64"/>
  <c r="D54" i="64"/>
  <c r="D55" i="64"/>
  <c r="D56" i="64"/>
  <c r="D57" i="64"/>
  <c r="D58" i="64"/>
  <c r="D59" i="64"/>
  <c r="D2" i="64"/>
  <c r="V63" i="63" l="1"/>
  <c r="T63" i="63"/>
  <c r="S63" i="63"/>
  <c r="R63" i="63"/>
  <c r="Q63" i="63"/>
  <c r="P63" i="63"/>
  <c r="O63" i="63"/>
  <c r="N63" i="63"/>
  <c r="M63" i="63"/>
  <c r="L63" i="63"/>
  <c r="K63" i="63"/>
  <c r="J63" i="63"/>
  <c r="I63" i="63"/>
  <c r="H63" i="63"/>
  <c r="G63" i="63"/>
  <c r="F63" i="63"/>
  <c r="E63" i="63"/>
  <c r="D63" i="63"/>
  <c r="C63" i="63"/>
  <c r="B63" i="63"/>
  <c r="V62" i="63"/>
  <c r="T62" i="63"/>
  <c r="S62" i="63"/>
  <c r="R62" i="63"/>
  <c r="Q62" i="63"/>
  <c r="P62" i="63"/>
  <c r="O62" i="63"/>
  <c r="N62" i="63"/>
  <c r="M62" i="63"/>
  <c r="L62" i="63"/>
  <c r="K62" i="63"/>
  <c r="J62" i="63"/>
  <c r="I62" i="63"/>
  <c r="H62" i="63"/>
  <c r="G62" i="63"/>
  <c r="F62" i="63"/>
  <c r="E62" i="63"/>
  <c r="D62" i="63"/>
  <c r="C62" i="63"/>
  <c r="B62" i="63"/>
  <c r="V61" i="63"/>
  <c r="T61" i="63"/>
  <c r="S61" i="63"/>
  <c r="R61" i="63"/>
  <c r="Q61" i="63"/>
  <c r="P61" i="63"/>
  <c r="O61" i="63"/>
  <c r="N61" i="63"/>
  <c r="M61" i="63"/>
  <c r="L61" i="63"/>
  <c r="K61" i="63"/>
  <c r="J61" i="63"/>
  <c r="I61" i="63"/>
  <c r="H61" i="63"/>
  <c r="G61" i="63"/>
  <c r="F61" i="63"/>
  <c r="E61" i="63"/>
  <c r="D61" i="63"/>
  <c r="C61" i="63"/>
  <c r="B61" i="63"/>
  <c r="V60" i="63"/>
  <c r="T60" i="63"/>
  <c r="S60" i="63"/>
  <c r="R60" i="63"/>
  <c r="Q60" i="63"/>
  <c r="P60" i="63"/>
  <c r="O60" i="63"/>
  <c r="N60" i="63"/>
  <c r="M60" i="63"/>
  <c r="L60" i="63"/>
  <c r="K60" i="63"/>
  <c r="J60" i="63"/>
  <c r="I60" i="63"/>
  <c r="H60" i="63"/>
  <c r="G60" i="63"/>
  <c r="F60" i="63"/>
  <c r="E60" i="63"/>
  <c r="D60" i="63"/>
  <c r="C60" i="63"/>
  <c r="B60" i="63"/>
  <c r="V59" i="63"/>
  <c r="T59" i="63"/>
  <c r="S59" i="63"/>
  <c r="R59" i="63"/>
  <c r="Q59" i="63"/>
  <c r="P59" i="63"/>
  <c r="O59" i="63"/>
  <c r="N59" i="63"/>
  <c r="M59" i="63"/>
  <c r="L59" i="63"/>
  <c r="K59" i="63"/>
  <c r="J59" i="63"/>
  <c r="I59" i="63"/>
  <c r="H59" i="63"/>
  <c r="G59" i="63"/>
  <c r="F59" i="63"/>
  <c r="E59" i="63"/>
  <c r="D59" i="63"/>
  <c r="C59" i="63"/>
  <c r="B59" i="63"/>
  <c r="V58" i="63"/>
  <c r="T58" i="63"/>
  <c r="S58" i="63"/>
  <c r="R58" i="63"/>
  <c r="Q58" i="63"/>
  <c r="P58" i="63"/>
  <c r="O58" i="63"/>
  <c r="N58" i="63"/>
  <c r="M58" i="63"/>
  <c r="L58" i="63"/>
  <c r="K58" i="63"/>
  <c r="J58" i="63"/>
  <c r="I58" i="63"/>
  <c r="H58" i="63"/>
  <c r="G58" i="63"/>
  <c r="F58" i="63"/>
  <c r="E58" i="63"/>
  <c r="D58" i="63"/>
  <c r="C58" i="63"/>
  <c r="B58" i="63"/>
  <c r="V57" i="63"/>
  <c r="T57" i="63"/>
  <c r="S57" i="63"/>
  <c r="R57" i="63"/>
  <c r="Q57" i="63"/>
  <c r="P57" i="63"/>
  <c r="O57" i="63"/>
  <c r="N57" i="63"/>
  <c r="M57" i="63"/>
  <c r="L57" i="63"/>
  <c r="K57" i="63"/>
  <c r="J57" i="63"/>
  <c r="I57" i="63"/>
  <c r="H57" i="63"/>
  <c r="G57" i="63"/>
  <c r="F57" i="63"/>
  <c r="E57" i="63"/>
  <c r="D57" i="63"/>
  <c r="C57" i="63"/>
  <c r="B57" i="63"/>
  <c r="V56" i="63"/>
  <c r="T56" i="63"/>
  <c r="S56" i="63"/>
  <c r="R56" i="63"/>
  <c r="Q56" i="63"/>
  <c r="P56" i="63"/>
  <c r="O56" i="63"/>
  <c r="N56" i="63"/>
  <c r="M56" i="63"/>
  <c r="L56" i="63"/>
  <c r="K56" i="63"/>
  <c r="J56" i="63"/>
  <c r="I56" i="63"/>
  <c r="H56" i="63"/>
  <c r="G56" i="63"/>
  <c r="F56" i="63"/>
  <c r="E56" i="63"/>
  <c r="D56" i="63"/>
  <c r="C56" i="63"/>
  <c r="B56" i="63"/>
  <c r="V55" i="63"/>
  <c r="T55" i="63"/>
  <c r="S55" i="63"/>
  <c r="R55" i="63"/>
  <c r="Q55" i="63"/>
  <c r="P55" i="63"/>
  <c r="O55" i="63"/>
  <c r="N55" i="63"/>
  <c r="M55" i="63"/>
  <c r="L55" i="63"/>
  <c r="K55" i="63"/>
  <c r="J55" i="63"/>
  <c r="I55" i="63"/>
  <c r="H55" i="63"/>
  <c r="G55" i="63"/>
  <c r="F55" i="63"/>
  <c r="E55" i="63"/>
  <c r="D55" i="63"/>
  <c r="C55" i="63"/>
  <c r="B55" i="63"/>
  <c r="V54" i="63"/>
  <c r="T54" i="63"/>
  <c r="S54" i="63"/>
  <c r="R54" i="63"/>
  <c r="Q54" i="63"/>
  <c r="P54" i="63"/>
  <c r="O54" i="63"/>
  <c r="N54" i="63"/>
  <c r="M54" i="63"/>
  <c r="L54" i="63"/>
  <c r="K54" i="63"/>
  <c r="J54" i="63"/>
  <c r="I54" i="63"/>
  <c r="H54" i="63"/>
  <c r="G54" i="63"/>
  <c r="F54" i="63"/>
  <c r="E54" i="63"/>
  <c r="D54" i="63"/>
  <c r="C54" i="63"/>
  <c r="B54" i="63"/>
  <c r="V53" i="63"/>
  <c r="T53" i="63"/>
  <c r="S53" i="63"/>
  <c r="R53" i="63"/>
  <c r="Q53" i="63"/>
  <c r="P53" i="63"/>
  <c r="O53" i="63"/>
  <c r="N53" i="63"/>
  <c r="M53" i="63"/>
  <c r="L53" i="63"/>
  <c r="K53" i="63"/>
  <c r="J53" i="63"/>
  <c r="I53" i="63"/>
  <c r="H53" i="63"/>
  <c r="G53" i="63"/>
  <c r="F53" i="63"/>
  <c r="E53" i="63"/>
  <c r="D53" i="63"/>
  <c r="C53" i="63"/>
  <c r="B53" i="63"/>
  <c r="V52" i="63"/>
  <c r="T52" i="63"/>
  <c r="S52" i="63"/>
  <c r="R52" i="63"/>
  <c r="Q52" i="63"/>
  <c r="P52" i="63"/>
  <c r="O52" i="63"/>
  <c r="N52" i="63"/>
  <c r="M52" i="63"/>
  <c r="L52" i="63"/>
  <c r="K52" i="63"/>
  <c r="J52" i="63"/>
  <c r="I52" i="63"/>
  <c r="H52" i="63"/>
  <c r="G52" i="63"/>
  <c r="F52" i="63"/>
  <c r="E52" i="63"/>
  <c r="D52" i="63"/>
  <c r="C52" i="63"/>
  <c r="B52" i="63"/>
  <c r="V51" i="63"/>
  <c r="T51" i="63"/>
  <c r="S51" i="63"/>
  <c r="R51" i="63"/>
  <c r="Q51" i="63"/>
  <c r="P51" i="63"/>
  <c r="O51" i="63"/>
  <c r="N51" i="63"/>
  <c r="M51" i="63"/>
  <c r="L51" i="63"/>
  <c r="K51" i="63"/>
  <c r="J51" i="63"/>
  <c r="I51" i="63"/>
  <c r="H51" i="63"/>
  <c r="G51" i="63"/>
  <c r="F51" i="63"/>
  <c r="E51" i="63"/>
  <c r="D51" i="63"/>
  <c r="C51" i="63"/>
  <c r="B51" i="63"/>
  <c r="V50" i="63"/>
  <c r="T50" i="63"/>
  <c r="S50" i="63"/>
  <c r="R50" i="63"/>
  <c r="Q50" i="63"/>
  <c r="P50" i="63"/>
  <c r="O50" i="63"/>
  <c r="N50" i="63"/>
  <c r="M50" i="63"/>
  <c r="L50" i="63"/>
  <c r="K50" i="63"/>
  <c r="J50" i="63"/>
  <c r="I50" i="63"/>
  <c r="H50" i="63"/>
  <c r="G50" i="63"/>
  <c r="F50" i="63"/>
  <c r="E50" i="63"/>
  <c r="D50" i="63"/>
  <c r="C50" i="63"/>
  <c r="B50" i="63"/>
  <c r="V49" i="63"/>
  <c r="T49" i="63"/>
  <c r="S49" i="63"/>
  <c r="R49" i="63"/>
  <c r="Q49" i="63"/>
  <c r="P49" i="63"/>
  <c r="O49" i="63"/>
  <c r="N49" i="63"/>
  <c r="M49" i="63"/>
  <c r="L49" i="63"/>
  <c r="K49" i="63"/>
  <c r="J49" i="63"/>
  <c r="I49" i="63"/>
  <c r="H49" i="63"/>
  <c r="G49" i="63"/>
  <c r="F49" i="63"/>
  <c r="E49" i="63"/>
  <c r="D49" i="63"/>
  <c r="C49" i="63"/>
  <c r="B49" i="63"/>
  <c r="V48" i="63"/>
  <c r="T48" i="63"/>
  <c r="S48" i="63"/>
  <c r="R48" i="63"/>
  <c r="Q48" i="63"/>
  <c r="P48" i="63"/>
  <c r="O48" i="63"/>
  <c r="N48" i="63"/>
  <c r="M48" i="63"/>
  <c r="L48" i="63"/>
  <c r="K48" i="63"/>
  <c r="J48" i="63"/>
  <c r="I48" i="63"/>
  <c r="H48" i="63"/>
  <c r="G48" i="63"/>
  <c r="F48" i="63"/>
  <c r="E48" i="63"/>
  <c r="D48" i="63"/>
  <c r="C48" i="63"/>
  <c r="B48" i="63"/>
  <c r="V47" i="63"/>
  <c r="T47" i="63"/>
  <c r="S47" i="63"/>
  <c r="R47" i="63"/>
  <c r="Q47" i="63"/>
  <c r="P47" i="63"/>
  <c r="O47" i="63"/>
  <c r="N47" i="63"/>
  <c r="M47" i="63"/>
  <c r="L47" i="63"/>
  <c r="K47" i="63"/>
  <c r="J47" i="63"/>
  <c r="I47" i="63"/>
  <c r="H47" i="63"/>
  <c r="G47" i="63"/>
  <c r="F47" i="63"/>
  <c r="E47" i="63"/>
  <c r="D47" i="63"/>
  <c r="C47" i="63"/>
  <c r="B47" i="63"/>
  <c r="V46" i="63"/>
  <c r="T46" i="63"/>
  <c r="S46" i="63"/>
  <c r="R46" i="63"/>
  <c r="Q46" i="63"/>
  <c r="P46" i="63"/>
  <c r="O46" i="63"/>
  <c r="N46" i="63"/>
  <c r="M46" i="63"/>
  <c r="L46" i="63"/>
  <c r="K46" i="63"/>
  <c r="J46" i="63"/>
  <c r="I46" i="63"/>
  <c r="H46" i="63"/>
  <c r="G46" i="63"/>
  <c r="F46" i="63"/>
  <c r="E46" i="63"/>
  <c r="D46" i="63"/>
  <c r="C46" i="63"/>
  <c r="B46" i="63"/>
  <c r="V45" i="63"/>
  <c r="T45" i="63"/>
  <c r="S45" i="63"/>
  <c r="R45" i="63"/>
  <c r="Q45" i="63"/>
  <c r="P45" i="63"/>
  <c r="O45" i="63"/>
  <c r="N45" i="63"/>
  <c r="M45" i="63"/>
  <c r="L45" i="63"/>
  <c r="K45" i="63"/>
  <c r="J45" i="63"/>
  <c r="I45" i="63"/>
  <c r="H45" i="63"/>
  <c r="G45" i="63"/>
  <c r="F45" i="63"/>
  <c r="E45" i="63"/>
  <c r="D45" i="63"/>
  <c r="C45" i="63"/>
  <c r="B45" i="63"/>
  <c r="V44" i="63"/>
  <c r="T44" i="63"/>
  <c r="S44" i="63"/>
  <c r="R44" i="63"/>
  <c r="Q44" i="63"/>
  <c r="P44" i="63"/>
  <c r="O44" i="63"/>
  <c r="N44" i="63"/>
  <c r="M44" i="63"/>
  <c r="L44" i="63"/>
  <c r="K44" i="63"/>
  <c r="J44" i="63"/>
  <c r="I44" i="63"/>
  <c r="H44" i="63"/>
  <c r="G44" i="63"/>
  <c r="F44" i="63"/>
  <c r="E44" i="63"/>
  <c r="D44" i="63"/>
  <c r="C44" i="63"/>
  <c r="B44" i="63"/>
  <c r="V43" i="63"/>
  <c r="T43" i="63"/>
  <c r="S43" i="63"/>
  <c r="R43" i="63"/>
  <c r="Q43" i="63"/>
  <c r="P43" i="63"/>
  <c r="O43" i="63"/>
  <c r="N43" i="63"/>
  <c r="M43" i="63"/>
  <c r="L43" i="63"/>
  <c r="K43" i="63"/>
  <c r="J43" i="63"/>
  <c r="I43" i="63"/>
  <c r="H43" i="63"/>
  <c r="G43" i="63"/>
  <c r="F43" i="63"/>
  <c r="E43" i="63"/>
  <c r="D43" i="63"/>
  <c r="C43" i="63"/>
  <c r="B43" i="63"/>
  <c r="V42" i="63"/>
  <c r="T42" i="63"/>
  <c r="S42" i="63"/>
  <c r="R42" i="63"/>
  <c r="Q42" i="63"/>
  <c r="P42" i="63"/>
  <c r="O42" i="63"/>
  <c r="N42" i="63"/>
  <c r="M42" i="63"/>
  <c r="L42" i="63"/>
  <c r="K42" i="63"/>
  <c r="J42" i="63"/>
  <c r="I42" i="63"/>
  <c r="H42" i="63"/>
  <c r="G42" i="63"/>
  <c r="F42" i="63"/>
  <c r="E42" i="63"/>
  <c r="D42" i="63"/>
  <c r="C42" i="63"/>
  <c r="B42" i="63"/>
  <c r="V41" i="63"/>
  <c r="T41" i="63"/>
  <c r="S41" i="63"/>
  <c r="R41" i="63"/>
  <c r="Q41" i="63"/>
  <c r="P41" i="63"/>
  <c r="O41" i="63"/>
  <c r="N41" i="63"/>
  <c r="M41" i="63"/>
  <c r="L41" i="63"/>
  <c r="K41" i="63"/>
  <c r="J41" i="63"/>
  <c r="I41" i="63"/>
  <c r="H41" i="63"/>
  <c r="G41" i="63"/>
  <c r="F41" i="63"/>
  <c r="E41" i="63"/>
  <c r="D41" i="63"/>
  <c r="C41" i="63"/>
  <c r="B41" i="63"/>
  <c r="V40" i="63"/>
  <c r="T40" i="63"/>
  <c r="S40" i="63"/>
  <c r="R40" i="63"/>
  <c r="Q40" i="63"/>
  <c r="P40" i="63"/>
  <c r="O40" i="63"/>
  <c r="N40" i="63"/>
  <c r="M40" i="63"/>
  <c r="L40" i="63"/>
  <c r="K40" i="63"/>
  <c r="J40" i="63"/>
  <c r="I40" i="63"/>
  <c r="H40" i="63"/>
  <c r="G40" i="63"/>
  <c r="F40" i="63"/>
  <c r="E40" i="63"/>
  <c r="D40" i="63"/>
  <c r="C40" i="63"/>
  <c r="B40" i="63"/>
  <c r="V39" i="63"/>
  <c r="T39" i="63"/>
  <c r="S39" i="63"/>
  <c r="R39" i="63"/>
  <c r="Q39" i="63"/>
  <c r="P39" i="63"/>
  <c r="O39" i="63"/>
  <c r="N39" i="63"/>
  <c r="M39" i="63"/>
  <c r="L39" i="63"/>
  <c r="K39" i="63"/>
  <c r="J39" i="63"/>
  <c r="I39" i="63"/>
  <c r="H39" i="63"/>
  <c r="G39" i="63"/>
  <c r="F39" i="63"/>
  <c r="E39" i="63"/>
  <c r="D39" i="63"/>
  <c r="C39" i="63"/>
  <c r="B39" i="63"/>
  <c r="V38" i="63"/>
  <c r="T38" i="63"/>
  <c r="S38" i="63"/>
  <c r="R38" i="63"/>
  <c r="Q38" i="63"/>
  <c r="P38" i="63"/>
  <c r="O38" i="63"/>
  <c r="N38" i="63"/>
  <c r="M38" i="63"/>
  <c r="L38" i="63"/>
  <c r="K38" i="63"/>
  <c r="J38" i="63"/>
  <c r="I38" i="63"/>
  <c r="H38" i="63"/>
  <c r="G38" i="63"/>
  <c r="F38" i="63"/>
  <c r="E38" i="63"/>
  <c r="D38" i="63"/>
  <c r="C38" i="63"/>
  <c r="B38" i="63"/>
  <c r="V37" i="63"/>
  <c r="T37" i="63"/>
  <c r="S37" i="63"/>
  <c r="R37" i="63"/>
  <c r="Q37" i="63"/>
  <c r="P37" i="63"/>
  <c r="O37" i="63"/>
  <c r="N37" i="63"/>
  <c r="M37" i="63"/>
  <c r="L37" i="63"/>
  <c r="K37" i="63"/>
  <c r="J37" i="63"/>
  <c r="I37" i="63"/>
  <c r="H37" i="63"/>
  <c r="G37" i="63"/>
  <c r="F37" i="63"/>
  <c r="E37" i="63"/>
  <c r="D37" i="63"/>
  <c r="C37" i="63"/>
  <c r="B37" i="63"/>
  <c r="V36" i="63"/>
  <c r="T36" i="63"/>
  <c r="S36" i="63"/>
  <c r="R36" i="63"/>
  <c r="Q36" i="63"/>
  <c r="P36" i="63"/>
  <c r="O36" i="63"/>
  <c r="N36" i="63"/>
  <c r="M36" i="63"/>
  <c r="L36" i="63"/>
  <c r="K36" i="63"/>
  <c r="J36" i="63"/>
  <c r="I36" i="63"/>
  <c r="H36" i="63"/>
  <c r="G36" i="63"/>
  <c r="F36" i="63"/>
  <c r="E36" i="63"/>
  <c r="D36" i="63"/>
  <c r="C36" i="63"/>
  <c r="B36" i="63"/>
  <c r="V31" i="63"/>
  <c r="T31" i="63"/>
  <c r="S31" i="63"/>
  <c r="R31" i="63"/>
  <c r="Q31" i="63"/>
  <c r="P31" i="63"/>
  <c r="O31" i="63"/>
  <c r="N31" i="63"/>
  <c r="M31" i="63"/>
  <c r="L31" i="63"/>
  <c r="K31" i="63"/>
  <c r="J31" i="63"/>
  <c r="I31" i="63"/>
  <c r="H31" i="63"/>
  <c r="G31" i="63"/>
  <c r="F31" i="63"/>
  <c r="E31" i="63"/>
  <c r="D31" i="63"/>
  <c r="C31" i="63"/>
  <c r="B31" i="63"/>
  <c r="V30" i="63"/>
  <c r="T30" i="63"/>
  <c r="S30" i="63"/>
  <c r="R30" i="63"/>
  <c r="Q30" i="63"/>
  <c r="P30" i="63"/>
  <c r="O30" i="63"/>
  <c r="N30" i="63"/>
  <c r="M30" i="63"/>
  <c r="L30" i="63"/>
  <c r="K30" i="63"/>
  <c r="J30" i="63"/>
  <c r="I30" i="63"/>
  <c r="H30" i="63"/>
  <c r="G30" i="63"/>
  <c r="F30" i="63"/>
  <c r="E30" i="63"/>
  <c r="D30" i="63"/>
  <c r="C30" i="63"/>
  <c r="B30" i="63"/>
  <c r="V29" i="63"/>
  <c r="T29" i="63"/>
  <c r="S29" i="63"/>
  <c r="R29" i="63"/>
  <c r="Q29" i="63"/>
  <c r="P29" i="63"/>
  <c r="O29" i="63"/>
  <c r="N29" i="63"/>
  <c r="M29" i="63"/>
  <c r="L29" i="63"/>
  <c r="K29" i="63"/>
  <c r="J29" i="63"/>
  <c r="I29" i="63"/>
  <c r="H29" i="63"/>
  <c r="G29" i="63"/>
  <c r="F29" i="63"/>
  <c r="E29" i="63"/>
  <c r="D29" i="63"/>
  <c r="C29" i="63"/>
  <c r="B29" i="63"/>
  <c r="V28" i="63"/>
  <c r="T28" i="63"/>
  <c r="S28" i="63"/>
  <c r="R28" i="63"/>
  <c r="Q28" i="63"/>
  <c r="P28" i="63"/>
  <c r="O28" i="63"/>
  <c r="N28" i="63"/>
  <c r="M28" i="63"/>
  <c r="L28" i="63"/>
  <c r="K28" i="63"/>
  <c r="J28" i="63"/>
  <c r="I28" i="63"/>
  <c r="H28" i="63"/>
  <c r="G28" i="63"/>
  <c r="F28" i="63"/>
  <c r="E28" i="63"/>
  <c r="D28" i="63"/>
  <c r="C28" i="63"/>
  <c r="B28" i="63"/>
  <c r="V27" i="63"/>
  <c r="T27" i="63"/>
  <c r="S27" i="63"/>
  <c r="R27" i="63"/>
  <c r="Q27" i="63"/>
  <c r="P27" i="63"/>
  <c r="O27" i="63"/>
  <c r="N27" i="63"/>
  <c r="M27" i="63"/>
  <c r="L27" i="63"/>
  <c r="K27" i="63"/>
  <c r="J27" i="63"/>
  <c r="I27" i="63"/>
  <c r="H27" i="63"/>
  <c r="G27" i="63"/>
  <c r="F27" i="63"/>
  <c r="E27" i="63"/>
  <c r="D27" i="63"/>
  <c r="C27" i="63"/>
  <c r="B27" i="63"/>
  <c r="V26" i="63"/>
  <c r="T26" i="63"/>
  <c r="S26" i="63"/>
  <c r="R26" i="63"/>
  <c r="Q26" i="63"/>
  <c r="P26" i="63"/>
  <c r="O26" i="63"/>
  <c r="N26" i="63"/>
  <c r="M26" i="63"/>
  <c r="L26" i="63"/>
  <c r="K26" i="63"/>
  <c r="J26" i="63"/>
  <c r="I26" i="63"/>
  <c r="H26" i="63"/>
  <c r="G26" i="63"/>
  <c r="F26" i="63"/>
  <c r="E26" i="63"/>
  <c r="D26" i="63"/>
  <c r="C26" i="63"/>
  <c r="B26" i="63"/>
  <c r="V25" i="63"/>
  <c r="T25" i="63"/>
  <c r="S25" i="63"/>
  <c r="R25" i="63"/>
  <c r="Q25" i="63"/>
  <c r="P25" i="63"/>
  <c r="O25" i="63"/>
  <c r="N25" i="63"/>
  <c r="M25" i="63"/>
  <c r="L25" i="63"/>
  <c r="K25" i="63"/>
  <c r="J25" i="63"/>
  <c r="I25" i="63"/>
  <c r="H25" i="63"/>
  <c r="G25" i="63"/>
  <c r="F25" i="63"/>
  <c r="E25" i="63"/>
  <c r="D25" i="63"/>
  <c r="C25" i="63"/>
  <c r="B25" i="63"/>
  <c r="V24" i="63"/>
  <c r="T24" i="63"/>
  <c r="S24" i="63"/>
  <c r="R24" i="63"/>
  <c r="Q24" i="63"/>
  <c r="P24" i="63"/>
  <c r="O24" i="63"/>
  <c r="N24" i="63"/>
  <c r="M24" i="63"/>
  <c r="L24" i="63"/>
  <c r="K24" i="63"/>
  <c r="J24" i="63"/>
  <c r="I24" i="63"/>
  <c r="H24" i="63"/>
  <c r="G24" i="63"/>
  <c r="F24" i="63"/>
  <c r="E24" i="63"/>
  <c r="D24" i="63"/>
  <c r="C24" i="63"/>
  <c r="B24" i="63"/>
  <c r="V23" i="63"/>
  <c r="T23" i="63"/>
  <c r="S23" i="63"/>
  <c r="R23" i="63"/>
  <c r="Q23" i="63"/>
  <c r="P23" i="63"/>
  <c r="O23" i="63"/>
  <c r="N23" i="63"/>
  <c r="M23" i="63"/>
  <c r="L23" i="63"/>
  <c r="K23" i="63"/>
  <c r="J23" i="63"/>
  <c r="I23" i="63"/>
  <c r="H23" i="63"/>
  <c r="G23" i="63"/>
  <c r="F23" i="63"/>
  <c r="E23" i="63"/>
  <c r="D23" i="63"/>
  <c r="C23" i="63"/>
  <c r="B23" i="63"/>
  <c r="V22" i="63"/>
  <c r="T22" i="63"/>
  <c r="S22" i="63"/>
  <c r="R22" i="63"/>
  <c r="Q22" i="63"/>
  <c r="P22" i="63"/>
  <c r="O22" i="63"/>
  <c r="N22" i="63"/>
  <c r="M22" i="63"/>
  <c r="L22" i="63"/>
  <c r="K22" i="63"/>
  <c r="J22" i="63"/>
  <c r="I22" i="63"/>
  <c r="H22" i="63"/>
  <c r="G22" i="63"/>
  <c r="F22" i="63"/>
  <c r="E22" i="63"/>
  <c r="D22" i="63"/>
  <c r="C22" i="63"/>
  <c r="B22" i="63"/>
  <c r="V21" i="63"/>
  <c r="T21" i="63"/>
  <c r="S21" i="63"/>
  <c r="R21" i="63"/>
  <c r="Q21" i="63"/>
  <c r="P21" i="63"/>
  <c r="O21" i="63"/>
  <c r="N21" i="63"/>
  <c r="M21" i="63"/>
  <c r="L21" i="63"/>
  <c r="K21" i="63"/>
  <c r="J21" i="63"/>
  <c r="I21" i="63"/>
  <c r="H21" i="63"/>
  <c r="G21" i="63"/>
  <c r="F21" i="63"/>
  <c r="E21" i="63"/>
  <c r="D21" i="63"/>
  <c r="C21" i="63"/>
  <c r="B21" i="63"/>
  <c r="V20" i="63"/>
  <c r="T20" i="63"/>
  <c r="S20" i="63"/>
  <c r="R20" i="63"/>
  <c r="Q20" i="63"/>
  <c r="P20" i="63"/>
  <c r="O20" i="63"/>
  <c r="N20" i="63"/>
  <c r="M20" i="63"/>
  <c r="L20" i="63"/>
  <c r="K20" i="63"/>
  <c r="J20" i="63"/>
  <c r="I20" i="63"/>
  <c r="H20" i="63"/>
  <c r="G20" i="63"/>
  <c r="F20" i="63"/>
  <c r="E20" i="63"/>
  <c r="D20" i="63"/>
  <c r="C20" i="63"/>
  <c r="B20" i="63"/>
  <c r="V19" i="63"/>
  <c r="T19" i="63"/>
  <c r="S19" i="63"/>
  <c r="R19" i="63"/>
  <c r="Q19" i="63"/>
  <c r="P19" i="63"/>
  <c r="O19" i="63"/>
  <c r="N19" i="63"/>
  <c r="M19" i="63"/>
  <c r="L19" i="63"/>
  <c r="K19" i="63"/>
  <c r="J19" i="63"/>
  <c r="I19" i="63"/>
  <c r="H19" i="63"/>
  <c r="G19" i="63"/>
  <c r="F19" i="63"/>
  <c r="E19" i="63"/>
  <c r="D19" i="63"/>
  <c r="C19" i="63"/>
  <c r="B19" i="63"/>
  <c r="V18" i="63"/>
  <c r="T18" i="63"/>
  <c r="S18" i="63"/>
  <c r="R18" i="63"/>
  <c r="Q18" i="63"/>
  <c r="P18" i="63"/>
  <c r="O18" i="63"/>
  <c r="N18" i="63"/>
  <c r="M18" i="63"/>
  <c r="L18" i="63"/>
  <c r="K18" i="63"/>
  <c r="J18" i="63"/>
  <c r="I18" i="63"/>
  <c r="H18" i="63"/>
  <c r="G18" i="63"/>
  <c r="F18" i="63"/>
  <c r="E18" i="63"/>
  <c r="D18" i="63"/>
  <c r="C18" i="63"/>
  <c r="B18" i="63"/>
  <c r="V17" i="63"/>
  <c r="T17" i="63"/>
  <c r="S17" i="63"/>
  <c r="R17" i="63"/>
  <c r="Q17" i="63"/>
  <c r="P17" i="63"/>
  <c r="O17" i="63"/>
  <c r="N17" i="63"/>
  <c r="M17" i="63"/>
  <c r="L17" i="63"/>
  <c r="K17" i="63"/>
  <c r="J17" i="63"/>
  <c r="I17" i="63"/>
  <c r="H17" i="63"/>
  <c r="G17" i="63"/>
  <c r="F17" i="63"/>
  <c r="E17" i="63"/>
  <c r="D17" i="63"/>
  <c r="C17" i="63"/>
  <c r="B17" i="63"/>
  <c r="V16" i="63"/>
  <c r="T16" i="63"/>
  <c r="S16" i="63"/>
  <c r="R16" i="63"/>
  <c r="Q16" i="63"/>
  <c r="P16" i="63"/>
  <c r="O16" i="63"/>
  <c r="N16" i="63"/>
  <c r="M16" i="63"/>
  <c r="L16" i="63"/>
  <c r="K16" i="63"/>
  <c r="J16" i="63"/>
  <c r="I16" i="63"/>
  <c r="H16" i="63"/>
  <c r="G16" i="63"/>
  <c r="F16" i="63"/>
  <c r="E16" i="63"/>
  <c r="D16" i="63"/>
  <c r="C16" i="63"/>
  <c r="B16" i="63"/>
  <c r="V15" i="63"/>
  <c r="T15" i="63"/>
  <c r="S15" i="63"/>
  <c r="R15" i="63"/>
  <c r="Q15" i="63"/>
  <c r="P15" i="63"/>
  <c r="O15" i="63"/>
  <c r="N15" i="63"/>
  <c r="M15" i="63"/>
  <c r="L15" i="63"/>
  <c r="K15" i="63"/>
  <c r="J15" i="63"/>
  <c r="I15" i="63"/>
  <c r="H15" i="63"/>
  <c r="G15" i="63"/>
  <c r="F15" i="63"/>
  <c r="E15" i="63"/>
  <c r="D15" i="63"/>
  <c r="C15" i="63"/>
  <c r="B15" i="63"/>
  <c r="V14" i="63"/>
  <c r="T14" i="63"/>
  <c r="S14" i="63"/>
  <c r="R14" i="63"/>
  <c r="Q14" i="63"/>
  <c r="P14" i="63"/>
  <c r="O14" i="63"/>
  <c r="N14" i="63"/>
  <c r="M14" i="63"/>
  <c r="L14" i="63"/>
  <c r="K14" i="63"/>
  <c r="J14" i="63"/>
  <c r="I14" i="63"/>
  <c r="H14" i="63"/>
  <c r="G14" i="63"/>
  <c r="F14" i="63"/>
  <c r="E14" i="63"/>
  <c r="D14" i="63"/>
  <c r="C14" i="63"/>
  <c r="B14" i="63"/>
  <c r="V13" i="63"/>
  <c r="T13" i="63"/>
  <c r="S13" i="63"/>
  <c r="R13" i="63"/>
  <c r="Q13" i="63"/>
  <c r="P13" i="63"/>
  <c r="O13" i="63"/>
  <c r="N13" i="63"/>
  <c r="M13" i="63"/>
  <c r="L13" i="63"/>
  <c r="K13" i="63"/>
  <c r="J13" i="63"/>
  <c r="I13" i="63"/>
  <c r="H13" i="63"/>
  <c r="G13" i="63"/>
  <c r="F13" i="63"/>
  <c r="E13" i="63"/>
  <c r="D13" i="63"/>
  <c r="C13" i="63"/>
  <c r="B13" i="63"/>
  <c r="V12" i="63"/>
  <c r="T12" i="63"/>
  <c r="S12" i="63"/>
  <c r="R12" i="63"/>
  <c r="Q12" i="63"/>
  <c r="P12" i="63"/>
  <c r="O12" i="63"/>
  <c r="N12" i="63"/>
  <c r="M12" i="63"/>
  <c r="L12" i="63"/>
  <c r="K12" i="63"/>
  <c r="J12" i="63"/>
  <c r="I12" i="63"/>
  <c r="H12" i="63"/>
  <c r="G12" i="63"/>
  <c r="F12" i="63"/>
  <c r="E12" i="63"/>
  <c r="D12" i="63"/>
  <c r="C12" i="63"/>
  <c r="B12" i="63"/>
  <c r="V11" i="63"/>
  <c r="T11" i="63"/>
  <c r="S11" i="63"/>
  <c r="R11" i="63"/>
  <c r="Q11" i="63"/>
  <c r="P11" i="63"/>
  <c r="O11" i="63"/>
  <c r="N11" i="63"/>
  <c r="M11" i="63"/>
  <c r="L11" i="63"/>
  <c r="K11" i="63"/>
  <c r="J11" i="63"/>
  <c r="I11" i="63"/>
  <c r="H11" i="63"/>
  <c r="G11" i="63"/>
  <c r="F11" i="63"/>
  <c r="E11" i="63"/>
  <c r="D11" i="63"/>
  <c r="C11" i="63"/>
  <c r="B11" i="63"/>
  <c r="V10" i="63"/>
  <c r="T10" i="63"/>
  <c r="S10" i="63"/>
  <c r="R10" i="63"/>
  <c r="Q10" i="63"/>
  <c r="P10" i="63"/>
  <c r="O10" i="63"/>
  <c r="N10" i="63"/>
  <c r="M10" i="63"/>
  <c r="L10" i="63"/>
  <c r="K10" i="63"/>
  <c r="J10" i="63"/>
  <c r="I10" i="63"/>
  <c r="H10" i="63"/>
  <c r="G10" i="63"/>
  <c r="F10" i="63"/>
  <c r="E10" i="63"/>
  <c r="D10" i="63"/>
  <c r="C10" i="63"/>
  <c r="B10" i="63"/>
  <c r="V9" i="63"/>
  <c r="T9" i="63"/>
  <c r="S9" i="63"/>
  <c r="R9" i="63"/>
  <c r="Q9" i="63"/>
  <c r="P9" i="63"/>
  <c r="O9" i="63"/>
  <c r="N9" i="63"/>
  <c r="M9" i="63"/>
  <c r="L9" i="63"/>
  <c r="K9" i="63"/>
  <c r="J9" i="63"/>
  <c r="I9" i="63"/>
  <c r="H9" i="63"/>
  <c r="G9" i="63"/>
  <c r="F9" i="63"/>
  <c r="E9" i="63"/>
  <c r="D9" i="63"/>
  <c r="C9" i="63"/>
  <c r="B9" i="63"/>
  <c r="V8" i="63"/>
  <c r="T8" i="63"/>
  <c r="S8" i="63"/>
  <c r="R8" i="63"/>
  <c r="Q8" i="63"/>
  <c r="P8" i="63"/>
  <c r="O8" i="63"/>
  <c r="N8" i="63"/>
  <c r="M8" i="63"/>
  <c r="L8" i="63"/>
  <c r="K8" i="63"/>
  <c r="J8" i="63"/>
  <c r="I8" i="63"/>
  <c r="H8" i="63"/>
  <c r="G8" i="63"/>
  <c r="F8" i="63"/>
  <c r="E8" i="63"/>
  <c r="D8" i="63"/>
  <c r="C8" i="63"/>
  <c r="B8" i="63"/>
  <c r="V7" i="63"/>
  <c r="T7" i="63"/>
  <c r="S7" i="63"/>
  <c r="R7" i="63"/>
  <c r="Q7" i="63"/>
  <c r="P7" i="63"/>
  <c r="O7" i="63"/>
  <c r="N7" i="63"/>
  <c r="M7" i="63"/>
  <c r="L7" i="63"/>
  <c r="K7" i="63"/>
  <c r="J7" i="63"/>
  <c r="I7" i="63"/>
  <c r="H7" i="63"/>
  <c r="G7" i="63"/>
  <c r="F7" i="63"/>
  <c r="E7" i="63"/>
  <c r="D7" i="63"/>
  <c r="C7" i="63"/>
  <c r="B7" i="63"/>
  <c r="V6" i="63"/>
  <c r="T6" i="63"/>
  <c r="S6" i="63"/>
  <c r="R6" i="63"/>
  <c r="Q6" i="63"/>
  <c r="P6" i="63"/>
  <c r="O6" i="63"/>
  <c r="N6" i="63"/>
  <c r="M6" i="63"/>
  <c r="L6" i="63"/>
  <c r="K6" i="63"/>
  <c r="J6" i="63"/>
  <c r="I6" i="63"/>
  <c r="H6" i="63"/>
  <c r="G6" i="63"/>
  <c r="F6" i="63"/>
  <c r="E6" i="63"/>
  <c r="D6" i="63"/>
  <c r="C6" i="63"/>
  <c r="B6" i="63"/>
  <c r="V5" i="63"/>
  <c r="T5" i="63"/>
  <c r="S5" i="63"/>
  <c r="R5" i="63"/>
  <c r="Q5" i="63"/>
  <c r="P5" i="63"/>
  <c r="O5" i="63"/>
  <c r="N5" i="63"/>
  <c r="M5" i="63"/>
  <c r="L5" i="63"/>
  <c r="K5" i="63"/>
  <c r="J5" i="63"/>
  <c r="I5" i="63"/>
  <c r="H5" i="63"/>
  <c r="G5" i="63"/>
  <c r="F5" i="63"/>
  <c r="E5" i="63"/>
  <c r="D5" i="63"/>
  <c r="C5" i="63"/>
  <c r="B5" i="63"/>
  <c r="V63" i="62"/>
  <c r="V62" i="62"/>
  <c r="V61" i="62"/>
  <c r="V60" i="62"/>
  <c r="V59" i="62"/>
  <c r="V58" i="62"/>
  <c r="V57" i="62"/>
  <c r="V56" i="62"/>
  <c r="V55" i="62"/>
  <c r="V54" i="62"/>
  <c r="V53" i="62"/>
  <c r="V52" i="62"/>
  <c r="V51" i="62"/>
  <c r="V50" i="62"/>
  <c r="V49" i="62"/>
  <c r="V48" i="62"/>
  <c r="V47" i="62"/>
  <c r="V46" i="62"/>
  <c r="V45" i="62"/>
  <c r="V44" i="62"/>
  <c r="V43" i="62"/>
  <c r="V42" i="62"/>
  <c r="V41" i="62"/>
  <c r="V40" i="62"/>
  <c r="V39" i="62"/>
  <c r="V38" i="62"/>
  <c r="V37" i="62"/>
  <c r="V36" i="62"/>
  <c r="V32" i="62"/>
  <c r="T32" i="62"/>
  <c r="T32" i="63" s="1"/>
  <c r="S32" i="62"/>
  <c r="S32" i="63" s="1"/>
  <c r="R32" i="62"/>
  <c r="R32" i="63" s="1"/>
  <c r="Q32" i="62"/>
  <c r="Q32" i="63" s="1"/>
  <c r="P32" i="62"/>
  <c r="P32" i="63" s="1"/>
  <c r="O32" i="62"/>
  <c r="O32" i="63" s="1"/>
  <c r="N32" i="62"/>
  <c r="N32" i="63" s="1"/>
  <c r="M32" i="62"/>
  <c r="M32" i="63" s="1"/>
  <c r="L32" i="62"/>
  <c r="L32" i="63" s="1"/>
  <c r="K32" i="62"/>
  <c r="K32" i="63" s="1"/>
  <c r="J32" i="62"/>
  <c r="J32" i="63" s="1"/>
  <c r="I32" i="62"/>
  <c r="I32" i="63" s="1"/>
  <c r="H32" i="62"/>
  <c r="H32" i="63" s="1"/>
  <c r="G32" i="62"/>
  <c r="G32" i="63" s="1"/>
  <c r="F32" i="62"/>
  <c r="F32" i="63" s="1"/>
  <c r="E32" i="62"/>
  <c r="E32" i="63" s="1"/>
  <c r="D32" i="62"/>
  <c r="D32" i="63" s="1"/>
  <c r="C32" i="62"/>
  <c r="C32" i="63" s="1"/>
  <c r="B32" i="62"/>
  <c r="B32" i="63" s="1"/>
  <c r="V31" i="62"/>
  <c r="V30" i="62"/>
  <c r="V29" i="62"/>
  <c r="V28" i="62"/>
  <c r="V27" i="62"/>
  <c r="V26" i="62"/>
  <c r="V25" i="62"/>
  <c r="V24" i="62"/>
  <c r="V23" i="62"/>
  <c r="V22" i="62"/>
  <c r="V21" i="62"/>
  <c r="V20" i="62"/>
  <c r="V19" i="62"/>
  <c r="V18" i="62"/>
  <c r="V17" i="62"/>
  <c r="V16" i="62"/>
  <c r="V15" i="62"/>
  <c r="V14" i="62"/>
  <c r="V13" i="62"/>
  <c r="V12" i="62"/>
  <c r="V11" i="62"/>
  <c r="V10" i="62"/>
  <c r="V9" i="62"/>
  <c r="V8" i="62"/>
  <c r="V7" i="62"/>
  <c r="V6" i="62"/>
  <c r="V5" i="62"/>
  <c r="V63" i="61"/>
  <c r="V62" i="61"/>
  <c r="V61" i="61"/>
  <c r="V60" i="61"/>
  <c r="V59" i="61"/>
  <c r="V58" i="61"/>
  <c r="V57" i="61"/>
  <c r="V56" i="61"/>
  <c r="V55" i="61"/>
  <c r="V54" i="61"/>
  <c r="V53" i="61"/>
  <c r="V52" i="61"/>
  <c r="V51" i="61"/>
  <c r="V50" i="61"/>
  <c r="V49" i="61"/>
  <c r="V48" i="61"/>
  <c r="V47" i="61"/>
  <c r="V46" i="61"/>
  <c r="V45" i="61"/>
  <c r="V44" i="61"/>
  <c r="V43" i="61"/>
  <c r="V42" i="61"/>
  <c r="V41" i="61"/>
  <c r="V40" i="61"/>
  <c r="V39" i="61"/>
  <c r="V38" i="61"/>
  <c r="V37" i="61"/>
  <c r="V36" i="61"/>
  <c r="T32" i="61"/>
  <c r="V32" i="61" s="1"/>
  <c r="S32" i="61"/>
  <c r="R32" i="61"/>
  <c r="Q32" i="61"/>
  <c r="P32" i="61"/>
  <c r="O32" i="61"/>
  <c r="N32" i="61"/>
  <c r="M32" i="61"/>
  <c r="L32" i="61"/>
  <c r="K32" i="61"/>
  <c r="J32" i="61"/>
  <c r="I32" i="61"/>
  <c r="H32" i="61"/>
  <c r="G32" i="61"/>
  <c r="F32" i="61"/>
  <c r="E32" i="61"/>
  <c r="D32" i="61"/>
  <c r="C32" i="61"/>
  <c r="B32" i="61"/>
  <c r="V31" i="61"/>
  <c r="V30" i="61"/>
  <c r="V29" i="61"/>
  <c r="V28" i="61"/>
  <c r="V27" i="61"/>
  <c r="V26" i="61"/>
  <c r="V25" i="61"/>
  <c r="V24" i="61"/>
  <c r="V23" i="61"/>
  <c r="V22" i="61"/>
  <c r="V21" i="61"/>
  <c r="V20" i="61"/>
  <c r="V19" i="61"/>
  <c r="V18" i="61"/>
  <c r="V17" i="61"/>
  <c r="V16" i="61"/>
  <c r="V15" i="61"/>
  <c r="V14" i="61"/>
  <c r="V13" i="61"/>
  <c r="V12" i="61"/>
  <c r="V11" i="61"/>
  <c r="V10" i="61"/>
  <c r="V9" i="61"/>
  <c r="V8" i="61"/>
  <c r="V7" i="61"/>
  <c r="V6" i="61"/>
  <c r="V5" i="61"/>
  <c r="V63" i="60"/>
  <c r="V62" i="60"/>
  <c r="V61" i="60"/>
  <c r="V60" i="60"/>
  <c r="V59" i="60"/>
  <c r="V58" i="60"/>
  <c r="V57" i="60"/>
  <c r="V56" i="60"/>
  <c r="V55" i="60"/>
  <c r="V54" i="60"/>
  <c r="V53" i="60"/>
  <c r="V52" i="60"/>
  <c r="V51" i="60"/>
  <c r="V50" i="60"/>
  <c r="V49" i="60"/>
  <c r="V48" i="60"/>
  <c r="V47" i="60"/>
  <c r="V46" i="60"/>
  <c r="V45" i="60"/>
  <c r="V44" i="60"/>
  <c r="V43" i="60"/>
  <c r="V42" i="60"/>
  <c r="V41" i="60"/>
  <c r="V40" i="60"/>
  <c r="V39" i="60"/>
  <c r="V38" i="60"/>
  <c r="V37" i="60"/>
  <c r="V36" i="60"/>
  <c r="T32" i="60"/>
  <c r="V32" i="60" s="1"/>
  <c r="S32" i="60"/>
  <c r="R32" i="60"/>
  <c r="Q32" i="60"/>
  <c r="P32" i="60"/>
  <c r="O32" i="60"/>
  <c r="N32" i="60"/>
  <c r="M32" i="60"/>
  <c r="L32" i="60"/>
  <c r="K32" i="60"/>
  <c r="J32" i="60"/>
  <c r="I32" i="60"/>
  <c r="H32" i="60"/>
  <c r="G32" i="60"/>
  <c r="F32" i="60"/>
  <c r="E32" i="60"/>
  <c r="D32" i="60"/>
  <c r="C32" i="60"/>
  <c r="B32" i="60"/>
  <c r="V31" i="60"/>
  <c r="V30" i="60"/>
  <c r="V29" i="60"/>
  <c r="V28" i="60"/>
  <c r="V27" i="60"/>
  <c r="V26" i="60"/>
  <c r="V25" i="60"/>
  <c r="V24" i="60"/>
  <c r="V23" i="60"/>
  <c r="V22" i="60"/>
  <c r="V21" i="60"/>
  <c r="V20" i="60"/>
  <c r="V19" i="60"/>
  <c r="V18" i="60"/>
  <c r="V17" i="60"/>
  <c r="V16" i="60"/>
  <c r="V15" i="60"/>
  <c r="V14" i="60"/>
  <c r="V13" i="60"/>
  <c r="V12" i="60"/>
  <c r="V11" i="60"/>
  <c r="V10" i="60"/>
  <c r="V9" i="60"/>
  <c r="V8" i="60"/>
  <c r="V7" i="60"/>
  <c r="V6" i="60"/>
  <c r="V5" i="60"/>
  <c r="V32" i="63" l="1"/>
  <c r="J7" i="57"/>
  <c r="I7" i="57"/>
  <c r="H7" i="57"/>
  <c r="G7" i="57"/>
  <c r="F7" i="57"/>
  <c r="E7" i="57"/>
  <c r="D7" i="57"/>
  <c r="C7" i="57"/>
  <c r="J6" i="57"/>
  <c r="I6" i="57"/>
  <c r="H6" i="57"/>
  <c r="G6" i="57"/>
  <c r="F6" i="57"/>
  <c r="E6" i="57"/>
  <c r="D6" i="57"/>
  <c r="C6" i="57"/>
  <c r="BQ7" i="53" l="1"/>
  <c r="BT7" i="53" s="1"/>
  <c r="BL7" i="53"/>
  <c r="BG7" i="53"/>
  <c r="BC7" i="53"/>
  <c r="BB7" i="53"/>
  <c r="BA7" i="53"/>
  <c r="AZ7" i="53"/>
  <c r="AX7" i="53"/>
  <c r="AV7" i="53"/>
  <c r="AU7" i="53"/>
  <c r="AT7" i="53"/>
  <c r="AS7" i="53"/>
  <c r="BQ6" i="53"/>
  <c r="BL6" i="53"/>
  <c r="BL5" i="53" s="1"/>
  <c r="BG6" i="53"/>
  <c r="BG5" i="53" s="1"/>
  <c r="BC6" i="53"/>
  <c r="BC5" i="53" s="1"/>
  <c r="BB6" i="53"/>
  <c r="BB5" i="53" s="1"/>
  <c r="BA6" i="53"/>
  <c r="BA5" i="53" s="1"/>
  <c r="AZ6" i="53"/>
  <c r="AZ5" i="53" s="1"/>
  <c r="AX6" i="53"/>
  <c r="AX5" i="53" s="1"/>
  <c r="AV6" i="53"/>
  <c r="AV5" i="53" s="1"/>
  <c r="AU6" i="53"/>
  <c r="AT6" i="53"/>
  <c r="AS6" i="53"/>
  <c r="AS5" i="53" s="1"/>
  <c r="AU5" i="53"/>
  <c r="AT5" i="53"/>
  <c r="AQ7" i="53"/>
  <c r="AP7" i="53"/>
  <c r="AO7" i="53"/>
  <c r="AN7" i="53"/>
  <c r="AM7" i="53"/>
  <c r="AL7" i="53"/>
  <c r="AK7" i="53"/>
  <c r="AJ7" i="53"/>
  <c r="AI7" i="53"/>
  <c r="AH7" i="53"/>
  <c r="AG7" i="53"/>
  <c r="AF7" i="53"/>
  <c r="AQ6" i="53"/>
  <c r="AP6" i="53"/>
  <c r="AO6" i="53"/>
  <c r="AN6" i="53"/>
  <c r="AN5" i="53" s="1"/>
  <c r="AM6" i="53"/>
  <c r="AL6" i="53"/>
  <c r="AK6" i="53"/>
  <c r="AJ6" i="53"/>
  <c r="AJ5" i="53" s="1"/>
  <c r="AI6" i="53"/>
  <c r="AH6" i="53"/>
  <c r="AG6" i="53"/>
  <c r="AG5" i="53" s="1"/>
  <c r="AF6" i="53"/>
  <c r="AF5" i="53" s="1"/>
  <c r="AQ5" i="53"/>
  <c r="AP5" i="53"/>
  <c r="AO5" i="53"/>
  <c r="AM5" i="53"/>
  <c r="AI5" i="53"/>
  <c r="AH5" i="53"/>
  <c r="AD7" i="53"/>
  <c r="AC7" i="53"/>
  <c r="AB7" i="53"/>
  <c r="AA7" i="53"/>
  <c r="Z7" i="53"/>
  <c r="Y7" i="53"/>
  <c r="X7" i="53"/>
  <c r="V7" i="53"/>
  <c r="T7" i="53"/>
  <c r="S7" i="53"/>
  <c r="R7" i="53"/>
  <c r="Q7" i="53"/>
  <c r="AD6" i="53"/>
  <c r="AC6" i="53"/>
  <c r="AB6" i="53"/>
  <c r="AA6" i="53"/>
  <c r="Z6" i="53"/>
  <c r="Y6" i="53"/>
  <c r="X6" i="53"/>
  <c r="V6" i="53"/>
  <c r="V5" i="53" s="1"/>
  <c r="T6" i="53"/>
  <c r="T5" i="53" s="1"/>
  <c r="S6" i="53"/>
  <c r="S5" i="53" s="1"/>
  <c r="R6" i="53"/>
  <c r="Q6" i="53"/>
  <c r="AD5" i="53"/>
  <c r="AC5" i="53"/>
  <c r="AB5" i="53"/>
  <c r="AA5" i="53"/>
  <c r="Z5" i="53"/>
  <c r="X5" i="53"/>
  <c r="Q5" i="53"/>
  <c r="C6" i="53"/>
  <c r="D6" i="53"/>
  <c r="E6" i="53"/>
  <c r="G6" i="53"/>
  <c r="I6" i="53"/>
  <c r="J6" i="53"/>
  <c r="K6" i="53"/>
  <c r="L6" i="53"/>
  <c r="M6" i="53"/>
  <c r="N6" i="53"/>
  <c r="O6" i="53"/>
  <c r="C7" i="53"/>
  <c r="D7" i="53"/>
  <c r="E7" i="53"/>
  <c r="G7" i="53"/>
  <c r="I7" i="53"/>
  <c r="J7" i="53"/>
  <c r="K7" i="53"/>
  <c r="L7" i="53"/>
  <c r="M7" i="53"/>
  <c r="N7" i="53"/>
  <c r="O7" i="53"/>
  <c r="A7" i="53"/>
  <c r="A6" i="53"/>
  <c r="B7" i="53"/>
  <c r="B6" i="53"/>
  <c r="BT6" i="53" l="1"/>
  <c r="BQ5" i="53"/>
  <c r="BT5" i="53" s="1"/>
  <c r="BR5" i="53"/>
  <c r="BD5" i="53" s="1"/>
  <c r="BE5" i="53" s="1"/>
  <c r="BF5" i="53" s="1"/>
  <c r="BR6" i="53"/>
  <c r="BD6" i="53" s="1"/>
  <c r="BE6" i="53" s="1"/>
  <c r="BF6" i="53" s="1"/>
  <c r="BR7" i="53"/>
  <c r="BD7" i="53" s="1"/>
  <c r="BE7" i="53" s="1"/>
  <c r="BF7" i="53" s="1"/>
  <c r="BM5" i="53"/>
  <c r="BN5" i="53" s="1"/>
  <c r="BO5" i="53" s="1"/>
  <c r="BP5" i="53" s="1"/>
  <c r="BS5" i="53"/>
  <c r="BH5" i="53" s="1"/>
  <c r="BI5" i="53" s="1"/>
  <c r="BJ5" i="53" s="1"/>
  <c r="BK5" i="53" s="1"/>
  <c r="BM6" i="53"/>
  <c r="BN6" i="53" s="1"/>
  <c r="BO6" i="53" s="1"/>
  <c r="BP6" i="53" s="1"/>
  <c r="BS6" i="53"/>
  <c r="BH6" i="53" s="1"/>
  <c r="BI6" i="53" s="1"/>
  <c r="BJ6" i="53" s="1"/>
  <c r="BK6" i="53" s="1"/>
  <c r="BM7" i="53"/>
  <c r="BN7" i="53" s="1"/>
  <c r="BO7" i="53" s="1"/>
  <c r="BP7" i="53" s="1"/>
  <c r="BS7" i="53"/>
  <c r="BH7" i="53" s="1"/>
  <c r="BI7" i="53" s="1"/>
  <c r="BJ7" i="53" s="1"/>
  <c r="BK7" i="53" s="1"/>
  <c r="AK5" i="53"/>
  <c r="Y5" i="53"/>
  <c r="R5" i="53"/>
  <c r="D5" i="53"/>
  <c r="N5" i="53"/>
  <c r="J5" i="53"/>
  <c r="B5" i="53"/>
  <c r="O5" i="53"/>
  <c r="K5" i="53"/>
  <c r="E5" i="53"/>
  <c r="M5" i="53"/>
  <c r="I5" i="53"/>
  <c r="C5" i="53"/>
  <c r="G5" i="53"/>
  <c r="AL5" i="53"/>
  <c r="L5" i="53"/>
  <c r="BA69" i="58"/>
  <c r="AZ69" i="58"/>
  <c r="AY69" i="58"/>
  <c r="AX69" i="58"/>
  <c r="AW69" i="58"/>
  <c r="AV69" i="58"/>
  <c r="AU69" i="58"/>
  <c r="AT69" i="58"/>
  <c r="AS69" i="58"/>
  <c r="AR69" i="58"/>
  <c r="AQ69" i="58"/>
  <c r="AP69" i="58"/>
  <c r="AN69" i="58"/>
  <c r="AM69" i="58"/>
  <c r="AL69" i="58"/>
  <c r="AK69" i="58"/>
  <c r="AJ69" i="58"/>
  <c r="AI69" i="58"/>
  <c r="AH69" i="58"/>
  <c r="AG69" i="58"/>
  <c r="AF69" i="58"/>
  <c r="AE69" i="58"/>
  <c r="AD69" i="58"/>
  <c r="AC69" i="58"/>
  <c r="AA69" i="58"/>
  <c r="Z69" i="58"/>
  <c r="Y69" i="58"/>
  <c r="X69" i="58"/>
  <c r="W69" i="58"/>
  <c r="V69" i="58"/>
  <c r="U69" i="58"/>
  <c r="T69" i="58"/>
  <c r="S69" i="58"/>
  <c r="R69" i="58"/>
  <c r="Q69" i="58"/>
  <c r="P69" i="58"/>
  <c r="N69" i="58"/>
  <c r="M69" i="58"/>
  <c r="L69" i="58"/>
  <c r="K69" i="58"/>
  <c r="J69" i="58"/>
  <c r="I69" i="58"/>
  <c r="H69" i="58"/>
  <c r="G69" i="58"/>
  <c r="F69" i="58"/>
  <c r="E69" i="58"/>
  <c r="D69" i="58"/>
  <c r="BA38" i="58"/>
  <c r="AZ38" i="58"/>
  <c r="AY38" i="58"/>
  <c r="AX38" i="58"/>
  <c r="AW38" i="58"/>
  <c r="AV38" i="58"/>
  <c r="AU38" i="58"/>
  <c r="AT38" i="58"/>
  <c r="AS38" i="58"/>
  <c r="AR38" i="58"/>
  <c r="AQ38" i="58"/>
  <c r="AP38" i="58"/>
  <c r="AN38" i="58"/>
  <c r="AM38" i="58"/>
  <c r="AL38" i="58"/>
  <c r="AK38" i="58"/>
  <c r="AJ38" i="58"/>
  <c r="AI38" i="58"/>
  <c r="AH38" i="58"/>
  <c r="AG38" i="58"/>
  <c r="AF38" i="58"/>
  <c r="AE38" i="58"/>
  <c r="AD38" i="58"/>
  <c r="AC38" i="58"/>
  <c r="AA38" i="58"/>
  <c r="Z38" i="58"/>
  <c r="Y38" i="58"/>
  <c r="X38" i="58"/>
  <c r="W38" i="58"/>
  <c r="V38" i="58"/>
  <c r="U38" i="58"/>
  <c r="T38" i="58"/>
  <c r="S38" i="58"/>
  <c r="R38" i="58"/>
  <c r="Q38" i="58"/>
  <c r="P38" i="58"/>
  <c r="D38" i="58"/>
  <c r="E38" i="58"/>
  <c r="F38" i="58"/>
  <c r="G38" i="58"/>
  <c r="H38" i="58"/>
  <c r="I38" i="58"/>
  <c r="J38" i="58"/>
  <c r="K38" i="58"/>
  <c r="L38" i="58"/>
  <c r="M38" i="58"/>
  <c r="N38" i="58"/>
  <c r="BA7" i="58"/>
  <c r="AZ7" i="58"/>
  <c r="AY7" i="58"/>
  <c r="AX7" i="58"/>
  <c r="AW7" i="58"/>
  <c r="AV7" i="58"/>
  <c r="AU7" i="58"/>
  <c r="AT7" i="58"/>
  <c r="AS7" i="58"/>
  <c r="AR7" i="58"/>
  <c r="AQ7" i="58"/>
  <c r="AP7" i="58"/>
  <c r="AN7" i="58"/>
  <c r="AM7" i="58"/>
  <c r="AL7" i="58"/>
  <c r="AK7" i="58"/>
  <c r="AJ7" i="58"/>
  <c r="AI7" i="58"/>
  <c r="AH7" i="58"/>
  <c r="AG7" i="58"/>
  <c r="AF7" i="58"/>
  <c r="AE7" i="58"/>
  <c r="AD7" i="58"/>
  <c r="AC7" i="58"/>
  <c r="AA7" i="58"/>
  <c r="Z7" i="58"/>
  <c r="Y7" i="58"/>
  <c r="X7" i="58"/>
  <c r="W7" i="58"/>
  <c r="V7" i="58"/>
  <c r="U7" i="58"/>
  <c r="T7" i="58"/>
  <c r="S7" i="58"/>
  <c r="R7" i="58"/>
  <c r="Q7" i="58"/>
  <c r="P7" i="58"/>
  <c r="D7" i="58"/>
  <c r="E7" i="58"/>
  <c r="F7" i="58"/>
  <c r="G7" i="58"/>
  <c r="H7" i="58"/>
  <c r="I7" i="58"/>
  <c r="J7" i="58"/>
  <c r="K7" i="58"/>
  <c r="L7" i="58"/>
  <c r="M7" i="58"/>
  <c r="N7" i="58"/>
  <c r="C69" i="58"/>
  <c r="C38" i="58"/>
  <c r="C7" i="58"/>
  <c r="AZ32" i="56" l="1"/>
  <c r="AY32" i="56"/>
  <c r="AX32" i="56"/>
  <c r="AW32" i="56"/>
  <c r="AV32" i="56"/>
  <c r="AU32" i="56"/>
  <c r="AT32" i="56"/>
  <c r="AS32" i="56"/>
  <c r="AR32" i="56"/>
  <c r="AQ32" i="56"/>
  <c r="AP32" i="56"/>
  <c r="AO32" i="56"/>
  <c r="AM32" i="56"/>
  <c r="AL32" i="56"/>
  <c r="AK32" i="56"/>
  <c r="AJ32" i="56"/>
  <c r="AI32" i="56"/>
  <c r="AH32" i="56"/>
  <c r="AG32" i="56"/>
  <c r="AF32" i="56"/>
  <c r="AE32" i="56"/>
  <c r="AD32" i="56"/>
  <c r="AC32" i="56"/>
  <c r="AB32" i="56"/>
  <c r="Z32" i="56"/>
  <c r="Y32" i="56"/>
  <c r="X32" i="56"/>
  <c r="W32" i="56"/>
  <c r="V32" i="56"/>
  <c r="U32" i="56"/>
  <c r="T32" i="56"/>
  <c r="S32" i="56"/>
  <c r="R32" i="56"/>
  <c r="Q32" i="56"/>
  <c r="P32" i="56"/>
  <c r="O32" i="56"/>
  <c r="M32" i="56"/>
  <c r="L32" i="56"/>
  <c r="K32" i="56"/>
  <c r="J32" i="56"/>
  <c r="I32" i="56"/>
  <c r="H32" i="56"/>
  <c r="G32" i="56"/>
  <c r="F32" i="56"/>
  <c r="E32" i="56"/>
  <c r="D32" i="56"/>
  <c r="C32" i="56"/>
  <c r="B32" i="56"/>
  <c r="AZ21" i="56"/>
  <c r="AY21" i="56"/>
  <c r="AX21" i="56"/>
  <c r="AW21" i="56"/>
  <c r="AV21" i="56"/>
  <c r="AU21" i="56"/>
  <c r="AT21" i="56"/>
  <c r="AS21" i="56"/>
  <c r="AR21" i="56"/>
  <c r="AQ21" i="56"/>
  <c r="AP21" i="56"/>
  <c r="AO21" i="56"/>
  <c r="AM21" i="56"/>
  <c r="AL21" i="56"/>
  <c r="AK21" i="56"/>
  <c r="AJ21" i="56"/>
  <c r="AI21" i="56"/>
  <c r="AH21" i="56"/>
  <c r="AG21" i="56"/>
  <c r="AF21" i="56"/>
  <c r="AE21" i="56"/>
  <c r="AD21" i="56"/>
  <c r="AC21" i="56"/>
  <c r="AB21" i="56"/>
  <c r="Z21" i="56"/>
  <c r="Y21" i="56"/>
  <c r="X21" i="56"/>
  <c r="W21" i="56"/>
  <c r="V21" i="56"/>
  <c r="U21" i="56"/>
  <c r="T21" i="56"/>
  <c r="S21" i="56"/>
  <c r="R21" i="56"/>
  <c r="Q21" i="56"/>
  <c r="P21" i="56"/>
  <c r="O21" i="56"/>
  <c r="M21" i="56"/>
  <c r="L21" i="56"/>
  <c r="K21" i="56"/>
  <c r="J21" i="56"/>
  <c r="I21" i="56"/>
  <c r="H21" i="56"/>
  <c r="G21" i="56"/>
  <c r="F21" i="56"/>
  <c r="E21" i="56"/>
  <c r="D21" i="56"/>
  <c r="C21" i="56"/>
  <c r="B21" i="56"/>
  <c r="AZ10" i="56"/>
  <c r="AZ5" i="56" s="1"/>
  <c r="AY10" i="56"/>
  <c r="AY5" i="56" s="1"/>
  <c r="AX10" i="56"/>
  <c r="AX5" i="56" s="1"/>
  <c r="AW10" i="56"/>
  <c r="AW5" i="56" s="1"/>
  <c r="AV10" i="56"/>
  <c r="AV5" i="56" s="1"/>
  <c r="AU10" i="56"/>
  <c r="AU5" i="56" s="1"/>
  <c r="AT10" i="56"/>
  <c r="AT5" i="56" s="1"/>
  <c r="AS10" i="56"/>
  <c r="AS5" i="56" s="1"/>
  <c r="AR10" i="56"/>
  <c r="AR5" i="56" s="1"/>
  <c r="AQ10" i="56"/>
  <c r="AQ5" i="56" s="1"/>
  <c r="AP10" i="56"/>
  <c r="AP5" i="56" s="1"/>
  <c r="AO10" i="56"/>
  <c r="AO5" i="56" s="1"/>
  <c r="AM10" i="56"/>
  <c r="AM5" i="56" s="1"/>
  <c r="AL10" i="56"/>
  <c r="AL5" i="56" s="1"/>
  <c r="AK10" i="56"/>
  <c r="AK5" i="56" s="1"/>
  <c r="AJ10" i="56"/>
  <c r="AJ5" i="56" s="1"/>
  <c r="AI10" i="56"/>
  <c r="AI5" i="56" s="1"/>
  <c r="AH10" i="56"/>
  <c r="AH5" i="56" s="1"/>
  <c r="AG10" i="56"/>
  <c r="AF10" i="56"/>
  <c r="AF5" i="56" s="1"/>
  <c r="AE10" i="56"/>
  <c r="AE5" i="56" s="1"/>
  <c r="AD10" i="56"/>
  <c r="AD5" i="56" s="1"/>
  <c r="AC10" i="56"/>
  <c r="AC5" i="56" s="1"/>
  <c r="AB10" i="56"/>
  <c r="AB5" i="56" s="1"/>
  <c r="Z10" i="56"/>
  <c r="Z5" i="56" s="1"/>
  <c r="Y10" i="56"/>
  <c r="Y5" i="56" s="1"/>
  <c r="X10" i="56"/>
  <c r="X5" i="56" s="1"/>
  <c r="W10" i="56"/>
  <c r="W5" i="56" s="1"/>
  <c r="V10" i="56"/>
  <c r="V5" i="56" s="1"/>
  <c r="U10" i="56"/>
  <c r="U5" i="56" s="1"/>
  <c r="T10" i="56"/>
  <c r="T5" i="56" s="1"/>
  <c r="S10" i="56"/>
  <c r="S5" i="56" s="1"/>
  <c r="R10" i="56"/>
  <c r="R5" i="56" s="1"/>
  <c r="Q10" i="56"/>
  <c r="Q5" i="56" s="1"/>
  <c r="P10" i="56"/>
  <c r="P5" i="56" s="1"/>
  <c r="O10" i="56"/>
  <c r="O5" i="56" s="1"/>
  <c r="M10" i="56"/>
  <c r="M5" i="56" s="1"/>
  <c r="L10" i="56"/>
  <c r="L5" i="56" s="1"/>
  <c r="K10" i="56"/>
  <c r="K5" i="56" s="1"/>
  <c r="J10" i="56"/>
  <c r="J5" i="56" s="1"/>
  <c r="I10" i="56"/>
  <c r="I5" i="56" s="1"/>
  <c r="H10" i="56"/>
  <c r="H5" i="56" s="1"/>
  <c r="G10" i="56"/>
  <c r="G5" i="56" s="1"/>
  <c r="F10" i="56"/>
  <c r="F5" i="56" s="1"/>
  <c r="E10" i="56"/>
  <c r="E5" i="56" s="1"/>
  <c r="D10" i="56"/>
  <c r="D5" i="56" s="1"/>
  <c r="C10" i="56"/>
  <c r="C5" i="56" s="1"/>
  <c r="B10" i="56"/>
  <c r="B5" i="56" s="1"/>
  <c r="AG5" i="56" l="1"/>
  <c r="AR8" i="55"/>
  <c r="AS8" i="55"/>
  <c r="AT8" i="55"/>
  <c r="AU8" i="55"/>
  <c r="AV8" i="55"/>
  <c r="AW8" i="55"/>
  <c r="AX8" i="55"/>
  <c r="AY8" i="55"/>
  <c r="AZ8" i="55"/>
  <c r="AQ8" i="55"/>
  <c r="AQ9" i="55"/>
  <c r="AZ31" i="55"/>
  <c r="AY31" i="55"/>
  <c r="AX31" i="55"/>
  <c r="AW31" i="55"/>
  <c r="AV31" i="55"/>
  <c r="AU31" i="55"/>
  <c r="AT31" i="55"/>
  <c r="AS31" i="55"/>
  <c r="AR31" i="55"/>
  <c r="AQ31" i="55"/>
  <c r="AP31" i="55"/>
  <c r="AO31" i="55"/>
  <c r="AM31" i="55"/>
  <c r="AL31" i="55"/>
  <c r="AK31" i="55"/>
  <c r="AJ31" i="55"/>
  <c r="AI31" i="55"/>
  <c r="AH31" i="55"/>
  <c r="AG31" i="55"/>
  <c r="AF31" i="55"/>
  <c r="AE31" i="55"/>
  <c r="AD31" i="55"/>
  <c r="AC31" i="55"/>
  <c r="AB31" i="55"/>
  <c r="Z31" i="55"/>
  <c r="Y31" i="55"/>
  <c r="X31" i="55"/>
  <c r="W31" i="55"/>
  <c r="V31" i="55"/>
  <c r="U31" i="55"/>
  <c r="T31" i="55"/>
  <c r="S31" i="55"/>
  <c r="R31" i="55"/>
  <c r="Q31" i="55"/>
  <c r="P31" i="55"/>
  <c r="O31" i="55"/>
  <c r="M31" i="55"/>
  <c r="L31" i="55"/>
  <c r="K31" i="55"/>
  <c r="J31" i="55"/>
  <c r="I31" i="55"/>
  <c r="H31" i="55"/>
  <c r="G31" i="55"/>
  <c r="F31" i="55"/>
  <c r="E31" i="55"/>
  <c r="D31" i="55"/>
  <c r="C31" i="55"/>
  <c r="B31" i="55"/>
  <c r="B12" i="55"/>
  <c r="AZ12" i="55"/>
  <c r="AZ9" i="55" s="1"/>
  <c r="AY12" i="55"/>
  <c r="AY9" i="55" s="1"/>
  <c r="AX12" i="55"/>
  <c r="AX9" i="55" s="1"/>
  <c r="AW12" i="55"/>
  <c r="AW9" i="55" s="1"/>
  <c r="AV12" i="55"/>
  <c r="AV9" i="55" s="1"/>
  <c r="AU12" i="55"/>
  <c r="AU9" i="55" s="1"/>
  <c r="AT12" i="55"/>
  <c r="AT9" i="55" s="1"/>
  <c r="AS12" i="55"/>
  <c r="AS9" i="55" s="1"/>
  <c r="AR12" i="55"/>
  <c r="AR9" i="55" s="1"/>
  <c r="AQ12" i="55"/>
  <c r="AP12" i="55"/>
  <c r="AO12" i="55"/>
  <c r="AM12" i="55"/>
  <c r="AL12" i="55"/>
  <c r="AK12" i="55"/>
  <c r="AJ12" i="55"/>
  <c r="AI12" i="55"/>
  <c r="AH12" i="55"/>
  <c r="AG12" i="55"/>
  <c r="AF12" i="55"/>
  <c r="AE12" i="55"/>
  <c r="AD12" i="55"/>
  <c r="AC12" i="55"/>
  <c r="AB12" i="55"/>
  <c r="Z12" i="55"/>
  <c r="Y12" i="55"/>
  <c r="X12" i="55"/>
  <c r="W12" i="55"/>
  <c r="V12" i="55"/>
  <c r="U12" i="55"/>
  <c r="T12" i="55"/>
  <c r="S12" i="55"/>
  <c r="R12" i="55"/>
  <c r="Q12" i="55"/>
  <c r="P12" i="55"/>
  <c r="O12" i="55"/>
  <c r="M12" i="55"/>
  <c r="L12" i="55"/>
  <c r="K12" i="55"/>
  <c r="J12" i="55"/>
  <c r="I12" i="55"/>
  <c r="H12" i="55"/>
  <c r="G12" i="55"/>
  <c r="F12" i="55"/>
  <c r="E12" i="55"/>
  <c r="D12" i="55"/>
  <c r="C12" i="55"/>
  <c r="AM100" i="54"/>
  <c r="AL100" i="54"/>
  <c r="AK100" i="54"/>
  <c r="AJ100" i="54"/>
  <c r="AI100" i="54"/>
  <c r="AH100" i="54"/>
  <c r="AG100" i="54"/>
  <c r="AF100" i="54"/>
  <c r="AE100" i="54"/>
  <c r="AD100" i="54"/>
  <c r="AC100" i="54"/>
  <c r="AB100" i="54"/>
  <c r="Z100" i="54"/>
  <c r="Y100" i="54"/>
  <c r="X100" i="54"/>
  <c r="W100" i="54"/>
  <c r="V100" i="54"/>
  <c r="U100" i="54"/>
  <c r="T100" i="54"/>
  <c r="S100" i="54"/>
  <c r="R100" i="54"/>
  <c r="Q100" i="54"/>
  <c r="P100" i="54"/>
  <c r="O100" i="54"/>
  <c r="M100" i="54"/>
  <c r="L100" i="54"/>
  <c r="K100" i="54"/>
  <c r="J100" i="54"/>
  <c r="I100" i="54"/>
  <c r="H100" i="54"/>
  <c r="G100" i="54"/>
  <c r="F100" i="54"/>
  <c r="E100" i="54"/>
  <c r="D100" i="54"/>
  <c r="C100" i="54"/>
  <c r="B100" i="54"/>
  <c r="AZ66" i="54"/>
  <c r="AY66" i="54"/>
  <c r="AX66" i="54"/>
  <c r="AW66" i="54"/>
  <c r="AV66" i="54"/>
  <c r="AU66" i="54"/>
  <c r="AT66" i="54"/>
  <c r="AS66" i="54"/>
  <c r="AR66" i="54"/>
  <c r="AQ66" i="54"/>
  <c r="AP66" i="54"/>
  <c r="AO66" i="54"/>
  <c r="AM66" i="54"/>
  <c r="AL66" i="54"/>
  <c r="AK66" i="54"/>
  <c r="AJ66" i="54"/>
  <c r="AI66" i="54"/>
  <c r="AH66" i="54"/>
  <c r="AG66" i="54"/>
  <c r="AF66" i="54"/>
  <c r="AE66" i="54"/>
  <c r="AD66" i="54"/>
  <c r="AC66" i="54"/>
  <c r="AB66" i="54"/>
  <c r="Z66" i="54"/>
  <c r="Y66" i="54"/>
  <c r="X66" i="54"/>
  <c r="W66" i="54"/>
  <c r="V66" i="54"/>
  <c r="U66" i="54"/>
  <c r="T66" i="54"/>
  <c r="S66" i="54"/>
  <c r="R66" i="54"/>
  <c r="Q66" i="54"/>
  <c r="P66" i="54"/>
  <c r="O66" i="54"/>
  <c r="M66" i="54"/>
  <c r="L66" i="54"/>
  <c r="K66" i="54"/>
  <c r="J66" i="54"/>
  <c r="I66" i="54"/>
  <c r="H66" i="54"/>
  <c r="G66" i="54"/>
  <c r="F66" i="54"/>
  <c r="E66" i="54"/>
  <c r="D66" i="54"/>
  <c r="C66" i="54"/>
  <c r="B66" i="54"/>
  <c r="AZ34" i="54"/>
  <c r="AY34" i="54"/>
  <c r="AX34" i="54"/>
  <c r="AW34" i="54"/>
  <c r="AV34" i="54"/>
  <c r="AU34" i="54"/>
  <c r="AT34" i="54"/>
  <c r="AS34" i="54"/>
  <c r="AR34" i="54"/>
  <c r="AQ34" i="54"/>
  <c r="AP34" i="54"/>
  <c r="AO34" i="54"/>
  <c r="AM34" i="54"/>
  <c r="AL34" i="54"/>
  <c r="AK34" i="54"/>
  <c r="AJ34" i="54"/>
  <c r="AI34" i="54"/>
  <c r="AH34" i="54"/>
  <c r="AG34" i="54"/>
  <c r="AF34" i="54"/>
  <c r="AE34" i="54"/>
  <c r="AD34" i="54"/>
  <c r="AC34" i="54"/>
  <c r="AB34" i="54"/>
  <c r="Z34" i="54"/>
  <c r="Y34" i="54"/>
  <c r="X34" i="54"/>
  <c r="W34" i="54"/>
  <c r="V34" i="54"/>
  <c r="U34" i="54"/>
  <c r="T34" i="54"/>
  <c r="S34" i="54"/>
  <c r="R34" i="54"/>
  <c r="Q34" i="54"/>
  <c r="P34" i="54"/>
  <c r="O34" i="54"/>
  <c r="B34" i="54"/>
  <c r="C34" i="54"/>
  <c r="D34" i="54"/>
  <c r="E34" i="54"/>
  <c r="F34" i="54"/>
  <c r="G34" i="54"/>
  <c r="H34" i="54"/>
  <c r="I34" i="54"/>
  <c r="J34" i="54"/>
  <c r="K34" i="54"/>
  <c r="L34" i="54"/>
  <c r="M34" i="54"/>
</calcChain>
</file>

<file path=xl/sharedStrings.xml><?xml version="1.0" encoding="utf-8"?>
<sst xmlns="http://schemas.openxmlformats.org/spreadsheetml/2006/main" count="1485" uniqueCount="174">
  <si>
    <t>RS</t>
  </si>
  <si>
    <t>Sul</t>
  </si>
  <si>
    <t>Sudeste</t>
  </si>
  <si>
    <t>Centro-Oeste</t>
  </si>
  <si>
    <t>Nordeste</t>
  </si>
  <si>
    <t>Norte</t>
  </si>
  <si>
    <t>Outros</t>
  </si>
  <si>
    <t>SC</t>
  </si>
  <si>
    <t>PR</t>
  </si>
  <si>
    <t>SP</t>
  </si>
  <si>
    <t>MG</t>
  </si>
  <si>
    <t>RJ</t>
  </si>
  <si>
    <t>ES</t>
  </si>
  <si>
    <t>DF</t>
  </si>
  <si>
    <t>GO</t>
  </si>
  <si>
    <t>MT</t>
  </si>
  <si>
    <t>MS</t>
  </si>
  <si>
    <t>BA</t>
  </si>
  <si>
    <t>CE</t>
  </si>
  <si>
    <t>PB</t>
  </si>
  <si>
    <t>PE</t>
  </si>
  <si>
    <t>MA</t>
  </si>
  <si>
    <t>PI</t>
  </si>
  <si>
    <t>RN</t>
  </si>
  <si>
    <t>SE</t>
  </si>
  <si>
    <t>AL</t>
  </si>
  <si>
    <t>AC</t>
  </si>
  <si>
    <t>AP</t>
  </si>
  <si>
    <t>AM</t>
  </si>
  <si>
    <t>PA</t>
  </si>
  <si>
    <t>RO</t>
  </si>
  <si>
    <t>RR</t>
  </si>
  <si>
    <t>TO</t>
  </si>
  <si>
    <t>MILHO</t>
  </si>
  <si>
    <t>Brasil</t>
  </si>
  <si>
    <t>Produção</t>
  </si>
  <si>
    <t>Consumo</t>
  </si>
  <si>
    <t>Exportação</t>
  </si>
  <si>
    <t>Fluxo</t>
  </si>
  <si>
    <t>SOJA</t>
  </si>
  <si>
    <t>FARELO</t>
  </si>
  <si>
    <t>2015/16</t>
  </si>
  <si>
    <t>2020/21</t>
  </si>
  <si>
    <t>MT_Oeste</t>
  </si>
  <si>
    <t>MT_Sudeste</t>
  </si>
  <si>
    <t>MT_Nordeste</t>
  </si>
  <si>
    <t>MS_Sul</t>
  </si>
  <si>
    <t>MS_Norte</t>
  </si>
  <si>
    <t>GO_Sudoeste</t>
  </si>
  <si>
    <t>GO_Leste</t>
  </si>
  <si>
    <t>MG_Noroeste</t>
  </si>
  <si>
    <t>MG_Outros</t>
  </si>
  <si>
    <t>MT_Médio Norte</t>
  </si>
  <si>
    <t>GO_Noroeste</t>
  </si>
  <si>
    <t>MA_Sul</t>
  </si>
  <si>
    <t>MA_Outros</t>
  </si>
  <si>
    <t>PI_Sul</t>
  </si>
  <si>
    <t>PI_Outros</t>
  </si>
  <si>
    <t>TO_Centro</t>
  </si>
  <si>
    <t>PA_Outros</t>
  </si>
  <si>
    <t>PA_Sudeste</t>
  </si>
  <si>
    <t>PA_Noroeste</t>
  </si>
  <si>
    <t>MG_Triângulo</t>
  </si>
  <si>
    <t>MG_Sul</t>
  </si>
  <si>
    <t>BA_Oeste Norte</t>
  </si>
  <si>
    <t>BA_Oeste Sul</t>
  </si>
  <si>
    <t>BA_Outros</t>
  </si>
  <si>
    <t>TO_Leste</t>
  </si>
  <si>
    <t>TO_Norte</t>
  </si>
  <si>
    <t>TO_Sul</t>
  </si>
  <si>
    <t>PA_Nordeste</t>
  </si>
  <si>
    <t>2016/17</t>
  </si>
  <si>
    <t>2021/22</t>
  </si>
  <si>
    <t>2026/27</t>
  </si>
  <si>
    <t>2017/18</t>
  </si>
  <si>
    <t>2018/19</t>
  </si>
  <si>
    <t>2019/20</t>
  </si>
  <si>
    <t>MT_Norte</t>
  </si>
  <si>
    <t>2014/15</t>
  </si>
  <si>
    <t>2022/23</t>
  </si>
  <si>
    <t>MT_Nordeste_Sul</t>
  </si>
  <si>
    <t>2031/32</t>
  </si>
  <si>
    <t>2036/37</t>
  </si>
  <si>
    <t>Área de Influência</t>
  </si>
  <si>
    <t>Area de Influência</t>
  </si>
  <si>
    <t>FNS - VLI</t>
  </si>
  <si>
    <t>FNS</t>
  </si>
  <si>
    <t>Grãos</t>
  </si>
  <si>
    <t>VLI</t>
  </si>
  <si>
    <t>pausa</t>
  </si>
  <si>
    <t>Estados VLI</t>
  </si>
  <si>
    <t>Total VLI</t>
  </si>
  <si>
    <t>em branco</t>
  </si>
  <si>
    <t>Total Grãos e Farelo</t>
  </si>
  <si>
    <t>Milho</t>
  </si>
  <si>
    <t>Ánalise abril de 18</t>
  </si>
  <si>
    <t>Analise 2016</t>
  </si>
  <si>
    <t>MT_Leste/MT_Nordeste_Sul</t>
  </si>
  <si>
    <t>Excedente Exportável</t>
  </si>
  <si>
    <t>Região</t>
  </si>
  <si>
    <t>Análise da safra 18/19</t>
  </si>
  <si>
    <t>Soja</t>
  </si>
  <si>
    <t>Produto</t>
  </si>
  <si>
    <t>Área (mil ha)</t>
  </si>
  <si>
    <t>Estados</t>
  </si>
  <si>
    <t>2004/05</t>
  </si>
  <si>
    <t>2005/06</t>
  </si>
  <si>
    <t>2006/07</t>
  </si>
  <si>
    <t>2007/08</t>
  </si>
  <si>
    <t>2008/09</t>
  </si>
  <si>
    <t>2009/10</t>
  </si>
  <si>
    <t>2010/11</t>
  </si>
  <si>
    <t>2011/12</t>
  </si>
  <si>
    <t>2012/13</t>
  </si>
  <si>
    <t>2013/14</t>
  </si>
  <si>
    <t>Var. 22/23 - 17/18</t>
  </si>
  <si>
    <t>RIO GRANDE DO SUL</t>
  </si>
  <si>
    <t>SANTA CATARINA</t>
  </si>
  <si>
    <t>PARANÁ</t>
  </si>
  <si>
    <t>SÃO PAULO</t>
  </si>
  <si>
    <t>RIO DE JANEIRO</t>
  </si>
  <si>
    <t>MINAS GERAIS</t>
  </si>
  <si>
    <t>ESPÍRITO SANTO</t>
  </si>
  <si>
    <t>MATO GROSSO DO SUL</t>
  </si>
  <si>
    <t>MATO GROSSO</t>
  </si>
  <si>
    <t>GOIÁS</t>
  </si>
  <si>
    <t>DISTRITO FEDERAL</t>
  </si>
  <si>
    <t>BAHIA</t>
  </si>
  <si>
    <t>SERGIPE</t>
  </si>
  <si>
    <t>PARAÍBA</t>
  </si>
  <si>
    <t>ALAGOAS</t>
  </si>
  <si>
    <t>PERNAMBUCO</t>
  </si>
  <si>
    <t>RIO GRANDE DO NORTE</t>
  </si>
  <si>
    <t>CEARÁ</t>
  </si>
  <si>
    <t>PIAUÍ</t>
  </si>
  <si>
    <t>MARANHÃO</t>
  </si>
  <si>
    <t>TOCANTINS</t>
  </si>
  <si>
    <t>PARÁ</t>
  </si>
  <si>
    <t>AMAPÁ</t>
  </si>
  <si>
    <t>RONDÔNIA</t>
  </si>
  <si>
    <t>ACRE</t>
  </si>
  <si>
    <t>AMAZONAS</t>
  </si>
  <si>
    <t>RORAIMA</t>
  </si>
  <si>
    <t>BRASIL</t>
  </si>
  <si>
    <t>Produção (mil t.)</t>
  </si>
  <si>
    <t>Var. 21/22 - 16/17</t>
  </si>
  <si>
    <t>Milho Safra</t>
  </si>
  <si>
    <t>Milho Safrinha</t>
  </si>
  <si>
    <t>Milho Total</t>
  </si>
  <si>
    <t>18/19</t>
  </si>
  <si>
    <t>18/19 - final</t>
  </si>
  <si>
    <t>Diff</t>
  </si>
  <si>
    <t>MG_Triangulo</t>
  </si>
  <si>
    <t>MT Leste</t>
  </si>
  <si>
    <t>GO_Outros</t>
  </si>
  <si>
    <t>BA_Oeste</t>
  </si>
  <si>
    <t>17/18
 ( estimado em  2016)</t>
  </si>
  <si>
    <t>17/18 
( estimado em  2018)</t>
  </si>
  <si>
    <t>2017/18 Final</t>
  </si>
  <si>
    <t>2018/19 Orçamento</t>
  </si>
  <si>
    <t>2018/19  Orçamento</t>
  </si>
  <si>
    <t>17/18 AGRO - abril</t>
  </si>
  <si>
    <t>18/19 AGRO - abril</t>
  </si>
  <si>
    <t>Agroconsult Atualizado</t>
  </si>
  <si>
    <t>IMEA</t>
  </si>
  <si>
    <t>17/18 atualizado</t>
  </si>
  <si>
    <t>Área plantada
milhões de há</t>
  </si>
  <si>
    <t>Produção
milhões de t</t>
  </si>
  <si>
    <t>Produtividade
t/há</t>
  </si>
  <si>
    <t>CAGR 2022/2027</t>
  </si>
  <si>
    <t>CAGR 2027/2032</t>
  </si>
  <si>
    <t>CAGR 2032/2037</t>
  </si>
  <si>
    <t>CAGR 2023/2027</t>
  </si>
  <si>
    <t>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</si>
</sst>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
    <numFmt numFmtId="166" formatCode="_-* #,##0.000_-;\-* #,##0.000_-;_-* &quot;-&quot;??_-;_-@_-"/>
    <numFmt numFmtId="167" formatCode="_-* #,##0_-;\-* #,##0_-;_-* &quot;-&quot;??_-;_-@_-"/>
    <numFmt numFmtId="168" formatCode="0.00000"/>
  </numFmts>
  <fonts count="39" x14ac:knownFonts="1">
    <font>
      <sz val="11"/>
      <color theme="1"/>
      <name val="Calibri"/>
      <family val="2"/>
      <scheme val="minor"/>
    </font>
    <font>
      <b/>
      <sz val="11"/>
      <color theme="1"/>
      <name val="Calibri"/>
      <family val="2"/>
      <scheme val="minor"/>
    </font>
    <font>
      <sz val="11"/>
      <color theme="1"/>
      <name val="Calibri"/>
      <family val="2"/>
      <scheme val="minor"/>
    </font>
    <font>
      <sz val="1"/>
      <color indexed="8"/>
      <name val="Courier"/>
      <family val="3"/>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b/>
      <sz val="11"/>
      <color theme="0"/>
      <name val="Calibri"/>
      <family val="2"/>
      <scheme val="minor"/>
    </font>
    <font>
      <sz val="11"/>
      <color theme="0"/>
      <name val="Calibri"/>
      <family val="2"/>
      <scheme val="minor"/>
    </font>
    <font>
      <sz val="10"/>
      <name val="Arial"/>
      <family val="2"/>
    </font>
    <font>
      <sz val="11"/>
      <color indexed="64"/>
      <name val="Calibri"/>
      <family val="2"/>
      <scheme val="minor"/>
    </font>
    <font>
      <sz val="11"/>
      <color rgb="FFFF0000"/>
      <name val="Calibri"/>
      <family val="2"/>
      <scheme val="minor"/>
    </font>
    <font>
      <sz val="10"/>
      <name val="Arial"/>
      <family val="2"/>
    </font>
    <font>
      <b/>
      <sz val="10"/>
      <name val="Arial"/>
      <family val="2"/>
    </font>
    <font>
      <b/>
      <sz val="14"/>
      <color theme="1"/>
      <name val="Calibri"/>
      <family val="2"/>
      <scheme val="minor"/>
    </font>
    <font>
      <b/>
      <sz val="22"/>
      <color theme="0"/>
      <name val="Calibri"/>
      <family val="2"/>
      <scheme val="minor"/>
    </font>
    <font>
      <sz val="10"/>
      <name val="Arial"/>
      <family val="2"/>
    </font>
    <font>
      <i/>
      <sz val="9"/>
      <color theme="1"/>
      <name val="Calibri"/>
      <family val="2"/>
      <scheme val="minor"/>
    </font>
    <font>
      <b/>
      <i/>
      <sz val="9"/>
      <color theme="0"/>
      <name val="Calibri"/>
      <family val="2"/>
      <scheme val="minor"/>
    </font>
    <font>
      <b/>
      <i/>
      <sz val="9"/>
      <color theme="1"/>
      <name val="Calibri"/>
      <family val="2"/>
      <scheme val="minor"/>
    </font>
    <font>
      <i/>
      <sz val="9"/>
      <color theme="0"/>
      <name val="Calibri"/>
      <family val="2"/>
      <scheme val="minor"/>
    </font>
    <font>
      <b/>
      <i/>
      <sz val="10"/>
      <color theme="1"/>
      <name val="Calibri"/>
      <family val="2"/>
      <scheme val="minor"/>
    </font>
    <font>
      <b/>
      <i/>
      <sz val="10"/>
      <color theme="0"/>
      <name val="Calibri"/>
      <family val="2"/>
      <scheme val="minor"/>
    </font>
    <font>
      <i/>
      <sz val="10"/>
      <color theme="1"/>
      <name val="Calibri"/>
      <family val="2"/>
      <scheme val="minor"/>
    </font>
  </fonts>
  <fills count="42">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3"/>
        <bgColor indexed="64"/>
      </patternFill>
    </fill>
    <fill>
      <patternFill patternType="solid">
        <fgColor theme="9"/>
        <bgColor indexed="64"/>
      </patternFill>
    </fill>
    <fill>
      <patternFill patternType="solid">
        <fgColor rgb="FF00B050"/>
        <bgColor indexed="64"/>
      </patternFill>
    </fill>
    <fill>
      <patternFill patternType="solid">
        <fgColor rgb="FFEEECE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tint="0.249977111117893"/>
        <bgColor theme="4"/>
      </patternFill>
    </fill>
    <fill>
      <patternFill patternType="solid">
        <fgColor theme="1" tint="0.249977111117893"/>
        <bgColor indexed="64"/>
      </patternFill>
    </fill>
    <fill>
      <patternFill patternType="solid">
        <fgColor theme="1" tint="0.499984740745262"/>
        <bgColor theme="4"/>
      </patternFill>
    </fill>
    <fill>
      <patternFill patternType="solid">
        <fgColor theme="1" tint="0.499984740745262"/>
        <bgColor indexed="64"/>
      </patternFill>
    </fill>
    <fill>
      <patternFill patternType="solid">
        <fgColor theme="1" tint="0.14999847407452621"/>
        <bgColor theme="4"/>
      </patternFill>
    </fill>
    <fill>
      <patternFill patternType="solid">
        <fgColor theme="0" tint="-0.14999847407452621"/>
        <bgColor theme="4" tint="0.79998168889431442"/>
      </patternFill>
    </fill>
    <fill>
      <patternFill patternType="solid">
        <fgColor theme="3" tint="0.39997558519241921"/>
        <bgColor theme="4"/>
      </patternFill>
    </fill>
    <fill>
      <patternFill patternType="solid">
        <fgColor theme="0" tint="-4.9989318521683403E-2"/>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double">
        <color indexed="64"/>
      </bottom>
      <diagonal/>
    </border>
    <border>
      <left/>
      <right/>
      <top/>
      <bottom style="thick">
        <color auto="1"/>
      </bottom>
      <diagonal/>
    </border>
    <border>
      <left/>
      <right/>
      <top style="thin">
        <color indexed="64"/>
      </top>
      <bottom/>
      <diagonal/>
    </border>
    <border>
      <left/>
      <right/>
      <top/>
      <bottom style="double">
        <color indexed="64"/>
      </bottom>
      <diagonal/>
    </border>
    <border>
      <left style="dotted">
        <color indexed="64"/>
      </left>
      <right/>
      <top style="thin">
        <color indexed="64"/>
      </top>
      <bottom/>
      <diagonal/>
    </border>
    <border>
      <left style="dotted">
        <color indexed="64"/>
      </left>
      <right/>
      <top/>
      <bottom style="double">
        <color indexed="64"/>
      </bottom>
      <diagonal/>
    </border>
    <border>
      <left style="dotted">
        <color indexed="64"/>
      </left>
      <right/>
      <top/>
      <bottom/>
      <diagonal/>
    </border>
    <border>
      <left/>
      <right style="dotted">
        <color indexed="64"/>
      </right>
      <top style="thin">
        <color indexed="64"/>
      </top>
      <bottom/>
      <diagonal/>
    </border>
    <border>
      <left/>
      <right style="dotted">
        <color indexed="64"/>
      </right>
      <top/>
      <bottom style="double">
        <color indexed="64"/>
      </bottom>
      <diagonal/>
    </border>
    <border>
      <left/>
      <right style="dotted">
        <color indexed="64"/>
      </right>
      <top/>
      <bottom/>
      <diagonal/>
    </border>
    <border>
      <left/>
      <right/>
      <top style="medium">
        <color auto="1"/>
      </top>
      <bottom/>
      <diagonal/>
    </border>
    <border>
      <left style="dotted">
        <color indexed="64"/>
      </left>
      <right/>
      <top style="medium">
        <color auto="1"/>
      </top>
      <bottom/>
      <diagonal/>
    </border>
    <border>
      <left/>
      <right style="dotted">
        <color indexed="64"/>
      </right>
      <top style="medium">
        <color auto="1"/>
      </top>
      <bottom/>
      <diagonal/>
    </border>
    <border>
      <left/>
      <right/>
      <top style="double">
        <color indexed="64"/>
      </top>
      <bottom/>
      <diagonal/>
    </border>
    <border>
      <left/>
      <right/>
      <top style="double">
        <color indexed="64"/>
      </top>
      <bottom style="medium">
        <color indexed="64"/>
      </bottom>
      <diagonal/>
    </border>
    <border>
      <left style="dotted">
        <color indexed="64"/>
      </left>
      <right/>
      <top style="double">
        <color indexed="64"/>
      </top>
      <bottom style="medium">
        <color indexed="64"/>
      </bottom>
      <diagonal/>
    </border>
    <border>
      <left/>
      <right style="dotted">
        <color indexed="64"/>
      </right>
      <top style="double">
        <color indexed="64"/>
      </top>
      <bottom style="medium">
        <color indexed="64"/>
      </bottom>
      <diagonal/>
    </border>
    <border>
      <left/>
      <right/>
      <top style="dotted">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4" tint="0.39997558519241921"/>
      </left>
      <right/>
      <top style="thin">
        <color indexed="64"/>
      </top>
      <bottom style="thin">
        <color indexed="64"/>
      </bottom>
      <diagonal/>
    </border>
    <border>
      <left style="thin">
        <color theme="4" tint="0.39997558519241921"/>
      </left>
      <right/>
      <top/>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69">
    <xf numFmtId="0" fontId="0" fillId="0" borderId="0"/>
    <xf numFmtId="9" fontId="2" fillId="0" borderId="0" applyFont="0" applyFill="0" applyBorder="0" applyAlignment="0" applyProtection="0"/>
    <xf numFmtId="165" fontId="3" fillId="0" borderId="0">
      <protection locked="0"/>
    </xf>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5" fillId="15"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6" fillId="7" borderId="0" applyNumberFormat="0" applyBorder="0" applyAlignment="0" applyProtection="0"/>
    <xf numFmtId="0" fontId="7" fillId="19" borderId="1" applyNumberFormat="0" applyAlignment="0" applyProtection="0"/>
    <xf numFmtId="0" fontId="8" fillId="20" borderId="2" applyNumberFormat="0" applyAlignment="0" applyProtection="0"/>
    <xf numFmtId="0" fontId="9" fillId="0" borderId="3" applyNumberFormat="0" applyFill="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24" borderId="0" applyNumberFormat="0" applyBorder="0" applyAlignment="0" applyProtection="0"/>
    <xf numFmtId="0" fontId="10" fillId="10" borderId="1" applyNumberFormat="0" applyAlignment="0" applyProtection="0"/>
    <xf numFmtId="0" fontId="11" fillId="6" borderId="0" applyNumberFormat="0" applyBorder="0" applyAlignment="0" applyProtection="0"/>
    <xf numFmtId="0" fontId="12" fillId="25" borderId="0" applyNumberFormat="0" applyBorder="0" applyAlignment="0" applyProtection="0"/>
    <xf numFmtId="0" fontId="2" fillId="0" borderId="0"/>
    <xf numFmtId="0" fontId="13" fillId="0" borderId="0"/>
    <xf numFmtId="0" fontId="13" fillId="0" borderId="0"/>
    <xf numFmtId="0" fontId="13" fillId="26" borderId="4" applyNumberFormat="0" applyFont="0" applyAlignment="0" applyProtection="0"/>
    <xf numFmtId="0" fontId="14" fillId="19" borderId="5"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43" fontId="13" fillId="0" borderId="0" applyFont="0" applyFill="0" applyBorder="0" applyAlignment="0" applyProtection="0"/>
    <xf numFmtId="0" fontId="24" fillId="0" borderId="0"/>
    <xf numFmtId="0" fontId="13" fillId="0" borderId="0"/>
    <xf numFmtId="9" fontId="24" fillId="0" borderId="0" applyFont="0" applyFill="0" applyBorder="0" applyAlignment="0" applyProtection="0"/>
    <xf numFmtId="9" fontId="13" fillId="0" borderId="0" applyFont="0" applyFill="0" applyBorder="0" applyAlignment="0" applyProtection="0"/>
    <xf numFmtId="43" fontId="24" fillId="0" borderId="0" applyFont="0" applyFill="0" applyBorder="0" applyAlignment="0" applyProtection="0"/>
    <xf numFmtId="0" fontId="25" fillId="0" borderId="0"/>
    <xf numFmtId="164" fontId="2" fillId="0" borderId="0" applyFont="0" applyFill="0" applyBorder="0" applyAlignment="0" applyProtection="0"/>
    <xf numFmtId="0" fontId="27" fillId="0" borderId="0"/>
    <xf numFmtId="0" fontId="2" fillId="0" borderId="0"/>
    <xf numFmtId="164" fontId="2" fillId="0" borderId="0" applyFont="0" applyFill="0" applyBorder="0" applyAlignment="0" applyProtection="0"/>
    <xf numFmtId="0" fontId="31" fillId="0" borderId="0"/>
    <xf numFmtId="164" fontId="31" fillId="0" borderId="0" applyFont="0" applyFill="0" applyBorder="0" applyAlignment="0" applyProtection="0"/>
    <xf numFmtId="164" fontId="13" fillId="0" borderId="0" applyFont="0" applyFill="0" applyBorder="0" applyAlignment="0" applyProtection="0"/>
    <xf numFmtId="0" fontId="13" fillId="0" borderId="0"/>
    <xf numFmtId="9"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13" fillId="0" borderId="0"/>
    <xf numFmtId="9" fontId="13" fillId="0" borderId="0" applyFont="0" applyFill="0" applyBorder="0" applyAlignment="0" applyProtection="0"/>
    <xf numFmtId="164" fontId="13" fillId="0" borderId="0" applyFont="0" applyFill="0" applyBorder="0" applyAlignment="0" applyProtection="0"/>
    <xf numFmtId="0" fontId="2" fillId="0" borderId="0"/>
  </cellStyleXfs>
  <cellXfs count="247">
    <xf numFmtId="0" fontId="0" fillId="0" borderId="0" xfId="0"/>
    <xf numFmtId="0" fontId="1" fillId="0" borderId="0" xfId="0" applyFont="1" applyAlignment="1">
      <alignment horizontal="center"/>
    </xf>
    <xf numFmtId="3" fontId="0" fillId="0" borderId="0" xfId="0" applyNumberFormat="1"/>
    <xf numFmtId="3" fontId="0" fillId="0" borderId="0" xfId="0" applyNumberFormat="1" applyAlignment="1">
      <alignment horizontal="center"/>
    </xf>
    <xf numFmtId="3" fontId="1" fillId="0" borderId="0" xfId="0" applyNumberFormat="1" applyFont="1" applyAlignment="1">
      <alignment horizontal="center"/>
    </xf>
    <xf numFmtId="0" fontId="22" fillId="4" borderId="0" xfId="0" applyFont="1" applyFill="1" applyAlignment="1">
      <alignment horizontal="center"/>
    </xf>
    <xf numFmtId="0" fontId="0" fillId="0" borderId="0" xfId="0" applyBorder="1" applyAlignment="1">
      <alignment horizontal="center"/>
    </xf>
    <xf numFmtId="0" fontId="0" fillId="2" borderId="0" xfId="0" applyFill="1" applyBorder="1" applyAlignment="1">
      <alignment horizontal="center"/>
    </xf>
    <xf numFmtId="3" fontId="0" fillId="2" borderId="0" xfId="0" applyNumberFormat="1" applyFill="1" applyAlignment="1">
      <alignment horizontal="center"/>
    </xf>
    <xf numFmtId="0" fontId="0" fillId="0" borderId="0" xfId="0" applyBorder="1" applyAlignment="1">
      <alignment horizontal="right"/>
    </xf>
    <xf numFmtId="0" fontId="0" fillId="2" borderId="0" xfId="0" applyFill="1" applyBorder="1" applyAlignment="1">
      <alignment horizontal="right"/>
    </xf>
    <xf numFmtId="0" fontId="0" fillId="4" borderId="0" xfId="0" applyFill="1"/>
    <xf numFmtId="0" fontId="22" fillId="29" borderId="0" xfId="0" applyFont="1" applyFill="1" applyAlignment="1">
      <alignment horizontal="center"/>
    </xf>
    <xf numFmtId="0" fontId="22" fillId="27" borderId="0" xfId="0" applyFont="1" applyFill="1" applyAlignment="1">
      <alignment horizontal="center"/>
    </xf>
    <xf numFmtId="0" fontId="22" fillId="28" borderId="0" xfId="0" applyFont="1" applyFill="1" applyAlignment="1">
      <alignment horizontal="center"/>
    </xf>
    <xf numFmtId="0" fontId="22" fillId="28" borderId="0" xfId="0" applyFont="1" applyFill="1" applyAlignment="1"/>
    <xf numFmtId="0" fontId="0" fillId="0" borderId="0" xfId="0"/>
    <xf numFmtId="3" fontId="0" fillId="2" borderId="0" xfId="0" applyNumberFormat="1" applyFill="1" applyBorder="1" applyAlignment="1">
      <alignment horizontal="center"/>
    </xf>
    <xf numFmtId="3" fontId="0" fillId="30" borderId="0" xfId="0" applyNumberFormat="1" applyFill="1" applyAlignment="1">
      <alignment horizontal="center"/>
    </xf>
    <xf numFmtId="0" fontId="0" fillId="0" borderId="0" xfId="0" applyFill="1"/>
    <xf numFmtId="0" fontId="1" fillId="0" borderId="0" xfId="0" applyFont="1" applyFill="1"/>
    <xf numFmtId="0" fontId="23" fillId="0" borderId="0" xfId="0" applyFont="1" applyFill="1" applyAlignment="1">
      <alignment horizontal="center"/>
    </xf>
    <xf numFmtId="0" fontId="22" fillId="0" borderId="0" xfId="0" applyFont="1" applyFill="1" applyAlignment="1">
      <alignment horizontal="center"/>
    </xf>
    <xf numFmtId="3" fontId="0" fillId="0" borderId="0" xfId="0" applyNumberFormat="1" applyFill="1"/>
    <xf numFmtId="0" fontId="22" fillId="4" borderId="0" xfId="0" applyFont="1" applyFill="1" applyAlignment="1"/>
    <xf numFmtId="0" fontId="0" fillId="0" borderId="0" xfId="0" applyFill="1" applyAlignment="1">
      <alignment horizontal="center"/>
    </xf>
    <xf numFmtId="0" fontId="0" fillId="4" borderId="0" xfId="0" applyFill="1" applyAlignment="1">
      <alignment horizontal="center"/>
    </xf>
    <xf numFmtId="3" fontId="22" fillId="28" borderId="0" xfId="0" applyNumberFormat="1" applyFont="1" applyFill="1" applyAlignment="1">
      <alignment horizontal="center"/>
    </xf>
    <xf numFmtId="3" fontId="22" fillId="29" borderId="0" xfId="0" applyNumberFormat="1" applyFont="1" applyFill="1" applyAlignment="1">
      <alignment horizontal="center"/>
    </xf>
    <xf numFmtId="3" fontId="0" fillId="0" borderId="0" xfId="0" applyNumberFormat="1" applyFont="1" applyFill="1"/>
    <xf numFmtId="9" fontId="0" fillId="0" borderId="0" xfId="1" applyFont="1" applyFill="1"/>
    <xf numFmtId="9" fontId="0" fillId="0" borderId="0" xfId="1" applyNumberFormat="1" applyFont="1" applyFill="1"/>
    <xf numFmtId="0" fontId="0" fillId="0" borderId="0" xfId="0" applyAlignment="1">
      <alignment horizontal="center"/>
    </xf>
    <xf numFmtId="0" fontId="1" fillId="0" borderId="0" xfId="0" applyFont="1" applyFill="1" applyAlignment="1">
      <alignment horizontal="center"/>
    </xf>
    <xf numFmtId="0" fontId="1" fillId="0" borderId="0" xfId="0" applyFont="1" applyFill="1" applyAlignment="1">
      <alignment horizontal="center"/>
    </xf>
    <xf numFmtId="0" fontId="0" fillId="3" borderId="0" xfId="0" applyFill="1" applyBorder="1" applyAlignment="1">
      <alignment horizontal="right"/>
    </xf>
    <xf numFmtId="0" fontId="26" fillId="0" borderId="0" xfId="0" applyFont="1" applyFill="1"/>
    <xf numFmtId="0" fontId="26" fillId="0" borderId="0" xfId="0" applyFont="1" applyFill="1" applyAlignment="1">
      <alignment horizontal="center"/>
    </xf>
    <xf numFmtId="0" fontId="1" fillId="0" borderId="0" xfId="0" applyFont="1" applyFill="1" applyAlignment="1">
      <alignment horizontal="center"/>
    </xf>
    <xf numFmtId="10" fontId="0" fillId="0" borderId="0" xfId="1" applyNumberFormat="1" applyFont="1" applyFill="1"/>
    <xf numFmtId="164" fontId="0" fillId="0" borderId="0" xfId="54" applyFont="1" applyFill="1"/>
    <xf numFmtId="0" fontId="1" fillId="0" borderId="10" xfId="0" applyFont="1" applyFill="1" applyBorder="1"/>
    <xf numFmtId="0" fontId="1" fillId="0" borderId="10" xfId="0" applyFont="1" applyBorder="1" applyAlignment="1">
      <alignment horizontal="center"/>
    </xf>
    <xf numFmtId="0" fontId="1" fillId="0" borderId="11" xfId="0" applyFont="1" applyFill="1" applyBorder="1" applyAlignment="1">
      <alignment horizontal="center"/>
    </xf>
    <xf numFmtId="166" fontId="0" fillId="0" borderId="0" xfId="54" applyNumberFormat="1" applyFont="1"/>
    <xf numFmtId="166" fontId="28" fillId="0" borderId="11" xfId="54" applyNumberFormat="1" applyFont="1" applyFill="1" applyBorder="1" applyAlignment="1" applyProtection="1">
      <alignment horizontal="right"/>
      <protection locked="0"/>
    </xf>
    <xf numFmtId="166" fontId="28" fillId="0" borderId="11" xfId="54" applyNumberFormat="1" applyFont="1" applyBorder="1"/>
    <xf numFmtId="0" fontId="1" fillId="0" borderId="0" xfId="0" applyFont="1" applyFill="1" applyAlignment="1">
      <alignment horizontal="center"/>
    </xf>
    <xf numFmtId="0" fontId="1" fillId="0" borderId="0" xfId="0" applyFont="1" applyFill="1" applyAlignment="1">
      <alignment horizontal="center"/>
    </xf>
    <xf numFmtId="0" fontId="1" fillId="0" borderId="0" xfId="0" applyFont="1" applyFill="1" applyAlignment="1">
      <alignment horizontal="center"/>
    </xf>
    <xf numFmtId="0" fontId="22" fillId="31" borderId="0" xfId="0" applyFont="1" applyFill="1" applyAlignment="1">
      <alignment horizontal="center"/>
    </xf>
    <xf numFmtId="0" fontId="0" fillId="32" borderId="0" xfId="0" applyFill="1"/>
    <xf numFmtId="0" fontId="0" fillId="0" borderId="15" xfId="0" applyBorder="1"/>
    <xf numFmtId="3" fontId="0" fillId="0" borderId="16" xfId="0" applyNumberFormat="1" applyFill="1" applyBorder="1" applyAlignment="1">
      <alignment horizontal="center"/>
    </xf>
    <xf numFmtId="3" fontId="0" fillId="0" borderId="19" xfId="0" applyNumberFormat="1" applyFill="1" applyBorder="1" applyAlignment="1">
      <alignment horizontal="center"/>
    </xf>
    <xf numFmtId="3" fontId="0" fillId="0" borderId="0" xfId="0" applyNumberFormat="1" applyFill="1" applyBorder="1" applyAlignment="1">
      <alignment horizontal="center"/>
    </xf>
    <xf numFmtId="0" fontId="0" fillId="0" borderId="0" xfId="0" applyFill="1" applyBorder="1" applyAlignment="1">
      <alignment horizontal="left"/>
    </xf>
    <xf numFmtId="0" fontId="0" fillId="0" borderId="20" xfId="0" applyFill="1" applyBorder="1" applyAlignment="1">
      <alignment horizontal="left"/>
    </xf>
    <xf numFmtId="3" fontId="0" fillId="0" borderId="21" xfId="0" applyNumberFormat="1" applyFill="1" applyBorder="1" applyAlignment="1">
      <alignment horizontal="center"/>
    </xf>
    <xf numFmtId="3" fontId="0" fillId="0" borderId="22" xfId="0" applyNumberFormat="1" applyFill="1" applyBorder="1" applyAlignment="1">
      <alignment horizontal="center"/>
    </xf>
    <xf numFmtId="3" fontId="0" fillId="0" borderId="20" xfId="0" applyNumberFormat="1" applyFill="1" applyBorder="1" applyAlignment="1">
      <alignment horizontal="center"/>
    </xf>
    <xf numFmtId="0" fontId="0" fillId="0" borderId="13" xfId="0" applyFill="1" applyBorder="1" applyAlignment="1">
      <alignment horizontal="left"/>
    </xf>
    <xf numFmtId="0" fontId="0" fillId="0" borderId="15" xfId="0" applyFill="1" applyBorder="1"/>
    <xf numFmtId="3" fontId="0" fillId="0" borderId="18" xfId="0" applyNumberFormat="1" applyFill="1" applyBorder="1" applyAlignment="1">
      <alignment horizontal="center"/>
    </xf>
    <xf numFmtId="3" fontId="0" fillId="0" borderId="13" xfId="0" applyNumberFormat="1" applyFill="1" applyBorder="1" applyAlignment="1">
      <alignment horizontal="center"/>
    </xf>
    <xf numFmtId="0" fontId="0" fillId="32" borderId="0" xfId="0" applyFill="1" applyBorder="1" applyAlignment="1">
      <alignment horizontal="left"/>
    </xf>
    <xf numFmtId="3" fontId="0" fillId="32" borderId="16" xfId="0" applyNumberFormat="1" applyFill="1" applyBorder="1" applyAlignment="1">
      <alignment horizontal="center"/>
    </xf>
    <xf numFmtId="3" fontId="0" fillId="32" borderId="19" xfId="0" applyNumberFormat="1" applyFill="1" applyBorder="1" applyAlignment="1">
      <alignment horizontal="center"/>
    </xf>
    <xf numFmtId="3" fontId="0" fillId="32" borderId="0" xfId="0" applyNumberFormat="1" applyFill="1" applyBorder="1" applyAlignment="1">
      <alignment horizontal="center"/>
    </xf>
    <xf numFmtId="3" fontId="0" fillId="32" borderId="24" xfId="0" applyNumberFormat="1" applyFill="1" applyBorder="1" applyAlignment="1">
      <alignment horizontal="center"/>
    </xf>
    <xf numFmtId="3" fontId="0" fillId="0" borderId="20" xfId="0" applyNumberFormat="1" applyBorder="1" applyAlignment="1">
      <alignment horizontal="center"/>
    </xf>
    <xf numFmtId="3" fontId="0" fillId="0" borderId="0" xfId="0" applyNumberFormat="1" applyBorder="1" applyAlignment="1">
      <alignment horizontal="center"/>
    </xf>
    <xf numFmtId="0" fontId="0" fillId="0" borderId="13" xfId="0" applyBorder="1" applyAlignment="1">
      <alignment horizontal="center"/>
    </xf>
    <xf numFmtId="3" fontId="0" fillId="0" borderId="13" xfId="0" applyNumberFormat="1" applyBorder="1" applyAlignment="1">
      <alignment horizontal="center"/>
    </xf>
    <xf numFmtId="3" fontId="0" fillId="32" borderId="25" xfId="0" applyNumberFormat="1" applyFill="1" applyBorder="1" applyAlignment="1">
      <alignment horizontal="center"/>
    </xf>
    <xf numFmtId="3" fontId="0" fillId="32" borderId="26" xfId="0" applyNumberFormat="1" applyFill="1" applyBorder="1" applyAlignment="1">
      <alignment horizontal="center"/>
    </xf>
    <xf numFmtId="3" fontId="0" fillId="0" borderId="21" xfId="0" applyNumberFormat="1" applyBorder="1" applyAlignment="1">
      <alignment horizontal="center"/>
    </xf>
    <xf numFmtId="3" fontId="0" fillId="0" borderId="22" xfId="0" applyNumberFormat="1" applyBorder="1" applyAlignment="1">
      <alignment horizontal="center"/>
    </xf>
    <xf numFmtId="3" fontId="0" fillId="0" borderId="16" xfId="0" applyNumberFormat="1" applyBorder="1" applyAlignment="1">
      <alignment horizontal="center"/>
    </xf>
    <xf numFmtId="3" fontId="0" fillId="0" borderId="19" xfId="0" applyNumberFormat="1" applyBorder="1" applyAlignment="1">
      <alignment horizontal="center"/>
    </xf>
    <xf numFmtId="3" fontId="0" fillId="0" borderId="18" xfId="0" applyNumberFormat="1" applyBorder="1" applyAlignment="1">
      <alignment horizontal="center"/>
    </xf>
    <xf numFmtId="0" fontId="0" fillId="0" borderId="15" xfId="0" applyBorder="1" applyAlignment="1">
      <alignment horizontal="center"/>
    </xf>
    <xf numFmtId="0" fontId="0" fillId="0" borderId="18" xfId="0" applyBorder="1" applyAlignment="1">
      <alignment horizontal="center"/>
    </xf>
    <xf numFmtId="3" fontId="0" fillId="33" borderId="16" xfId="0" applyNumberFormat="1" applyFill="1" applyBorder="1" applyAlignment="1">
      <alignment horizontal="center"/>
    </xf>
    <xf numFmtId="3" fontId="0" fillId="33" borderId="0" xfId="0" applyNumberFormat="1" applyFill="1" applyBorder="1" applyAlignment="1">
      <alignment horizontal="center"/>
    </xf>
    <xf numFmtId="0" fontId="0" fillId="0" borderId="10" xfId="0" applyBorder="1"/>
    <xf numFmtId="0" fontId="0" fillId="0" borderId="27" xfId="0" applyFill="1" applyBorder="1"/>
    <xf numFmtId="3" fontId="0" fillId="0" borderId="27" xfId="0" applyNumberFormat="1" applyFill="1" applyBorder="1" applyAlignment="1">
      <alignment horizontal="center"/>
    </xf>
    <xf numFmtId="3" fontId="0" fillId="0" borderId="0" xfId="0" applyNumberFormat="1" applyFill="1" applyAlignment="1">
      <alignment horizontal="center"/>
    </xf>
    <xf numFmtId="0" fontId="0" fillId="0" borderId="0" xfId="0" applyFill="1" applyBorder="1"/>
    <xf numFmtId="0" fontId="0" fillId="0" borderId="12" xfId="0" applyFill="1" applyBorder="1"/>
    <xf numFmtId="0" fontId="0" fillId="0" borderId="13" xfId="0" applyFill="1" applyBorder="1"/>
    <xf numFmtId="3" fontId="0" fillId="0" borderId="12" xfId="0" applyNumberFormat="1" applyFill="1" applyBorder="1" applyAlignment="1">
      <alignment horizontal="center"/>
    </xf>
    <xf numFmtId="0" fontId="30" fillId="34" borderId="28" xfId="0" applyFont="1" applyFill="1" applyBorder="1" applyAlignment="1"/>
    <xf numFmtId="0" fontId="30" fillId="34" borderId="29" xfId="0" applyFont="1" applyFill="1" applyBorder="1" applyAlignment="1">
      <alignment horizontal="center"/>
    </xf>
    <xf numFmtId="0" fontId="0" fillId="35" borderId="29" xfId="0" applyFill="1" applyBorder="1"/>
    <xf numFmtId="0" fontId="0" fillId="35" borderId="30" xfId="0" applyFill="1" applyBorder="1"/>
    <xf numFmtId="0" fontId="0" fillId="0" borderId="29" xfId="0" applyBorder="1"/>
    <xf numFmtId="0" fontId="0" fillId="0" borderId="29" xfId="0" applyBorder="1" applyAlignment="1">
      <alignment horizontal="center"/>
    </xf>
    <xf numFmtId="0" fontId="22" fillId="36" borderId="31" xfId="0" applyFont="1" applyFill="1" applyBorder="1" applyAlignment="1"/>
    <xf numFmtId="0" fontId="22" fillId="36" borderId="29" xfId="0" applyFont="1" applyFill="1" applyBorder="1" applyAlignment="1">
      <alignment horizontal="center"/>
    </xf>
    <xf numFmtId="0" fontId="0" fillId="37" borderId="29" xfId="0" applyFill="1" applyBorder="1"/>
    <xf numFmtId="0" fontId="22" fillId="38" borderId="31" xfId="0" applyFont="1" applyFill="1" applyBorder="1"/>
    <xf numFmtId="0" fontId="22" fillId="38" borderId="29" xfId="0" applyFont="1" applyFill="1" applyBorder="1" applyAlignment="1">
      <alignment horizontal="center"/>
    </xf>
    <xf numFmtId="0" fontId="22" fillId="38" borderId="0" xfId="0" applyFont="1" applyFill="1" applyBorder="1" applyAlignment="1">
      <alignment horizontal="center"/>
    </xf>
    <xf numFmtId="0" fontId="0" fillId="39" borderId="32" xfId="0" applyFont="1" applyFill="1" applyBorder="1"/>
    <xf numFmtId="3" fontId="0" fillId="39" borderId="29" xfId="0" applyNumberFormat="1" applyFont="1" applyFill="1" applyBorder="1" applyAlignment="1">
      <alignment horizontal="center"/>
    </xf>
    <xf numFmtId="3" fontId="0" fillId="39" borderId="12" xfId="0" applyNumberFormat="1" applyFont="1" applyFill="1" applyBorder="1" applyAlignment="1">
      <alignment horizontal="center"/>
    </xf>
    <xf numFmtId="0" fontId="0" fillId="0" borderId="31" xfId="0" applyFont="1" applyBorder="1"/>
    <xf numFmtId="3" fontId="0" fillId="0" borderId="29" xfId="0" applyNumberFormat="1" applyFont="1" applyBorder="1" applyAlignment="1">
      <alignment horizontal="center"/>
    </xf>
    <xf numFmtId="0" fontId="0" fillId="39" borderId="31" xfId="0" applyFont="1" applyFill="1" applyBorder="1"/>
    <xf numFmtId="0" fontId="1" fillId="0" borderId="33" xfId="0" applyFont="1" applyBorder="1"/>
    <xf numFmtId="3" fontId="1" fillId="0" borderId="33" xfId="0" applyNumberFormat="1" applyFont="1" applyBorder="1" applyAlignment="1">
      <alignment horizontal="center"/>
    </xf>
    <xf numFmtId="167" fontId="0" fillId="0" borderId="0" xfId="54" applyNumberFormat="1" applyFont="1" applyAlignment="1">
      <alignment horizontal="center"/>
    </xf>
    <xf numFmtId="0" fontId="30" fillId="34" borderId="29" xfId="0" applyFont="1" applyFill="1" applyBorder="1" applyAlignment="1"/>
    <xf numFmtId="0" fontId="22" fillId="36" borderId="29" xfId="0" applyFont="1" applyFill="1" applyBorder="1" applyAlignment="1"/>
    <xf numFmtId="9" fontId="0" fillId="0" borderId="0" xfId="1" applyFont="1" applyAlignment="1">
      <alignment horizontal="center"/>
    </xf>
    <xf numFmtId="0" fontId="0" fillId="0" borderId="0" xfId="0" applyAlignment="1">
      <alignment horizontal="left"/>
    </xf>
    <xf numFmtId="9" fontId="0" fillId="0" borderId="0" xfId="1" applyFont="1"/>
    <xf numFmtId="10" fontId="0" fillId="0" borderId="0" xfId="1" applyNumberFormat="1" applyFont="1"/>
    <xf numFmtId="3" fontId="0" fillId="0" borderId="0" xfId="0" applyNumberFormat="1" applyFont="1" applyAlignment="1">
      <alignment horizontal="center"/>
    </xf>
    <xf numFmtId="0" fontId="1" fillId="0" borderId="35" xfId="0" applyFont="1" applyBorder="1" applyAlignment="1">
      <alignment horizontal="center"/>
    </xf>
    <xf numFmtId="3" fontId="0" fillId="2" borderId="36" xfId="0" applyNumberFormat="1" applyFill="1" applyBorder="1" applyAlignment="1">
      <alignment horizontal="center"/>
    </xf>
    <xf numFmtId="3" fontId="0" fillId="2" borderId="37" xfId="0" applyNumberFormat="1" applyFill="1" applyBorder="1" applyAlignment="1">
      <alignment horizontal="center"/>
    </xf>
    <xf numFmtId="3" fontId="0" fillId="0" borderId="36" xfId="0" applyNumberFormat="1" applyBorder="1" applyAlignment="1">
      <alignment horizontal="center"/>
    </xf>
    <xf numFmtId="3" fontId="0" fillId="0" borderId="37" xfId="0" applyNumberFormat="1" applyBorder="1" applyAlignment="1">
      <alignment horizontal="center"/>
    </xf>
    <xf numFmtId="3" fontId="0" fillId="33" borderId="36" xfId="0" applyNumberFormat="1" applyFill="1" applyBorder="1" applyAlignment="1">
      <alignment horizontal="center"/>
    </xf>
    <xf numFmtId="3" fontId="0" fillId="33" borderId="37" xfId="0" applyNumberFormat="1" applyFill="1" applyBorder="1" applyAlignment="1">
      <alignment horizontal="center"/>
    </xf>
    <xf numFmtId="3" fontId="0" fillId="30" borderId="36" xfId="0" applyNumberFormat="1" applyFill="1" applyBorder="1" applyAlignment="1">
      <alignment horizontal="center"/>
    </xf>
    <xf numFmtId="3" fontId="0" fillId="30" borderId="0" xfId="0" applyNumberFormat="1" applyFill="1" applyBorder="1" applyAlignment="1">
      <alignment horizontal="center"/>
    </xf>
    <xf numFmtId="3" fontId="0" fillId="30" borderId="37" xfId="0" applyNumberFormat="1" applyFill="1" applyBorder="1" applyAlignment="1">
      <alignment horizontal="center"/>
    </xf>
    <xf numFmtId="3" fontId="0" fillId="2" borderId="38" xfId="0" applyNumberFormat="1" applyFill="1" applyBorder="1" applyAlignment="1">
      <alignment horizontal="center"/>
    </xf>
    <xf numFmtId="3" fontId="0" fillId="2" borderId="39" xfId="0" applyNumberFormat="1" applyFill="1" applyBorder="1" applyAlignment="1">
      <alignment horizontal="center"/>
    </xf>
    <xf numFmtId="3" fontId="0" fillId="2" borderId="40" xfId="0" applyNumberFormat="1" applyFill="1" applyBorder="1" applyAlignment="1">
      <alignment horizontal="center"/>
    </xf>
    <xf numFmtId="0" fontId="1" fillId="0" borderId="34" xfId="0" applyFont="1" applyBorder="1" applyAlignment="1">
      <alignment horizontal="center" wrapText="1"/>
    </xf>
    <xf numFmtId="3" fontId="0" fillId="0" borderId="36" xfId="0" applyNumberFormat="1" applyFill="1" applyBorder="1" applyAlignment="1">
      <alignment horizontal="center"/>
    </xf>
    <xf numFmtId="3" fontId="0" fillId="0" borderId="37" xfId="0" applyNumberFormat="1" applyFill="1" applyBorder="1" applyAlignment="1">
      <alignment horizontal="center"/>
    </xf>
    <xf numFmtId="3" fontId="0" fillId="0" borderId="38" xfId="0" applyNumberFormat="1" applyFill="1" applyBorder="1" applyAlignment="1">
      <alignment horizontal="center"/>
    </xf>
    <xf numFmtId="3" fontId="0" fillId="0" borderId="39" xfId="0" applyNumberFormat="1" applyFill="1" applyBorder="1" applyAlignment="1">
      <alignment horizontal="center"/>
    </xf>
    <xf numFmtId="3" fontId="0" fillId="0" borderId="40" xfId="0" applyNumberFormat="1" applyFill="1" applyBorder="1" applyAlignment="1">
      <alignment horizontal="center"/>
    </xf>
    <xf numFmtId="0" fontId="1" fillId="0" borderId="34" xfId="0" applyFont="1" applyBorder="1" applyAlignment="1">
      <alignment horizontal="left"/>
    </xf>
    <xf numFmtId="3" fontId="1" fillId="0" borderId="34" xfId="0" applyNumberFormat="1" applyFont="1" applyBorder="1" applyAlignment="1">
      <alignment horizontal="center"/>
    </xf>
    <xf numFmtId="3" fontId="1" fillId="0" borderId="20" xfId="0" applyNumberFormat="1" applyFont="1" applyBorder="1" applyAlignment="1">
      <alignment horizontal="center"/>
    </xf>
    <xf numFmtId="3" fontId="1" fillId="0" borderId="35" xfId="0" applyNumberFormat="1" applyFont="1" applyBorder="1" applyAlignment="1">
      <alignment horizontal="center"/>
    </xf>
    <xf numFmtId="0" fontId="0" fillId="0" borderId="36" xfId="0" applyFill="1" applyBorder="1" applyAlignment="1">
      <alignment horizontal="left"/>
    </xf>
    <xf numFmtId="0" fontId="0" fillId="0" borderId="38" xfId="0" applyFill="1" applyBorder="1" applyAlignment="1">
      <alignment horizontal="left"/>
    </xf>
    <xf numFmtId="0" fontId="1" fillId="0" borderId="41" xfId="0" applyFont="1" applyBorder="1" applyAlignment="1">
      <alignment horizontal="left"/>
    </xf>
    <xf numFmtId="3" fontId="1" fillId="0" borderId="41" xfId="0" applyNumberFormat="1" applyFont="1" applyBorder="1" applyAlignment="1">
      <alignment horizontal="center"/>
    </xf>
    <xf numFmtId="3" fontId="1" fillId="0" borderId="42" xfId="0" applyNumberFormat="1" applyFont="1" applyBorder="1" applyAlignment="1">
      <alignment horizontal="center"/>
    </xf>
    <xf numFmtId="3" fontId="1" fillId="0" borderId="43" xfId="0" applyNumberFormat="1" applyFont="1" applyBorder="1" applyAlignment="1">
      <alignment horizontal="center"/>
    </xf>
    <xf numFmtId="0" fontId="0" fillId="2" borderId="36" xfId="0" applyFill="1" applyBorder="1" applyAlignment="1">
      <alignment horizontal="left"/>
    </xf>
    <xf numFmtId="0" fontId="0" fillId="0" borderId="36" xfId="0" applyBorder="1" applyAlignment="1">
      <alignment horizontal="left"/>
    </xf>
    <xf numFmtId="0" fontId="0" fillId="33" borderId="36" xfId="0" applyFill="1" applyBorder="1" applyAlignment="1">
      <alignment horizontal="left"/>
    </xf>
    <xf numFmtId="0" fontId="0" fillId="2" borderId="38" xfId="0" applyFill="1" applyBorder="1" applyAlignment="1">
      <alignment horizontal="left"/>
    </xf>
    <xf numFmtId="0" fontId="1" fillId="0" borderId="20" xfId="0" applyFont="1" applyBorder="1" applyAlignment="1">
      <alignment horizontal="center" wrapText="1"/>
    </xf>
    <xf numFmtId="0" fontId="0" fillId="33" borderId="0" xfId="0" applyFill="1" applyAlignment="1">
      <alignment horizontal="left"/>
    </xf>
    <xf numFmtId="0" fontId="0" fillId="2" borderId="0" xfId="0" applyFill="1" applyBorder="1" applyAlignment="1">
      <alignment horizontal="left"/>
    </xf>
    <xf numFmtId="0" fontId="0" fillId="0" borderId="0" xfId="0" applyAlignment="1">
      <alignment horizontal="center" wrapText="1"/>
    </xf>
    <xf numFmtId="0" fontId="0" fillId="0" borderId="0" xfId="0"/>
    <xf numFmtId="0" fontId="1" fillId="0" borderId="0" xfId="0" applyFont="1" applyAlignment="1">
      <alignment horizontal="center"/>
    </xf>
    <xf numFmtId="3" fontId="0" fillId="2" borderId="0" xfId="0" applyNumberFormat="1" applyFill="1" applyAlignment="1">
      <alignment horizontal="center"/>
    </xf>
    <xf numFmtId="0" fontId="22" fillId="28" borderId="0" xfId="0" applyFont="1" applyFill="1" applyAlignment="1">
      <alignment horizontal="center"/>
    </xf>
    <xf numFmtId="3" fontId="0" fillId="30" borderId="0" xfId="0" applyNumberFormat="1" applyFill="1" applyAlignment="1">
      <alignment horizontal="center"/>
    </xf>
    <xf numFmtId="0" fontId="0" fillId="0" borderId="0" xfId="0" applyFill="1"/>
    <xf numFmtId="0" fontId="22" fillId="4" borderId="0" xfId="0" applyFont="1" applyFill="1" applyAlignment="1"/>
    <xf numFmtId="3" fontId="0" fillId="0" borderId="0" xfId="0" applyNumberFormat="1" applyFont="1" applyFill="1"/>
    <xf numFmtId="9" fontId="0" fillId="0" borderId="0" xfId="1" applyFont="1" applyFill="1"/>
    <xf numFmtId="0" fontId="0" fillId="0" borderId="0" xfId="0" applyAlignment="1">
      <alignment horizontal="center"/>
    </xf>
    <xf numFmtId="3" fontId="1" fillId="0" borderId="45" xfId="0" applyNumberFormat="1" applyFont="1" applyBorder="1" applyAlignment="1">
      <alignment horizontal="center"/>
    </xf>
    <xf numFmtId="3" fontId="0" fillId="2" borderId="45" xfId="0" applyNumberFormat="1" applyFill="1" applyBorder="1" applyAlignment="1">
      <alignment horizontal="center"/>
    </xf>
    <xf numFmtId="3" fontId="0" fillId="0" borderId="45" xfId="0" applyNumberFormat="1" applyBorder="1" applyAlignment="1">
      <alignment horizontal="center"/>
    </xf>
    <xf numFmtId="3" fontId="0" fillId="30" borderId="45" xfId="0" applyNumberFormat="1" applyFill="1" applyBorder="1" applyAlignment="1">
      <alignment horizontal="center"/>
    </xf>
    <xf numFmtId="0" fontId="0" fillId="0" borderId="45" xfId="0" applyBorder="1"/>
    <xf numFmtId="0" fontId="22" fillId="29" borderId="45" xfId="0" applyFont="1" applyFill="1" applyBorder="1" applyAlignment="1">
      <alignment horizontal="center"/>
    </xf>
    <xf numFmtId="0" fontId="22" fillId="27" borderId="45" xfId="0" applyFont="1" applyFill="1" applyBorder="1" applyAlignment="1">
      <alignment horizontal="center"/>
    </xf>
    <xf numFmtId="3" fontId="0" fillId="2" borderId="46" xfId="0" applyNumberFormat="1" applyFill="1" applyBorder="1" applyAlignment="1">
      <alignment horizontal="center"/>
    </xf>
    <xf numFmtId="0" fontId="1" fillId="0" borderId="44" xfId="0" applyFont="1" applyBorder="1" applyAlignment="1">
      <alignment horizontal="center" wrapText="1"/>
    </xf>
    <xf numFmtId="0" fontId="0" fillId="0" borderId="44" xfId="0" applyBorder="1" applyAlignment="1">
      <alignment horizontal="center"/>
    </xf>
    <xf numFmtId="0" fontId="22" fillId="4" borderId="45" xfId="0" applyFont="1" applyFill="1" applyBorder="1" applyAlignment="1"/>
    <xf numFmtId="0" fontId="1" fillId="0" borderId="45" xfId="0" applyFont="1" applyBorder="1" applyAlignment="1">
      <alignment horizontal="center" wrapText="1"/>
    </xf>
    <xf numFmtId="0" fontId="1" fillId="0" borderId="0" xfId="0" applyFont="1" applyFill="1" applyAlignment="1">
      <alignment horizontal="center"/>
    </xf>
    <xf numFmtId="0" fontId="0" fillId="0" borderId="0" xfId="0" applyAlignment="1">
      <alignment horizontal="center"/>
    </xf>
    <xf numFmtId="0" fontId="28" fillId="0" borderId="0" xfId="58" applyFont="1" applyFill="1" applyBorder="1" applyAlignment="1" applyProtection="1">
      <alignment horizontal="left" vertical="top"/>
      <protection locked="0"/>
    </xf>
    <xf numFmtId="0" fontId="22" fillId="40" borderId="29" xfId="34" applyFont="1" applyFill="1" applyBorder="1" applyAlignment="1">
      <alignment horizontal="center"/>
    </xf>
    <xf numFmtId="0" fontId="13" fillId="0" borderId="0" xfId="58" applyFont="1" applyFill="1" applyBorder="1" applyAlignment="1" applyProtection="1">
      <alignment horizontal="left"/>
      <protection locked="0"/>
    </xf>
    <xf numFmtId="168" fontId="13" fillId="0" borderId="0" xfId="58" applyNumberFormat="1" applyFont="1" applyFill="1" applyBorder="1" applyAlignment="1" applyProtection="1">
      <protection locked="0"/>
    </xf>
    <xf numFmtId="168" fontId="13" fillId="0" borderId="0" xfId="58" applyNumberFormat="1" applyFont="1" applyAlignment="1"/>
    <xf numFmtId="168" fontId="2" fillId="0" borderId="0" xfId="35" applyNumberFormat="1" applyFont="1" applyAlignment="1"/>
    <xf numFmtId="0" fontId="32" fillId="0" borderId="0" xfId="0" applyFont="1"/>
    <xf numFmtId="0" fontId="32" fillId="0" borderId="0" xfId="0" applyFont="1" applyAlignment="1">
      <alignment horizontal="center"/>
    </xf>
    <xf numFmtId="0" fontId="33" fillId="4" borderId="0" xfId="0" applyFont="1" applyFill="1" applyAlignment="1"/>
    <xf numFmtId="0" fontId="34" fillId="0" borderId="0" xfId="0" applyFont="1" applyAlignment="1">
      <alignment horizontal="center"/>
    </xf>
    <xf numFmtId="3" fontId="34" fillId="0" borderId="0" xfId="0" applyNumberFormat="1" applyFont="1" applyAlignment="1">
      <alignment horizontal="center"/>
    </xf>
    <xf numFmtId="3" fontId="32" fillId="2" borderId="0" xfId="0" applyNumberFormat="1" applyFont="1" applyFill="1" applyBorder="1" applyAlignment="1">
      <alignment horizontal="center"/>
    </xf>
    <xf numFmtId="3" fontId="32" fillId="0" borderId="0" xfId="0" applyNumberFormat="1" applyFont="1" applyAlignment="1">
      <alignment horizontal="center"/>
    </xf>
    <xf numFmtId="3" fontId="32" fillId="2" borderId="0" xfId="0" applyNumberFormat="1" applyFont="1" applyFill="1" applyAlignment="1">
      <alignment horizontal="center"/>
    </xf>
    <xf numFmtId="3" fontId="32" fillId="30" borderId="0" xfId="0" applyNumberFormat="1" applyFont="1" applyFill="1" applyAlignment="1">
      <alignment horizontal="center"/>
    </xf>
    <xf numFmtId="0" fontId="33" fillId="29" borderId="0" xfId="0" applyFont="1" applyFill="1" applyAlignment="1">
      <alignment horizontal="center"/>
    </xf>
    <xf numFmtId="0" fontId="33" fillId="27" borderId="0" xfId="0" applyFont="1" applyFill="1" applyAlignment="1">
      <alignment horizontal="center"/>
    </xf>
    <xf numFmtId="0" fontId="32" fillId="0" borderId="0" xfId="0" applyFont="1" applyFill="1" applyAlignment="1">
      <alignment horizontal="center"/>
    </xf>
    <xf numFmtId="0" fontId="32" fillId="0" borderId="0" xfId="0" applyFont="1" applyFill="1"/>
    <xf numFmtId="0" fontId="35" fillId="0" borderId="0" xfId="0" applyFont="1" applyFill="1" applyAlignment="1">
      <alignment horizontal="center"/>
    </xf>
    <xf numFmtId="9" fontId="32" fillId="0" borderId="0" xfId="1" applyFont="1" applyAlignment="1">
      <alignment horizontal="center"/>
    </xf>
    <xf numFmtId="9" fontId="32" fillId="0" borderId="0" xfId="1" applyNumberFormat="1" applyFont="1" applyAlignment="1">
      <alignment horizontal="center"/>
    </xf>
    <xf numFmtId="3" fontId="1" fillId="0" borderId="47" xfId="0" applyNumberFormat="1" applyFont="1" applyBorder="1" applyAlignment="1">
      <alignment horizontal="center"/>
    </xf>
    <xf numFmtId="3" fontId="1" fillId="0" borderId="0" xfId="0" applyNumberFormat="1" applyFont="1" applyBorder="1" applyAlignment="1">
      <alignment horizontal="center"/>
    </xf>
    <xf numFmtId="3" fontId="34" fillId="0" borderId="0" xfId="0" applyNumberFormat="1" applyFont="1" applyBorder="1" applyAlignment="1">
      <alignment horizontal="center"/>
    </xf>
    <xf numFmtId="3" fontId="1" fillId="0" borderId="48" xfId="0" applyNumberFormat="1" applyFont="1" applyBorder="1" applyAlignment="1">
      <alignment horizontal="center"/>
    </xf>
    <xf numFmtId="0" fontId="34" fillId="0" borderId="0" xfId="0" applyFont="1" applyAlignment="1">
      <alignment horizontal="center" vertical="center" wrapText="1"/>
    </xf>
    <xf numFmtId="0" fontId="1" fillId="41" borderId="45" xfId="0" applyFont="1" applyFill="1" applyBorder="1" applyAlignment="1">
      <alignment horizontal="center" wrapText="1"/>
    </xf>
    <xf numFmtId="3" fontId="1" fillId="41" borderId="45" xfId="0" applyNumberFormat="1" applyFont="1" applyFill="1" applyBorder="1" applyAlignment="1">
      <alignment horizontal="center"/>
    </xf>
    <xf numFmtId="3" fontId="0" fillId="41" borderId="45" xfId="0" applyNumberFormat="1" applyFill="1" applyBorder="1" applyAlignment="1">
      <alignment horizontal="center"/>
    </xf>
    <xf numFmtId="0" fontId="0" fillId="41" borderId="45" xfId="0" applyFill="1" applyBorder="1"/>
    <xf numFmtId="3" fontId="36" fillId="0" borderId="0" xfId="0" applyNumberFormat="1" applyFont="1" applyAlignment="1">
      <alignment horizontal="center"/>
    </xf>
    <xf numFmtId="0" fontId="37" fillId="28" borderId="0" xfId="0" applyFont="1" applyFill="1" applyAlignment="1">
      <alignment horizontal="center"/>
    </xf>
    <xf numFmtId="3" fontId="38" fillId="2" borderId="0" xfId="0" applyNumberFormat="1" applyFont="1" applyFill="1" applyBorder="1" applyAlignment="1">
      <alignment horizontal="center"/>
    </xf>
    <xf numFmtId="3" fontId="38" fillId="0" borderId="0" xfId="0" applyNumberFormat="1" applyFont="1" applyAlignment="1">
      <alignment horizontal="center"/>
    </xf>
    <xf numFmtId="3" fontId="38" fillId="2" borderId="0" xfId="0" applyNumberFormat="1" applyFont="1" applyFill="1" applyAlignment="1">
      <alignment horizontal="center"/>
    </xf>
    <xf numFmtId="3" fontId="38" fillId="30" borderId="0" xfId="0" applyNumberFormat="1" applyFont="1" applyFill="1" applyAlignment="1">
      <alignment horizontal="center"/>
    </xf>
    <xf numFmtId="0" fontId="38" fillId="0" borderId="0" xfId="0" applyFont="1"/>
    <xf numFmtId="0" fontId="34" fillId="0" borderId="0" xfId="0" applyFont="1" applyFill="1" applyAlignment="1">
      <alignment horizontal="center"/>
    </xf>
    <xf numFmtId="0" fontId="1" fillId="0" borderId="0" xfId="0" applyFont="1" applyFill="1" applyAlignment="1">
      <alignment horizontal="center"/>
    </xf>
    <xf numFmtId="0" fontId="30" fillId="34" borderId="28" xfId="0" applyFont="1" applyFill="1" applyBorder="1" applyAlignment="1">
      <alignment horizontal="center"/>
    </xf>
    <xf numFmtId="0" fontId="30" fillId="34" borderId="29" xfId="0" applyFont="1" applyFill="1" applyBorder="1" applyAlignment="1">
      <alignment horizontal="center"/>
    </xf>
    <xf numFmtId="0" fontId="22" fillId="36" borderId="31" xfId="0" applyFont="1" applyFill="1" applyBorder="1" applyAlignment="1">
      <alignment horizontal="center"/>
    </xf>
    <xf numFmtId="0" fontId="22" fillId="36" borderId="29" xfId="0" applyFont="1" applyFill="1" applyBorder="1" applyAlignment="1">
      <alignment horizontal="center"/>
    </xf>
    <xf numFmtId="0" fontId="0" fillId="0" borderId="27" xfId="0" applyFill="1" applyBorder="1" applyAlignment="1">
      <alignment horizontal="center" vertical="center"/>
    </xf>
    <xf numFmtId="0" fontId="0" fillId="0" borderId="0" xfId="0" applyFill="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0" xfId="0" applyAlignment="1">
      <alignment horizontal="center"/>
    </xf>
    <xf numFmtId="0" fontId="0" fillId="0" borderId="23" xfId="0" applyBorder="1" applyAlignment="1">
      <alignment horizontal="center" vertical="center"/>
    </xf>
    <xf numFmtId="0" fontId="0" fillId="0" borderId="0" xfId="0" applyBorder="1" applyAlignment="1">
      <alignment horizontal="center" vertical="center"/>
    </xf>
    <xf numFmtId="0" fontId="29" fillId="32" borderId="0" xfId="0" applyFont="1" applyFill="1" applyBorder="1" applyAlignment="1">
      <alignment horizontal="center"/>
    </xf>
    <xf numFmtId="0" fontId="0" fillId="0" borderId="14" xfId="0" applyBorder="1" applyAlignment="1">
      <alignment horizontal="center"/>
    </xf>
    <xf numFmtId="0" fontId="0" fillId="0" borderId="17" xfId="0" applyBorder="1" applyAlignment="1">
      <alignment horizontal="center"/>
    </xf>
    <xf numFmtId="0" fontId="0" fillId="0" borderId="12" xfId="0" applyBorder="1" applyAlignment="1">
      <alignment horizontal="center"/>
    </xf>
    <xf numFmtId="0" fontId="0" fillId="33" borderId="0" xfId="0" applyFill="1"/>
    <xf numFmtId="0" fontId="1" fillId="33" borderId="0" xfId="0" applyFont="1" applyFill="1" applyAlignment="1">
      <alignment horizontal="center"/>
    </xf>
    <xf numFmtId="0" fontId="0" fillId="33" borderId="0" xfId="0" applyFill="1" applyBorder="1" applyAlignment="1">
      <alignment horizontal="center"/>
    </xf>
    <xf numFmtId="0" fontId="0" fillId="33" borderId="0" xfId="0" applyFill="1" applyBorder="1" applyAlignment="1">
      <alignment horizontal="right"/>
    </xf>
    <xf numFmtId="3" fontId="1" fillId="33" borderId="0" xfId="0" applyNumberFormat="1" applyFont="1" applyFill="1" applyAlignment="1">
      <alignment horizontal="center"/>
    </xf>
    <xf numFmtId="3" fontId="0" fillId="33" borderId="0" xfId="0" applyNumberFormat="1" applyFill="1" applyAlignment="1">
      <alignment horizontal="center"/>
    </xf>
    <xf numFmtId="9" fontId="0" fillId="2" borderId="0" xfId="1" applyFont="1" applyFill="1"/>
    <xf numFmtId="9" fontId="32" fillId="2" borderId="0" xfId="1" applyFont="1" applyFill="1" applyAlignment="1">
      <alignment horizontal="center"/>
    </xf>
    <xf numFmtId="0" fontId="0" fillId="2" borderId="0" xfId="0" applyFill="1"/>
  </cellXfs>
  <cellStyles count="69">
    <cellStyle name="‡" xfId="2"/>
    <cellStyle name="20% - Ênfase1 2" xfId="3"/>
    <cellStyle name="20% - Ênfase2 2" xfId="4"/>
    <cellStyle name="20% - Ênfase3 2" xfId="5"/>
    <cellStyle name="20% - Ênfase4 2" xfId="6"/>
    <cellStyle name="20% - Ênfase5 2" xfId="7"/>
    <cellStyle name="20% - Ênfase6 2" xfId="8"/>
    <cellStyle name="40% - Ênfase1 2" xfId="9"/>
    <cellStyle name="40% - Ênfase2 2" xfId="10"/>
    <cellStyle name="40% - Ênfase3 2" xfId="11"/>
    <cellStyle name="40% - Ênfase4 2" xfId="12"/>
    <cellStyle name="40% - Ênfase5 2" xfId="13"/>
    <cellStyle name="40% - Ênfase6 2" xfId="14"/>
    <cellStyle name="60% - Ênfase1 2" xfId="15"/>
    <cellStyle name="60% - Ênfase2 2" xfId="16"/>
    <cellStyle name="60% - Ênfase3 2" xfId="17"/>
    <cellStyle name="60% - Ênfase4 2" xfId="18"/>
    <cellStyle name="60% - Ênfase5 2" xfId="19"/>
    <cellStyle name="60% - Ênfase6 2" xfId="20"/>
    <cellStyle name="Bom 2" xfId="21"/>
    <cellStyle name="Cálculo 2" xfId="22"/>
    <cellStyle name="Célula de Verificação 2" xfId="23"/>
    <cellStyle name="Célula Vinculada 2" xfId="24"/>
    <cellStyle name="Comma" xfId="54" builtinId="3"/>
    <cellStyle name="Ênfase1 2" xfId="25"/>
    <cellStyle name="Ênfase2 2" xfId="26"/>
    <cellStyle name="Ênfase3 2" xfId="27"/>
    <cellStyle name="Ênfase4 2" xfId="28"/>
    <cellStyle name="Ênfase5 2" xfId="29"/>
    <cellStyle name="Ênfase6 2" xfId="30"/>
    <cellStyle name="Entrada 2" xfId="31"/>
    <cellStyle name="Incorreto 2" xfId="32"/>
    <cellStyle name="Neutra 2" xfId="33"/>
    <cellStyle name="Normal" xfId="0" builtinId="0"/>
    <cellStyle name="Normal 2" xfId="34"/>
    <cellStyle name="Normal 2 2" xfId="49"/>
    <cellStyle name="Normal 3" xfId="35"/>
    <cellStyle name="Normal 3 2" xfId="68"/>
    <cellStyle name="Normal 4" xfId="36"/>
    <cellStyle name="Normal 5" xfId="48"/>
    <cellStyle name="Normal 5 2" xfId="65"/>
    <cellStyle name="Normal 5 3" xfId="61"/>
    <cellStyle name="Normal 6" xfId="53"/>
    <cellStyle name="Normal 7" xfId="56"/>
    <cellStyle name="Normal 8" xfId="55"/>
    <cellStyle name="Normal 9" xfId="58"/>
    <cellStyle name="Nota 2" xfId="37"/>
    <cellStyle name="Percent" xfId="1" builtinId="5"/>
    <cellStyle name="Porcentagem 2" xfId="51"/>
    <cellStyle name="Porcentagem 3" xfId="50"/>
    <cellStyle name="Porcentagem 3 2" xfId="66"/>
    <cellStyle name="Porcentagem 3 3" xfId="62"/>
    <cellStyle name="Saída 2" xfId="38"/>
    <cellStyle name="Texto de Aviso 2" xfId="39"/>
    <cellStyle name="Texto Explicativo 2" xfId="40"/>
    <cellStyle name="Título 1 2" xfId="41"/>
    <cellStyle name="Título 2 2" xfId="42"/>
    <cellStyle name="Título 3 2" xfId="43"/>
    <cellStyle name="Título 4 2" xfId="44"/>
    <cellStyle name="Título 5" xfId="45"/>
    <cellStyle name="Total 2" xfId="46"/>
    <cellStyle name="Vírgula 2" xfId="47"/>
    <cellStyle name="Vírgula 2 2" xfId="57"/>
    <cellStyle name="Vírgula 2 2 2" xfId="64"/>
    <cellStyle name="Vírgula 2 3" xfId="60"/>
    <cellStyle name="Vírgula 3" xfId="52"/>
    <cellStyle name="Vírgula 3 2" xfId="67"/>
    <cellStyle name="Vírgula 3 3" xfId="63"/>
    <cellStyle name="Vírgula 4" xfId="59"/>
  </cellStyles>
  <dxfs count="86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ont>
        <b/>
        <i val="0"/>
        <color rgb="FFFF0000"/>
      </font>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color rgb="FFFF0000"/>
      </font>
    </dxf>
    <dxf>
      <font>
        <b/>
        <i val="0"/>
        <color rgb="FFFF0000"/>
      </font>
    </dxf>
    <dxf>
      <font>
        <b/>
        <i val="0"/>
        <color rgb="FFFF000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EEEC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
    <tabColor theme="1"/>
  </sheetPr>
  <dimension ref="A1:BW155"/>
  <sheetViews>
    <sheetView showGridLines="0" tabSelected="1" topLeftCell="A2" zoomScaleNormal="100" workbookViewId="0">
      <pane xSplit="1" ySplit="3" topLeftCell="M7" activePane="bottomRight" state="frozen"/>
      <selection activeCell="A2" sqref="A2"/>
      <selection pane="topRight" activeCell="B2" sqref="B2"/>
      <selection pane="bottomLeft" activeCell="A5" sqref="A5"/>
      <selection pane="bottomRight" activeCell="Q12" sqref="Q12"/>
    </sheetView>
  </sheetViews>
  <sheetFormatPr defaultColWidth="9.1796875" defaultRowHeight="14.5" x14ac:dyDescent="0.35"/>
  <cols>
    <col min="1" max="1" width="24.81640625" style="16" customWidth="1"/>
    <col min="2" max="2" width="9.26953125" style="16" bestFit="1" customWidth="1"/>
    <col min="3" max="5" width="8.7265625" style="16" bestFit="1" customWidth="1"/>
    <col min="6" max="6" width="11" style="158" customWidth="1"/>
    <col min="7" max="7" width="8.7265625" style="16" bestFit="1" customWidth="1"/>
    <col min="8" max="8" width="10.81640625" style="16" bestFit="1" customWidth="1"/>
    <col min="9" max="13" width="8.7265625" style="16" bestFit="1" customWidth="1"/>
    <col min="14" max="15" width="8.7265625" style="16" customWidth="1"/>
    <col min="16" max="16" width="9.1796875" style="19"/>
    <col min="17" max="17" width="9.1796875" style="32"/>
    <col min="18" max="20" width="10.26953125" style="32" customWidth="1"/>
    <col min="21" max="21" width="10.26953125" style="167" customWidth="1"/>
    <col min="22" max="22" width="10.26953125" style="32" customWidth="1"/>
    <col min="23" max="23" width="10.26953125" style="167" customWidth="1"/>
    <col min="24" max="24" width="10.26953125" style="32" customWidth="1"/>
    <col min="25" max="26" width="10.7265625" style="32" customWidth="1"/>
    <col min="27" max="30" width="11.1796875" style="32" customWidth="1"/>
    <col min="31" max="31" width="9.1796875" style="19"/>
    <col min="32" max="32" width="9.1796875" style="16"/>
    <col min="33" max="37" width="10.26953125" style="16" customWidth="1"/>
    <col min="38" max="39" width="10.7265625" style="16" customWidth="1"/>
    <col min="40" max="43" width="11.1796875" style="16" customWidth="1"/>
    <col min="44" max="44" width="9.1796875" style="19"/>
    <col min="45" max="45" width="10.81640625" style="16" bestFit="1" customWidth="1"/>
    <col min="46" max="48" width="8.7265625" style="16" bestFit="1" customWidth="1"/>
    <col min="49" max="49" width="8.453125" style="16" customWidth="1"/>
    <col min="50" max="50" width="8.7265625" style="16" bestFit="1" customWidth="1"/>
    <col min="51" max="51" width="10.81640625" style="16" bestFit="1" customWidth="1"/>
    <col min="52" max="55" width="8.7265625" style="16" bestFit="1" customWidth="1"/>
    <col min="56" max="56" width="8.7265625" style="188" customWidth="1"/>
    <col min="57" max="58" width="8.7265625" style="158" customWidth="1"/>
    <col min="59" max="59" width="8.7265625" style="16" bestFit="1" customWidth="1"/>
    <col min="60" max="63" width="8.7265625" style="158" customWidth="1"/>
    <col min="64" max="64" width="8.7265625" style="16" customWidth="1"/>
    <col min="65" max="68" width="8.7265625" style="158" customWidth="1"/>
    <col min="69" max="69" width="8.7265625" style="16" customWidth="1"/>
    <col min="70" max="71" width="13.7265625" style="199" bestFit="1" customWidth="1"/>
    <col min="72" max="72" width="13.7265625" style="200" bestFit="1" customWidth="1"/>
    <col min="73" max="74" width="9.1796875" style="19"/>
    <col min="75" max="75" width="9.1796875" style="11"/>
    <col min="76" max="16384" width="9.1796875" style="16"/>
  </cols>
  <sheetData>
    <row r="1" spans="1:75" ht="15" hidden="1" customHeight="1" x14ac:dyDescent="0.35">
      <c r="C1" s="16" t="b">
        <v>0</v>
      </c>
      <c r="D1" s="16" t="b">
        <v>0</v>
      </c>
      <c r="E1" s="16" t="b">
        <v>0</v>
      </c>
      <c r="G1" s="16" t="b">
        <v>0</v>
      </c>
      <c r="I1" s="16" t="b">
        <v>0</v>
      </c>
      <c r="J1" s="16" t="b">
        <v>0</v>
      </c>
      <c r="R1" s="32" t="b">
        <v>0</v>
      </c>
      <c r="S1" s="32" t="b">
        <v>0</v>
      </c>
      <c r="T1" s="32" t="b">
        <v>0</v>
      </c>
      <c r="V1" s="32" t="b">
        <v>0</v>
      </c>
      <c r="X1" s="32" t="b">
        <v>0</v>
      </c>
      <c r="Y1" s="32" t="b">
        <v>0</v>
      </c>
      <c r="AA1" s="32" t="b">
        <v>0</v>
      </c>
      <c r="AB1" s="32" t="b">
        <v>0</v>
      </c>
      <c r="AT1" s="16" t="b">
        <v>0</v>
      </c>
      <c r="AU1" s="16" t="b">
        <v>0</v>
      </c>
      <c r="AV1" s="16" t="b">
        <v>0</v>
      </c>
      <c r="AX1" s="16" t="b">
        <v>0</v>
      </c>
      <c r="AZ1" s="16" t="b">
        <v>0</v>
      </c>
      <c r="BA1" s="16" t="b">
        <v>0</v>
      </c>
      <c r="BC1" s="16" t="b">
        <v>0</v>
      </c>
      <c r="BG1" s="16" t="b">
        <v>0</v>
      </c>
    </row>
    <row r="2" spans="1:75" s="32" customFormat="1" ht="15" customHeight="1" x14ac:dyDescent="0.35">
      <c r="B2" s="32">
        <v>2</v>
      </c>
      <c r="C2" s="32">
        <v>3</v>
      </c>
      <c r="D2" s="32">
        <v>4</v>
      </c>
      <c r="E2" s="32">
        <v>5</v>
      </c>
      <c r="F2" s="167"/>
      <c r="G2" s="32">
        <v>6</v>
      </c>
      <c r="I2" s="32">
        <v>7</v>
      </c>
      <c r="J2" s="32">
        <v>8</v>
      </c>
      <c r="K2" s="32">
        <v>9</v>
      </c>
      <c r="L2" s="32">
        <v>10</v>
      </c>
      <c r="M2" s="32">
        <v>14</v>
      </c>
      <c r="P2" s="25"/>
      <c r="Q2" s="32">
        <v>25</v>
      </c>
      <c r="R2" s="32">
        <v>26</v>
      </c>
      <c r="S2" s="32">
        <v>27</v>
      </c>
      <c r="T2" s="32">
        <v>28</v>
      </c>
      <c r="U2" s="167"/>
      <c r="V2" s="32">
        <v>29</v>
      </c>
      <c r="W2" s="167"/>
      <c r="X2" s="32">
        <v>30</v>
      </c>
      <c r="Y2" s="32">
        <v>31</v>
      </c>
      <c r="Z2" s="32">
        <v>32</v>
      </c>
      <c r="AA2" s="32">
        <v>33</v>
      </c>
      <c r="AB2" s="32">
        <v>37</v>
      </c>
      <c r="AE2" s="25"/>
      <c r="AF2" s="32">
        <v>48</v>
      </c>
      <c r="AG2" s="32">
        <v>49</v>
      </c>
      <c r="AH2" s="32">
        <v>50</v>
      </c>
      <c r="AI2" s="32">
        <v>51</v>
      </c>
      <c r="AJ2" s="32">
        <v>52</v>
      </c>
      <c r="AK2" s="32">
        <v>53</v>
      </c>
      <c r="AL2" s="32">
        <v>54</v>
      </c>
      <c r="AM2" s="32">
        <v>55</v>
      </c>
      <c r="AN2" s="32">
        <v>56</v>
      </c>
      <c r="AO2" s="32">
        <v>60</v>
      </c>
      <c r="AP2" s="32">
        <v>61</v>
      </c>
      <c r="AQ2" s="32">
        <v>62</v>
      </c>
      <c r="AR2" s="25"/>
      <c r="AS2" s="32">
        <v>71</v>
      </c>
      <c r="AT2" s="32">
        <v>72</v>
      </c>
      <c r="AU2" s="32">
        <v>73</v>
      </c>
      <c r="AV2" s="32">
        <v>74</v>
      </c>
      <c r="AW2" s="177"/>
      <c r="AX2" s="32">
        <v>75</v>
      </c>
      <c r="AY2" s="177"/>
      <c r="AZ2" s="32">
        <v>76</v>
      </c>
      <c r="BA2" s="32">
        <v>77</v>
      </c>
      <c r="BB2" s="32">
        <v>78</v>
      </c>
      <c r="BC2" s="32">
        <v>79</v>
      </c>
      <c r="BD2" s="189"/>
      <c r="BE2" s="181"/>
      <c r="BF2" s="181"/>
      <c r="BG2" s="32">
        <v>83</v>
      </c>
      <c r="BH2" s="181"/>
      <c r="BI2" s="181"/>
      <c r="BJ2" s="181"/>
      <c r="BK2" s="181"/>
      <c r="BL2" s="32">
        <v>84</v>
      </c>
      <c r="BM2" s="181"/>
      <c r="BN2" s="181"/>
      <c r="BO2" s="181"/>
      <c r="BP2" s="181"/>
      <c r="BQ2" s="32">
        <v>85</v>
      </c>
      <c r="BR2" s="199"/>
      <c r="BS2" s="199"/>
      <c r="BT2" s="199"/>
      <c r="BU2" s="25"/>
      <c r="BV2" s="25"/>
      <c r="BW2" s="26"/>
    </row>
    <row r="3" spans="1:75" x14ac:dyDescent="0.35">
      <c r="A3" s="5"/>
      <c r="B3" s="24" t="s">
        <v>35</v>
      </c>
      <c r="C3" s="24"/>
      <c r="D3" s="24"/>
      <c r="E3" s="24"/>
      <c r="F3" s="164"/>
      <c r="G3" s="24"/>
      <c r="H3" s="24"/>
      <c r="I3" s="24"/>
      <c r="J3" s="24"/>
      <c r="K3" s="24"/>
      <c r="L3" s="24"/>
      <c r="M3" s="24"/>
      <c r="N3" s="24"/>
      <c r="O3" s="24"/>
      <c r="P3" s="21"/>
      <c r="Q3" s="24" t="s">
        <v>36</v>
      </c>
      <c r="R3" s="24"/>
      <c r="S3" s="24"/>
      <c r="T3" s="24"/>
      <c r="U3" s="164"/>
      <c r="V3" s="24"/>
      <c r="W3" s="164"/>
      <c r="X3" s="24"/>
      <c r="Y3" s="24"/>
      <c r="Z3" s="24"/>
      <c r="AA3" s="24"/>
      <c r="AB3" s="24"/>
      <c r="AC3" s="24"/>
      <c r="AD3" s="24"/>
      <c r="AE3" s="21"/>
      <c r="AF3" s="24" t="s">
        <v>38</v>
      </c>
      <c r="AG3" s="24"/>
      <c r="AH3" s="24"/>
      <c r="AI3" s="24"/>
      <c r="AJ3" s="24"/>
      <c r="AK3" s="24"/>
      <c r="AL3" s="24"/>
      <c r="AM3" s="24"/>
      <c r="AN3" s="24"/>
      <c r="AO3" s="24"/>
      <c r="AP3" s="24"/>
      <c r="AQ3" s="24"/>
      <c r="AR3" s="21"/>
      <c r="AS3" s="24" t="s">
        <v>37</v>
      </c>
      <c r="AT3" s="24"/>
      <c r="AU3" s="24"/>
      <c r="AV3" s="24"/>
      <c r="AW3" s="178"/>
      <c r="AX3" s="24"/>
      <c r="AY3" s="178"/>
      <c r="AZ3" s="24"/>
      <c r="BA3" s="24"/>
      <c r="BB3" s="24"/>
      <c r="BC3" s="24"/>
      <c r="BD3" s="190"/>
      <c r="BE3" s="164"/>
      <c r="BF3" s="164"/>
      <c r="BG3" s="24"/>
      <c r="BH3" s="164"/>
      <c r="BI3" s="164"/>
      <c r="BJ3" s="164"/>
      <c r="BK3" s="164"/>
      <c r="BL3" s="24"/>
      <c r="BM3" s="164"/>
      <c r="BN3" s="164"/>
      <c r="BO3" s="164"/>
      <c r="BP3" s="164"/>
      <c r="BQ3" s="24"/>
      <c r="BR3" s="201"/>
      <c r="BS3" s="220"/>
      <c r="BT3" s="220"/>
      <c r="BU3" s="33"/>
      <c r="BV3" s="21"/>
    </row>
    <row r="4" spans="1:75" ht="29" x14ac:dyDescent="0.35">
      <c r="A4" s="238" t="s">
        <v>173</v>
      </c>
      <c r="B4" s="1" t="s">
        <v>78</v>
      </c>
      <c r="C4" s="1" t="s">
        <v>41</v>
      </c>
      <c r="D4" s="1" t="s">
        <v>71</v>
      </c>
      <c r="E4" s="1" t="s">
        <v>74</v>
      </c>
      <c r="F4" s="176" t="s">
        <v>158</v>
      </c>
      <c r="G4" s="1" t="s">
        <v>75</v>
      </c>
      <c r="H4" s="176" t="s">
        <v>159</v>
      </c>
      <c r="I4" s="1" t="s">
        <v>76</v>
      </c>
      <c r="J4" s="1" t="s">
        <v>42</v>
      </c>
      <c r="K4" s="1" t="s">
        <v>72</v>
      </c>
      <c r="L4" s="1" t="s">
        <v>79</v>
      </c>
      <c r="M4" s="1" t="s">
        <v>73</v>
      </c>
      <c r="N4" s="1" t="s">
        <v>81</v>
      </c>
      <c r="O4" s="1" t="s">
        <v>82</v>
      </c>
      <c r="P4" s="20"/>
      <c r="Q4" s="239" t="s">
        <v>78</v>
      </c>
      <c r="R4" s="239" t="s">
        <v>41</v>
      </c>
      <c r="S4" s="239" t="s">
        <v>71</v>
      </c>
      <c r="T4" s="239" t="s">
        <v>74</v>
      </c>
      <c r="U4" s="4"/>
      <c r="V4" s="239" t="s">
        <v>75</v>
      </c>
      <c r="W4" s="4"/>
      <c r="X4" s="239" t="s">
        <v>76</v>
      </c>
      <c r="Y4" s="239" t="s">
        <v>42</v>
      </c>
      <c r="Z4" s="239" t="s">
        <v>72</v>
      </c>
      <c r="AA4" s="239" t="s">
        <v>79</v>
      </c>
      <c r="AB4" s="239" t="s">
        <v>73</v>
      </c>
      <c r="AC4" s="239" t="s">
        <v>81</v>
      </c>
      <c r="AD4" s="239" t="s">
        <v>82</v>
      </c>
      <c r="AE4" s="20"/>
      <c r="AF4" s="1" t="s">
        <v>78</v>
      </c>
      <c r="AG4" s="1" t="s">
        <v>41</v>
      </c>
      <c r="AH4" s="1" t="s">
        <v>71</v>
      </c>
      <c r="AI4" s="1" t="s">
        <v>74</v>
      </c>
      <c r="AJ4" s="1" t="s">
        <v>75</v>
      </c>
      <c r="AK4" s="1" t="s">
        <v>76</v>
      </c>
      <c r="AL4" s="1" t="s">
        <v>42</v>
      </c>
      <c r="AM4" s="1" t="s">
        <v>72</v>
      </c>
      <c r="AN4" s="1" t="s">
        <v>79</v>
      </c>
      <c r="AO4" s="1" t="s">
        <v>73</v>
      </c>
      <c r="AP4" s="1" t="s">
        <v>81</v>
      </c>
      <c r="AQ4" s="1" t="s">
        <v>82</v>
      </c>
      <c r="AR4" s="20"/>
      <c r="AS4" s="1" t="s">
        <v>78</v>
      </c>
      <c r="AT4" s="1" t="s">
        <v>41</v>
      </c>
      <c r="AU4" s="1" t="s">
        <v>71</v>
      </c>
      <c r="AV4" s="1" t="s">
        <v>74</v>
      </c>
      <c r="AW4" s="179" t="s">
        <v>158</v>
      </c>
      <c r="AX4" s="1" t="s">
        <v>75</v>
      </c>
      <c r="AY4" s="179" t="s">
        <v>160</v>
      </c>
      <c r="AZ4" s="1" t="s">
        <v>76</v>
      </c>
      <c r="BA4" s="1" t="s">
        <v>42</v>
      </c>
      <c r="BB4" s="1" t="s">
        <v>72</v>
      </c>
      <c r="BC4" s="1">
        <v>2023</v>
      </c>
      <c r="BD4" s="191">
        <v>2024</v>
      </c>
      <c r="BE4" s="191">
        <v>2025</v>
      </c>
      <c r="BF4" s="159">
        <v>2026</v>
      </c>
      <c r="BG4" s="159">
        <v>2027</v>
      </c>
      <c r="BH4" s="159">
        <v>2028</v>
      </c>
      <c r="BI4" s="159">
        <v>2029</v>
      </c>
      <c r="BJ4" s="159">
        <v>2030</v>
      </c>
      <c r="BK4" s="159">
        <v>2031</v>
      </c>
      <c r="BL4" s="159">
        <v>2032</v>
      </c>
      <c r="BM4" s="159">
        <v>2033</v>
      </c>
      <c r="BN4" s="159">
        <v>2034</v>
      </c>
      <c r="BO4" s="159">
        <v>2035</v>
      </c>
      <c r="BP4" s="159">
        <v>2036</v>
      </c>
      <c r="BQ4" s="159">
        <v>2037</v>
      </c>
      <c r="BR4" s="191" t="s">
        <v>169</v>
      </c>
      <c r="BS4" s="191" t="s">
        <v>170</v>
      </c>
      <c r="BT4" s="191" t="s">
        <v>171</v>
      </c>
      <c r="BU4" s="33"/>
      <c r="BV4" s="20"/>
    </row>
    <row r="5" spans="1:75" x14ac:dyDescent="0.35">
      <c r="A5" s="51" t="s">
        <v>93</v>
      </c>
      <c r="B5" s="4">
        <f t="shared" ref="B5:O5" si="0">SUM(B6:B7)</f>
        <v>127916.66507256283</v>
      </c>
      <c r="C5" s="4">
        <f t="shared" si="0"/>
        <v>126573.47750516038</v>
      </c>
      <c r="D5" s="4">
        <f t="shared" si="0"/>
        <v>145777.09517720595</v>
      </c>
      <c r="E5" s="4">
        <f t="shared" si="0"/>
        <v>151579.95317185225</v>
      </c>
      <c r="F5" s="168">
        <f t="shared" si="0"/>
        <v>151579.95317185225</v>
      </c>
      <c r="G5" s="4">
        <f t="shared" si="0"/>
        <v>155007.56883006816</v>
      </c>
      <c r="H5" s="168">
        <f t="shared" si="0"/>
        <v>154830.51812028838</v>
      </c>
      <c r="I5" s="4">
        <f t="shared" si="0"/>
        <v>162109.01483459858</v>
      </c>
      <c r="J5" s="4">
        <f t="shared" si="0"/>
        <v>170244.56459087116</v>
      </c>
      <c r="K5" s="4">
        <f t="shared" si="0"/>
        <v>179802.36656362188</v>
      </c>
      <c r="L5" s="4">
        <f t="shared" si="0"/>
        <v>189862.21574518582</v>
      </c>
      <c r="M5" s="4">
        <f t="shared" si="0"/>
        <v>214458.1788214026</v>
      </c>
      <c r="N5" s="4">
        <f t="shared" si="0"/>
        <v>245638.4945160831</v>
      </c>
      <c r="O5" s="4">
        <f t="shared" si="0"/>
        <v>278847.48821294692</v>
      </c>
      <c r="P5" s="20"/>
      <c r="Q5" s="4">
        <f>SUM(Q6:Q7)</f>
        <v>59849.797388953193</v>
      </c>
      <c r="R5" s="4">
        <f>SUM(R6:R7)</f>
        <v>59162.311521737574</v>
      </c>
      <c r="S5" s="4">
        <f>SUM(S6:S7)</f>
        <v>61177.73076585403</v>
      </c>
      <c r="T5" s="4">
        <f>SUM(T6:T7)</f>
        <v>64127.319142321314</v>
      </c>
      <c r="U5" s="4"/>
      <c r="V5" s="4">
        <f>SUM(V6:V7)</f>
        <v>67433.113073111788</v>
      </c>
      <c r="W5" s="4"/>
      <c r="X5" s="4">
        <f t="shared" ref="X5:AD5" si="1">SUM(X6:X7)</f>
        <v>69447.66262034775</v>
      </c>
      <c r="Y5" s="4">
        <f t="shared" si="1"/>
        <v>71795.43699972966</v>
      </c>
      <c r="Z5" s="4">
        <f t="shared" si="1"/>
        <v>74453.841854614584</v>
      </c>
      <c r="AA5" s="4">
        <f t="shared" si="1"/>
        <v>77416.45059518909</v>
      </c>
      <c r="AB5" s="4">
        <f t="shared" si="1"/>
        <v>89610.783670359058</v>
      </c>
      <c r="AC5" s="4">
        <f t="shared" si="1"/>
        <v>105481.57165537932</v>
      </c>
      <c r="AD5" s="4">
        <f t="shared" si="1"/>
        <v>122829.42450303394</v>
      </c>
      <c r="AE5" s="20"/>
      <c r="AF5" s="4">
        <f t="shared" ref="AF5:AQ5" si="2">SUM(AF6:AF7)</f>
        <v>68066.867683609598</v>
      </c>
      <c r="AG5" s="4">
        <f t="shared" si="2"/>
        <v>67411.165983422805</v>
      </c>
      <c r="AH5" s="4">
        <f t="shared" si="2"/>
        <v>84599.364411351911</v>
      </c>
      <c r="AI5" s="4">
        <f t="shared" si="2"/>
        <v>87452.634029530949</v>
      </c>
      <c r="AJ5" s="4">
        <f t="shared" si="2"/>
        <v>87574.455756956391</v>
      </c>
      <c r="AK5" s="4">
        <f t="shared" si="2"/>
        <v>92661.352214250801</v>
      </c>
      <c r="AL5" s="4">
        <f t="shared" si="2"/>
        <v>98449.127591141558</v>
      </c>
      <c r="AM5" s="4">
        <f t="shared" si="2"/>
        <v>105348.52470900734</v>
      </c>
      <c r="AN5" s="4">
        <f t="shared" si="2"/>
        <v>112445.76514999676</v>
      </c>
      <c r="AO5" s="4">
        <f t="shared" si="2"/>
        <v>124847.39515104353</v>
      </c>
      <c r="AP5" s="4">
        <f t="shared" si="2"/>
        <v>140156.92286070378</v>
      </c>
      <c r="AQ5" s="4">
        <f t="shared" si="2"/>
        <v>156018.06370991297</v>
      </c>
      <c r="AR5" s="20"/>
      <c r="AS5" s="4">
        <f>SUM(AS6:AS6)</f>
        <v>54092.582000000009</v>
      </c>
      <c r="AT5" s="4">
        <f>SUM(AT6:AT6)</f>
        <v>50895</v>
      </c>
      <c r="AU5" s="4">
        <f>SUM(AU6:AU6)</f>
        <v>68465.999999999985</v>
      </c>
      <c r="AV5" s="4">
        <f>SUM(AV6:AV6)</f>
        <v>73032.952379680937</v>
      </c>
      <c r="AW5" s="168">
        <f>SUM(AW6:AW7)</f>
        <v>88879.668902772304</v>
      </c>
      <c r="AX5" s="168">
        <f t="shared" ref="AX5:BC5" si="3">SUM(AX6:AX7)</f>
        <v>86273.00465045395</v>
      </c>
      <c r="AY5" s="168">
        <f t="shared" si="3"/>
        <v>86273.00465045395</v>
      </c>
      <c r="AZ5" s="204">
        <f t="shared" si="3"/>
        <v>91232.505751620818</v>
      </c>
      <c r="BA5" s="205">
        <f t="shared" si="3"/>
        <v>98770.712209120888</v>
      </c>
      <c r="BB5" s="205">
        <f t="shared" si="3"/>
        <v>102750.9290277696</v>
      </c>
      <c r="BC5" s="205">
        <f t="shared" si="3"/>
        <v>107936.59719041508</v>
      </c>
      <c r="BD5" s="206">
        <f>BC5+(BC5*BR5)</f>
        <v>111282.42095781546</v>
      </c>
      <c r="BE5" s="206">
        <f>BD5+(BD5*BR5)</f>
        <v>114731.95872930615</v>
      </c>
      <c r="BF5" s="206">
        <f>BE5+(BE5*BR5)</f>
        <v>118288.42543651303</v>
      </c>
      <c r="BG5" s="205">
        <f t="shared" ref="BG5" si="4">SUM(BG6:BG7)</f>
        <v>121955.13566766531</v>
      </c>
      <c r="BH5" s="206">
        <f>BG5+(BG5*BS5)</f>
        <v>126238.77485811786</v>
      </c>
      <c r="BI5" s="206">
        <f>BH5+(BH5*BS5)</f>
        <v>130672.87564753075</v>
      </c>
      <c r="BJ5" s="206">
        <f>BI5+(BI5*BS5)</f>
        <v>135262.72295644818</v>
      </c>
      <c r="BK5" s="206">
        <f>BJ5+(BJ5*BS5)</f>
        <v>140013.78733673398</v>
      </c>
      <c r="BL5" s="205">
        <f t="shared" ref="BL5" si="5">SUM(BL6:BL7)</f>
        <v>144931.73149181835</v>
      </c>
      <c r="BM5" s="206">
        <f>BL5+(BL5*BT5)</f>
        <v>146886.56682662535</v>
      </c>
      <c r="BN5" s="206">
        <f>BM5+(BM5*BT5)</f>
        <v>148867.76892837067</v>
      </c>
      <c r="BO5" s="206">
        <f>BN5+(BN5*BT5)</f>
        <v>150875.69343130459</v>
      </c>
      <c r="BP5" s="206">
        <f>BO5+(BO5*BT5)</f>
        <v>152910.70076646275</v>
      </c>
      <c r="BQ5" s="207">
        <f t="shared" ref="BQ5" si="6">SUM(BQ6:BQ7)</f>
        <v>154973.15622636495</v>
      </c>
      <c r="BR5" s="203">
        <f>((BG5/BC5)^(1/($BG$4-$BC$4)))-1</f>
        <v>3.0998047506517912E-2</v>
      </c>
      <c r="BS5" s="202">
        <f>((BL5/BG5)^(1/($BL$4-$BG$4)))-1</f>
        <v>3.5124713420234377E-2</v>
      </c>
      <c r="BT5" s="202">
        <f>((BQ5/BL5)^(1/($BQ$4-$BL$4)))-1</f>
        <v>1.3487973369843864E-2</v>
      </c>
      <c r="BU5" s="49"/>
      <c r="BV5" s="20"/>
    </row>
    <row r="6" spans="1:75" x14ac:dyDescent="0.35">
      <c r="A6" s="12" t="str">
        <f>A11</f>
        <v>SOJA</v>
      </c>
      <c r="B6" s="4">
        <f>B12</f>
        <v>97204.929760000014</v>
      </c>
      <c r="C6" s="4">
        <f t="shared" ref="C6:O6" si="7">C12</f>
        <v>96258.622539999997</v>
      </c>
      <c r="D6" s="4">
        <f t="shared" si="7"/>
        <v>114568.92629999999</v>
      </c>
      <c r="E6" s="4">
        <f t="shared" si="7"/>
        <v>118942.81219999997</v>
      </c>
      <c r="F6" s="168">
        <f t="shared" ref="F6" si="8">F12</f>
        <v>118942.81219999997</v>
      </c>
      <c r="G6" s="4">
        <f t="shared" si="7"/>
        <v>120599.92870977978</v>
      </c>
      <c r="H6" s="168">
        <f>H12</f>
        <v>120422.878</v>
      </c>
      <c r="I6" s="4">
        <f t="shared" si="7"/>
        <v>126896.14218598044</v>
      </c>
      <c r="J6" s="4">
        <f t="shared" si="7"/>
        <v>134079.92435333788</v>
      </c>
      <c r="K6" s="4">
        <f t="shared" si="7"/>
        <v>142445.33524688621</v>
      </c>
      <c r="L6" s="4">
        <f t="shared" si="7"/>
        <v>151158.84633766688</v>
      </c>
      <c r="M6" s="4">
        <f t="shared" si="7"/>
        <v>170197.27511779894</v>
      </c>
      <c r="N6" s="4">
        <f t="shared" si="7"/>
        <v>194130.69042387352</v>
      </c>
      <c r="O6" s="4">
        <f t="shared" si="7"/>
        <v>219421.15986865191</v>
      </c>
      <c r="P6" s="20"/>
      <c r="Q6" s="4">
        <f>Q12</f>
        <v>44041.137649109391</v>
      </c>
      <c r="R6" s="4">
        <f t="shared" ref="R6:AD6" si="9">R12</f>
        <v>43367.655740932976</v>
      </c>
      <c r="S6" s="4">
        <f t="shared" si="9"/>
        <v>44947.563395473335</v>
      </c>
      <c r="T6" s="4">
        <f t="shared" si="9"/>
        <v>46969.587873358658</v>
      </c>
      <c r="U6" s="4"/>
      <c r="V6" s="4">
        <f t="shared" si="9"/>
        <v>49388.869870677852</v>
      </c>
      <c r="W6" s="4"/>
      <c r="X6" s="4">
        <f t="shared" si="9"/>
        <v>50580.925466302418</v>
      </c>
      <c r="Y6" s="4">
        <f t="shared" si="9"/>
        <v>51980.94074164678</v>
      </c>
      <c r="Z6" s="4">
        <f t="shared" si="9"/>
        <v>53699.37177521312</v>
      </c>
      <c r="AA6" s="4">
        <f t="shared" si="9"/>
        <v>55569.155431504907</v>
      </c>
      <c r="AB6" s="4">
        <f t="shared" si="9"/>
        <v>63239.105614175751</v>
      </c>
      <c r="AC6" s="4">
        <f t="shared" si="9"/>
        <v>73245.782803471011</v>
      </c>
      <c r="AD6" s="4">
        <f t="shared" si="9"/>
        <v>84163.472047478383</v>
      </c>
      <c r="AE6" s="20"/>
      <c r="AF6" s="4">
        <f>AF12</f>
        <v>53163.792110890587</v>
      </c>
      <c r="AG6" s="4">
        <f t="shared" ref="AG6:AQ6" si="10">AG12</f>
        <v>52890.966799067013</v>
      </c>
      <c r="AH6" s="4">
        <f t="shared" si="10"/>
        <v>69621.362904526657</v>
      </c>
      <c r="AI6" s="4">
        <f t="shared" si="10"/>
        <v>71973.224326641328</v>
      </c>
      <c r="AJ6" s="4">
        <f t="shared" si="10"/>
        <v>71211.058839101926</v>
      </c>
      <c r="AK6" s="4">
        <f t="shared" si="10"/>
        <v>76315.216719678006</v>
      </c>
      <c r="AL6" s="4">
        <f t="shared" si="10"/>
        <v>82098.983611691117</v>
      </c>
      <c r="AM6" s="4">
        <f t="shared" si="10"/>
        <v>88745.963471673138</v>
      </c>
      <c r="AN6" s="4">
        <f t="shared" si="10"/>
        <v>95589.690906161995</v>
      </c>
      <c r="AO6" s="4">
        <f t="shared" si="10"/>
        <v>106958.16950362318</v>
      </c>
      <c r="AP6" s="4">
        <f t="shared" si="10"/>
        <v>120884.90762040249</v>
      </c>
      <c r="AQ6" s="4">
        <f t="shared" si="10"/>
        <v>135257.68782117349</v>
      </c>
      <c r="AR6" s="20"/>
      <c r="AS6" s="4">
        <f t="shared" ref="AS6:BQ6" si="11">AS12</f>
        <v>54092.582000000009</v>
      </c>
      <c r="AT6" s="4">
        <f t="shared" si="11"/>
        <v>50895</v>
      </c>
      <c r="AU6" s="4">
        <f t="shared" si="11"/>
        <v>68465.999999999985</v>
      </c>
      <c r="AV6" s="4">
        <f t="shared" si="11"/>
        <v>73032.952379680937</v>
      </c>
      <c r="AW6" s="168">
        <f>AW12</f>
        <v>73032.952379680937</v>
      </c>
      <c r="AX6" s="4">
        <f t="shared" si="11"/>
        <v>69950.88663166984</v>
      </c>
      <c r="AY6" s="168">
        <f>AY12</f>
        <v>69950.88663166984</v>
      </c>
      <c r="AZ6" s="4">
        <f t="shared" si="11"/>
        <v>74910.387732836709</v>
      </c>
      <c r="BA6" s="4">
        <f t="shared" si="11"/>
        <v>82448.594190336778</v>
      </c>
      <c r="BB6" s="4">
        <f t="shared" si="11"/>
        <v>86183.979238703716</v>
      </c>
      <c r="BC6" s="4">
        <f t="shared" si="11"/>
        <v>91121.143154513207</v>
      </c>
      <c r="BD6" s="192">
        <f t="shared" ref="BD6:BD7" si="12">BC6+(BC6*BR6)</f>
        <v>94207.442445846405</v>
      </c>
      <c r="BE6" s="192">
        <f t="shared" ref="BE6:BE7" si="13">BD6+(BD6*BR6)</f>
        <v>97398.275580653586</v>
      </c>
      <c r="BF6" s="192">
        <f t="shared" ref="BF6:BF7" si="14">BE6+(BE6*BR6)</f>
        <v>100697.18315023842</v>
      </c>
      <c r="BG6" s="4">
        <f t="shared" si="11"/>
        <v>104107.82566674902</v>
      </c>
      <c r="BH6" s="192">
        <f t="shared" ref="BH6:BH7" si="15">BG6+(BG6*BS6)</f>
        <v>108107.8641816165</v>
      </c>
      <c r="BI6" s="192">
        <f t="shared" ref="BI6:BI7" si="16">BH6+(BH6*BS6)</f>
        <v>112261.59246973542</v>
      </c>
      <c r="BJ6" s="192">
        <f t="shared" ref="BJ6:BJ7" si="17">BI6+(BI6*BS6)</f>
        <v>116574.91561084797</v>
      </c>
      <c r="BK6" s="192">
        <f t="shared" ref="BK6:BK7" si="18">BJ6+(BJ6*BS6)</f>
        <v>121053.96557010335</v>
      </c>
      <c r="BL6" s="4">
        <f t="shared" si="11"/>
        <v>125705.10991546563</v>
      </c>
      <c r="BM6" s="192">
        <f t="shared" ref="BM6:BM7" si="19">BL6+(BL6*BT6)</f>
        <v>127371.44569845</v>
      </c>
      <c r="BN6" s="192">
        <f t="shared" ref="BN6:BN7" si="20">BM6+(BM6*BT6)</f>
        <v>129059.87028071645</v>
      </c>
      <c r="BO6" s="192">
        <f t="shared" ref="BO6:BO7" si="21">BN6+(BN6*BT6)</f>
        <v>130770.67646942828</v>
      </c>
      <c r="BP6" s="192">
        <f t="shared" ref="BP6:BP7" si="22">BO6+(BO6*BT6)</f>
        <v>132504.16095317455</v>
      </c>
      <c r="BQ6" s="4">
        <f t="shared" si="11"/>
        <v>134260.62435342197</v>
      </c>
      <c r="BR6" s="202">
        <f t="shared" ref="BR6:BR7" si="23">((BG6/BC6)^(1/($BG$4-$BC$4)))-1</f>
        <v>3.3870287229603724E-2</v>
      </c>
      <c r="BS6" s="202">
        <f t="shared" ref="BS6:BS7" si="24">((BL6/BG6)^(1/($BL$4-$BG$4)))-1</f>
        <v>3.84220733575944E-2</v>
      </c>
      <c r="BT6" s="202">
        <f t="shared" ref="BT6:BT7" si="25">((BQ6/BL6)^(1/($BQ$4-$BL$4)))-1</f>
        <v>1.3255911268085674E-2</v>
      </c>
      <c r="BU6" s="49"/>
      <c r="BV6" s="20"/>
    </row>
    <row r="7" spans="1:75" x14ac:dyDescent="0.35">
      <c r="A7" s="50" t="str">
        <f>A91</f>
        <v>FARELO</v>
      </c>
      <c r="B7" s="4">
        <f>B92</f>
        <v>30711.735312562818</v>
      </c>
      <c r="C7" s="4">
        <f t="shared" ref="C7:O7" si="26">C92</f>
        <v>30314.85496516039</v>
      </c>
      <c r="D7" s="4">
        <f t="shared" si="26"/>
        <v>31208.168877205946</v>
      </c>
      <c r="E7" s="4">
        <f t="shared" si="26"/>
        <v>32637.14097185227</v>
      </c>
      <c r="F7" s="168">
        <f t="shared" ref="F7" si="27">F92</f>
        <v>32637.14097185227</v>
      </c>
      <c r="G7" s="4">
        <f t="shared" si="26"/>
        <v>34407.640120288386</v>
      </c>
      <c r="H7" s="168">
        <f>H92</f>
        <v>34407.640120288386</v>
      </c>
      <c r="I7" s="4">
        <f t="shared" si="26"/>
        <v>35212.872648618126</v>
      </c>
      <c r="J7" s="4">
        <f t="shared" si="26"/>
        <v>36164.640237533298</v>
      </c>
      <c r="K7" s="4">
        <f t="shared" si="26"/>
        <v>37357.031316735665</v>
      </c>
      <c r="L7" s="4">
        <f t="shared" si="26"/>
        <v>38703.369407518941</v>
      </c>
      <c r="M7" s="4">
        <f t="shared" si="26"/>
        <v>44260.903703603668</v>
      </c>
      <c r="N7" s="4">
        <f t="shared" si="26"/>
        <v>51507.80409220959</v>
      </c>
      <c r="O7" s="4">
        <f t="shared" si="26"/>
        <v>59426.328344295012</v>
      </c>
      <c r="P7" s="20"/>
      <c r="Q7" s="4">
        <f>Q92</f>
        <v>15808.659739843804</v>
      </c>
      <c r="R7" s="4">
        <f t="shared" ref="R7:AD7" si="28">R92</f>
        <v>15794.655780804598</v>
      </c>
      <c r="S7" s="4">
        <f t="shared" si="28"/>
        <v>16230.167370380697</v>
      </c>
      <c r="T7" s="4">
        <f t="shared" si="28"/>
        <v>17157.73126896266</v>
      </c>
      <c r="U7" s="4"/>
      <c r="V7" s="4">
        <f t="shared" si="28"/>
        <v>18044.243202433936</v>
      </c>
      <c r="W7" s="4"/>
      <c r="X7" s="4">
        <f t="shared" si="28"/>
        <v>18866.737154045335</v>
      </c>
      <c r="Y7" s="4">
        <f t="shared" si="28"/>
        <v>19814.496258082872</v>
      </c>
      <c r="Z7" s="4">
        <f t="shared" si="28"/>
        <v>20754.470079401464</v>
      </c>
      <c r="AA7" s="4">
        <f t="shared" si="28"/>
        <v>21847.295163684175</v>
      </c>
      <c r="AB7" s="4">
        <f t="shared" si="28"/>
        <v>26371.678056183315</v>
      </c>
      <c r="AC7" s="4">
        <f t="shared" si="28"/>
        <v>32235.788851908306</v>
      </c>
      <c r="AD7" s="4">
        <f t="shared" si="28"/>
        <v>38665.952455555554</v>
      </c>
      <c r="AE7" s="20"/>
      <c r="AF7" s="4">
        <f>AF92</f>
        <v>14903.075572719014</v>
      </c>
      <c r="AG7" s="4">
        <f t="shared" ref="AG7:AQ7" si="29">AG92</f>
        <v>14520.199184355788</v>
      </c>
      <c r="AH7" s="4">
        <f t="shared" si="29"/>
        <v>14978.001506825249</v>
      </c>
      <c r="AI7" s="4">
        <f t="shared" si="29"/>
        <v>15479.409702889618</v>
      </c>
      <c r="AJ7" s="4">
        <f t="shared" si="29"/>
        <v>16363.396917854463</v>
      </c>
      <c r="AK7" s="4">
        <f t="shared" si="29"/>
        <v>16346.135494572791</v>
      </c>
      <c r="AL7" s="4">
        <f t="shared" si="29"/>
        <v>16350.143979450435</v>
      </c>
      <c r="AM7" s="4">
        <f t="shared" si="29"/>
        <v>16602.561237334197</v>
      </c>
      <c r="AN7" s="4">
        <f t="shared" si="29"/>
        <v>16856.074243834766</v>
      </c>
      <c r="AO7" s="4">
        <f t="shared" si="29"/>
        <v>17889.225647420346</v>
      </c>
      <c r="AP7" s="4">
        <f t="shared" si="29"/>
        <v>19272.01524030128</v>
      </c>
      <c r="AQ7" s="4">
        <f t="shared" si="29"/>
        <v>20760.375888739472</v>
      </c>
      <c r="AR7" s="20"/>
      <c r="AS7" s="4">
        <f t="shared" ref="AS7:BQ7" si="30">AS92</f>
        <v>14533.838146349903</v>
      </c>
      <c r="AT7" s="4">
        <f t="shared" si="30"/>
        <v>14574.422890498776</v>
      </c>
      <c r="AU7" s="4">
        <f t="shared" si="30"/>
        <v>14949.732568954125</v>
      </c>
      <c r="AV7" s="4">
        <f t="shared" si="30"/>
        <v>15846.716523091372</v>
      </c>
      <c r="AW7" s="168">
        <f t="shared" ref="AW7:AY7" si="31">AW92</f>
        <v>15846.716523091372</v>
      </c>
      <c r="AX7" s="4">
        <f t="shared" si="30"/>
        <v>16322.118018784115</v>
      </c>
      <c r="AY7" s="168">
        <f t="shared" si="31"/>
        <v>16322.118018784115</v>
      </c>
      <c r="AZ7" s="4">
        <f t="shared" si="30"/>
        <v>16322.118018784115</v>
      </c>
      <c r="BA7" s="4">
        <f t="shared" si="30"/>
        <v>16322.118018784113</v>
      </c>
      <c r="BB7" s="4">
        <f t="shared" si="30"/>
        <v>16566.949789065879</v>
      </c>
      <c r="BC7" s="4">
        <f t="shared" si="30"/>
        <v>16815.454035901865</v>
      </c>
      <c r="BD7" s="192">
        <f t="shared" si="12"/>
        <v>17067.685846440392</v>
      </c>
      <c r="BE7" s="192">
        <f t="shared" si="13"/>
        <v>17323.701134136998</v>
      </c>
      <c r="BF7" s="192">
        <f t="shared" si="14"/>
        <v>17583.556651149051</v>
      </c>
      <c r="BG7" s="4">
        <f t="shared" si="30"/>
        <v>17847.310000916284</v>
      </c>
      <c r="BH7" s="192">
        <f t="shared" si="15"/>
        <v>18115.019650930026</v>
      </c>
      <c r="BI7" s="192">
        <f t="shared" si="16"/>
        <v>18386.744945693976</v>
      </c>
      <c r="BJ7" s="192">
        <f t="shared" si="17"/>
        <v>18662.546119879382</v>
      </c>
      <c r="BK7" s="192">
        <f t="shared" si="18"/>
        <v>18942.48431167757</v>
      </c>
      <c r="BL7" s="4">
        <f t="shared" si="30"/>
        <v>19226.621576352736</v>
      </c>
      <c r="BM7" s="192">
        <f t="shared" si="19"/>
        <v>19515.020899998024</v>
      </c>
      <c r="BN7" s="192">
        <f t="shared" si="20"/>
        <v>19807.746213497994</v>
      </c>
      <c r="BO7" s="192">
        <f t="shared" si="21"/>
        <v>20104.862406700464</v>
      </c>
      <c r="BP7" s="192">
        <f t="shared" si="22"/>
        <v>20406.435342800967</v>
      </c>
      <c r="BQ7" s="4">
        <f t="shared" si="30"/>
        <v>20712.531872942971</v>
      </c>
      <c r="BR7" s="202">
        <f t="shared" si="23"/>
        <v>1.4999999999999902E-2</v>
      </c>
      <c r="BS7" s="202">
        <f t="shared" si="24"/>
        <v>1.4999999999999902E-2</v>
      </c>
      <c r="BT7" s="202">
        <f t="shared" si="25"/>
        <v>1.4999999999999902E-2</v>
      </c>
      <c r="BU7" s="49"/>
      <c r="BV7" s="20"/>
    </row>
    <row r="8" spans="1:75" x14ac:dyDescent="0.35">
      <c r="A8" s="4"/>
      <c r="B8" s="4"/>
      <c r="C8" s="4"/>
      <c r="D8" s="4"/>
      <c r="E8" s="4"/>
      <c r="F8" s="168"/>
      <c r="G8" s="4"/>
      <c r="H8" s="168"/>
      <c r="I8" s="4"/>
      <c r="J8" s="4"/>
      <c r="K8" s="4"/>
      <c r="L8" s="4"/>
      <c r="M8" s="4"/>
      <c r="N8" s="4"/>
      <c r="O8" s="4"/>
      <c r="P8" s="20"/>
      <c r="Q8" s="4"/>
      <c r="R8" s="4"/>
      <c r="S8" s="4"/>
      <c r="T8" s="4"/>
      <c r="U8" s="4"/>
      <c r="V8" s="4"/>
      <c r="W8" s="4"/>
      <c r="X8" s="4"/>
      <c r="Y8" s="4"/>
      <c r="Z8" s="4"/>
      <c r="AA8" s="4"/>
      <c r="AB8" s="4"/>
      <c r="AC8" s="4"/>
      <c r="AD8" s="4"/>
      <c r="AE8" s="20"/>
      <c r="AF8" s="4"/>
      <c r="AG8" s="4"/>
      <c r="AH8" s="4"/>
      <c r="AI8" s="4"/>
      <c r="AJ8" s="4"/>
      <c r="AK8" s="4"/>
      <c r="AL8" s="4"/>
      <c r="AM8" s="4"/>
      <c r="AN8" s="4"/>
      <c r="AO8" s="4"/>
      <c r="AP8" s="4"/>
      <c r="AQ8" s="4"/>
      <c r="AR8" s="20"/>
      <c r="AS8" s="4"/>
      <c r="AT8" s="4"/>
      <c r="AU8" s="4"/>
      <c r="AV8" s="4"/>
      <c r="AW8" s="168"/>
      <c r="AX8" s="4"/>
      <c r="AY8" s="168"/>
      <c r="AZ8" s="4"/>
      <c r="BA8" s="4"/>
      <c r="BB8" s="4"/>
      <c r="BC8" s="4"/>
      <c r="BD8" s="192"/>
      <c r="BE8" s="4"/>
      <c r="BF8" s="4"/>
      <c r="BG8" s="4"/>
      <c r="BH8" s="4"/>
      <c r="BI8" s="4"/>
      <c r="BJ8" s="4"/>
      <c r="BK8" s="4"/>
      <c r="BL8" s="4"/>
      <c r="BM8" s="4"/>
      <c r="BN8" s="4"/>
      <c r="BO8" s="4"/>
      <c r="BP8" s="4"/>
      <c r="BQ8" s="4"/>
      <c r="BR8" s="202"/>
      <c r="BS8" s="202"/>
      <c r="BT8" s="202"/>
      <c r="BU8" s="49"/>
      <c r="BV8" s="20"/>
    </row>
    <row r="9" spans="1:75" x14ac:dyDescent="0.35">
      <c r="A9" s="4"/>
      <c r="B9" s="4"/>
      <c r="C9" s="4"/>
      <c r="D9" s="4"/>
      <c r="E9" s="4"/>
      <c r="F9" s="168"/>
      <c r="G9" s="4"/>
      <c r="H9" s="168"/>
      <c r="I9" s="4"/>
      <c r="J9" s="4"/>
      <c r="K9" s="4"/>
      <c r="L9" s="4"/>
      <c r="M9" s="4"/>
      <c r="N9" s="4"/>
      <c r="O9" s="4"/>
      <c r="P9" s="20"/>
      <c r="Q9" s="4"/>
      <c r="R9" s="4"/>
      <c r="S9" s="4"/>
      <c r="T9" s="4"/>
      <c r="U9" s="4"/>
      <c r="V9" s="4"/>
      <c r="W9" s="4"/>
      <c r="X9" s="4"/>
      <c r="Y9" s="4"/>
      <c r="Z9" s="4"/>
      <c r="AA9" s="4"/>
      <c r="AB9" s="4"/>
      <c r="AC9" s="4"/>
      <c r="AD9" s="4"/>
      <c r="AE9" s="20"/>
      <c r="AF9" s="4"/>
      <c r="AG9" s="4"/>
      <c r="AH9" s="4"/>
      <c r="AI9" s="4"/>
      <c r="AJ9" s="4"/>
      <c r="AK9" s="4"/>
      <c r="AL9" s="4"/>
      <c r="AM9" s="4"/>
      <c r="AN9" s="4"/>
      <c r="AO9" s="4"/>
      <c r="AP9" s="4"/>
      <c r="AQ9" s="4"/>
      <c r="AR9" s="20"/>
      <c r="AS9" s="4"/>
      <c r="AT9" s="4"/>
      <c r="AU9" s="4"/>
      <c r="AV9" s="4"/>
      <c r="AW9" s="168"/>
      <c r="AX9" s="4"/>
      <c r="AY9" s="168"/>
      <c r="AZ9" s="4"/>
      <c r="BA9" s="4"/>
      <c r="BB9" s="4"/>
      <c r="BC9" s="4"/>
      <c r="BD9" s="192"/>
      <c r="BE9" s="4"/>
      <c r="BF9" s="4"/>
      <c r="BG9" s="4"/>
      <c r="BH9" s="4"/>
      <c r="BI9" s="4"/>
      <c r="BJ9" s="4"/>
      <c r="BK9" s="4"/>
      <c r="BL9" s="4"/>
      <c r="BM9" s="4"/>
      <c r="BN9" s="4"/>
      <c r="BO9" s="4"/>
      <c r="BP9" s="4"/>
      <c r="BQ9" s="4"/>
      <c r="BR9" s="202"/>
      <c r="BS9" s="202"/>
      <c r="BT9" s="202"/>
      <c r="BU9" s="49"/>
      <c r="BV9" s="20"/>
    </row>
    <row r="10" spans="1:75" x14ac:dyDescent="0.35">
      <c r="F10" s="172"/>
      <c r="H10" s="172"/>
      <c r="AU10" s="4"/>
      <c r="AV10" s="4"/>
      <c r="AW10" s="168"/>
      <c r="AX10" s="4"/>
      <c r="AY10" s="168"/>
      <c r="AZ10" s="4"/>
      <c r="BA10" s="4"/>
      <c r="BB10" s="4"/>
      <c r="BC10" s="4"/>
      <c r="BD10" s="192"/>
      <c r="BE10" s="4"/>
      <c r="BF10" s="4"/>
      <c r="BG10" s="4"/>
      <c r="BH10" s="4"/>
      <c r="BI10" s="4"/>
      <c r="BJ10" s="4"/>
      <c r="BK10" s="4"/>
      <c r="BL10" s="4"/>
      <c r="BM10" s="4"/>
      <c r="BN10" s="4"/>
      <c r="BO10" s="4"/>
      <c r="BP10" s="4"/>
      <c r="BQ10" s="4"/>
      <c r="BR10" s="202"/>
      <c r="BS10" s="202"/>
      <c r="BT10" s="202"/>
    </row>
    <row r="11" spans="1:75" x14ac:dyDescent="0.35">
      <c r="A11" s="12" t="s">
        <v>39</v>
      </c>
      <c r="B11" s="12" t="s">
        <v>35</v>
      </c>
      <c r="C11" s="12"/>
      <c r="D11" s="12"/>
      <c r="E11" s="12"/>
      <c r="F11" s="173"/>
      <c r="G11" s="12"/>
      <c r="H11" s="173"/>
      <c r="I11" s="12"/>
      <c r="J11" s="12"/>
      <c r="K11" s="12"/>
      <c r="L11" s="12"/>
      <c r="M11" s="12"/>
      <c r="N11" s="12"/>
      <c r="O11" s="12"/>
      <c r="P11" s="22"/>
      <c r="Q11" s="12" t="s">
        <v>36</v>
      </c>
      <c r="R11" s="12"/>
      <c r="S11" s="12"/>
      <c r="T11" s="12"/>
      <c r="U11" s="12"/>
      <c r="V11" s="12"/>
      <c r="W11" s="12"/>
      <c r="X11" s="12"/>
      <c r="Y11" s="12"/>
      <c r="Z11" s="12"/>
      <c r="AA11" s="12"/>
      <c r="AB11" s="12"/>
      <c r="AC11" s="12"/>
      <c r="AD11" s="12"/>
      <c r="AE11" s="22"/>
      <c r="AF11" s="12" t="s">
        <v>38</v>
      </c>
      <c r="AG11" s="12"/>
      <c r="AH11" s="12"/>
      <c r="AI11" s="12"/>
      <c r="AJ11" s="12"/>
      <c r="AK11" s="12"/>
      <c r="AL11" s="12"/>
      <c r="AM11" s="12"/>
      <c r="AN11" s="12"/>
      <c r="AO11" s="12"/>
      <c r="AP11" s="12"/>
      <c r="AQ11" s="12"/>
      <c r="AR11" s="22"/>
      <c r="AS11" s="12" t="s">
        <v>37</v>
      </c>
      <c r="AT11" s="12"/>
      <c r="AU11" s="12"/>
      <c r="AV11" s="12"/>
      <c r="AW11" s="173"/>
      <c r="AX11" s="12"/>
      <c r="AY11" s="173"/>
      <c r="AZ11" s="12"/>
      <c r="BA11" s="12"/>
      <c r="BB11" s="12"/>
      <c r="BC11" s="12"/>
      <c r="BD11" s="197"/>
      <c r="BE11" s="12"/>
      <c r="BF11" s="12"/>
      <c r="BG11" s="28"/>
      <c r="BH11" s="28"/>
      <c r="BI11" s="28"/>
      <c r="BJ11" s="28"/>
      <c r="BK11" s="28"/>
      <c r="BL11" s="12"/>
      <c r="BM11" s="12"/>
      <c r="BN11" s="12"/>
      <c r="BO11" s="12"/>
      <c r="BP11" s="12"/>
      <c r="BQ11" s="28"/>
      <c r="BR11" s="202"/>
      <c r="BS11" s="202"/>
      <c r="BT11" s="202"/>
      <c r="BU11" s="22"/>
      <c r="BV11" s="22"/>
    </row>
    <row r="12" spans="1:75" x14ac:dyDescent="0.35">
      <c r="A12" s="239" t="s">
        <v>34</v>
      </c>
      <c r="B12" s="4">
        <v>97204.929760000014</v>
      </c>
      <c r="C12" s="4">
        <v>96258.622539999997</v>
      </c>
      <c r="D12" s="4">
        <v>114568.92629999999</v>
      </c>
      <c r="E12" s="4">
        <v>118942.81219999997</v>
      </c>
      <c r="F12" s="168">
        <f>SUM(F13:F18,F23,F27,F34,F38,F43:F49,F52,F55,F60,F65:F69,F39,F24)</f>
        <v>118942.81219999997</v>
      </c>
      <c r="G12" s="4">
        <v>120599.92870977978</v>
      </c>
      <c r="H12" s="168">
        <f>SUM(H13:H18,H23,H27,H34,H38,H43:H49,H52,H55,H60,H65:H69,H39,H24)</f>
        <v>120422.878</v>
      </c>
      <c r="I12" s="4">
        <v>126896.14218598044</v>
      </c>
      <c r="J12" s="4">
        <v>134079.92435333788</v>
      </c>
      <c r="K12" s="4">
        <v>142445.33524688621</v>
      </c>
      <c r="L12" s="4">
        <v>151158.84633766688</v>
      </c>
      <c r="M12" s="4">
        <v>170197.27511779894</v>
      </c>
      <c r="N12" s="4">
        <v>194130.69042387352</v>
      </c>
      <c r="O12" s="4">
        <v>219421.15986865191</v>
      </c>
      <c r="P12" s="20"/>
      <c r="Q12" s="242">
        <v>44041.137649109391</v>
      </c>
      <c r="R12" s="242">
        <v>43367.655740932976</v>
      </c>
      <c r="S12" s="242">
        <v>44947.563395473335</v>
      </c>
      <c r="T12" s="242">
        <v>46969.587873358658</v>
      </c>
      <c r="U12" s="242"/>
      <c r="V12" s="242">
        <v>49388.869870677852</v>
      </c>
      <c r="W12" s="242"/>
      <c r="X12" s="242">
        <v>50580.925466302418</v>
      </c>
      <c r="Y12" s="242">
        <v>51980.94074164678</v>
      </c>
      <c r="Z12" s="242">
        <v>53699.37177521312</v>
      </c>
      <c r="AA12" s="242">
        <v>55569.155431504907</v>
      </c>
      <c r="AB12" s="242">
        <v>63239.105614175751</v>
      </c>
      <c r="AC12" s="242">
        <v>73245.782803471011</v>
      </c>
      <c r="AD12" s="242">
        <v>84163.472047478383</v>
      </c>
      <c r="AE12" s="20"/>
      <c r="AF12" s="4">
        <v>53163.792110890587</v>
      </c>
      <c r="AG12" s="4">
        <v>52890.966799067013</v>
      </c>
      <c r="AH12" s="4">
        <v>69621.362904526657</v>
      </c>
      <c r="AI12" s="4">
        <v>71973.224326641328</v>
      </c>
      <c r="AJ12" s="4">
        <v>71211.058839101926</v>
      </c>
      <c r="AK12" s="4">
        <v>76315.216719678006</v>
      </c>
      <c r="AL12" s="4">
        <v>82098.983611691117</v>
      </c>
      <c r="AM12" s="4">
        <v>88745.963471673138</v>
      </c>
      <c r="AN12" s="4">
        <v>95589.690906161995</v>
      </c>
      <c r="AO12" s="4">
        <v>106958.16950362318</v>
      </c>
      <c r="AP12" s="4">
        <v>120884.90762040249</v>
      </c>
      <c r="AQ12" s="4">
        <v>135257.68782117349</v>
      </c>
      <c r="AR12" s="20"/>
      <c r="AS12" s="4">
        <v>54092.582000000009</v>
      </c>
      <c r="AT12" s="4">
        <v>50895</v>
      </c>
      <c r="AU12" s="4">
        <v>68465.999999999985</v>
      </c>
      <c r="AV12" s="4">
        <v>73032.952379680937</v>
      </c>
      <c r="AW12" s="168">
        <f>AV12</f>
        <v>73032.952379680937</v>
      </c>
      <c r="AX12" s="4">
        <v>69950.88663166984</v>
      </c>
      <c r="AY12" s="168">
        <f>AX12</f>
        <v>69950.88663166984</v>
      </c>
      <c r="AZ12" s="4">
        <v>74910.387732836709</v>
      </c>
      <c r="BA12" s="4">
        <v>82448.594190336778</v>
      </c>
      <c r="BB12" s="4">
        <v>86183.979238703716</v>
      </c>
      <c r="BC12" s="4">
        <v>91121.143154513207</v>
      </c>
      <c r="BD12" s="192">
        <f t="shared" ref="BD12:BD75" si="32">BC12+(BC12*BR12)</f>
        <v>94207.442445846405</v>
      </c>
      <c r="BE12" s="192">
        <f t="shared" ref="BE12:BE75" si="33">BD12+(BD12*BR12)</f>
        <v>97398.275580653586</v>
      </c>
      <c r="BF12" s="192">
        <f t="shared" ref="BF12:BF75" si="34">BE12+(BE12*BR12)</f>
        <v>100697.18315023842</v>
      </c>
      <c r="BG12" s="4">
        <v>104107.82566674902</v>
      </c>
      <c r="BH12" s="192">
        <f t="shared" ref="BH12:BH75" si="35">BG12+(BG12*BS12)</f>
        <v>108107.8641816165</v>
      </c>
      <c r="BI12" s="192">
        <f t="shared" ref="BI12:BI75" si="36">BH12+(BH12*BS12)</f>
        <v>112261.59246973542</v>
      </c>
      <c r="BJ12" s="192">
        <f t="shared" ref="BJ12:BJ75" si="37">BI12+(BI12*BS12)</f>
        <v>116574.91561084797</v>
      </c>
      <c r="BK12" s="192">
        <f t="shared" ref="BK12:BK75" si="38">BJ12+(BJ12*BS12)</f>
        <v>121053.96557010335</v>
      </c>
      <c r="BL12" s="4">
        <v>125705.10991546563</v>
      </c>
      <c r="BM12" s="192">
        <f t="shared" ref="BM12:BM75" si="39">BL12+(BL12*BT12)</f>
        <v>127371.44569845</v>
      </c>
      <c r="BN12" s="192">
        <f t="shared" ref="BN12:BN75" si="40">BM12+(BM12*BT12)</f>
        <v>129059.87028071645</v>
      </c>
      <c r="BO12" s="192">
        <f t="shared" ref="BO12:BO75" si="41">BN12+(BN12*BT12)</f>
        <v>130770.67646942828</v>
      </c>
      <c r="BP12" s="192">
        <f t="shared" ref="BP12:BP75" si="42">BO12+(BO12*BT12)</f>
        <v>132504.16095317455</v>
      </c>
      <c r="BQ12" s="4">
        <v>134260.62435342197</v>
      </c>
      <c r="BR12" s="202">
        <f t="shared" ref="BR12:BR36" si="43">((BG12/BC12)^(1/($BG$4-$BC$4)))-1</f>
        <v>3.3870287229603724E-2</v>
      </c>
      <c r="BS12" s="202">
        <f t="shared" ref="BS12:BS35" si="44">((BL12/BG12)^(1/($BL$4-$BG$4)))-1</f>
        <v>3.84220733575944E-2</v>
      </c>
      <c r="BT12" s="202">
        <f t="shared" ref="BT12:BT35" si="45">((BQ12/BL12)^(1/($BQ$4-$BL$4)))-1</f>
        <v>1.3255911268085674E-2</v>
      </c>
      <c r="BU12" s="30"/>
      <c r="BV12" s="20"/>
    </row>
    <row r="13" spans="1:75" x14ac:dyDescent="0.35">
      <c r="A13" s="240" t="s">
        <v>0</v>
      </c>
      <c r="B13" s="17">
        <v>15457.844159999999</v>
      </c>
      <c r="C13" s="17">
        <v>16201.35</v>
      </c>
      <c r="D13" s="17">
        <v>18713.856</v>
      </c>
      <c r="E13" s="17">
        <v>18339.946199999998</v>
      </c>
      <c r="F13" s="169">
        <f>E13</f>
        <v>18339.946199999998</v>
      </c>
      <c r="G13" s="17">
        <v>18758.72</v>
      </c>
      <c r="H13" s="169">
        <v>18598.72</v>
      </c>
      <c r="I13" s="17">
        <v>19541.576439585548</v>
      </c>
      <c r="J13" s="17">
        <v>20509.508846443634</v>
      </c>
      <c r="K13" s="17">
        <v>21603.67851089211</v>
      </c>
      <c r="L13" s="17">
        <v>22727.214580942316</v>
      </c>
      <c r="M13" s="17">
        <v>25280.226481852318</v>
      </c>
      <c r="N13" s="17">
        <v>27843.334508937285</v>
      </c>
      <c r="O13" s="17">
        <v>30528.869208155043</v>
      </c>
      <c r="P13" s="30"/>
      <c r="Q13" s="84">
        <v>7360.9729032380319</v>
      </c>
      <c r="R13" s="84">
        <v>7582.2190015421002</v>
      </c>
      <c r="S13" s="84">
        <v>7642.2615731178557</v>
      </c>
      <c r="T13" s="84">
        <v>7645.9687925059225</v>
      </c>
      <c r="U13" s="84"/>
      <c r="V13" s="84">
        <v>7640.2482912268415</v>
      </c>
      <c r="W13" s="84"/>
      <c r="X13" s="84">
        <v>7649.9389462265044</v>
      </c>
      <c r="Y13" s="84">
        <v>7661.4007416262893</v>
      </c>
      <c r="Z13" s="84">
        <v>7670.1342161514494</v>
      </c>
      <c r="AA13" s="84">
        <v>7669.4603883396712</v>
      </c>
      <c r="AB13" s="84">
        <v>7669.3582120806714</v>
      </c>
      <c r="AC13" s="84">
        <v>7665.4780705765952</v>
      </c>
      <c r="AD13" s="84">
        <v>7662.7317803715077</v>
      </c>
      <c r="AE13" s="30"/>
      <c r="AF13" s="17">
        <v>8096.8712567619668</v>
      </c>
      <c r="AG13" s="17">
        <v>8619.1309984579002</v>
      </c>
      <c r="AH13" s="17">
        <v>11071.594426882144</v>
      </c>
      <c r="AI13" s="17">
        <v>10693.977407494076</v>
      </c>
      <c r="AJ13" s="17">
        <v>11118.471708773159</v>
      </c>
      <c r="AK13" s="17">
        <v>11891.637493359043</v>
      </c>
      <c r="AL13" s="17">
        <v>12848.108104817344</v>
      </c>
      <c r="AM13" s="17">
        <v>13933.544294740661</v>
      </c>
      <c r="AN13" s="17">
        <v>15057.754192602646</v>
      </c>
      <c r="AO13" s="17">
        <v>17610.868269771647</v>
      </c>
      <c r="AP13" s="17">
        <v>20177.85643836069</v>
      </c>
      <c r="AQ13" s="17">
        <v>22866.137427783535</v>
      </c>
      <c r="AR13" s="30"/>
      <c r="AS13" s="17">
        <v>10613.408763002994</v>
      </c>
      <c r="AT13" s="17">
        <v>9404.2612000826775</v>
      </c>
      <c r="AU13" s="17">
        <v>12432.95772158303</v>
      </c>
      <c r="AV13" s="17">
        <v>11438.321103856388</v>
      </c>
      <c r="AW13" s="169">
        <f t="shared" ref="AW13:AY69" si="46">AV13</f>
        <v>11438.321103856388</v>
      </c>
      <c r="AX13" s="17">
        <v>11552.704314894952</v>
      </c>
      <c r="AY13" s="169">
        <f t="shared" si="46"/>
        <v>11552.704314894952</v>
      </c>
      <c r="AZ13" s="17">
        <v>11783.758401192852</v>
      </c>
      <c r="BA13" s="17">
        <v>12608.621489276353</v>
      </c>
      <c r="BB13" s="17">
        <v>13617.311208418461</v>
      </c>
      <c r="BC13" s="17">
        <v>14706.69610509194</v>
      </c>
      <c r="BD13" s="193">
        <f t="shared" si="32"/>
        <v>15331.24447048074</v>
      </c>
      <c r="BE13" s="193">
        <f t="shared" si="33"/>
        <v>15982.315493162687</v>
      </c>
      <c r="BF13" s="193">
        <f t="shared" si="34"/>
        <v>16661.035509205369</v>
      </c>
      <c r="BG13" s="17">
        <v>17368.578686721372</v>
      </c>
      <c r="BH13" s="193">
        <f t="shared" si="35"/>
        <v>17829.749878257855</v>
      </c>
      <c r="BI13" s="193">
        <f t="shared" si="36"/>
        <v>18303.16610559947</v>
      </c>
      <c r="BJ13" s="193">
        <f t="shared" si="37"/>
        <v>18789.152499423548</v>
      </c>
      <c r="BK13" s="193">
        <f t="shared" si="38"/>
        <v>19288.042823290081</v>
      </c>
      <c r="BL13" s="17">
        <v>19800.179702862366</v>
      </c>
      <c r="BM13" s="193">
        <f t="shared" si="39"/>
        <v>20325.914861213954</v>
      </c>
      <c r="BN13" s="193">
        <f t="shared" si="40"/>
        <v>20865.609360383394</v>
      </c>
      <c r="BO13" s="193">
        <f t="shared" si="41"/>
        <v>21419.633849342841</v>
      </c>
      <c r="BP13" s="193">
        <f t="shared" si="42"/>
        <v>21988.368818550691</v>
      </c>
      <c r="BQ13" s="17">
        <v>22572.204861263101</v>
      </c>
      <c r="BR13" s="202">
        <f t="shared" si="43"/>
        <v>4.2466938932161691E-2</v>
      </c>
      <c r="BS13" s="202">
        <f t="shared" si="44"/>
        <v>2.655203974111342E-2</v>
      </c>
      <c r="BT13" s="202">
        <f t="shared" si="45"/>
        <v>2.655203974111342E-2</v>
      </c>
      <c r="BU13" s="30"/>
      <c r="BV13" s="30"/>
    </row>
    <row r="14" spans="1:75" x14ac:dyDescent="0.35">
      <c r="A14" s="240" t="s">
        <v>7</v>
      </c>
      <c r="B14" s="3">
        <v>1920.32</v>
      </c>
      <c r="C14" s="3">
        <v>2135.2330999999999</v>
      </c>
      <c r="D14" s="3">
        <v>2292.6320000000001</v>
      </c>
      <c r="E14" s="3">
        <v>2337.864</v>
      </c>
      <c r="F14" s="170">
        <f t="shared" ref="F14:F69" si="47">E14</f>
        <v>2337.864</v>
      </c>
      <c r="G14" s="3">
        <v>2386.3000000000002</v>
      </c>
      <c r="H14" s="170">
        <v>2408.6999999999998</v>
      </c>
      <c r="I14" s="3">
        <v>2494.9671396305976</v>
      </c>
      <c r="J14" s="3">
        <v>2606.4642089013046</v>
      </c>
      <c r="K14" s="3">
        <v>2684.1743069975223</v>
      </c>
      <c r="L14" s="3">
        <v>2763.6851223987078</v>
      </c>
      <c r="M14" s="3">
        <v>2961.6908812564357</v>
      </c>
      <c r="N14" s="3">
        <v>3202.2618195437021</v>
      </c>
      <c r="O14" s="3">
        <v>3462.3737493350727</v>
      </c>
      <c r="P14" s="30"/>
      <c r="Q14" s="243">
        <v>1002.5217206693867</v>
      </c>
      <c r="R14" s="243">
        <v>1000.3366991649521</v>
      </c>
      <c r="S14" s="243">
        <v>1026.9982089096015</v>
      </c>
      <c r="T14" s="243">
        <v>1048.1332480298365</v>
      </c>
      <c r="U14" s="243"/>
      <c r="V14" s="243">
        <v>1066.8695085152146</v>
      </c>
      <c r="W14" s="243"/>
      <c r="X14" s="243">
        <v>1088.7761754579462</v>
      </c>
      <c r="Y14" s="243">
        <v>1110.9624900052045</v>
      </c>
      <c r="Z14" s="243">
        <v>1132.4724634559625</v>
      </c>
      <c r="AA14" s="243">
        <v>1153.3071097316099</v>
      </c>
      <c r="AB14" s="243">
        <v>1243.1359068167678</v>
      </c>
      <c r="AC14" s="243">
        <v>1361.8293770863352</v>
      </c>
      <c r="AD14" s="243">
        <v>1492.8006378607497</v>
      </c>
      <c r="AE14" s="30"/>
      <c r="AF14" s="3">
        <v>917.79827933061324</v>
      </c>
      <c r="AG14" s="3">
        <v>1134.8964008350479</v>
      </c>
      <c r="AH14" s="3">
        <v>1265.6337910903985</v>
      </c>
      <c r="AI14" s="3">
        <v>1289.7307519701635</v>
      </c>
      <c r="AJ14" s="3">
        <v>1319.4304914847855</v>
      </c>
      <c r="AK14" s="3">
        <v>1406.1909641726513</v>
      </c>
      <c r="AL14" s="3">
        <v>1495.5017188961001</v>
      </c>
      <c r="AM14" s="3">
        <v>1551.7018435415598</v>
      </c>
      <c r="AN14" s="3">
        <v>1610.3780126670979</v>
      </c>
      <c r="AO14" s="3">
        <v>1718.5549744396678</v>
      </c>
      <c r="AP14" s="3">
        <v>1840.432442457367</v>
      </c>
      <c r="AQ14" s="3">
        <v>1969.573111474323</v>
      </c>
      <c r="AR14" s="30"/>
      <c r="AS14" s="3">
        <v>1503.5713956795068</v>
      </c>
      <c r="AT14" s="3">
        <v>1544.8969191975527</v>
      </c>
      <c r="AU14" s="3">
        <v>1858.1600209365697</v>
      </c>
      <c r="AV14" s="3">
        <v>1895.323221355301</v>
      </c>
      <c r="AW14" s="170">
        <f t="shared" si="46"/>
        <v>1895.323221355301</v>
      </c>
      <c r="AX14" s="3">
        <v>1933.2296857824072</v>
      </c>
      <c r="AY14" s="170">
        <f t="shared" si="46"/>
        <v>1933.2296857824072</v>
      </c>
      <c r="AZ14" s="3">
        <v>1971.8942794980553</v>
      </c>
      <c r="BA14" s="3">
        <v>2011.3321650880164</v>
      </c>
      <c r="BB14" s="3">
        <v>2051.5588083897769</v>
      </c>
      <c r="BC14" s="3">
        <v>2092.5899845575723</v>
      </c>
      <c r="BD14" s="194">
        <f t="shared" si="32"/>
        <v>2134.4417842487237</v>
      </c>
      <c r="BE14" s="194">
        <f t="shared" si="33"/>
        <v>2177.1306199336982</v>
      </c>
      <c r="BF14" s="194">
        <f t="shared" si="34"/>
        <v>2220.6732323323722</v>
      </c>
      <c r="BG14" s="3">
        <v>2265.0866969790195</v>
      </c>
      <c r="BH14" s="194">
        <f t="shared" si="35"/>
        <v>2308.6780107048221</v>
      </c>
      <c r="BI14" s="194">
        <f t="shared" si="36"/>
        <v>2353.1082338793781</v>
      </c>
      <c r="BJ14" s="194">
        <f t="shared" si="37"/>
        <v>2398.3935112114164</v>
      </c>
      <c r="BK14" s="194">
        <f t="shared" si="38"/>
        <v>2444.550298112591</v>
      </c>
      <c r="BL14" s="3">
        <v>2491.5953666769215</v>
      </c>
      <c r="BM14" s="194">
        <f t="shared" si="39"/>
        <v>2539.5458117753042</v>
      </c>
      <c r="BN14" s="194">
        <f t="shared" si="40"/>
        <v>2588.4190572673156</v>
      </c>
      <c r="BO14" s="194">
        <f t="shared" si="41"/>
        <v>2638.2328623325575</v>
      </c>
      <c r="BP14" s="194">
        <f t="shared" si="42"/>
        <v>2689.0053279238496</v>
      </c>
      <c r="BQ14" s="3">
        <v>2740.7549033446139</v>
      </c>
      <c r="BR14" s="202">
        <f t="shared" si="43"/>
        <v>2.0000000000000018E-2</v>
      </c>
      <c r="BS14" s="202">
        <f t="shared" si="44"/>
        <v>1.9244876491456564E-2</v>
      </c>
      <c r="BT14" s="202">
        <f t="shared" si="45"/>
        <v>1.9244876491456564E-2</v>
      </c>
      <c r="BU14" s="30"/>
      <c r="BV14" s="30"/>
    </row>
    <row r="15" spans="1:75" x14ac:dyDescent="0.35">
      <c r="A15" s="240" t="s">
        <v>8</v>
      </c>
      <c r="B15" s="8">
        <v>17210.4912</v>
      </c>
      <c r="C15" s="8">
        <v>16844.517</v>
      </c>
      <c r="D15" s="8">
        <v>19586.257600000001</v>
      </c>
      <c r="E15" s="8">
        <v>18893.952000000001</v>
      </c>
      <c r="F15" s="169">
        <f t="shared" si="47"/>
        <v>18893.952000000001</v>
      </c>
      <c r="G15" s="8">
        <v>19484.5</v>
      </c>
      <c r="H15" s="169">
        <v>19441.8</v>
      </c>
      <c r="I15" s="8">
        <v>20146.735224118831</v>
      </c>
      <c r="J15" s="8">
        <v>20824.991815923837</v>
      </c>
      <c r="K15" s="8">
        <v>21409.572875026701</v>
      </c>
      <c r="L15" s="8">
        <v>22007.398244822278</v>
      </c>
      <c r="M15" s="8">
        <v>23624.521397488737</v>
      </c>
      <c r="N15" s="8">
        <v>25650.683187614388</v>
      </c>
      <c r="O15" s="8">
        <v>27850.132715929009</v>
      </c>
      <c r="P15" s="30"/>
      <c r="Q15" s="243">
        <v>9845.9204176034218</v>
      </c>
      <c r="R15" s="243">
        <v>8507.1064906863121</v>
      </c>
      <c r="S15" s="243">
        <v>8771.0045299204794</v>
      </c>
      <c r="T15" s="243">
        <v>9385.8533862225431</v>
      </c>
      <c r="U15" s="243"/>
      <c r="V15" s="243">
        <v>10373.753955618917</v>
      </c>
      <c r="W15" s="243"/>
      <c r="X15" s="243">
        <v>9967.4961904259071</v>
      </c>
      <c r="Y15" s="243">
        <v>9675.1943417698058</v>
      </c>
      <c r="Z15" s="243">
        <v>9615.7749698523276</v>
      </c>
      <c r="AA15" s="243">
        <v>9660.5956678423317</v>
      </c>
      <c r="AB15" s="243">
        <v>8957.7539110642701</v>
      </c>
      <c r="AC15" s="243">
        <v>12221.60943748367</v>
      </c>
      <c r="AD15" s="243">
        <v>15131.007529249273</v>
      </c>
      <c r="AE15" s="30"/>
      <c r="AF15" s="8">
        <v>7364.5707823965786</v>
      </c>
      <c r="AG15" s="8">
        <v>8337.4105093136877</v>
      </c>
      <c r="AH15" s="8">
        <v>10815.253070079521</v>
      </c>
      <c r="AI15" s="8">
        <v>9508.098613777458</v>
      </c>
      <c r="AJ15" s="8">
        <v>9110.7460443810833</v>
      </c>
      <c r="AK15" s="8">
        <v>10179.239033692924</v>
      </c>
      <c r="AL15" s="8">
        <v>11149.797474154031</v>
      </c>
      <c r="AM15" s="8">
        <v>11793.797905174373</v>
      </c>
      <c r="AN15" s="8">
        <v>12346.802576979946</v>
      </c>
      <c r="AO15" s="8">
        <v>14666.767486424467</v>
      </c>
      <c r="AP15" s="8">
        <v>13429.073750130718</v>
      </c>
      <c r="AQ15" s="8">
        <v>12719.125186679736</v>
      </c>
      <c r="AR15" s="30"/>
      <c r="AS15" s="8">
        <v>7749.4916890082968</v>
      </c>
      <c r="AT15" s="8">
        <v>7867.7184815815608</v>
      </c>
      <c r="AU15" s="8">
        <v>11001.655628685108</v>
      </c>
      <c r="AV15" s="8">
        <v>10121.5231783903</v>
      </c>
      <c r="AW15" s="169">
        <f t="shared" si="46"/>
        <v>10121.5231783903</v>
      </c>
      <c r="AX15" s="8">
        <v>10323.953641958105</v>
      </c>
      <c r="AY15" s="169">
        <f t="shared" si="46"/>
        <v>10323.953641958105</v>
      </c>
      <c r="AZ15" s="8">
        <v>10530.432714797267</v>
      </c>
      <c r="BA15" s="8">
        <v>10741.041369093213</v>
      </c>
      <c r="BB15" s="8">
        <v>10955.862196475076</v>
      </c>
      <c r="BC15" s="8">
        <v>11174.979440404579</v>
      </c>
      <c r="BD15" s="195">
        <f t="shared" si="32"/>
        <v>11398.479029212671</v>
      </c>
      <c r="BE15" s="195">
        <f t="shared" si="33"/>
        <v>11626.448609796924</v>
      </c>
      <c r="BF15" s="195">
        <f t="shared" si="34"/>
        <v>11858.977581992862</v>
      </c>
      <c r="BG15" s="8">
        <v>12096.15713363272</v>
      </c>
      <c r="BH15" s="195">
        <f t="shared" si="35"/>
        <v>12144.159266007257</v>
      </c>
      <c r="BI15" s="195">
        <f t="shared" si="36"/>
        <v>12192.351889021675</v>
      </c>
      <c r="BJ15" s="195">
        <f t="shared" si="37"/>
        <v>12240.735758614974</v>
      </c>
      <c r="BK15" s="195">
        <f t="shared" si="38"/>
        <v>12289.311633726005</v>
      </c>
      <c r="BL15" s="8">
        <v>12338.080276305374</v>
      </c>
      <c r="BM15" s="195">
        <f t="shared" si="39"/>
        <v>12387.042451327401</v>
      </c>
      <c r="BN15" s="195">
        <f t="shared" si="40"/>
        <v>12436.198926802108</v>
      </c>
      <c r="BO15" s="195">
        <f t="shared" si="41"/>
        <v>12485.550473787274</v>
      </c>
      <c r="BP15" s="195">
        <f t="shared" si="42"/>
        <v>12535.097866400527</v>
      </c>
      <c r="BQ15" s="8">
        <v>12584.841881831482</v>
      </c>
      <c r="BR15" s="202">
        <f t="shared" si="43"/>
        <v>2.0000000000000018E-2</v>
      </c>
      <c r="BS15" s="202">
        <f t="shared" si="44"/>
        <v>3.9683787044291208E-3</v>
      </c>
      <c r="BT15" s="202">
        <f t="shared" si="45"/>
        <v>3.9683787044291208E-3</v>
      </c>
      <c r="BU15" s="30"/>
      <c r="BV15" s="30"/>
    </row>
    <row r="16" spans="1:75" x14ac:dyDescent="0.35">
      <c r="A16" s="240" t="s">
        <v>9</v>
      </c>
      <c r="B16" s="3">
        <v>2366.4960000000001</v>
      </c>
      <c r="C16" s="3">
        <v>2843.8016000000002</v>
      </c>
      <c r="D16" s="3">
        <v>3084.3085000000001</v>
      </c>
      <c r="E16" s="3">
        <v>3346.3679999999999</v>
      </c>
      <c r="F16" s="170">
        <f t="shared" si="47"/>
        <v>3346.3679999999999</v>
      </c>
      <c r="G16" s="3">
        <v>3371.28</v>
      </c>
      <c r="H16" s="170">
        <v>3302.3100000000004</v>
      </c>
      <c r="I16" s="3">
        <v>3625.4677002567682</v>
      </c>
      <c r="J16" s="3">
        <v>3852.7756663959008</v>
      </c>
      <c r="K16" s="3">
        <v>4155.5080217276918</v>
      </c>
      <c r="L16" s="3">
        <v>4431.6893257251058</v>
      </c>
      <c r="M16" s="3">
        <v>4885.6681873073194</v>
      </c>
      <c r="N16" s="3">
        <v>5545.3108992900261</v>
      </c>
      <c r="O16" s="3">
        <v>6323.5942142094991</v>
      </c>
      <c r="P16" s="30"/>
      <c r="Q16" s="243">
        <v>3180.5543674117739</v>
      </c>
      <c r="R16" s="243">
        <v>3175.6007899197252</v>
      </c>
      <c r="S16" s="243">
        <v>3251.4963144917524</v>
      </c>
      <c r="T16" s="243">
        <v>3306.4153291012062</v>
      </c>
      <c r="U16" s="243"/>
      <c r="V16" s="243">
        <v>3356.4543184286304</v>
      </c>
      <c r="W16" s="243"/>
      <c r="X16" s="243">
        <v>3414.3854136308773</v>
      </c>
      <c r="Y16" s="243">
        <v>3472.1769978657235</v>
      </c>
      <c r="Z16" s="243">
        <v>3530.5024981172805</v>
      </c>
      <c r="AA16" s="243">
        <v>3587.0841990283657</v>
      </c>
      <c r="AB16" s="243">
        <v>3819.650425113985</v>
      </c>
      <c r="AC16" s="243">
        <v>4010.7397867656568</v>
      </c>
      <c r="AD16" s="243">
        <v>4213.4085702323846</v>
      </c>
      <c r="AE16" s="30"/>
      <c r="AF16" s="3">
        <v>-814.05836741177382</v>
      </c>
      <c r="AG16" s="3">
        <v>-331.79918991972499</v>
      </c>
      <c r="AH16" s="3">
        <v>-167.18781449175231</v>
      </c>
      <c r="AI16" s="3">
        <v>39.952670898793713</v>
      </c>
      <c r="AJ16" s="3">
        <v>14.825681571369842</v>
      </c>
      <c r="AK16" s="3">
        <v>211.0822866258909</v>
      </c>
      <c r="AL16" s="3">
        <v>380.59866853017729</v>
      </c>
      <c r="AM16" s="3">
        <v>625.00552361041127</v>
      </c>
      <c r="AN16" s="3">
        <v>844.60512669674017</v>
      </c>
      <c r="AO16" s="3">
        <v>1066.0177621933344</v>
      </c>
      <c r="AP16" s="3">
        <v>1534.5711125243693</v>
      </c>
      <c r="AQ16" s="3">
        <v>2110.1856439771145</v>
      </c>
      <c r="AR16" s="30"/>
      <c r="AS16" s="3">
        <v>2644.9169424337124</v>
      </c>
      <c r="AT16" s="3">
        <v>3111.3557407121866</v>
      </c>
      <c r="AU16" s="3">
        <v>3432.6592444527632</v>
      </c>
      <c r="AV16" s="3">
        <v>3501.3124293418186</v>
      </c>
      <c r="AW16" s="170">
        <f t="shared" si="46"/>
        <v>3501.3124293418186</v>
      </c>
      <c r="AX16" s="3">
        <v>3571.3386779286552</v>
      </c>
      <c r="AY16" s="170">
        <f t="shared" si="46"/>
        <v>3571.3386779286552</v>
      </c>
      <c r="AZ16" s="3">
        <v>3642.7654514872283</v>
      </c>
      <c r="BA16" s="3">
        <v>3715.620760516973</v>
      </c>
      <c r="BB16" s="3">
        <v>3789.9331757273126</v>
      </c>
      <c r="BC16" s="3">
        <v>3865.7318392418588</v>
      </c>
      <c r="BD16" s="194">
        <f t="shared" si="32"/>
        <v>3943.0464760266959</v>
      </c>
      <c r="BE16" s="194">
        <f t="shared" si="33"/>
        <v>4021.9074055472297</v>
      </c>
      <c r="BF16" s="194">
        <f t="shared" si="34"/>
        <v>4102.3455536581741</v>
      </c>
      <c r="BG16" s="3">
        <v>4184.3924647313379</v>
      </c>
      <c r="BH16" s="194">
        <f t="shared" si="35"/>
        <v>4264.9205809068744</v>
      </c>
      <c r="BI16" s="194">
        <f t="shared" si="36"/>
        <v>4346.9984507322988</v>
      </c>
      <c r="BJ16" s="194">
        <f t="shared" si="37"/>
        <v>4430.6558990251951</v>
      </c>
      <c r="BK16" s="194">
        <f t="shared" si="38"/>
        <v>4515.9233245780788</v>
      </c>
      <c r="BL16" s="3">
        <v>4602.8317112044724</v>
      </c>
      <c r="BM16" s="194">
        <f t="shared" si="39"/>
        <v>4691.4126389975618</v>
      </c>
      <c r="BN16" s="194">
        <f t="shared" si="40"/>
        <v>4781.6982958055278</v>
      </c>
      <c r="BO16" s="194">
        <f t="shared" si="41"/>
        <v>4873.7214889277138</v>
      </c>
      <c r="BP16" s="194">
        <f t="shared" si="42"/>
        <v>4967.5156570358859</v>
      </c>
      <c r="BQ16" s="3">
        <v>5063.1148823249205</v>
      </c>
      <c r="BR16" s="202">
        <f t="shared" si="43"/>
        <v>2.0000000000000018E-2</v>
      </c>
      <c r="BS16" s="202">
        <f t="shared" si="44"/>
        <v>1.9244876491456564E-2</v>
      </c>
      <c r="BT16" s="202">
        <f t="shared" si="45"/>
        <v>1.9244876491456564E-2</v>
      </c>
      <c r="BU16" s="30"/>
      <c r="BV16" s="30"/>
    </row>
    <row r="17" spans="1:74" x14ac:dyDescent="0.35">
      <c r="A17" s="240" t="s">
        <v>11</v>
      </c>
      <c r="B17" s="8">
        <v>0</v>
      </c>
      <c r="C17" s="8">
        <v>0</v>
      </c>
      <c r="D17" s="8">
        <v>0</v>
      </c>
      <c r="E17" s="8">
        <v>0</v>
      </c>
      <c r="F17" s="169">
        <f t="shared" si="47"/>
        <v>0</v>
      </c>
      <c r="G17" s="8">
        <v>0</v>
      </c>
      <c r="H17" s="169">
        <v>0</v>
      </c>
      <c r="I17" s="8">
        <v>0</v>
      </c>
      <c r="J17" s="8">
        <v>0</v>
      </c>
      <c r="K17" s="8">
        <v>0</v>
      </c>
      <c r="L17" s="8">
        <v>0</v>
      </c>
      <c r="M17" s="8">
        <v>0</v>
      </c>
      <c r="N17" s="8">
        <v>0</v>
      </c>
      <c r="O17" s="8">
        <v>0</v>
      </c>
      <c r="P17" s="30"/>
      <c r="Q17" s="243">
        <v>0</v>
      </c>
      <c r="R17" s="243">
        <v>0</v>
      </c>
      <c r="S17" s="243">
        <v>0</v>
      </c>
      <c r="T17" s="243">
        <v>0</v>
      </c>
      <c r="U17" s="243"/>
      <c r="V17" s="243">
        <v>0</v>
      </c>
      <c r="W17" s="243"/>
      <c r="X17" s="243">
        <v>0</v>
      </c>
      <c r="Y17" s="243">
        <v>0</v>
      </c>
      <c r="Z17" s="243">
        <v>0</v>
      </c>
      <c r="AA17" s="243">
        <v>0</v>
      </c>
      <c r="AB17" s="243">
        <v>0</v>
      </c>
      <c r="AC17" s="243">
        <v>0</v>
      </c>
      <c r="AD17" s="243">
        <v>0</v>
      </c>
      <c r="AE17" s="30"/>
      <c r="AF17" s="8">
        <v>0</v>
      </c>
      <c r="AG17" s="8">
        <v>0</v>
      </c>
      <c r="AH17" s="8">
        <v>0</v>
      </c>
      <c r="AI17" s="8">
        <v>0</v>
      </c>
      <c r="AJ17" s="8">
        <v>0</v>
      </c>
      <c r="AK17" s="8">
        <v>0</v>
      </c>
      <c r="AL17" s="8">
        <v>0</v>
      </c>
      <c r="AM17" s="8">
        <v>0</v>
      </c>
      <c r="AN17" s="8">
        <v>0</v>
      </c>
      <c r="AO17" s="8">
        <v>0</v>
      </c>
      <c r="AP17" s="8">
        <v>0</v>
      </c>
      <c r="AQ17" s="8">
        <v>0</v>
      </c>
      <c r="AR17" s="30"/>
      <c r="AS17" s="8">
        <v>0</v>
      </c>
      <c r="AT17" s="8">
        <v>9.8683814641835541E-7</v>
      </c>
      <c r="AU17" s="8">
        <v>0</v>
      </c>
      <c r="AV17" s="8">
        <v>0</v>
      </c>
      <c r="AW17" s="169">
        <f t="shared" si="46"/>
        <v>0</v>
      </c>
      <c r="AX17" s="8">
        <v>0</v>
      </c>
      <c r="AY17" s="169">
        <f t="shared" si="46"/>
        <v>0</v>
      </c>
      <c r="AZ17" s="8">
        <v>0</v>
      </c>
      <c r="BA17" s="8">
        <v>0</v>
      </c>
      <c r="BB17" s="8">
        <v>0</v>
      </c>
      <c r="BC17" s="8">
        <v>0</v>
      </c>
      <c r="BD17" s="195" t="e">
        <f t="shared" si="32"/>
        <v>#DIV/0!</v>
      </c>
      <c r="BE17" s="195" t="e">
        <f t="shared" si="33"/>
        <v>#DIV/0!</v>
      </c>
      <c r="BF17" s="195" t="e">
        <f t="shared" si="34"/>
        <v>#DIV/0!</v>
      </c>
      <c r="BG17" s="8">
        <v>0</v>
      </c>
      <c r="BH17" s="195" t="e">
        <f t="shared" si="35"/>
        <v>#DIV/0!</v>
      </c>
      <c r="BI17" s="195" t="e">
        <f t="shared" si="36"/>
        <v>#DIV/0!</v>
      </c>
      <c r="BJ17" s="195" t="e">
        <f t="shared" si="37"/>
        <v>#DIV/0!</v>
      </c>
      <c r="BK17" s="195" t="e">
        <f t="shared" si="38"/>
        <v>#DIV/0!</v>
      </c>
      <c r="BL17" s="8">
        <v>0</v>
      </c>
      <c r="BM17" s="195" t="e">
        <f t="shared" si="39"/>
        <v>#DIV/0!</v>
      </c>
      <c r="BN17" s="195" t="e">
        <f t="shared" si="40"/>
        <v>#DIV/0!</v>
      </c>
      <c r="BO17" s="195" t="e">
        <f t="shared" si="41"/>
        <v>#DIV/0!</v>
      </c>
      <c r="BP17" s="195" t="e">
        <f t="shared" si="42"/>
        <v>#DIV/0!</v>
      </c>
      <c r="BQ17" s="8">
        <v>0</v>
      </c>
      <c r="BR17" s="202" t="e">
        <f t="shared" si="43"/>
        <v>#DIV/0!</v>
      </c>
      <c r="BS17" s="202" t="e">
        <f t="shared" si="44"/>
        <v>#DIV/0!</v>
      </c>
      <c r="BT17" s="202" t="e">
        <f t="shared" si="45"/>
        <v>#DIV/0!</v>
      </c>
      <c r="BU17" s="30"/>
      <c r="BV17" s="30"/>
    </row>
    <row r="18" spans="1:74" s="246" customFormat="1" x14ac:dyDescent="0.35">
      <c r="A18" s="7" t="s">
        <v>10</v>
      </c>
      <c r="B18" s="160">
        <v>3506.9652000000006</v>
      </c>
      <c r="C18" s="160">
        <v>4731.1459999999997</v>
      </c>
      <c r="D18" s="160">
        <v>5067.2280000000001</v>
      </c>
      <c r="E18" s="160">
        <v>5362.56</v>
      </c>
      <c r="F18" s="169">
        <f t="shared" si="47"/>
        <v>5362.56</v>
      </c>
      <c r="G18" s="160">
        <v>5113.68</v>
      </c>
      <c r="H18" s="169">
        <v>5110.05</v>
      </c>
      <c r="I18" s="160">
        <v>5462.3355809341992</v>
      </c>
      <c r="J18" s="160">
        <v>5786.6538729290141</v>
      </c>
      <c r="K18" s="160">
        <v>6154.4125128716705</v>
      </c>
      <c r="L18" s="160">
        <v>6567.4432176408181</v>
      </c>
      <c r="M18" s="160">
        <v>7289.9882886685673</v>
      </c>
      <c r="N18" s="160">
        <v>8286.4313350720586</v>
      </c>
      <c r="O18" s="160">
        <v>9396.6529260782081</v>
      </c>
      <c r="P18" s="244"/>
      <c r="Q18" s="160">
        <v>2444.1133555561541</v>
      </c>
      <c r="R18" s="160">
        <v>2448.955686985239</v>
      </c>
      <c r="S18" s="160">
        <v>2537.3411851122951</v>
      </c>
      <c r="T18" s="160">
        <v>2612.0107944954411</v>
      </c>
      <c r="U18" s="160"/>
      <c r="V18" s="160">
        <v>2685.9803892189843</v>
      </c>
      <c r="W18" s="160"/>
      <c r="X18" s="160">
        <v>2768.8713565786452</v>
      </c>
      <c r="Y18" s="160">
        <v>2853.2487284226804</v>
      </c>
      <c r="Z18" s="160">
        <v>2939.1311037190235</v>
      </c>
      <c r="AA18" s="160">
        <v>3025.1911051473244</v>
      </c>
      <c r="AB18" s="160">
        <v>3390.5341565296112</v>
      </c>
      <c r="AC18" s="160">
        <v>3555.3704604907789</v>
      </c>
      <c r="AD18" s="160">
        <v>3729.3765905598843</v>
      </c>
      <c r="AE18" s="244"/>
      <c r="AF18" s="160">
        <v>1062.8518444438462</v>
      </c>
      <c r="AG18" s="160">
        <v>2282.1903130147607</v>
      </c>
      <c r="AH18" s="160">
        <v>2529.886814887705</v>
      </c>
      <c r="AI18" s="160">
        <v>2750.5492055045593</v>
      </c>
      <c r="AJ18" s="160">
        <v>2427.699610781016</v>
      </c>
      <c r="AK18" s="160">
        <v>2693.4642243555536</v>
      </c>
      <c r="AL18" s="160">
        <v>2933.4051445063351</v>
      </c>
      <c r="AM18" s="160">
        <v>3215.281409152647</v>
      </c>
      <c r="AN18" s="160">
        <v>3542.2521124934947</v>
      </c>
      <c r="AO18" s="160">
        <v>3899.4541321389556</v>
      </c>
      <c r="AP18" s="160">
        <v>4731.0608745812806</v>
      </c>
      <c r="AQ18" s="160">
        <v>5667.2763355183261</v>
      </c>
      <c r="AR18" s="244"/>
      <c r="AS18" s="160">
        <v>1949.8418401977983</v>
      </c>
      <c r="AT18" s="160">
        <v>2252.1389385722405</v>
      </c>
      <c r="AU18" s="160">
        <v>2644.342942609389</v>
      </c>
      <c r="AV18" s="160">
        <v>2776.5600897398585</v>
      </c>
      <c r="AW18" s="169">
        <f t="shared" si="46"/>
        <v>2776.5600897398585</v>
      </c>
      <c r="AX18" s="160">
        <v>2915.3880942268515</v>
      </c>
      <c r="AY18" s="169">
        <f t="shared" si="46"/>
        <v>2915.3880942268515</v>
      </c>
      <c r="AZ18" s="160">
        <v>3265.2346655340734</v>
      </c>
      <c r="BA18" s="160">
        <v>3657.0628253981631</v>
      </c>
      <c r="BB18" s="160">
        <v>3949.6278514300166</v>
      </c>
      <c r="BC18" s="160">
        <v>4265.5980795444184</v>
      </c>
      <c r="BD18" s="195">
        <f t="shared" si="32"/>
        <v>4350.9100411353065</v>
      </c>
      <c r="BE18" s="195">
        <f t="shared" si="33"/>
        <v>4437.9282419580131</v>
      </c>
      <c r="BF18" s="195">
        <f t="shared" si="34"/>
        <v>4526.6868067971736</v>
      </c>
      <c r="BG18" s="160">
        <v>4617.220542933117</v>
      </c>
      <c r="BH18" s="195">
        <f t="shared" si="35"/>
        <v>4788.69159816714</v>
      </c>
      <c r="BI18" s="195">
        <f t="shared" si="36"/>
        <v>4966.530623592249</v>
      </c>
      <c r="BJ18" s="195">
        <f t="shared" si="37"/>
        <v>5150.9741083599183</v>
      </c>
      <c r="BK18" s="195">
        <f t="shared" si="38"/>
        <v>5342.2673241876637</v>
      </c>
      <c r="BL18" s="160">
        <v>5540.6646515197399</v>
      </c>
      <c r="BM18" s="195">
        <f t="shared" si="39"/>
        <v>5746.4299178005676</v>
      </c>
      <c r="BN18" s="195">
        <f t="shared" si="40"/>
        <v>5959.8367483106986</v>
      </c>
      <c r="BO18" s="195">
        <f t="shared" si="41"/>
        <v>6181.1689300319013</v>
      </c>
      <c r="BP18" s="195">
        <f t="shared" si="42"/>
        <v>6410.7207890251957</v>
      </c>
      <c r="BQ18" s="160">
        <v>6648.7975818236882</v>
      </c>
      <c r="BR18" s="245">
        <f t="shared" si="43"/>
        <v>2.0000000000000018E-2</v>
      </c>
      <c r="BS18" s="245">
        <f t="shared" si="44"/>
        <v>3.7137289336648172E-2</v>
      </c>
      <c r="BT18" s="245">
        <f t="shared" si="45"/>
        <v>3.7137289336648172E-2</v>
      </c>
      <c r="BU18" s="244"/>
      <c r="BV18" s="244"/>
    </row>
    <row r="19" spans="1:74" x14ac:dyDescent="0.35">
      <c r="A19" s="241" t="s">
        <v>62</v>
      </c>
      <c r="B19" s="3">
        <v>1828.4030052049702</v>
      </c>
      <c r="C19" s="3">
        <v>2538.0290952772134</v>
      </c>
      <c r="D19" s="3">
        <v>2948.9813059091839</v>
      </c>
      <c r="E19" s="3">
        <v>3035.4380087058812</v>
      </c>
      <c r="F19" s="170">
        <f t="shared" si="47"/>
        <v>3035.4380087058812</v>
      </c>
      <c r="G19" s="3">
        <v>2780.8259129619523</v>
      </c>
      <c r="H19" s="170">
        <v>2778.8519141853271</v>
      </c>
      <c r="I19" s="3">
        <v>2974.6018408608397</v>
      </c>
      <c r="J19" s="3">
        <v>3154.7443252050807</v>
      </c>
      <c r="K19" s="3">
        <v>3359.1662692444124</v>
      </c>
      <c r="L19" s="3">
        <v>3588.8919766695508</v>
      </c>
      <c r="M19" s="3">
        <v>3987.600782143606</v>
      </c>
      <c r="N19" s="3">
        <v>4370.5774916920909</v>
      </c>
      <c r="O19" s="3">
        <v>4970.1118564139524</v>
      </c>
      <c r="P19" s="30"/>
      <c r="Q19" s="243">
        <v>2444.1133555561541</v>
      </c>
      <c r="R19" s="243">
        <v>2448.955686985239</v>
      </c>
      <c r="S19" s="243">
        <v>2537.3411851122951</v>
      </c>
      <c r="T19" s="243">
        <v>2612.0107944954411</v>
      </c>
      <c r="U19" s="243"/>
      <c r="V19" s="243">
        <v>2685.9803892189843</v>
      </c>
      <c r="W19" s="243"/>
      <c r="X19" s="243">
        <v>2768.8713565786452</v>
      </c>
      <c r="Y19" s="243">
        <v>2853.2487284226804</v>
      </c>
      <c r="Z19" s="243">
        <v>2939.1311037190235</v>
      </c>
      <c r="AA19" s="243">
        <v>3025.1911051473244</v>
      </c>
      <c r="AB19" s="243">
        <v>3390.5341565296112</v>
      </c>
      <c r="AC19" s="243">
        <v>3555.3704604907789</v>
      </c>
      <c r="AD19" s="243">
        <v>3729.3765905598843</v>
      </c>
      <c r="AE19" s="30"/>
      <c r="AF19" s="3">
        <v>-615.71035035118393</v>
      </c>
      <c r="AG19" s="3">
        <v>89.073408291974147</v>
      </c>
      <c r="AH19" s="3">
        <v>411.64012079688905</v>
      </c>
      <c r="AI19" s="3">
        <v>423.4272142104403</v>
      </c>
      <c r="AJ19" s="3">
        <v>94.845523742967998</v>
      </c>
      <c r="AK19" s="3">
        <v>205.73048428219408</v>
      </c>
      <c r="AL19" s="3">
        <v>301.49559678240075</v>
      </c>
      <c r="AM19" s="3">
        <v>420.03516552538895</v>
      </c>
      <c r="AN19" s="3">
        <v>563.70087152222595</v>
      </c>
      <c r="AO19" s="3">
        <v>597.06662561399435</v>
      </c>
      <c r="AP19" s="3">
        <v>815.20703120131316</v>
      </c>
      <c r="AQ19" s="3">
        <v>1240.7352658540688</v>
      </c>
      <c r="AR19" s="30"/>
      <c r="AS19" s="3">
        <v>1220.977734550122</v>
      </c>
      <c r="AT19" s="3">
        <v>1088.2122463943567</v>
      </c>
      <c r="AU19" s="3">
        <v>1560.3455476853585</v>
      </c>
      <c r="AV19" s="3">
        <v>1477.7470377062609</v>
      </c>
      <c r="AW19" s="170">
        <f t="shared" si="46"/>
        <v>1477.7470377062609</v>
      </c>
      <c r="AX19" s="3">
        <v>1575.2632429288353</v>
      </c>
      <c r="AY19" s="170">
        <f t="shared" si="46"/>
        <v>1575.2632429288353</v>
      </c>
      <c r="AZ19" s="3">
        <v>1762.0785798051857</v>
      </c>
      <c r="BA19" s="3">
        <v>1994.7811228987812</v>
      </c>
      <c r="BB19" s="3">
        <v>2122.2008453204426</v>
      </c>
      <c r="BC19" s="3">
        <v>2255.2451843216713</v>
      </c>
      <c r="BD19" s="194">
        <f t="shared" si="32"/>
        <v>2264.0255511711512</v>
      </c>
      <c r="BE19" s="194">
        <f t="shared" si="33"/>
        <v>2272.8401027037635</v>
      </c>
      <c r="BF19" s="194">
        <f t="shared" si="34"/>
        <v>2281.6889720110498</v>
      </c>
      <c r="BG19" s="3">
        <v>2290.5722927027177</v>
      </c>
      <c r="BH19" s="194">
        <f t="shared" si="35"/>
        <v>2346.3894157627128</v>
      </c>
      <c r="BI19" s="194">
        <f t="shared" si="36"/>
        <v>2403.5667016242141</v>
      </c>
      <c r="BJ19" s="194">
        <f t="shared" si="37"/>
        <v>2462.1372950059954</v>
      </c>
      <c r="BK19" s="194">
        <f t="shared" si="38"/>
        <v>2522.1351483039571</v>
      </c>
      <c r="BL19" s="3">
        <v>2583.595041272763</v>
      </c>
      <c r="BM19" s="194">
        <f t="shared" si="39"/>
        <v>2691.3330853255707</v>
      </c>
      <c r="BN19" s="194">
        <f t="shared" si="40"/>
        <v>2803.5638946728213</v>
      </c>
      <c r="BO19" s="194">
        <f t="shared" si="41"/>
        <v>2920.4748213327216</v>
      </c>
      <c r="BP19" s="194">
        <f t="shared" si="42"/>
        <v>3042.2610300571569</v>
      </c>
      <c r="BQ19" s="3">
        <v>3169.1258241291312</v>
      </c>
      <c r="BR19" s="202">
        <f t="shared" si="43"/>
        <v>3.8933092111317347E-3</v>
      </c>
      <c r="BS19" s="202">
        <f t="shared" si="44"/>
        <v>2.4368199701802373E-2</v>
      </c>
      <c r="BT19" s="202">
        <f t="shared" si="45"/>
        <v>4.1700824754537624E-2</v>
      </c>
      <c r="BU19" s="30"/>
      <c r="BV19" s="30"/>
    </row>
    <row r="20" spans="1:74" x14ac:dyDescent="0.35">
      <c r="A20" s="241" t="s">
        <v>50</v>
      </c>
      <c r="B20" s="3">
        <v>1366.0550739481648</v>
      </c>
      <c r="C20" s="3">
        <v>1665.2030580179776</v>
      </c>
      <c r="D20" s="3">
        <v>1550.9389182401796</v>
      </c>
      <c r="E20" s="3">
        <v>1759.5539929737995</v>
      </c>
      <c r="F20" s="170">
        <f t="shared" si="47"/>
        <v>1759.5539929737995</v>
      </c>
      <c r="G20" s="3">
        <v>1738.8150811608145</v>
      </c>
      <c r="H20" s="170">
        <v>1737.5807648280338</v>
      </c>
      <c r="I20" s="3">
        <v>1833.8498807417111</v>
      </c>
      <c r="J20" s="3">
        <v>1922.8549292051553</v>
      </c>
      <c r="K20" s="3">
        <v>2022.9339407135737</v>
      </c>
      <c r="L20" s="3">
        <v>2134.5508796755789</v>
      </c>
      <c r="M20" s="3">
        <v>2347.6465649215693</v>
      </c>
      <c r="N20" s="3">
        <v>2640.3537616797726</v>
      </c>
      <c r="O20" s="3">
        <v>2965.1231661978413</v>
      </c>
      <c r="P20" s="30"/>
      <c r="Q20" s="243">
        <v>0</v>
      </c>
      <c r="R20" s="243">
        <v>0</v>
      </c>
      <c r="S20" s="243">
        <v>0</v>
      </c>
      <c r="T20" s="243">
        <v>0</v>
      </c>
      <c r="U20" s="243"/>
      <c r="V20" s="243">
        <v>0</v>
      </c>
      <c r="W20" s="243"/>
      <c r="X20" s="243">
        <v>0</v>
      </c>
      <c r="Y20" s="243">
        <v>0</v>
      </c>
      <c r="Z20" s="243">
        <v>0</v>
      </c>
      <c r="AA20" s="243">
        <v>0</v>
      </c>
      <c r="AB20" s="243">
        <v>0</v>
      </c>
      <c r="AC20" s="243">
        <v>0</v>
      </c>
      <c r="AD20" s="243">
        <v>0</v>
      </c>
      <c r="AE20" s="30"/>
      <c r="AF20" s="3">
        <v>1366.0550739481648</v>
      </c>
      <c r="AG20" s="3">
        <v>1665.2030580179776</v>
      </c>
      <c r="AH20" s="3">
        <v>1550.9389182401796</v>
      </c>
      <c r="AI20" s="3">
        <v>1759.5539929737995</v>
      </c>
      <c r="AJ20" s="3">
        <v>1738.8150811608145</v>
      </c>
      <c r="AK20" s="3">
        <v>1833.8498807417111</v>
      </c>
      <c r="AL20" s="3">
        <v>1922.8549292051553</v>
      </c>
      <c r="AM20" s="3">
        <v>2022.9339407135737</v>
      </c>
      <c r="AN20" s="3">
        <v>2134.5508796755789</v>
      </c>
      <c r="AO20" s="3">
        <v>2347.6465649215693</v>
      </c>
      <c r="AP20" s="3">
        <v>2640.3537616797726</v>
      </c>
      <c r="AQ20" s="3">
        <v>2965.1231661978413</v>
      </c>
      <c r="AR20" s="30"/>
      <c r="AS20" s="3">
        <v>466.05507394816482</v>
      </c>
      <c r="AT20" s="3">
        <v>765.20305801797758</v>
      </c>
      <c r="AU20" s="3">
        <v>650.93891824017965</v>
      </c>
      <c r="AV20" s="3">
        <v>859.5539929737995</v>
      </c>
      <c r="AW20" s="170">
        <f t="shared" si="46"/>
        <v>859.5539929737995</v>
      </c>
      <c r="AX20" s="3">
        <v>838.81508116081454</v>
      </c>
      <c r="AY20" s="170">
        <f t="shared" si="46"/>
        <v>838.81508116081454</v>
      </c>
      <c r="AZ20" s="3">
        <v>933.8498807417111</v>
      </c>
      <c r="BA20" s="3">
        <v>1022.8549292051553</v>
      </c>
      <c r="BB20" s="3">
        <v>1122.9339407135737</v>
      </c>
      <c r="BC20" s="3">
        <v>1234.5508796755789</v>
      </c>
      <c r="BD20" s="194">
        <f t="shared" si="32"/>
        <v>1284.6871524934418</v>
      </c>
      <c r="BE20" s="194">
        <f t="shared" si="33"/>
        <v>1336.8595065238731</v>
      </c>
      <c r="BF20" s="194">
        <f t="shared" si="34"/>
        <v>1391.1506289406727</v>
      </c>
      <c r="BG20" s="3">
        <v>1447.6465649215693</v>
      </c>
      <c r="BH20" s="194">
        <f t="shared" si="35"/>
        <v>1501.9571497066024</v>
      </c>
      <c r="BI20" s="194">
        <f t="shared" si="36"/>
        <v>1558.3052757611456</v>
      </c>
      <c r="BJ20" s="194">
        <f t="shared" si="37"/>
        <v>1616.7673844352855</v>
      </c>
      <c r="BK20" s="194">
        <f t="shared" si="38"/>
        <v>1677.4227848885073</v>
      </c>
      <c r="BL20" s="3">
        <v>1740.3537616797726</v>
      </c>
      <c r="BM20" s="194">
        <f t="shared" si="39"/>
        <v>1800.9399030014349</v>
      </c>
      <c r="BN20" s="194">
        <f t="shared" si="40"/>
        <v>1863.6352020133738</v>
      </c>
      <c r="BO20" s="194">
        <f t="shared" si="41"/>
        <v>1928.513083859779</v>
      </c>
      <c r="BP20" s="194">
        <f t="shared" si="42"/>
        <v>1995.6495298008788</v>
      </c>
      <c r="BQ20" s="3">
        <v>2065.1231661978413</v>
      </c>
      <c r="BR20" s="202">
        <f t="shared" si="43"/>
        <v>4.0610940904305171E-2</v>
      </c>
      <c r="BS20" s="202">
        <f t="shared" si="44"/>
        <v>3.7516467141256671E-2</v>
      </c>
      <c r="BT20" s="202">
        <f t="shared" si="45"/>
        <v>3.4812543665366791E-2</v>
      </c>
      <c r="BU20" s="30"/>
      <c r="BV20" s="30"/>
    </row>
    <row r="21" spans="1:74" x14ac:dyDescent="0.35">
      <c r="A21" s="241" t="s">
        <v>63</v>
      </c>
      <c r="B21" s="3">
        <v>209.75683350310933</v>
      </c>
      <c r="C21" s="3">
        <v>401.27244335938076</v>
      </c>
      <c r="D21" s="3">
        <v>423.49282291250097</v>
      </c>
      <c r="E21" s="3">
        <v>437.13873499243959</v>
      </c>
      <c r="F21" s="170">
        <f t="shared" si="47"/>
        <v>437.13873499243959</v>
      </c>
      <c r="G21" s="3">
        <v>457.66275740141515</v>
      </c>
      <c r="H21" s="170">
        <v>457.3378806376428</v>
      </c>
      <c r="I21" s="3">
        <v>515.36077234175991</v>
      </c>
      <c r="J21" s="3">
        <v>568.35089742609341</v>
      </c>
      <c r="K21" s="3">
        <v>629.39362011842343</v>
      </c>
      <c r="L21" s="3">
        <v>698.8318488120907</v>
      </c>
      <c r="M21" s="3">
        <v>800.21332222517196</v>
      </c>
      <c r="N21" s="3">
        <v>1108.4205600892378</v>
      </c>
      <c r="O21" s="3">
        <v>1280.7669191694265</v>
      </c>
      <c r="P21" s="30"/>
      <c r="Q21" s="243">
        <v>0</v>
      </c>
      <c r="R21" s="243">
        <v>0</v>
      </c>
      <c r="S21" s="243">
        <v>0</v>
      </c>
      <c r="T21" s="243">
        <v>0</v>
      </c>
      <c r="U21" s="243"/>
      <c r="V21" s="243">
        <v>0</v>
      </c>
      <c r="W21" s="243"/>
      <c r="X21" s="243">
        <v>0</v>
      </c>
      <c r="Y21" s="243">
        <v>0</v>
      </c>
      <c r="Z21" s="243">
        <v>0</v>
      </c>
      <c r="AA21" s="243">
        <v>0</v>
      </c>
      <c r="AB21" s="243">
        <v>0</v>
      </c>
      <c r="AC21" s="243">
        <v>0</v>
      </c>
      <c r="AD21" s="243">
        <v>0</v>
      </c>
      <c r="AE21" s="30"/>
      <c r="AF21" s="3">
        <v>209.75683350310933</v>
      </c>
      <c r="AG21" s="3">
        <v>401.27244335938076</v>
      </c>
      <c r="AH21" s="3">
        <v>423.49282291250097</v>
      </c>
      <c r="AI21" s="3">
        <v>437.13873499243959</v>
      </c>
      <c r="AJ21" s="3">
        <v>457.66275740141521</v>
      </c>
      <c r="AK21" s="3">
        <v>515.36077234175991</v>
      </c>
      <c r="AL21" s="3">
        <v>568.35089742609341</v>
      </c>
      <c r="AM21" s="3">
        <v>629.39362011842343</v>
      </c>
      <c r="AN21" s="3">
        <v>698.8318488120907</v>
      </c>
      <c r="AO21" s="3">
        <v>800.21332222517196</v>
      </c>
      <c r="AP21" s="3">
        <v>1108.4205600892378</v>
      </c>
      <c r="AQ21" s="3">
        <v>1280.7669191694265</v>
      </c>
      <c r="AR21" s="30"/>
      <c r="AS21" s="3">
        <v>262.80903169951159</v>
      </c>
      <c r="AT21" s="3">
        <v>398.72363415990611</v>
      </c>
      <c r="AU21" s="3">
        <v>433.05847668385087</v>
      </c>
      <c r="AV21" s="3">
        <v>439.25905905979801</v>
      </c>
      <c r="AW21" s="170">
        <f t="shared" si="46"/>
        <v>439.25905905979801</v>
      </c>
      <c r="AX21" s="3">
        <v>501.30977013720144</v>
      </c>
      <c r="AY21" s="170">
        <f t="shared" si="46"/>
        <v>501.30977013720144</v>
      </c>
      <c r="AZ21" s="3">
        <v>569.3062049871769</v>
      </c>
      <c r="BA21" s="3">
        <v>639.42677329422679</v>
      </c>
      <c r="BB21" s="3">
        <v>704.49306539600002</v>
      </c>
      <c r="BC21" s="3">
        <v>775.80201554716803</v>
      </c>
      <c r="BD21" s="194">
        <f t="shared" si="32"/>
        <v>800.40649591818249</v>
      </c>
      <c r="BE21" s="194">
        <f t="shared" si="33"/>
        <v>825.79130482946334</v>
      </c>
      <c r="BF21" s="194">
        <f t="shared" si="34"/>
        <v>851.98119031964302</v>
      </c>
      <c r="BG21" s="3">
        <v>879.00168530882991</v>
      </c>
      <c r="BH21" s="194">
        <f t="shared" si="35"/>
        <v>938.05780049344457</v>
      </c>
      <c r="BI21" s="194">
        <f t="shared" si="36"/>
        <v>1001.0816267746235</v>
      </c>
      <c r="BJ21" s="194">
        <f t="shared" si="37"/>
        <v>1068.3397365690687</v>
      </c>
      <c r="BK21" s="194">
        <f t="shared" si="38"/>
        <v>1140.1166120786497</v>
      </c>
      <c r="BL21" s="3">
        <v>1216.7158485672044</v>
      </c>
      <c r="BM21" s="194">
        <f t="shared" si="39"/>
        <v>1253.9346579924429</v>
      </c>
      <c r="BN21" s="194">
        <f t="shared" si="40"/>
        <v>1292.2919746350103</v>
      </c>
      <c r="BO21" s="194">
        <f t="shared" si="41"/>
        <v>1331.822624936266</v>
      </c>
      <c r="BP21" s="194">
        <f t="shared" si="42"/>
        <v>1372.5625006632863</v>
      </c>
      <c r="BQ21" s="3">
        <v>1414.5485914967153</v>
      </c>
      <c r="BR21" s="202">
        <f t="shared" si="43"/>
        <v>3.1714896169303008E-2</v>
      </c>
      <c r="BS21" s="202">
        <f t="shared" si="44"/>
        <v>6.7185440223434645E-2</v>
      </c>
      <c r="BT21" s="202">
        <f t="shared" si="45"/>
        <v>3.0589565730624102E-2</v>
      </c>
      <c r="BU21" s="30"/>
      <c r="BV21" s="30"/>
    </row>
    <row r="22" spans="1:74" x14ac:dyDescent="0.35">
      <c r="A22" s="241" t="s">
        <v>51</v>
      </c>
      <c r="B22" s="3">
        <v>102.75028734375599</v>
      </c>
      <c r="C22" s="3">
        <v>126.64140334542815</v>
      </c>
      <c r="D22" s="3">
        <v>143.81495293813543</v>
      </c>
      <c r="E22" s="3">
        <v>130.4292633278798</v>
      </c>
      <c r="F22" s="170">
        <f t="shared" si="47"/>
        <v>130.4292633278798</v>
      </c>
      <c r="G22" s="3">
        <v>136.37624847581807</v>
      </c>
      <c r="H22" s="170">
        <v>136.27944034899605</v>
      </c>
      <c r="I22" s="3">
        <v>138.5230869898887</v>
      </c>
      <c r="J22" s="3">
        <v>140.70372109268536</v>
      </c>
      <c r="K22" s="3">
        <v>142.91868279526059</v>
      </c>
      <c r="L22" s="3">
        <v>145.16851248359893</v>
      </c>
      <c r="M22" s="3">
        <v>154.52761937822029</v>
      </c>
      <c r="N22" s="3">
        <v>167.07952161095616</v>
      </c>
      <c r="O22" s="3">
        <v>180.65098429698898</v>
      </c>
      <c r="P22" s="30"/>
      <c r="Q22" s="243">
        <v>0</v>
      </c>
      <c r="R22" s="243">
        <v>0</v>
      </c>
      <c r="S22" s="243">
        <v>0</v>
      </c>
      <c r="T22" s="243">
        <v>0</v>
      </c>
      <c r="U22" s="243"/>
      <c r="V22" s="243">
        <v>0</v>
      </c>
      <c r="W22" s="243"/>
      <c r="X22" s="243">
        <v>0</v>
      </c>
      <c r="Y22" s="243">
        <v>0</v>
      </c>
      <c r="Z22" s="243">
        <v>0</v>
      </c>
      <c r="AA22" s="243">
        <v>0</v>
      </c>
      <c r="AB22" s="243">
        <v>0</v>
      </c>
      <c r="AC22" s="243">
        <v>0</v>
      </c>
      <c r="AD22" s="243">
        <v>0</v>
      </c>
      <c r="AE22" s="30"/>
      <c r="AF22" s="3">
        <v>102.75028734375599</v>
      </c>
      <c r="AG22" s="3">
        <v>126.64140334542815</v>
      </c>
      <c r="AH22" s="3">
        <v>143.81495293813543</v>
      </c>
      <c r="AI22" s="3">
        <v>130.4292633278798</v>
      </c>
      <c r="AJ22" s="3">
        <v>136.37624847581807</v>
      </c>
      <c r="AK22" s="3">
        <v>138.5230869898887</v>
      </c>
      <c r="AL22" s="3">
        <v>140.70372109268536</v>
      </c>
      <c r="AM22" s="3">
        <v>142.91868279526059</v>
      </c>
      <c r="AN22" s="3">
        <v>145.16851248359893</v>
      </c>
      <c r="AO22" s="3">
        <v>154.52761937822029</v>
      </c>
      <c r="AP22" s="3">
        <v>167.07952161095616</v>
      </c>
      <c r="AQ22" s="3">
        <v>180.65098429698898</v>
      </c>
      <c r="AR22" s="30"/>
      <c r="AS22" s="3">
        <v>0</v>
      </c>
      <c r="AT22" s="3">
        <v>0</v>
      </c>
      <c r="AU22" s="3">
        <v>0</v>
      </c>
      <c r="AV22" s="3">
        <v>0</v>
      </c>
      <c r="AW22" s="170">
        <f t="shared" si="46"/>
        <v>0</v>
      </c>
      <c r="AX22" s="3">
        <v>0</v>
      </c>
      <c r="AY22" s="170">
        <f t="shared" si="46"/>
        <v>0</v>
      </c>
      <c r="AZ22" s="3">
        <v>0</v>
      </c>
      <c r="BA22" s="3">
        <v>0</v>
      </c>
      <c r="BB22" s="3">
        <v>0</v>
      </c>
      <c r="BC22" s="3">
        <v>0</v>
      </c>
      <c r="BD22" s="194" t="e">
        <f t="shared" si="32"/>
        <v>#DIV/0!</v>
      </c>
      <c r="BE22" s="194" t="e">
        <f t="shared" si="33"/>
        <v>#DIV/0!</v>
      </c>
      <c r="BF22" s="194" t="e">
        <f t="shared" si="34"/>
        <v>#DIV/0!</v>
      </c>
      <c r="BG22" s="3">
        <v>0</v>
      </c>
      <c r="BH22" s="194" t="e">
        <f t="shared" si="35"/>
        <v>#DIV/0!</v>
      </c>
      <c r="BI22" s="194" t="e">
        <f t="shared" si="36"/>
        <v>#DIV/0!</v>
      </c>
      <c r="BJ22" s="194" t="e">
        <f t="shared" si="37"/>
        <v>#DIV/0!</v>
      </c>
      <c r="BK22" s="194" t="e">
        <f t="shared" si="38"/>
        <v>#DIV/0!</v>
      </c>
      <c r="BL22" s="3">
        <v>0</v>
      </c>
      <c r="BM22" s="194" t="e">
        <f t="shared" si="39"/>
        <v>#DIV/0!</v>
      </c>
      <c r="BN22" s="194" t="e">
        <f t="shared" si="40"/>
        <v>#DIV/0!</v>
      </c>
      <c r="BO22" s="194" t="e">
        <f t="shared" si="41"/>
        <v>#DIV/0!</v>
      </c>
      <c r="BP22" s="194" t="e">
        <f t="shared" si="42"/>
        <v>#DIV/0!</v>
      </c>
      <c r="BQ22" s="3">
        <v>0</v>
      </c>
      <c r="BR22" s="202" t="e">
        <f t="shared" si="43"/>
        <v>#DIV/0!</v>
      </c>
      <c r="BS22" s="202" t="e">
        <f t="shared" si="44"/>
        <v>#DIV/0!</v>
      </c>
      <c r="BT22" s="202" t="e">
        <f t="shared" si="45"/>
        <v>#DIV/0!</v>
      </c>
      <c r="BU22" s="30"/>
      <c r="BV22" s="30"/>
    </row>
    <row r="23" spans="1:74" x14ac:dyDescent="0.35">
      <c r="A23" s="240" t="s">
        <v>12</v>
      </c>
      <c r="B23" s="8">
        <v>0</v>
      </c>
      <c r="C23" s="8">
        <v>0</v>
      </c>
      <c r="D23" s="8">
        <v>0</v>
      </c>
      <c r="E23" s="8">
        <v>0</v>
      </c>
      <c r="F23" s="169">
        <f t="shared" si="47"/>
        <v>0</v>
      </c>
      <c r="G23" s="8">
        <v>0</v>
      </c>
      <c r="H23" s="169">
        <v>0</v>
      </c>
      <c r="I23" s="8">
        <v>0</v>
      </c>
      <c r="J23" s="8">
        <v>0</v>
      </c>
      <c r="K23" s="8">
        <v>0</v>
      </c>
      <c r="L23" s="8">
        <v>0</v>
      </c>
      <c r="M23" s="8">
        <v>0</v>
      </c>
      <c r="N23" s="8">
        <v>0</v>
      </c>
      <c r="O23" s="8">
        <v>0</v>
      </c>
      <c r="P23" s="30"/>
      <c r="Q23" s="243">
        <v>0</v>
      </c>
      <c r="R23" s="243">
        <v>0</v>
      </c>
      <c r="S23" s="243">
        <v>0</v>
      </c>
      <c r="T23" s="243">
        <v>0</v>
      </c>
      <c r="U23" s="243"/>
      <c r="V23" s="243">
        <v>0</v>
      </c>
      <c r="W23" s="243"/>
      <c r="X23" s="243">
        <v>0</v>
      </c>
      <c r="Y23" s="243">
        <v>0</v>
      </c>
      <c r="Z23" s="243">
        <v>0</v>
      </c>
      <c r="AA23" s="243">
        <v>0</v>
      </c>
      <c r="AB23" s="243">
        <v>0</v>
      </c>
      <c r="AC23" s="243">
        <v>0</v>
      </c>
      <c r="AD23" s="243">
        <v>0</v>
      </c>
      <c r="AE23" s="30"/>
      <c r="AF23" s="8">
        <v>0</v>
      </c>
      <c r="AG23" s="8">
        <v>0</v>
      </c>
      <c r="AH23" s="8">
        <v>0</v>
      </c>
      <c r="AI23" s="8">
        <v>0</v>
      </c>
      <c r="AJ23" s="8">
        <v>0</v>
      </c>
      <c r="AK23" s="8">
        <v>0</v>
      </c>
      <c r="AL23" s="8">
        <v>0</v>
      </c>
      <c r="AM23" s="8">
        <v>0</v>
      </c>
      <c r="AN23" s="8">
        <v>0</v>
      </c>
      <c r="AO23" s="8">
        <v>0</v>
      </c>
      <c r="AP23" s="8">
        <v>0</v>
      </c>
      <c r="AQ23" s="8">
        <v>0</v>
      </c>
      <c r="AR23" s="30"/>
      <c r="AS23" s="8">
        <v>1.0595339837920648</v>
      </c>
      <c r="AT23" s="8">
        <v>0</v>
      </c>
      <c r="AU23" s="8">
        <v>107.01186802044938</v>
      </c>
      <c r="AV23" s="8">
        <v>107.01186802044938</v>
      </c>
      <c r="AW23" s="169">
        <f t="shared" si="46"/>
        <v>107.01186802044938</v>
      </c>
      <c r="AX23" s="8">
        <v>107.01186802044938</v>
      </c>
      <c r="AY23" s="169">
        <f t="shared" si="46"/>
        <v>107.01186802044938</v>
      </c>
      <c r="AZ23" s="8">
        <v>107.01186802044938</v>
      </c>
      <c r="BA23" s="8">
        <v>107.01186802044938</v>
      </c>
      <c r="BB23" s="8">
        <v>107.01186802044938</v>
      </c>
      <c r="BC23" s="8">
        <v>107.01186802044938</v>
      </c>
      <c r="BD23" s="195">
        <f t="shared" si="32"/>
        <v>107.01186802044938</v>
      </c>
      <c r="BE23" s="195">
        <f t="shared" si="33"/>
        <v>107.01186802044938</v>
      </c>
      <c r="BF23" s="195">
        <f t="shared" si="34"/>
        <v>107.01186802044938</v>
      </c>
      <c r="BG23" s="8">
        <v>107.01186802044938</v>
      </c>
      <c r="BH23" s="195">
        <f t="shared" si="35"/>
        <v>107.01186802044938</v>
      </c>
      <c r="BI23" s="195">
        <f t="shared" si="36"/>
        <v>107.01186802044938</v>
      </c>
      <c r="BJ23" s="195">
        <f t="shared" si="37"/>
        <v>107.01186802044938</v>
      </c>
      <c r="BK23" s="195">
        <f t="shared" si="38"/>
        <v>107.01186802044938</v>
      </c>
      <c r="BL23" s="8">
        <v>107.01186802044938</v>
      </c>
      <c r="BM23" s="195">
        <f t="shared" si="39"/>
        <v>107.01186802044938</v>
      </c>
      <c r="BN23" s="195">
        <f t="shared" si="40"/>
        <v>107.01186802044938</v>
      </c>
      <c r="BO23" s="195">
        <f t="shared" si="41"/>
        <v>107.01186802044938</v>
      </c>
      <c r="BP23" s="195">
        <f t="shared" si="42"/>
        <v>107.01186802044938</v>
      </c>
      <c r="BQ23" s="8">
        <v>107.01186802044938</v>
      </c>
      <c r="BR23" s="202">
        <f t="shared" si="43"/>
        <v>0</v>
      </c>
      <c r="BS23" s="202">
        <f t="shared" si="44"/>
        <v>0</v>
      </c>
      <c r="BT23" s="202">
        <f t="shared" si="45"/>
        <v>0</v>
      </c>
      <c r="BU23" s="30"/>
      <c r="BV23" s="30"/>
    </row>
    <row r="24" spans="1:74" s="246" customFormat="1" x14ac:dyDescent="0.35">
      <c r="A24" s="7" t="s">
        <v>16</v>
      </c>
      <c r="B24" s="160">
        <v>7177.56</v>
      </c>
      <c r="C24" s="160">
        <v>7241.4</v>
      </c>
      <c r="D24" s="160">
        <v>8575.82</v>
      </c>
      <c r="E24" s="160">
        <v>9306.6239999999998</v>
      </c>
      <c r="F24" s="169">
        <f t="shared" si="47"/>
        <v>9306.6239999999998</v>
      </c>
      <c r="G24" s="160">
        <v>9259.7999999999993</v>
      </c>
      <c r="H24" s="169">
        <v>9210.6299999999974</v>
      </c>
      <c r="I24" s="160">
        <v>9908.3603198585497</v>
      </c>
      <c r="J24" s="160">
        <v>10609.092414713352</v>
      </c>
      <c r="K24" s="160">
        <v>11364.014114012312</v>
      </c>
      <c r="L24" s="160">
        <v>12104.947222930177</v>
      </c>
      <c r="M24" s="160">
        <v>13782.774329109736</v>
      </c>
      <c r="N24" s="160">
        <v>16115.200674081392</v>
      </c>
      <c r="O24" s="160">
        <v>18648.177048125064</v>
      </c>
      <c r="P24" s="244"/>
      <c r="Q24" s="160">
        <v>1919.4891212936282</v>
      </c>
      <c r="R24" s="160">
        <v>2182.9822001220268</v>
      </c>
      <c r="S24" s="160">
        <v>2319.9150687163369</v>
      </c>
      <c r="T24" s="160">
        <v>2446.7787777476096</v>
      </c>
      <c r="U24" s="160"/>
      <c r="V24" s="160">
        <v>2575.1392479645001</v>
      </c>
      <c r="W24" s="160"/>
      <c r="X24" s="160">
        <v>2713.6961626271691</v>
      </c>
      <c r="Y24" s="160">
        <v>2857.5628771191382</v>
      </c>
      <c r="Z24" s="160">
        <v>3005.1742865284009</v>
      </c>
      <c r="AA24" s="160">
        <v>3152.7199824497166</v>
      </c>
      <c r="AB24" s="160">
        <v>3794.9577240969261</v>
      </c>
      <c r="AC24" s="160">
        <v>4992.5309810470108</v>
      </c>
      <c r="AD24" s="160">
        <v>6576.0229822234014</v>
      </c>
      <c r="AE24" s="244"/>
      <c r="AF24" s="160">
        <v>5258.0708787063722</v>
      </c>
      <c r="AG24" s="160">
        <v>5058.4177998779724</v>
      </c>
      <c r="AH24" s="160">
        <v>6255.9049312836632</v>
      </c>
      <c r="AI24" s="160">
        <v>6859.8452222523902</v>
      </c>
      <c r="AJ24" s="160">
        <v>6684.6607520354992</v>
      </c>
      <c r="AK24" s="160">
        <v>7194.6641572313802</v>
      </c>
      <c r="AL24" s="160">
        <v>7751.5295375942133</v>
      </c>
      <c r="AM24" s="160">
        <v>8358.839827483911</v>
      </c>
      <c r="AN24" s="160">
        <v>8952.2272404804608</v>
      </c>
      <c r="AO24" s="160">
        <v>9987.8166050128093</v>
      </c>
      <c r="AP24" s="160">
        <v>11122.669693034382</v>
      </c>
      <c r="AQ24" s="160">
        <v>12072.154065901663</v>
      </c>
      <c r="AR24" s="244"/>
      <c r="AS24" s="160">
        <v>3434.0805142104582</v>
      </c>
      <c r="AT24" s="160">
        <v>2854.6389912924615</v>
      </c>
      <c r="AU24" s="160">
        <v>3666.7709003089603</v>
      </c>
      <c r="AV24" s="160">
        <v>4106.7834083460357</v>
      </c>
      <c r="AW24" s="169">
        <f t="shared" si="46"/>
        <v>4106.7834083460357</v>
      </c>
      <c r="AX24" s="160">
        <v>4599.5974173475606</v>
      </c>
      <c r="AY24" s="169">
        <f t="shared" si="46"/>
        <v>4599.5974173475606</v>
      </c>
      <c r="AZ24" s="160">
        <v>5151.5491074292686</v>
      </c>
      <c r="BA24" s="160">
        <v>5769.7350003207812</v>
      </c>
      <c r="BB24" s="160">
        <v>6260.1624753480473</v>
      </c>
      <c r="BC24" s="160">
        <v>6792.2762857526313</v>
      </c>
      <c r="BD24" s="195">
        <f t="shared" si="32"/>
        <v>7369.6197700416051</v>
      </c>
      <c r="BE24" s="195">
        <f t="shared" si="33"/>
        <v>7996.0374504951415</v>
      </c>
      <c r="BF24" s="195">
        <f t="shared" si="34"/>
        <v>8675.7006337872281</v>
      </c>
      <c r="BG24" s="160">
        <v>9413.1351876591416</v>
      </c>
      <c r="BH24" s="195">
        <f t="shared" si="35"/>
        <v>9567.9796628162294</v>
      </c>
      <c r="BI24" s="195">
        <f t="shared" si="36"/>
        <v>9725.3713032916385</v>
      </c>
      <c r="BJ24" s="195">
        <f t="shared" si="37"/>
        <v>9885.3520095222575</v>
      </c>
      <c r="BK24" s="195">
        <f t="shared" si="38"/>
        <v>10047.964371200045</v>
      </c>
      <c r="BL24" s="160">
        <v>10213.251678610168</v>
      </c>
      <c r="BM24" s="195">
        <f t="shared" si="39"/>
        <v>10381.257934155608</v>
      </c>
      <c r="BN24" s="195">
        <f t="shared" si="40"/>
        <v>10552.027864071428</v>
      </c>
      <c r="BO24" s="195">
        <f t="shared" si="41"/>
        <v>10725.606930331649</v>
      </c>
      <c r="BP24" s="195">
        <f t="shared" si="42"/>
        <v>10902.041342752049</v>
      </c>
      <c r="BQ24" s="160">
        <v>11081.378071292032</v>
      </c>
      <c r="BR24" s="245">
        <f t="shared" si="43"/>
        <v>8.4999999999999964E-2</v>
      </c>
      <c r="BS24" s="245">
        <f t="shared" si="44"/>
        <v>1.6449830164990464E-2</v>
      </c>
      <c r="BT24" s="245">
        <f t="shared" si="45"/>
        <v>1.6449830164990464E-2</v>
      </c>
      <c r="BU24" s="244"/>
      <c r="BV24" s="244"/>
    </row>
    <row r="25" spans="1:74" x14ac:dyDescent="0.35">
      <c r="A25" s="241" t="s">
        <v>46</v>
      </c>
      <c r="B25" s="3">
        <v>5425.248320824222</v>
      </c>
      <c r="C25" s="3">
        <v>5557.9025475271274</v>
      </c>
      <c r="D25" s="3">
        <v>6763.3168287916169</v>
      </c>
      <c r="E25" s="3">
        <v>7343.3394329710336</v>
      </c>
      <c r="F25" s="170">
        <f t="shared" si="47"/>
        <v>7343.3394329710336</v>
      </c>
      <c r="G25" s="3">
        <v>7094.4943571504773</v>
      </c>
      <c r="H25" s="170">
        <v>7056.8222381477881</v>
      </c>
      <c r="I25" s="3">
        <v>7597.9634319539637</v>
      </c>
      <c r="J25" s="3">
        <v>8142.0559827891047</v>
      </c>
      <c r="K25" s="3">
        <v>8728.3438770389694</v>
      </c>
      <c r="L25" s="3">
        <v>9303.7006138475954</v>
      </c>
      <c r="M25" s="3">
        <v>10602.801371143951</v>
      </c>
      <c r="N25" s="3">
        <v>12409.149184205737</v>
      </c>
      <c r="O25" s="3">
        <v>14370.8659321798</v>
      </c>
      <c r="P25" s="30"/>
      <c r="Q25" s="243">
        <v>1439.6168409702211</v>
      </c>
      <c r="R25" s="243">
        <v>1637.23665009152</v>
      </c>
      <c r="S25" s="243">
        <v>1739.9363015372528</v>
      </c>
      <c r="T25" s="243">
        <v>1835.0840833107072</v>
      </c>
      <c r="U25" s="243"/>
      <c r="V25" s="243">
        <v>1931.3544359733751</v>
      </c>
      <c r="W25" s="243"/>
      <c r="X25" s="243">
        <v>2035.2721219703767</v>
      </c>
      <c r="Y25" s="243">
        <v>2143.1721578393535</v>
      </c>
      <c r="Z25" s="243">
        <v>2253.8807148963006</v>
      </c>
      <c r="AA25" s="243">
        <v>2364.5399868372874</v>
      </c>
      <c r="AB25" s="243">
        <v>2846.2182930726945</v>
      </c>
      <c r="AC25" s="243">
        <v>3619.5849612590828</v>
      </c>
      <c r="AD25" s="243">
        <v>4603.2160875563814</v>
      </c>
      <c r="AE25" s="30"/>
      <c r="AF25" s="3">
        <v>3985.6314798540006</v>
      </c>
      <c r="AG25" s="3">
        <v>3920.6658974356069</v>
      </c>
      <c r="AH25" s="3">
        <v>5023.380527254365</v>
      </c>
      <c r="AI25" s="3">
        <v>5508.2553496603268</v>
      </c>
      <c r="AJ25" s="3">
        <v>5163.1399211771022</v>
      </c>
      <c r="AK25" s="3">
        <v>5562.6913099835865</v>
      </c>
      <c r="AL25" s="3">
        <v>5998.8838249497503</v>
      </c>
      <c r="AM25" s="3">
        <v>6474.4631621426679</v>
      </c>
      <c r="AN25" s="3">
        <v>6939.1606270103075</v>
      </c>
      <c r="AO25" s="3">
        <v>7756.5830780712558</v>
      </c>
      <c r="AP25" s="3">
        <v>8789.5642229466539</v>
      </c>
      <c r="AQ25" s="3">
        <v>9767.6498446234182</v>
      </c>
      <c r="AR25" s="30"/>
      <c r="AS25" s="3">
        <v>2641.9918282368326</v>
      </c>
      <c r="AT25" s="3">
        <v>2155.2998155831629</v>
      </c>
      <c r="AU25" s="3">
        <v>2882.6542046001305</v>
      </c>
      <c r="AV25" s="3">
        <v>3216.6185694275432</v>
      </c>
      <c r="AW25" s="170">
        <f t="shared" si="46"/>
        <v>3216.6185694275432</v>
      </c>
      <c r="AX25" s="3">
        <v>3561.5367703297161</v>
      </c>
      <c r="AY25" s="170">
        <f t="shared" si="46"/>
        <v>3561.5367703297161</v>
      </c>
      <c r="AZ25" s="3">
        <v>4009.639019897003</v>
      </c>
      <c r="BA25" s="3">
        <v>4514.2127706818064</v>
      </c>
      <c r="BB25" s="3">
        <v>4880.3348607374037</v>
      </c>
      <c r="BC25" s="3">
        <v>5288.642902117429</v>
      </c>
      <c r="BD25" s="194">
        <f t="shared" si="32"/>
        <v>5800.4972028112416</v>
      </c>
      <c r="BE25" s="194">
        <f t="shared" si="33"/>
        <v>6361.8906442615335</v>
      </c>
      <c r="BF25" s="194">
        <f t="shared" si="34"/>
        <v>6977.6178066126231</v>
      </c>
      <c r="BG25" s="3">
        <v>7652.9373070996862</v>
      </c>
      <c r="BH25" s="194">
        <f t="shared" si="35"/>
        <v>7738.282423057095</v>
      </c>
      <c r="BI25" s="194">
        <f t="shared" si="36"/>
        <v>7824.5793028308653</v>
      </c>
      <c r="BJ25" s="194">
        <f t="shared" si="37"/>
        <v>7911.8385604362456</v>
      </c>
      <c r="BK25" s="194">
        <f t="shared" si="38"/>
        <v>8000.0709282553717</v>
      </c>
      <c r="BL25" s="3">
        <v>8089.2872583572862</v>
      </c>
      <c r="BM25" s="194">
        <f t="shared" si="39"/>
        <v>8264.4989497553106</v>
      </c>
      <c r="BN25" s="194">
        <f t="shared" si="40"/>
        <v>8443.5056772080679</v>
      </c>
      <c r="BO25" s="194">
        <f t="shared" si="41"/>
        <v>8626.3896401312577</v>
      </c>
      <c r="BP25" s="194">
        <f t="shared" si="42"/>
        <v>8813.234818356852</v>
      </c>
      <c r="BQ25" s="3">
        <v>9004.1270106964075</v>
      </c>
      <c r="BR25" s="202">
        <f t="shared" si="43"/>
        <v>9.678367591974868E-2</v>
      </c>
      <c r="BS25" s="202">
        <f t="shared" si="44"/>
        <v>1.1151942389261871E-2</v>
      </c>
      <c r="BT25" s="202">
        <f t="shared" si="45"/>
        <v>2.1659719305555436E-2</v>
      </c>
      <c r="BU25" s="30"/>
      <c r="BV25" s="30"/>
    </row>
    <row r="26" spans="1:74" x14ac:dyDescent="0.35">
      <c r="A26" s="241" t="s">
        <v>47</v>
      </c>
      <c r="B26" s="3">
        <v>1752.3116791757786</v>
      </c>
      <c r="C26" s="3">
        <v>1683.4974524728721</v>
      </c>
      <c r="D26" s="3">
        <v>1812.503171208383</v>
      </c>
      <c r="E26" s="3">
        <v>1963.284567028966</v>
      </c>
      <c r="F26" s="170">
        <f t="shared" si="47"/>
        <v>1963.284567028966</v>
      </c>
      <c r="G26" s="3">
        <v>2165.3056428495224</v>
      </c>
      <c r="H26" s="170">
        <v>2153.8077618522098</v>
      </c>
      <c r="I26" s="3">
        <v>2310.3968879045856</v>
      </c>
      <c r="J26" s="3">
        <v>2467.0364319242476</v>
      </c>
      <c r="K26" s="3">
        <v>2635.6702369733434</v>
      </c>
      <c r="L26" s="3">
        <v>2801.2466090825824</v>
      </c>
      <c r="M26" s="3">
        <v>3179.9729579657851</v>
      </c>
      <c r="N26" s="3">
        <v>3706.0514898756564</v>
      </c>
      <c r="O26" s="3">
        <v>4277.3111159452646</v>
      </c>
      <c r="P26" s="30"/>
      <c r="Q26" s="243">
        <v>479.87228032340704</v>
      </c>
      <c r="R26" s="243">
        <v>545.74555003050671</v>
      </c>
      <c r="S26" s="243">
        <v>579.97876717908423</v>
      </c>
      <c r="T26" s="243">
        <v>611.69469443690241</v>
      </c>
      <c r="U26" s="243"/>
      <c r="V26" s="243">
        <v>643.78481199112503</v>
      </c>
      <c r="W26" s="243"/>
      <c r="X26" s="243">
        <v>678.42404065679227</v>
      </c>
      <c r="Y26" s="243">
        <v>714.39071927978455</v>
      </c>
      <c r="Z26" s="243">
        <v>751.29357163210022</v>
      </c>
      <c r="AA26" s="243">
        <v>788.17999561242914</v>
      </c>
      <c r="AB26" s="243">
        <v>948.73943102423152</v>
      </c>
      <c r="AC26" s="243">
        <v>1372.946019787928</v>
      </c>
      <c r="AD26" s="243">
        <v>1972.8068946670203</v>
      </c>
      <c r="AE26" s="30"/>
      <c r="AF26" s="3">
        <v>1272.4393988523716</v>
      </c>
      <c r="AG26" s="3">
        <v>1137.7519024423655</v>
      </c>
      <c r="AH26" s="3">
        <v>1232.5244040292987</v>
      </c>
      <c r="AI26" s="3">
        <v>1351.5898725920636</v>
      </c>
      <c r="AJ26" s="3">
        <v>1521.5208308583974</v>
      </c>
      <c r="AK26" s="3">
        <v>1631.9728472477932</v>
      </c>
      <c r="AL26" s="3">
        <v>1752.6457126444629</v>
      </c>
      <c r="AM26" s="3">
        <v>1884.3766653412431</v>
      </c>
      <c r="AN26" s="3">
        <v>2013.0666134701532</v>
      </c>
      <c r="AO26" s="3">
        <v>2231.2335269415535</v>
      </c>
      <c r="AP26" s="3">
        <v>2333.1054700877285</v>
      </c>
      <c r="AQ26" s="3">
        <v>2304.5042212782446</v>
      </c>
      <c r="AR26" s="30"/>
      <c r="AS26" s="3">
        <v>792.08868597362539</v>
      </c>
      <c r="AT26" s="3">
        <v>699.3391757092985</v>
      </c>
      <c r="AU26" s="3">
        <v>784.11669570882975</v>
      </c>
      <c r="AV26" s="3">
        <v>890.16483891849248</v>
      </c>
      <c r="AW26" s="170">
        <f t="shared" si="46"/>
        <v>890.16483891849248</v>
      </c>
      <c r="AX26" s="3">
        <v>1038.0606470178448</v>
      </c>
      <c r="AY26" s="170">
        <f t="shared" si="46"/>
        <v>1038.0606470178448</v>
      </c>
      <c r="AZ26" s="3">
        <v>1141.9100875322654</v>
      </c>
      <c r="BA26" s="3">
        <v>1255.5222296389747</v>
      </c>
      <c r="BB26" s="3">
        <v>1379.8276146106436</v>
      </c>
      <c r="BC26" s="3">
        <v>1503.6333836352021</v>
      </c>
      <c r="BD26" s="194">
        <f t="shared" si="32"/>
        <v>1564.0363521501172</v>
      </c>
      <c r="BE26" s="194">
        <f t="shared" si="33"/>
        <v>1626.8657888753835</v>
      </c>
      <c r="BF26" s="194">
        <f t="shared" si="34"/>
        <v>1692.2191682914879</v>
      </c>
      <c r="BG26" s="3">
        <v>1760.1978805594551</v>
      </c>
      <c r="BH26" s="194">
        <f t="shared" si="35"/>
        <v>1827.5894503467025</v>
      </c>
      <c r="BI26" s="194">
        <f t="shared" si="36"/>
        <v>1897.5611980381216</v>
      </c>
      <c r="BJ26" s="194">
        <f t="shared" si="37"/>
        <v>1970.2119092539047</v>
      </c>
      <c r="BK26" s="194">
        <f t="shared" si="38"/>
        <v>2045.6441517560654</v>
      </c>
      <c r="BL26" s="3">
        <v>2123.9644202528812</v>
      </c>
      <c r="BM26" s="194">
        <f t="shared" si="39"/>
        <v>2114.5384556073636</v>
      </c>
      <c r="BN26" s="194">
        <f t="shared" si="40"/>
        <v>2105.1543225521737</v>
      </c>
      <c r="BO26" s="194">
        <f t="shared" si="41"/>
        <v>2095.811835442445</v>
      </c>
      <c r="BP26" s="194">
        <f t="shared" si="42"/>
        <v>2086.510809457186</v>
      </c>
      <c r="BQ26" s="3">
        <v>2077.2510605956254</v>
      </c>
      <c r="BR26" s="202">
        <f t="shared" si="43"/>
        <v>4.0171340416028878E-2</v>
      </c>
      <c r="BS26" s="202">
        <f t="shared" si="44"/>
        <v>3.8286360034604616E-2</v>
      </c>
      <c r="BT26" s="202">
        <f t="shared" si="45"/>
        <v>-4.4379108028538283E-3</v>
      </c>
      <c r="BU26" s="30"/>
      <c r="BV26" s="30"/>
    </row>
    <row r="27" spans="1:74" s="246" customFormat="1" x14ac:dyDescent="0.35">
      <c r="A27" s="7" t="s">
        <v>15</v>
      </c>
      <c r="B27" s="160">
        <v>28411.71</v>
      </c>
      <c r="C27" s="160">
        <v>26844.18</v>
      </c>
      <c r="D27" s="160">
        <v>31044.923999999999</v>
      </c>
      <c r="E27" s="160">
        <v>32382.277199999997</v>
      </c>
      <c r="F27" s="169">
        <f t="shared" si="47"/>
        <v>32382.277199999997</v>
      </c>
      <c r="G27" s="160">
        <v>32990.495999999999</v>
      </c>
      <c r="H27" s="169">
        <v>32990.495999999999</v>
      </c>
      <c r="I27" s="160">
        <v>34704.345884590752</v>
      </c>
      <c r="J27" s="160">
        <v>36637.310241987478</v>
      </c>
      <c r="K27" s="160">
        <v>39150.710620102967</v>
      </c>
      <c r="L27" s="160">
        <v>42091.826020764311</v>
      </c>
      <c r="M27" s="160">
        <v>48612.721396564652</v>
      </c>
      <c r="N27" s="160">
        <v>56677.873065113345</v>
      </c>
      <c r="O27" s="160">
        <v>64619.800129100615</v>
      </c>
      <c r="P27" s="244"/>
      <c r="Q27" s="160">
        <v>9032.3756169164262</v>
      </c>
      <c r="R27" s="160">
        <v>9106.7021133246308</v>
      </c>
      <c r="S27" s="160">
        <v>9892.0343683714073</v>
      </c>
      <c r="T27" s="160">
        <v>10665.151057492798</v>
      </c>
      <c r="U27" s="160"/>
      <c r="V27" s="160">
        <v>11486.462592496291</v>
      </c>
      <c r="W27" s="160"/>
      <c r="X27" s="160">
        <v>12399.455766386056</v>
      </c>
      <c r="Y27" s="160">
        <v>13384.802513942348</v>
      </c>
      <c r="Z27" s="160">
        <v>14446.701904356152</v>
      </c>
      <c r="AA27" s="160">
        <v>15578.656287782358</v>
      </c>
      <c r="AB27" s="160">
        <v>21035.39296480958</v>
      </c>
      <c r="AC27" s="160">
        <v>24338.37188234751</v>
      </c>
      <c r="AD27" s="160">
        <v>28156.093679720922</v>
      </c>
      <c r="AE27" s="244"/>
      <c r="AF27" s="160">
        <v>19379.334383083577</v>
      </c>
      <c r="AG27" s="160">
        <v>17737.47788667537</v>
      </c>
      <c r="AH27" s="160">
        <v>21152.889631628594</v>
      </c>
      <c r="AI27" s="160">
        <v>21717.126142507201</v>
      </c>
      <c r="AJ27" s="160">
        <v>21504.03340750371</v>
      </c>
      <c r="AK27" s="160">
        <v>22304.890118204698</v>
      </c>
      <c r="AL27" s="160">
        <v>23252.50772804513</v>
      </c>
      <c r="AM27" s="160">
        <v>24704.008715746801</v>
      </c>
      <c r="AN27" s="160">
        <v>26513.169732981958</v>
      </c>
      <c r="AO27" s="160">
        <v>27577.328431755072</v>
      </c>
      <c r="AP27" s="160">
        <v>32339.501182765831</v>
      </c>
      <c r="AQ27" s="160">
        <v>36463.706449379693</v>
      </c>
      <c r="AR27" s="244"/>
      <c r="AS27" s="160">
        <v>14458.456531312837</v>
      </c>
      <c r="AT27" s="160">
        <v>15021.919244293258</v>
      </c>
      <c r="AU27" s="160">
        <v>18139.149550882437</v>
      </c>
      <c r="AV27" s="160">
        <v>23495.676555159254</v>
      </c>
      <c r="AW27" s="169">
        <f t="shared" si="46"/>
        <v>23495.676555159254</v>
      </c>
      <c r="AX27" s="160">
        <v>18791.877364154559</v>
      </c>
      <c r="AY27" s="169">
        <f t="shared" si="46"/>
        <v>18791.877364154559</v>
      </c>
      <c r="AZ27" s="160">
        <v>21031.818459334383</v>
      </c>
      <c r="BA27" s="160">
        <v>24929.037144311667</v>
      </c>
      <c r="BB27" s="160">
        <v>24891.936301951864</v>
      </c>
      <c r="BC27" s="160">
        <v>26125.884003434887</v>
      </c>
      <c r="BD27" s="195">
        <f t="shared" si="32"/>
        <v>26124.05330885094</v>
      </c>
      <c r="BE27" s="195">
        <f t="shared" si="33"/>
        <v>26122.222742547539</v>
      </c>
      <c r="BF27" s="195">
        <f t="shared" si="34"/>
        <v>26120.392304515695</v>
      </c>
      <c r="BG27" s="160">
        <v>26118.561994746422</v>
      </c>
      <c r="BH27" s="195">
        <f t="shared" si="35"/>
        <v>28198.778213121961</v>
      </c>
      <c r="BI27" s="195">
        <f t="shared" si="36"/>
        <v>30444.673518886117</v>
      </c>
      <c r="BJ27" s="195">
        <f t="shared" si="37"/>
        <v>32869.443444193406</v>
      </c>
      <c r="BK27" s="195">
        <f t="shared" si="38"/>
        <v>35487.33448104842</v>
      </c>
      <c r="BL27" s="160">
        <v>38313.727785137788</v>
      </c>
      <c r="BM27" s="195">
        <f t="shared" si="39"/>
        <v>37826.629156426228</v>
      </c>
      <c r="BN27" s="195">
        <f t="shared" si="40"/>
        <v>37345.723218632746</v>
      </c>
      <c r="BO27" s="195">
        <f t="shared" si="41"/>
        <v>36870.931241458078</v>
      </c>
      <c r="BP27" s="195">
        <f t="shared" si="42"/>
        <v>36402.175495534568</v>
      </c>
      <c r="BQ27" s="160">
        <v>35939.379239700887</v>
      </c>
      <c r="BR27" s="245">
        <f t="shared" si="43"/>
        <v>-7.0072062775206057E-5</v>
      </c>
      <c r="BS27" s="245">
        <f t="shared" si="44"/>
        <v>7.9645128196336401E-2</v>
      </c>
      <c r="BT27" s="245">
        <f t="shared" si="45"/>
        <v>-1.2713423017545966E-2</v>
      </c>
      <c r="BU27" s="244"/>
      <c r="BV27" s="244"/>
    </row>
    <row r="28" spans="1:74" x14ac:dyDescent="0.35">
      <c r="A28" s="241" t="s">
        <v>52</v>
      </c>
      <c r="B28" s="18">
        <v>9727.4327134841824</v>
      </c>
      <c r="C28" s="18">
        <v>9484.5807297233732</v>
      </c>
      <c r="D28" s="18">
        <v>11485.180523805804</v>
      </c>
      <c r="E28" s="18">
        <v>12152.632538733591</v>
      </c>
      <c r="F28" s="171">
        <f t="shared" si="47"/>
        <v>12152.632538733591</v>
      </c>
      <c r="G28" s="18">
        <v>11887.40357316659</v>
      </c>
      <c r="H28" s="171">
        <v>11887.40357316659</v>
      </c>
      <c r="I28" s="18">
        <v>12277.514203929348</v>
      </c>
      <c r="J28" s="18">
        <v>12706.414708180513</v>
      </c>
      <c r="K28" s="18">
        <v>13235.527532819116</v>
      </c>
      <c r="L28" s="18">
        <v>13838.926292278054</v>
      </c>
      <c r="M28" s="18">
        <v>15378.074605181209</v>
      </c>
      <c r="N28" s="18">
        <v>17326.691713401302</v>
      </c>
      <c r="O28" s="18">
        <v>19301.330474090009</v>
      </c>
      <c r="P28" s="30"/>
      <c r="Q28" s="243">
        <v>2474.8709190351019</v>
      </c>
      <c r="R28" s="243">
        <v>2495.2363790509507</v>
      </c>
      <c r="S28" s="243">
        <v>2710.4174169337648</v>
      </c>
      <c r="T28" s="243">
        <v>2810.2673036493538</v>
      </c>
      <c r="U28" s="243"/>
      <c r="V28" s="243">
        <v>2906.0750359015619</v>
      </c>
      <c r="W28" s="243"/>
      <c r="X28" s="243">
        <v>3006.8680233486202</v>
      </c>
      <c r="Y28" s="243">
        <v>3105.2741832346264</v>
      </c>
      <c r="Z28" s="243">
        <v>3199.9444718148889</v>
      </c>
      <c r="AA28" s="243">
        <v>3287.0964767220803</v>
      </c>
      <c r="AB28" s="243">
        <v>3996.7246633138202</v>
      </c>
      <c r="AC28" s="243">
        <v>4624.2906576460264</v>
      </c>
      <c r="AD28" s="243">
        <v>5349.657799146973</v>
      </c>
      <c r="AE28" s="30"/>
      <c r="AF28" s="18">
        <v>7252.5617944490832</v>
      </c>
      <c r="AG28" s="18">
        <v>6989.3443506724234</v>
      </c>
      <c r="AH28" s="18">
        <v>8774.7631068720384</v>
      </c>
      <c r="AI28" s="18">
        <v>9342.3652350842385</v>
      </c>
      <c r="AJ28" s="18">
        <v>8981.3285372650262</v>
      </c>
      <c r="AK28" s="18">
        <v>9270.6461805807285</v>
      </c>
      <c r="AL28" s="18">
        <v>9601.140524945884</v>
      </c>
      <c r="AM28" s="18">
        <v>10035.583061004219</v>
      </c>
      <c r="AN28" s="18">
        <v>10551.829815555977</v>
      </c>
      <c r="AO28" s="18">
        <v>11381.349941867385</v>
      </c>
      <c r="AP28" s="18">
        <v>12702.401055755274</v>
      </c>
      <c r="AQ28" s="18">
        <v>13951.672674943031</v>
      </c>
      <c r="AR28" s="30"/>
      <c r="AS28" s="18">
        <v>2859.2701597326786</v>
      </c>
      <c r="AT28" s="18">
        <v>3358.1135347514864</v>
      </c>
      <c r="AU28" s="18">
        <v>4648.0955261105437</v>
      </c>
      <c r="AV28" s="18">
        <v>7486.6347784179907</v>
      </c>
      <c r="AW28" s="171">
        <f t="shared" si="46"/>
        <v>7486.6347784179907</v>
      </c>
      <c r="AX28" s="18">
        <v>4594.0479530573339</v>
      </c>
      <c r="AY28" s="171">
        <f t="shared" si="46"/>
        <v>4594.0479530573339</v>
      </c>
      <c r="AZ28" s="18">
        <v>5465.1116579960189</v>
      </c>
      <c r="BA28" s="18">
        <v>7111.2491197239215</v>
      </c>
      <c r="BB28" s="18">
        <v>6671.6745048927642</v>
      </c>
      <c r="BC28" s="18">
        <v>6819.2933553012572</v>
      </c>
      <c r="BD28" s="196">
        <f t="shared" si="32"/>
        <v>6493.8473682319109</v>
      </c>
      <c r="BE28" s="196">
        <f t="shared" si="33"/>
        <v>6183.9330623766018</v>
      </c>
      <c r="BF28" s="196">
        <f t="shared" si="34"/>
        <v>5888.8091991552919</v>
      </c>
      <c r="BG28" s="18">
        <v>5607.7699150786975</v>
      </c>
      <c r="BH28" s="196">
        <f t="shared" si="35"/>
        <v>6158.0190585178361</v>
      </c>
      <c r="BI28" s="196">
        <f t="shared" si="36"/>
        <v>6762.260096139612</v>
      </c>
      <c r="BJ28" s="196">
        <f t="shared" si="37"/>
        <v>7425.7908547052066</v>
      </c>
      <c r="BK28" s="196">
        <f t="shared" si="38"/>
        <v>8154.4289976812252</v>
      </c>
      <c r="BL28" s="18">
        <v>8954.5630329854102</v>
      </c>
      <c r="BM28" s="196">
        <f t="shared" si="39"/>
        <v>8249.4479357946784</v>
      </c>
      <c r="BN28" s="196">
        <f t="shared" si="40"/>
        <v>7599.8561844617889</v>
      </c>
      <c r="BO28" s="196">
        <f t="shared" si="41"/>
        <v>7001.4156673307407</v>
      </c>
      <c r="BP28" s="196">
        <f t="shared" si="42"/>
        <v>6450.0985488340366</v>
      </c>
      <c r="BQ28" s="18">
        <v>5942.194159932259</v>
      </c>
      <c r="BR28" s="202">
        <f t="shared" si="43"/>
        <v>-4.7724297828652174E-2</v>
      </c>
      <c r="BS28" s="202">
        <f t="shared" si="44"/>
        <v>9.8122631950283257E-2</v>
      </c>
      <c r="BT28" s="202">
        <f t="shared" si="45"/>
        <v>-7.8743663380707596E-2</v>
      </c>
      <c r="BU28" s="30"/>
      <c r="BV28" s="30"/>
    </row>
    <row r="29" spans="1:74" x14ac:dyDescent="0.35">
      <c r="A29" s="241" t="s">
        <v>43</v>
      </c>
      <c r="B29" s="18">
        <v>5079.6907988193152</v>
      </c>
      <c r="C29" s="18">
        <v>4924.5890983218487</v>
      </c>
      <c r="D29" s="18">
        <v>5035.4957009851241</v>
      </c>
      <c r="E29" s="18">
        <v>5224.4363823582462</v>
      </c>
      <c r="F29" s="171">
        <f t="shared" si="47"/>
        <v>5224.4363823582462</v>
      </c>
      <c r="G29" s="18">
        <v>5408.2772264808236</v>
      </c>
      <c r="H29" s="171">
        <v>5408.2772264808236</v>
      </c>
      <c r="I29" s="18">
        <v>5673.6160267161486</v>
      </c>
      <c r="J29" s="18">
        <v>5972.1168628546002</v>
      </c>
      <c r="K29" s="18">
        <v>6358.2895948265032</v>
      </c>
      <c r="L29" s="18">
        <v>6809.0967769044328</v>
      </c>
      <c r="M29" s="18">
        <v>7822.430722926737</v>
      </c>
      <c r="N29" s="18">
        <v>9078.8276597331842</v>
      </c>
      <c r="O29" s="18">
        <v>10319.860410435544</v>
      </c>
      <c r="P29" s="30"/>
      <c r="Q29" s="243">
        <v>180.64751233832854</v>
      </c>
      <c r="R29" s="243">
        <v>182.13404226649263</v>
      </c>
      <c r="S29" s="243">
        <v>197.84068736742819</v>
      </c>
      <c r="T29" s="243">
        <v>319.95453172478386</v>
      </c>
      <c r="U29" s="243"/>
      <c r="V29" s="243">
        <v>459.45850369985158</v>
      </c>
      <c r="W29" s="243"/>
      <c r="X29" s="243">
        <v>619.97278831930271</v>
      </c>
      <c r="Y29" s="243">
        <v>803.08815083654122</v>
      </c>
      <c r="Z29" s="243">
        <v>1011.269133304931</v>
      </c>
      <c r="AA29" s="243">
        <v>1246.2925030225886</v>
      </c>
      <c r="AB29" s="243">
        <v>2103.539296480958</v>
      </c>
      <c r="AC29" s="243">
        <v>2433.8371882347515</v>
      </c>
      <c r="AD29" s="243">
        <v>2815.609367972093</v>
      </c>
      <c r="AE29" s="30"/>
      <c r="AF29" s="18">
        <v>4899.0432864809864</v>
      </c>
      <c r="AG29" s="18">
        <v>4742.4550560553562</v>
      </c>
      <c r="AH29" s="18">
        <v>4837.6550136176957</v>
      </c>
      <c r="AI29" s="18">
        <v>4904.4818506334623</v>
      </c>
      <c r="AJ29" s="18">
        <v>4948.8187227809722</v>
      </c>
      <c r="AK29" s="18">
        <v>5053.6432383968458</v>
      </c>
      <c r="AL29" s="18">
        <v>5169.0287120180592</v>
      </c>
      <c r="AM29" s="18">
        <v>5347.0204615215725</v>
      </c>
      <c r="AN29" s="18">
        <v>5562.804273881844</v>
      </c>
      <c r="AO29" s="18">
        <v>5718.891426445779</v>
      </c>
      <c r="AP29" s="18">
        <v>6644.9904714984332</v>
      </c>
      <c r="AQ29" s="18">
        <v>7504.2510424634511</v>
      </c>
      <c r="AR29" s="30"/>
      <c r="AS29" s="18">
        <v>4019.2462610378302</v>
      </c>
      <c r="AT29" s="18">
        <v>4244.2833672152192</v>
      </c>
      <c r="AU29" s="18">
        <v>4348.8254960938702</v>
      </c>
      <c r="AV29" s="18">
        <v>5191.4265712387714</v>
      </c>
      <c r="AW29" s="171">
        <f t="shared" si="46"/>
        <v>5191.4265712387714</v>
      </c>
      <c r="AX29" s="18">
        <v>4504.2030442562382</v>
      </c>
      <c r="AY29" s="171">
        <f t="shared" si="46"/>
        <v>4504.2030442562382</v>
      </c>
      <c r="AZ29" s="18">
        <v>4845.5159971877893</v>
      </c>
      <c r="BA29" s="18">
        <v>5442.3137739351496</v>
      </c>
      <c r="BB29" s="18">
        <v>5377.5409296567013</v>
      </c>
      <c r="BC29" s="18">
        <v>5500.1539623581966</v>
      </c>
      <c r="BD29" s="196">
        <f t="shared" si="32"/>
        <v>5496.1502488017113</v>
      </c>
      <c r="BE29" s="196">
        <f t="shared" si="33"/>
        <v>5492.1494496585956</v>
      </c>
      <c r="BF29" s="196">
        <f t="shared" si="34"/>
        <v>5488.1515628073685</v>
      </c>
      <c r="BG29" s="18">
        <v>5484.1565861280906</v>
      </c>
      <c r="BH29" s="196">
        <f t="shared" si="35"/>
        <v>5854.2732366493201</v>
      </c>
      <c r="BI29" s="196">
        <f t="shared" si="36"/>
        <v>6249.3684472903597</v>
      </c>
      <c r="BJ29" s="196">
        <f t="shared" si="37"/>
        <v>6671.1279797287252</v>
      </c>
      <c r="BK29" s="196">
        <f t="shared" si="38"/>
        <v>7121.3513649072429</v>
      </c>
      <c r="BL29" s="18">
        <v>7601.9595811334539</v>
      </c>
      <c r="BM29" s="196">
        <f t="shared" si="39"/>
        <v>7565.3192310763943</v>
      </c>
      <c r="BN29" s="196">
        <f t="shared" si="40"/>
        <v>7528.8554822282695</v>
      </c>
      <c r="BO29" s="196">
        <f t="shared" si="41"/>
        <v>7492.5674833966932</v>
      </c>
      <c r="BP29" s="196">
        <f t="shared" si="42"/>
        <v>7456.4543874919045</v>
      </c>
      <c r="BQ29" s="18">
        <v>7420.5153515069933</v>
      </c>
      <c r="BR29" s="202">
        <f t="shared" si="43"/>
        <v>-7.2792754237160917E-4</v>
      </c>
      <c r="BS29" s="202">
        <f t="shared" si="44"/>
        <v>6.7488344781660992E-2</v>
      </c>
      <c r="BT29" s="202">
        <f t="shared" si="45"/>
        <v>-4.81985594188028E-3</v>
      </c>
      <c r="BU29" s="30"/>
      <c r="BV29" s="30"/>
    </row>
    <row r="30" spans="1:74" x14ac:dyDescent="0.35">
      <c r="A30" s="241" t="s">
        <v>44</v>
      </c>
      <c r="B30" s="18">
        <v>5096.936167058765</v>
      </c>
      <c r="C30" s="18">
        <v>4820.5705049388062</v>
      </c>
      <c r="D30" s="18">
        <v>5065.9902099136534</v>
      </c>
      <c r="E30" s="18">
        <v>5090.7531305650327</v>
      </c>
      <c r="F30" s="171">
        <f t="shared" si="47"/>
        <v>5090.7531305650327</v>
      </c>
      <c r="G30" s="18">
        <v>5214.1460657167872</v>
      </c>
      <c r="H30" s="171">
        <v>5214.1460657167872</v>
      </c>
      <c r="I30" s="18">
        <v>5356.7792227496648</v>
      </c>
      <c r="J30" s="18">
        <v>5511.3973736463886</v>
      </c>
      <c r="K30" s="18">
        <v>5696.3303556340225</v>
      </c>
      <c r="L30" s="18">
        <v>5903.8505087750764</v>
      </c>
      <c r="M30" s="18">
        <v>6477.4695746868929</v>
      </c>
      <c r="N30" s="18">
        <v>7212.2891370370135</v>
      </c>
      <c r="O30" s="18">
        <v>7967.3410289129006</v>
      </c>
      <c r="P30" s="30"/>
      <c r="Q30" s="243">
        <v>6322.662931841498</v>
      </c>
      <c r="R30" s="243">
        <v>6374.6914793272399</v>
      </c>
      <c r="S30" s="243">
        <v>6924.4240578599856</v>
      </c>
      <c r="T30" s="243">
        <v>7198.9769638076377</v>
      </c>
      <c r="U30" s="243"/>
      <c r="V30" s="243">
        <v>7466.2006851225869</v>
      </c>
      <c r="W30" s="243"/>
      <c r="X30" s="243">
        <v>7749.659853991282</v>
      </c>
      <c r="Y30" s="243">
        <v>8030.881508365409</v>
      </c>
      <c r="Z30" s="243">
        <v>8306.8535950047881</v>
      </c>
      <c r="AA30" s="243">
        <v>8568.2609582802925</v>
      </c>
      <c r="AB30" s="243">
        <v>10517.69648240479</v>
      </c>
      <c r="AC30" s="243">
        <v>12169.185941173757</v>
      </c>
      <c r="AD30" s="243">
        <v>14078.046839860464</v>
      </c>
      <c r="AE30" s="30"/>
      <c r="AF30" s="18">
        <v>-1225.726764782733</v>
      </c>
      <c r="AG30" s="18">
        <v>-1554.1209743884338</v>
      </c>
      <c r="AH30" s="18">
        <v>-1858.4338479463322</v>
      </c>
      <c r="AI30" s="18">
        <v>-2108.223833242605</v>
      </c>
      <c r="AJ30" s="18">
        <v>-2252.0546194057997</v>
      </c>
      <c r="AK30" s="18">
        <v>-2392.8806312416173</v>
      </c>
      <c r="AL30" s="18">
        <v>-2519.4841347190204</v>
      </c>
      <c r="AM30" s="18">
        <v>-2610.5232393707656</v>
      </c>
      <c r="AN30" s="18">
        <v>-2664.4104495052161</v>
      </c>
      <c r="AO30" s="18">
        <v>-4040.2269077178976</v>
      </c>
      <c r="AP30" s="18">
        <v>-4956.8968041367425</v>
      </c>
      <c r="AQ30" s="18">
        <v>-6110.7058109475638</v>
      </c>
      <c r="AR30" s="30"/>
      <c r="AS30" s="18">
        <v>600</v>
      </c>
      <c r="AT30" s="18">
        <v>630</v>
      </c>
      <c r="AU30" s="18">
        <v>661.5</v>
      </c>
      <c r="AV30" s="18">
        <v>694.57500000000005</v>
      </c>
      <c r="AW30" s="171">
        <f t="shared" si="46"/>
        <v>694.57500000000005</v>
      </c>
      <c r="AX30" s="18">
        <v>729.30375000000004</v>
      </c>
      <c r="AY30" s="171">
        <f t="shared" si="46"/>
        <v>729.30375000000004</v>
      </c>
      <c r="AZ30" s="18">
        <v>765.76893750000011</v>
      </c>
      <c r="BA30" s="18">
        <v>804.0573843750002</v>
      </c>
      <c r="BB30" s="18">
        <v>844.26025359375024</v>
      </c>
      <c r="BC30" s="18">
        <v>886.47326627343773</v>
      </c>
      <c r="BD30" s="196">
        <f t="shared" si="32"/>
        <v>930.79692958710962</v>
      </c>
      <c r="BE30" s="196">
        <f t="shared" si="33"/>
        <v>977.33677606646518</v>
      </c>
      <c r="BF30" s="196">
        <f t="shared" si="34"/>
        <v>1026.2036148697885</v>
      </c>
      <c r="BG30" s="18">
        <v>1077.513795613278</v>
      </c>
      <c r="BH30" s="196">
        <f t="shared" si="35"/>
        <v>1131.7681365201411</v>
      </c>
      <c r="BI30" s="196">
        <f t="shared" si="36"/>
        <v>1188.7542600911534</v>
      </c>
      <c r="BJ30" s="196">
        <f t="shared" si="37"/>
        <v>1248.6097154403474</v>
      </c>
      <c r="BK30" s="196">
        <f t="shared" si="38"/>
        <v>1311.478977473847</v>
      </c>
      <c r="BL30" s="18">
        <v>1377.513795613278</v>
      </c>
      <c r="BM30" s="196">
        <f t="shared" si="39"/>
        <v>1432.8805436073469</v>
      </c>
      <c r="BN30" s="196">
        <f t="shared" si="40"/>
        <v>1490.4726608087519</v>
      </c>
      <c r="BO30" s="196">
        <f t="shared" si="41"/>
        <v>1550.3795920248619</v>
      </c>
      <c r="BP30" s="196">
        <f t="shared" si="42"/>
        <v>1612.6943771400058</v>
      </c>
      <c r="BQ30" s="18">
        <v>1677.513795613278</v>
      </c>
      <c r="BR30" s="202">
        <f t="shared" si="43"/>
        <v>5.0000000000000044E-2</v>
      </c>
      <c r="BS30" s="202">
        <f t="shared" si="44"/>
        <v>5.0351411859171247E-2</v>
      </c>
      <c r="BT30" s="202">
        <f t="shared" si="45"/>
        <v>4.019324392277257E-2</v>
      </c>
      <c r="BU30" s="30"/>
      <c r="BV30" s="30"/>
    </row>
    <row r="31" spans="1:74" x14ac:dyDescent="0.35">
      <c r="A31" s="241" t="s">
        <v>45</v>
      </c>
      <c r="B31" s="18">
        <v>3069.3403345460342</v>
      </c>
      <c r="C31" s="18">
        <v>2922.9735457098859</v>
      </c>
      <c r="D31" s="18">
        <v>3384.9563507064126</v>
      </c>
      <c r="E31" s="18">
        <v>3515.6735115969154</v>
      </c>
      <c r="F31" s="171">
        <f t="shared" si="47"/>
        <v>3515.6735115969154</v>
      </c>
      <c r="G31" s="18">
        <v>3867.0614731758728</v>
      </c>
      <c r="H31" s="171">
        <v>3867.0614731758728</v>
      </c>
      <c r="I31" s="18">
        <v>4330.5270287582161</v>
      </c>
      <c r="J31" s="18">
        <v>4866.0443074720333</v>
      </c>
      <c r="K31" s="18">
        <v>5595.3623043896623</v>
      </c>
      <c r="L31" s="18">
        <v>6466.9802684223723</v>
      </c>
      <c r="M31" s="18">
        <v>8167.0654945747738</v>
      </c>
      <c r="N31" s="18">
        <v>10217.838752567255</v>
      </c>
      <c r="O31" s="18">
        <v>12172.865996018092</v>
      </c>
      <c r="P31" s="30"/>
      <c r="Q31" s="243">
        <v>54.19425370149856</v>
      </c>
      <c r="R31" s="243">
        <v>54.640212679947787</v>
      </c>
      <c r="S31" s="243">
        <v>59.352206210228445</v>
      </c>
      <c r="T31" s="243">
        <v>149.31211480489918</v>
      </c>
      <c r="U31" s="243"/>
      <c r="V31" s="243">
        <v>252.70217703491835</v>
      </c>
      <c r="W31" s="243"/>
      <c r="X31" s="243">
        <v>371.98367299158161</v>
      </c>
      <c r="Y31" s="243">
        <v>508.62249552980933</v>
      </c>
      <c r="Z31" s="243">
        <v>664.54828760038311</v>
      </c>
      <c r="AA31" s="243">
        <v>841.24743954024711</v>
      </c>
      <c r="AB31" s="243">
        <v>1472.4775075366708</v>
      </c>
      <c r="AC31" s="243">
        <v>1703.6860317643261</v>
      </c>
      <c r="AD31" s="243">
        <v>1970.9265575804652</v>
      </c>
      <c r="AE31" s="30"/>
      <c r="AF31" s="18">
        <v>3015.1460808445354</v>
      </c>
      <c r="AG31" s="18">
        <v>2868.3333330299383</v>
      </c>
      <c r="AH31" s="18">
        <v>3325.6041444961843</v>
      </c>
      <c r="AI31" s="18">
        <v>3366.3613967920164</v>
      </c>
      <c r="AJ31" s="18">
        <v>3614.3592961409545</v>
      </c>
      <c r="AK31" s="18">
        <v>3958.5433557666347</v>
      </c>
      <c r="AL31" s="18">
        <v>4357.4218119422239</v>
      </c>
      <c r="AM31" s="18">
        <v>4930.8140167892789</v>
      </c>
      <c r="AN31" s="18">
        <v>5625.7328288821254</v>
      </c>
      <c r="AO31" s="18">
        <v>6694.5879870381032</v>
      </c>
      <c r="AP31" s="18">
        <v>8514.1527208029293</v>
      </c>
      <c r="AQ31" s="18">
        <v>10201.939438437626</v>
      </c>
      <c r="AR31" s="30"/>
      <c r="AS31" s="18">
        <v>2483.5396104203983</v>
      </c>
      <c r="AT31" s="18">
        <v>2572.6451774034017</v>
      </c>
      <c r="AU31" s="18">
        <v>2997.0036098097362</v>
      </c>
      <c r="AV31" s="18">
        <v>3559.4547526478113</v>
      </c>
      <c r="AW31" s="171">
        <f t="shared" si="46"/>
        <v>3559.4547526478113</v>
      </c>
      <c r="AX31" s="18">
        <v>3296.447308868117</v>
      </c>
      <c r="AY31" s="171">
        <f t="shared" si="46"/>
        <v>3296.447308868117</v>
      </c>
      <c r="AZ31" s="18">
        <v>3799.6851180514595</v>
      </c>
      <c r="BA31" s="18">
        <v>4580.0928095795944</v>
      </c>
      <c r="BB31" s="18">
        <v>4957.6723525679099</v>
      </c>
      <c r="BC31" s="18">
        <v>5566.2303219111291</v>
      </c>
      <c r="BD31" s="196">
        <f t="shared" si="32"/>
        <v>5775.0079027715074</v>
      </c>
      <c r="BE31" s="196">
        <f t="shared" si="33"/>
        <v>5991.6162911531501</v>
      </c>
      <c r="BF31" s="196">
        <f t="shared" si="34"/>
        <v>6216.3492041600794</v>
      </c>
      <c r="BG31" s="18">
        <v>6449.5113756065311</v>
      </c>
      <c r="BH31" s="196">
        <f t="shared" si="35"/>
        <v>6982.2576377006135</v>
      </c>
      <c r="BI31" s="196">
        <f t="shared" si="36"/>
        <v>7559.0101141024461</v>
      </c>
      <c r="BJ31" s="196">
        <f t="shared" si="37"/>
        <v>8183.403831532044</v>
      </c>
      <c r="BK31" s="196">
        <f t="shared" si="38"/>
        <v>8859.3740792851295</v>
      </c>
      <c r="BL31" s="18">
        <v>9591.1812116957572</v>
      </c>
      <c r="BM31" s="196">
        <f t="shared" si="39"/>
        <v>9691.4597300501646</v>
      </c>
      <c r="BN31" s="196">
        <f t="shared" si="40"/>
        <v>9792.7866887396467</v>
      </c>
      <c r="BO31" s="196">
        <f t="shared" si="41"/>
        <v>9895.173049505107</v>
      </c>
      <c r="BP31" s="196">
        <f t="shared" si="42"/>
        <v>9998.6298886955537</v>
      </c>
      <c r="BQ31" s="18">
        <v>10103.168398466367</v>
      </c>
      <c r="BR31" s="202">
        <f t="shared" si="43"/>
        <v>3.7507894712609735E-2</v>
      </c>
      <c r="BS31" s="202">
        <f t="shared" si="44"/>
        <v>8.2602577322220982E-2</v>
      </c>
      <c r="BT31" s="202">
        <f t="shared" si="45"/>
        <v>1.045528346728819E-2</v>
      </c>
      <c r="BU31" s="30"/>
      <c r="BV31" s="30"/>
    </row>
    <row r="32" spans="1:74" x14ac:dyDescent="0.35">
      <c r="A32" s="241" t="s">
        <v>80</v>
      </c>
      <c r="B32" s="8">
        <v>2720.0720921550396</v>
      </c>
      <c r="C32" s="8">
        <v>2109.1595939901817</v>
      </c>
      <c r="D32" s="8">
        <v>2989.7108169977651</v>
      </c>
      <c r="E32" s="8">
        <v>3149.5851909510525</v>
      </c>
      <c r="F32" s="169">
        <f t="shared" si="47"/>
        <v>3149.5851909510525</v>
      </c>
      <c r="G32" s="8">
        <v>3254.8121603613858</v>
      </c>
      <c r="H32" s="169">
        <v>3254.8121603613858</v>
      </c>
      <c r="I32" s="8">
        <v>3476.8253871745719</v>
      </c>
      <c r="J32" s="8">
        <v>3729.8025172201164</v>
      </c>
      <c r="K32" s="8">
        <v>4065.3949063420273</v>
      </c>
      <c r="L32" s="8">
        <v>4461.7626993200265</v>
      </c>
      <c r="M32" s="8">
        <v>5293.7205659939591</v>
      </c>
      <c r="N32" s="8">
        <v>6312.2343507320293</v>
      </c>
      <c r="O32" s="8">
        <v>7302.2029895970081</v>
      </c>
      <c r="P32" s="30"/>
      <c r="Q32" s="243">
        <v>0</v>
      </c>
      <c r="R32" s="243">
        <v>0</v>
      </c>
      <c r="S32" s="243">
        <v>0</v>
      </c>
      <c r="T32" s="243">
        <v>93.320071753061995</v>
      </c>
      <c r="U32" s="243"/>
      <c r="V32" s="243">
        <v>201.01309536868507</v>
      </c>
      <c r="W32" s="243"/>
      <c r="X32" s="243">
        <v>325.48571386763393</v>
      </c>
      <c r="Y32" s="243">
        <v>468.46808798798236</v>
      </c>
      <c r="Z32" s="243">
        <v>632.04320831558186</v>
      </c>
      <c r="AA32" s="243">
        <v>817.87945510857378</v>
      </c>
      <c r="AB32" s="243">
        <v>1472.4775075366708</v>
      </c>
      <c r="AC32" s="243">
        <v>1703.6860317643261</v>
      </c>
      <c r="AD32" s="243">
        <v>1970.9265575804652</v>
      </c>
      <c r="AE32" s="30"/>
      <c r="AF32" s="18">
        <v>2720.0720921550392</v>
      </c>
      <c r="AG32" s="18">
        <v>2109.1595939901817</v>
      </c>
      <c r="AH32" s="18">
        <v>2989.7108169977655</v>
      </c>
      <c r="AI32" s="18">
        <v>3056.2651191979903</v>
      </c>
      <c r="AJ32" s="18">
        <v>3053.7990649927006</v>
      </c>
      <c r="AK32" s="18">
        <v>3151.339673306938</v>
      </c>
      <c r="AL32" s="18">
        <v>3261.334429232134</v>
      </c>
      <c r="AM32" s="18">
        <v>3433.3516980264453</v>
      </c>
      <c r="AN32" s="18">
        <v>3643.8832442114526</v>
      </c>
      <c r="AO32" s="18">
        <v>3821.2430584572885</v>
      </c>
      <c r="AP32" s="18">
        <v>4608.5483189677034</v>
      </c>
      <c r="AQ32" s="18">
        <v>5331.2764320165425</v>
      </c>
      <c r="AR32" s="30"/>
      <c r="AS32" s="18">
        <v>2248.958508583145</v>
      </c>
      <c r="AT32" s="18">
        <v>1895.7968999677462</v>
      </c>
      <c r="AU32" s="18">
        <v>2699.4794310543984</v>
      </c>
      <c r="AV32" s="18">
        <v>3229.2515959195471</v>
      </c>
      <c r="AW32" s="171">
        <f t="shared" si="46"/>
        <v>3229.2515959195471</v>
      </c>
      <c r="AX32" s="18">
        <v>2786.2202304492484</v>
      </c>
      <c r="AY32" s="171">
        <f t="shared" si="46"/>
        <v>2786.2202304492484</v>
      </c>
      <c r="AZ32" s="18">
        <v>3023.7980715152707</v>
      </c>
      <c r="BA32" s="18">
        <v>3432.0108133794138</v>
      </c>
      <c r="BB32" s="18">
        <v>3452.8660271310341</v>
      </c>
      <c r="BC32" s="18">
        <v>3602.8306887528311</v>
      </c>
      <c r="BD32" s="196">
        <f t="shared" si="32"/>
        <v>3617.6289775049695</v>
      </c>
      <c r="BE32" s="196">
        <f t="shared" si="33"/>
        <v>3632.4880488386138</v>
      </c>
      <c r="BF32" s="196">
        <f t="shared" si="34"/>
        <v>3647.4081524125104</v>
      </c>
      <c r="BG32" s="18">
        <v>3662.3895389108566</v>
      </c>
      <c r="BH32" s="196">
        <f t="shared" si="35"/>
        <v>3939.4718914603859</v>
      </c>
      <c r="BI32" s="196">
        <f t="shared" si="36"/>
        <v>4237.5172325939238</v>
      </c>
      <c r="BJ32" s="196">
        <f t="shared" si="37"/>
        <v>4558.1115416650082</v>
      </c>
      <c r="BK32" s="196">
        <f t="shared" si="38"/>
        <v>4902.9607871451308</v>
      </c>
      <c r="BL32" s="18">
        <v>5273.9000045404146</v>
      </c>
      <c r="BM32" s="196">
        <f t="shared" si="39"/>
        <v>5273.5251731237404</v>
      </c>
      <c r="BN32" s="196">
        <f t="shared" si="40"/>
        <v>5273.1503683474257</v>
      </c>
      <c r="BO32" s="196">
        <f t="shared" si="41"/>
        <v>5272.7755902095769</v>
      </c>
      <c r="BP32" s="196">
        <f t="shared" si="42"/>
        <v>5272.4008387083004</v>
      </c>
      <c r="BQ32" s="18">
        <v>5272.0261138417045</v>
      </c>
      <c r="BR32" s="202">
        <f t="shared" si="43"/>
        <v>4.1074061010790697E-3</v>
      </c>
      <c r="BS32" s="202">
        <f t="shared" si="44"/>
        <v>7.5656166446983031E-2</v>
      </c>
      <c r="BT32" s="202">
        <f t="shared" si="45"/>
        <v>-7.1072909298863784E-5</v>
      </c>
      <c r="BU32" s="30"/>
      <c r="BV32" s="30"/>
    </row>
    <row r="33" spans="1:74" x14ac:dyDescent="0.35">
      <c r="A33" s="241" t="s">
        <v>77</v>
      </c>
      <c r="B33" s="8">
        <v>2718.2378939366631</v>
      </c>
      <c r="C33" s="8">
        <v>2582.3065273159036</v>
      </c>
      <c r="D33" s="8">
        <v>3083.5903975912397</v>
      </c>
      <c r="E33" s="8">
        <v>3249.1964457951594</v>
      </c>
      <c r="F33" s="169">
        <f t="shared" si="47"/>
        <v>3249.1964457951594</v>
      </c>
      <c r="G33" s="8">
        <v>3358.7955010985406</v>
      </c>
      <c r="H33" s="169">
        <v>3358.7955010985406</v>
      </c>
      <c r="I33" s="8">
        <v>3589.0840152628025</v>
      </c>
      <c r="J33" s="8">
        <v>3851.5344726138292</v>
      </c>
      <c r="K33" s="8">
        <v>4199.8059260916352</v>
      </c>
      <c r="L33" s="8">
        <v>4611.2094750643519</v>
      </c>
      <c r="M33" s="8">
        <v>5473.9604332010849</v>
      </c>
      <c r="N33" s="8">
        <v>6529.9914516425588</v>
      </c>
      <c r="O33" s="8">
        <v>7556.1992300470674</v>
      </c>
      <c r="P33" s="30"/>
      <c r="Q33" s="243">
        <v>0</v>
      </c>
      <c r="R33" s="243">
        <v>0</v>
      </c>
      <c r="S33" s="243">
        <v>0</v>
      </c>
      <c r="T33" s="243">
        <v>93.320071753061995</v>
      </c>
      <c r="U33" s="243"/>
      <c r="V33" s="243">
        <v>201.01309536868507</v>
      </c>
      <c r="W33" s="243"/>
      <c r="X33" s="243">
        <v>325.48571386763393</v>
      </c>
      <c r="Y33" s="243">
        <v>468.46808798798236</v>
      </c>
      <c r="Z33" s="243">
        <v>632.04320831558186</v>
      </c>
      <c r="AA33" s="243">
        <v>817.87945510857378</v>
      </c>
      <c r="AB33" s="243">
        <v>1472.4775075366708</v>
      </c>
      <c r="AC33" s="243">
        <v>1703.6860317643261</v>
      </c>
      <c r="AD33" s="243">
        <v>1970.9265575804652</v>
      </c>
      <c r="AE33" s="30"/>
      <c r="AF33" s="18">
        <v>2718.2378939366631</v>
      </c>
      <c r="AG33" s="18">
        <v>2582.3065273159036</v>
      </c>
      <c r="AH33" s="18">
        <v>3083.5903975912397</v>
      </c>
      <c r="AI33" s="18">
        <v>3155.8763740420973</v>
      </c>
      <c r="AJ33" s="18">
        <v>3157.7824057298558</v>
      </c>
      <c r="AK33" s="18">
        <v>3263.5983013951686</v>
      </c>
      <c r="AL33" s="18">
        <v>3383.0663846258467</v>
      </c>
      <c r="AM33" s="18">
        <v>3567.7627177760533</v>
      </c>
      <c r="AN33" s="18">
        <v>3793.330019955778</v>
      </c>
      <c r="AO33" s="18">
        <v>4001.4829256644143</v>
      </c>
      <c r="AP33" s="18">
        <v>4826.3054198782329</v>
      </c>
      <c r="AQ33" s="18">
        <v>5585.2726724666027</v>
      </c>
      <c r="AR33" s="30"/>
      <c r="AS33" s="18">
        <v>2247.4419915387834</v>
      </c>
      <c r="AT33" s="18">
        <v>2321.0802649554053</v>
      </c>
      <c r="AU33" s="18">
        <v>2784.2454878138897</v>
      </c>
      <c r="AV33" s="18">
        <v>3334.333856935134</v>
      </c>
      <c r="AW33" s="171">
        <f t="shared" si="46"/>
        <v>3334.333856935134</v>
      </c>
      <c r="AX33" s="18">
        <v>2881.6550775236256</v>
      </c>
      <c r="AY33" s="171">
        <f t="shared" si="46"/>
        <v>2881.6550775236256</v>
      </c>
      <c r="AZ33" s="18">
        <v>3131.9386770838419</v>
      </c>
      <c r="BA33" s="18">
        <v>3559.3132433185888</v>
      </c>
      <c r="BB33" s="18">
        <v>3587.922234109707</v>
      </c>
      <c r="BC33" s="18">
        <v>3750.9024088380352</v>
      </c>
      <c r="BD33" s="196">
        <f t="shared" si="32"/>
        <v>3772.2982367898089</v>
      </c>
      <c r="BE33" s="196">
        <f t="shared" si="33"/>
        <v>3793.8161104265523</v>
      </c>
      <c r="BF33" s="196">
        <f t="shared" si="34"/>
        <v>3815.4567259189985</v>
      </c>
      <c r="BG33" s="18">
        <v>3837.2207834089636</v>
      </c>
      <c r="BH33" s="196">
        <f t="shared" si="35"/>
        <v>4125.8781119740152</v>
      </c>
      <c r="BI33" s="196">
        <f t="shared" si="36"/>
        <v>4436.2498682557562</v>
      </c>
      <c r="BJ33" s="196">
        <f t="shared" si="37"/>
        <v>4769.9695336329805</v>
      </c>
      <c r="BK33" s="196">
        <f t="shared" si="38"/>
        <v>5128.7934691407945</v>
      </c>
      <c r="BL33" s="18">
        <v>5514.6101591694651</v>
      </c>
      <c r="BM33" s="196">
        <f t="shared" si="39"/>
        <v>5516.4791441195566</v>
      </c>
      <c r="BN33" s="196">
        <f t="shared" si="40"/>
        <v>5518.3487624969703</v>
      </c>
      <c r="BO33" s="196">
        <f t="shared" si="41"/>
        <v>5520.2190145163831</v>
      </c>
      <c r="BP33" s="196">
        <f t="shared" si="42"/>
        <v>5522.089900392547</v>
      </c>
      <c r="BQ33" s="18">
        <v>5523.9614203402825</v>
      </c>
      <c r="BR33" s="202">
        <f t="shared" si="43"/>
        <v>5.704181452804491E-3</v>
      </c>
      <c r="BS33" s="202">
        <f t="shared" si="44"/>
        <v>7.5225624184337425E-2</v>
      </c>
      <c r="BT33" s="202">
        <f t="shared" si="45"/>
        <v>3.3891515377271197E-4</v>
      </c>
      <c r="BU33" s="30"/>
      <c r="BV33" s="30"/>
    </row>
    <row r="34" spans="1:74" s="246" customFormat="1" x14ac:dyDescent="0.35">
      <c r="A34" s="7" t="s">
        <v>14</v>
      </c>
      <c r="B34" s="160">
        <v>8625.0500000000011</v>
      </c>
      <c r="C34" s="160">
        <v>10249.512000000001</v>
      </c>
      <c r="D34" s="160">
        <v>10819.05</v>
      </c>
      <c r="E34" s="160">
        <v>11460.5928</v>
      </c>
      <c r="F34" s="169">
        <f t="shared" si="47"/>
        <v>11460.5928</v>
      </c>
      <c r="G34" s="160">
        <v>11506.109999999999</v>
      </c>
      <c r="H34" s="169">
        <v>11506.11</v>
      </c>
      <c r="I34" s="160">
        <v>12022.434356981277</v>
      </c>
      <c r="J34" s="160">
        <v>12552.163352157802</v>
      </c>
      <c r="K34" s="160">
        <v>13164.7573121761</v>
      </c>
      <c r="L34" s="160">
        <v>13723.272581491969</v>
      </c>
      <c r="M34" s="160">
        <v>14963.246888984922</v>
      </c>
      <c r="N34" s="160">
        <v>16744.688066192401</v>
      </c>
      <c r="O34" s="160">
        <v>18760.52073076379</v>
      </c>
      <c r="P34" s="244"/>
      <c r="Q34" s="160">
        <v>5457.5332495540815</v>
      </c>
      <c r="R34" s="160">
        <v>5598.7827644596937</v>
      </c>
      <c r="S34" s="160">
        <v>5831.9803796787091</v>
      </c>
      <c r="T34" s="160">
        <v>6034.8908990946902</v>
      </c>
      <c r="U34" s="160"/>
      <c r="V34" s="160">
        <v>6233.1075953724203</v>
      </c>
      <c r="W34" s="160"/>
      <c r="X34" s="160">
        <v>6450.1035831589643</v>
      </c>
      <c r="Y34" s="160">
        <v>6672.2572479491591</v>
      </c>
      <c r="Z34" s="160">
        <v>6898.3300030669161</v>
      </c>
      <c r="AA34" s="160">
        <v>7123.6064083609854</v>
      </c>
      <c r="AB34" s="160">
        <v>8094.7153259062943</v>
      </c>
      <c r="AC34" s="160">
        <v>9590.4369439087423</v>
      </c>
      <c r="AD34" s="160">
        <v>11370.248569968251</v>
      </c>
      <c r="AE34" s="244"/>
      <c r="AF34" s="160">
        <v>3167.5167504459178</v>
      </c>
      <c r="AG34" s="160">
        <v>4650.7292355403079</v>
      </c>
      <c r="AH34" s="160">
        <v>4987.0696203212901</v>
      </c>
      <c r="AI34" s="160">
        <v>5425.7019009053101</v>
      </c>
      <c r="AJ34" s="160">
        <v>5273.0024046275803</v>
      </c>
      <c r="AK34" s="160">
        <v>5572.3307738223129</v>
      </c>
      <c r="AL34" s="160">
        <v>5879.9061042086414</v>
      </c>
      <c r="AM34" s="160">
        <v>6266.4273091091836</v>
      </c>
      <c r="AN34" s="160">
        <v>6599.666173130985</v>
      </c>
      <c r="AO34" s="160">
        <v>6868.531563078629</v>
      </c>
      <c r="AP34" s="160">
        <v>7154.2511222836583</v>
      </c>
      <c r="AQ34" s="160">
        <v>7390.2721607955427</v>
      </c>
      <c r="AR34" s="244"/>
      <c r="AS34" s="160">
        <v>3212.7057301801005</v>
      </c>
      <c r="AT34" s="160">
        <v>3502.736023922711</v>
      </c>
      <c r="AU34" s="160">
        <v>4837.8763272037713</v>
      </c>
      <c r="AV34" s="160">
        <v>4789.4975639317336</v>
      </c>
      <c r="AW34" s="169">
        <f t="shared" si="46"/>
        <v>4789.4975639317336</v>
      </c>
      <c r="AX34" s="160">
        <v>4885.2875152103679</v>
      </c>
      <c r="AY34" s="169">
        <f t="shared" si="46"/>
        <v>4885.2875152103679</v>
      </c>
      <c r="AZ34" s="160">
        <v>5227.2576412750941</v>
      </c>
      <c r="BA34" s="160">
        <v>5593.1656761643508</v>
      </c>
      <c r="BB34" s="160">
        <v>5984.6872734958561</v>
      </c>
      <c r="BC34" s="160">
        <v>6224.0747644356907</v>
      </c>
      <c r="BD34" s="195">
        <f t="shared" si="32"/>
        <v>6473.0377550131188</v>
      </c>
      <c r="BE34" s="195">
        <f t="shared" si="33"/>
        <v>6731.9592652136434</v>
      </c>
      <c r="BF34" s="195">
        <f t="shared" si="34"/>
        <v>7001.2376358221891</v>
      </c>
      <c r="BG34" s="160">
        <v>7281.2871412550767</v>
      </c>
      <c r="BH34" s="195">
        <f t="shared" si="35"/>
        <v>7324.4598542214717</v>
      </c>
      <c r="BI34" s="195">
        <f t="shared" si="36"/>
        <v>7367.888549833342</v>
      </c>
      <c r="BJ34" s="195">
        <f t="shared" si="37"/>
        <v>7411.5747458807509</v>
      </c>
      <c r="BK34" s="195">
        <f t="shared" si="38"/>
        <v>7455.5199691531488</v>
      </c>
      <c r="BL34" s="160">
        <v>7499.7257554927291</v>
      </c>
      <c r="BM34" s="195">
        <f t="shared" si="39"/>
        <v>7544.1936498481164</v>
      </c>
      <c r="BN34" s="195">
        <f t="shared" si="40"/>
        <v>7588.925206328342</v>
      </c>
      <c r="BO34" s="195">
        <f t="shared" si="41"/>
        <v>7633.9219882571733</v>
      </c>
      <c r="BP34" s="195">
        <f t="shared" si="42"/>
        <v>7679.1855682277428</v>
      </c>
      <c r="BQ34" s="160">
        <v>7724.7175281575119</v>
      </c>
      <c r="BR34" s="245">
        <f t="shared" si="43"/>
        <v>4.0000000000000036E-2</v>
      </c>
      <c r="BS34" s="245">
        <f t="shared" si="44"/>
        <v>5.9292693899932747E-3</v>
      </c>
      <c r="BT34" s="245">
        <f t="shared" si="45"/>
        <v>5.9292693899932747E-3</v>
      </c>
      <c r="BU34" s="244"/>
      <c r="BV34" s="244"/>
    </row>
    <row r="35" spans="1:74" x14ac:dyDescent="0.35">
      <c r="A35" s="241" t="s">
        <v>48</v>
      </c>
      <c r="B35" s="3">
        <v>4675.9859204690574</v>
      </c>
      <c r="C35" s="3">
        <v>5898.7505977286128</v>
      </c>
      <c r="D35" s="3">
        <v>6193.1892834123573</v>
      </c>
      <c r="E35" s="3">
        <v>6456.2313804276928</v>
      </c>
      <c r="F35" s="170">
        <f t="shared" si="47"/>
        <v>6456.2313804276928</v>
      </c>
      <c r="G35" s="3">
        <v>6331.4052892632653</v>
      </c>
      <c r="H35" s="170">
        <v>6331.4052892632672</v>
      </c>
      <c r="I35" s="3">
        <v>6565.1849667496808</v>
      </c>
      <c r="J35" s="3">
        <v>6804.7559815875993</v>
      </c>
      <c r="K35" s="3">
        <v>7077.915956255134</v>
      </c>
      <c r="L35" s="3">
        <v>7329.8809643870945</v>
      </c>
      <c r="M35" s="3">
        <v>7944.5680649332107</v>
      </c>
      <c r="N35" s="3">
        <v>8816.3462262022458</v>
      </c>
      <c r="O35" s="3">
        <v>9794.8212656908854</v>
      </c>
      <c r="P35" s="30"/>
      <c r="Q35" s="243">
        <v>3274.5199497324488</v>
      </c>
      <c r="R35" s="243">
        <v>3359.2696586758161</v>
      </c>
      <c r="S35" s="243">
        <v>3499.1882278072253</v>
      </c>
      <c r="T35" s="243">
        <v>3620.934539456814</v>
      </c>
      <c r="U35" s="243"/>
      <c r="V35" s="243">
        <v>3739.8645572234518</v>
      </c>
      <c r="W35" s="243"/>
      <c r="X35" s="243">
        <v>3870.0621498953783</v>
      </c>
      <c r="Y35" s="243">
        <v>4003.3543487694951</v>
      </c>
      <c r="Z35" s="243">
        <v>4138.9980018401493</v>
      </c>
      <c r="AA35" s="243">
        <v>4274.163845016591</v>
      </c>
      <c r="AB35" s="243">
        <v>4856.8291955437762</v>
      </c>
      <c r="AC35" s="243">
        <v>5610.4056121866142</v>
      </c>
      <c r="AD35" s="243">
        <v>6481.0416848819032</v>
      </c>
      <c r="AE35" s="30"/>
      <c r="AF35" s="3">
        <v>1401.4659707366079</v>
      </c>
      <c r="AG35" s="3">
        <v>2539.480939052798</v>
      </c>
      <c r="AH35" s="3">
        <v>2694.0010556051325</v>
      </c>
      <c r="AI35" s="3">
        <v>2835.2968409708792</v>
      </c>
      <c r="AJ35" s="3">
        <v>2591.540732039814</v>
      </c>
      <c r="AK35" s="3">
        <v>2695.1228168543021</v>
      </c>
      <c r="AL35" s="3">
        <v>2801.4016328181042</v>
      </c>
      <c r="AM35" s="3">
        <v>2938.9179544149852</v>
      </c>
      <c r="AN35" s="3">
        <v>3055.7171193705049</v>
      </c>
      <c r="AO35" s="3">
        <v>3087.7388693894359</v>
      </c>
      <c r="AP35" s="3">
        <v>3205.9406140156316</v>
      </c>
      <c r="AQ35" s="3">
        <v>3313.7795808089836</v>
      </c>
      <c r="AR35" s="30"/>
      <c r="AS35" s="3">
        <v>1425.964731091319</v>
      </c>
      <c r="AT35" s="3">
        <v>1878.7933235626472</v>
      </c>
      <c r="AU35" s="3">
        <v>2608.5977804476634</v>
      </c>
      <c r="AV35" s="3">
        <v>2476.8963222182192</v>
      </c>
      <c r="AW35" s="170">
        <f t="shared" si="46"/>
        <v>2476.8963222182192</v>
      </c>
      <c r="AX35" s="3">
        <v>2378.194944316399</v>
      </c>
      <c r="AY35" s="170">
        <f t="shared" si="46"/>
        <v>2378.194944316399</v>
      </c>
      <c r="AZ35" s="3">
        <v>2506.6860265205132</v>
      </c>
      <c r="BA35" s="3">
        <v>2645.9544331477819</v>
      </c>
      <c r="BB35" s="3">
        <v>2787.4429027830734</v>
      </c>
      <c r="BC35" s="3">
        <v>2855.1060551629857</v>
      </c>
      <c r="BD35" s="194">
        <f t="shared" si="32"/>
        <v>2989.1654377332702</v>
      </c>
      <c r="BE35" s="194">
        <f t="shared" si="33"/>
        <v>3129.5194789634761</v>
      </c>
      <c r="BF35" s="194">
        <f t="shared" si="34"/>
        <v>3276.4637398720511</v>
      </c>
      <c r="BG35" s="3">
        <v>3430.3076593253663</v>
      </c>
      <c r="BH35" s="194">
        <f t="shared" si="35"/>
        <v>3426.1659284403563</v>
      </c>
      <c r="BI35" s="194">
        <f t="shared" si="36"/>
        <v>3422.0291982539502</v>
      </c>
      <c r="BJ35" s="194">
        <f t="shared" si="37"/>
        <v>3417.8974627283378</v>
      </c>
      <c r="BK35" s="194">
        <f t="shared" si="38"/>
        <v>3413.7707158329986</v>
      </c>
      <c r="BL35" s="3">
        <v>3409.6489515446924</v>
      </c>
      <c r="BM35" s="194">
        <f t="shared" si="39"/>
        <v>3425.2458317241758</v>
      </c>
      <c r="BN35" s="194">
        <f t="shared" si="40"/>
        <v>3440.9140572752181</v>
      </c>
      <c r="BO35" s="194">
        <f t="shared" si="41"/>
        <v>3456.6539545555256</v>
      </c>
      <c r="BP35" s="194">
        <f t="shared" si="42"/>
        <v>3472.4658514156749</v>
      </c>
      <c r="BQ35" s="3">
        <v>3488.3500772059406</v>
      </c>
      <c r="BR35" s="202">
        <f t="shared" si="43"/>
        <v>4.6954256682640638E-2</v>
      </c>
      <c r="BS35" s="202">
        <f t="shared" si="44"/>
        <v>-1.2073934166665357E-3</v>
      </c>
      <c r="BT35" s="202">
        <f t="shared" si="45"/>
        <v>4.5743360683561107E-3</v>
      </c>
      <c r="BU35" s="30"/>
      <c r="BV35" s="30"/>
    </row>
    <row r="36" spans="1:74" x14ac:dyDescent="0.35">
      <c r="A36" s="241" t="s">
        <v>49</v>
      </c>
      <c r="B36" s="3">
        <v>3297.2222384766342</v>
      </c>
      <c r="C36" s="3">
        <v>3705.9758598076291</v>
      </c>
      <c r="D36" s="3">
        <v>3857.4330720544804</v>
      </c>
      <c r="E36" s="3">
        <v>4105.968528808834</v>
      </c>
      <c r="F36" s="170">
        <f t="shared" si="47"/>
        <v>4105.968528808834</v>
      </c>
      <c r="G36" s="3">
        <v>4223.3247953083228</v>
      </c>
      <c r="H36" s="170">
        <v>4223.3247953083237</v>
      </c>
      <c r="I36" s="3">
        <v>4425.770580235544</v>
      </c>
      <c r="J36" s="3">
        <v>4633.5435909551352</v>
      </c>
      <c r="K36" s="3">
        <v>4874.8166667363348</v>
      </c>
      <c r="L36" s="3">
        <v>5094.0408198758387</v>
      </c>
      <c r="M36" s="3">
        <v>5566.5440917209371</v>
      </c>
      <c r="N36" s="3">
        <v>6248.2877280108423</v>
      </c>
      <c r="O36" s="3">
        <v>7021.7876314282248</v>
      </c>
      <c r="P36" s="30"/>
      <c r="Q36" s="243">
        <v>2183.0132998216327</v>
      </c>
      <c r="R36" s="243">
        <v>2239.5131057838776</v>
      </c>
      <c r="S36" s="243">
        <v>2332.7921518714838</v>
      </c>
      <c r="T36" s="243">
        <v>2413.9563596378762</v>
      </c>
      <c r="U36" s="243"/>
      <c r="V36" s="243">
        <v>2493.2430381489685</v>
      </c>
      <c r="W36" s="243"/>
      <c r="X36" s="243">
        <v>2580.041433263586</v>
      </c>
      <c r="Y36" s="243">
        <v>2668.902899179664</v>
      </c>
      <c r="Z36" s="243">
        <v>2759.3320012267668</v>
      </c>
      <c r="AA36" s="243">
        <v>2849.4425633443943</v>
      </c>
      <c r="AB36" s="243">
        <v>3237.8861303625176</v>
      </c>
      <c r="AC36" s="243">
        <v>3980.0313317221285</v>
      </c>
      <c r="AD36" s="243">
        <v>4889.2068850863479</v>
      </c>
      <c r="AE36" s="30"/>
      <c r="AF36" s="3">
        <v>1114.2089386550015</v>
      </c>
      <c r="AG36" s="3">
        <v>1466.4627540237516</v>
      </c>
      <c r="AH36" s="3">
        <v>1524.6409201829965</v>
      </c>
      <c r="AI36" s="3">
        <v>1692.0121691709578</v>
      </c>
      <c r="AJ36" s="3">
        <v>1730.0817571593543</v>
      </c>
      <c r="AK36" s="3">
        <v>1845.729146971958</v>
      </c>
      <c r="AL36" s="3">
        <v>1964.6406917754712</v>
      </c>
      <c r="AM36" s="3">
        <v>2115.484665509568</v>
      </c>
      <c r="AN36" s="3">
        <v>2244.5982565314443</v>
      </c>
      <c r="AO36" s="3">
        <v>2328.6579613584195</v>
      </c>
      <c r="AP36" s="3">
        <v>2268.2563962887139</v>
      </c>
      <c r="AQ36" s="3">
        <v>2132.5807463418769</v>
      </c>
      <c r="AR36" s="30"/>
      <c r="AS36" s="3">
        <v>1131.4839815722735</v>
      </c>
      <c r="AT36" s="3">
        <v>1051.3761499514951</v>
      </c>
      <c r="AU36" s="3">
        <v>1471.4474195521429</v>
      </c>
      <c r="AV36" s="3">
        <v>1464.0802435636544</v>
      </c>
      <c r="AW36" s="170">
        <f t="shared" si="46"/>
        <v>1464.0802435636544</v>
      </c>
      <c r="AX36" s="3">
        <v>1587.7707670866071</v>
      </c>
      <c r="AY36" s="170">
        <f t="shared" si="46"/>
        <v>1587.7707670866071</v>
      </c>
      <c r="AZ36" s="3">
        <v>1718.6987575591543</v>
      </c>
      <c r="BA36" s="3">
        <v>1858.7924618443369</v>
      </c>
      <c r="BB36" s="3">
        <v>2011.158319894032</v>
      </c>
      <c r="BC36" s="3">
        <v>2105.1797646136447</v>
      </c>
      <c r="BD36" s="194">
        <f t="shared" si="32"/>
        <v>2171.7417504883006</v>
      </c>
      <c r="BE36" s="194">
        <f t="shared" si="33"/>
        <v>2240.4083062614759</v>
      </c>
      <c r="BF36" s="194">
        <f t="shared" si="34"/>
        <v>2311.2459746361797</v>
      </c>
      <c r="BG36" s="3">
        <v>2384.3234022756287</v>
      </c>
      <c r="BH36" s="194">
        <f t="shared" si="35"/>
        <v>2386.1005009787068</v>
      </c>
      <c r="BI36" s="194">
        <f t="shared" si="36"/>
        <v>2387.8789242000098</v>
      </c>
      <c r="BJ36" s="194">
        <f t="shared" si="37"/>
        <v>2389.658672926736</v>
      </c>
      <c r="BK36" s="194">
        <f t="shared" si="38"/>
        <v>2391.4397481468191</v>
      </c>
      <c r="BL36" s="3">
        <v>2393.2221508489306</v>
      </c>
      <c r="BM36" s="194">
        <f t="shared" si="39"/>
        <v>2368.6829213705651</v>
      </c>
      <c r="BN36" s="194">
        <f t="shared" si="40"/>
        <v>2344.3953082259272</v>
      </c>
      <c r="BO36" s="194">
        <f t="shared" si="41"/>
        <v>2320.3567314326478</v>
      </c>
      <c r="BP36" s="194">
        <f t="shared" si="42"/>
        <v>2296.5646374625589</v>
      </c>
      <c r="BQ36" s="3">
        <v>2273.0164989704413</v>
      </c>
      <c r="BR36" s="202">
        <f t="shared" si="43"/>
        <v>3.1618195744377076E-2</v>
      </c>
      <c r="BS36" s="202">
        <f t="shared" ref="BS36:BS99" si="48">((BL36/BG36)^(1/($BL$4-$BG$4)))-1</f>
        <v>7.4532620087608414E-4</v>
      </c>
      <c r="BT36" s="202">
        <f t="shared" ref="BT36:BT99" si="49">((BQ36/BL36)^(1/($BQ$4-$BL$4)))-1</f>
        <v>-1.025363628264131E-2</v>
      </c>
      <c r="BU36" s="30"/>
      <c r="BV36" s="30"/>
    </row>
    <row r="37" spans="1:74" x14ac:dyDescent="0.35">
      <c r="A37" s="241" t="s">
        <v>53</v>
      </c>
      <c r="B37" s="3">
        <v>651.84184105430836</v>
      </c>
      <c r="C37" s="3">
        <v>644.78554246375779</v>
      </c>
      <c r="D37" s="3">
        <v>768.42764453316147</v>
      </c>
      <c r="E37" s="3">
        <v>898.3928907634737</v>
      </c>
      <c r="F37" s="170">
        <f t="shared" si="47"/>
        <v>898.3928907634737</v>
      </c>
      <c r="G37" s="3">
        <v>951.37991542841223</v>
      </c>
      <c r="H37" s="170">
        <v>951.37991542841246</v>
      </c>
      <c r="I37" s="3">
        <v>1031.4788099960526</v>
      </c>
      <c r="J37" s="3">
        <v>1113.8637796150663</v>
      </c>
      <c r="K37" s="3">
        <v>1212.0246891846307</v>
      </c>
      <c r="L37" s="3">
        <v>1299.3507972290361</v>
      </c>
      <c r="M37" s="3">
        <v>1452.1347323307737</v>
      </c>
      <c r="N37" s="3">
        <v>1680.0541119793127</v>
      </c>
      <c r="O37" s="3">
        <v>1943.9118336446825</v>
      </c>
      <c r="P37" s="30"/>
      <c r="Q37" s="243">
        <v>0</v>
      </c>
      <c r="R37" s="243">
        <v>0</v>
      </c>
      <c r="S37" s="243">
        <v>0</v>
      </c>
      <c r="T37" s="243">
        <v>0</v>
      </c>
      <c r="U37" s="243"/>
      <c r="V37" s="243">
        <v>0</v>
      </c>
      <c r="W37" s="243"/>
      <c r="X37" s="243">
        <v>0</v>
      </c>
      <c r="Y37" s="243">
        <v>0</v>
      </c>
      <c r="Z37" s="243">
        <v>0</v>
      </c>
      <c r="AA37" s="243">
        <v>0</v>
      </c>
      <c r="AB37" s="243">
        <v>0</v>
      </c>
      <c r="AC37" s="243">
        <v>0</v>
      </c>
      <c r="AD37" s="243">
        <v>0</v>
      </c>
      <c r="AE37" s="30"/>
      <c r="AF37" s="3">
        <v>651.84184105430836</v>
      </c>
      <c r="AG37" s="3">
        <v>644.78554246375779</v>
      </c>
      <c r="AH37" s="3">
        <v>768.42764453316147</v>
      </c>
      <c r="AI37" s="3">
        <v>898.3928907634737</v>
      </c>
      <c r="AJ37" s="3">
        <v>951.37991542841223</v>
      </c>
      <c r="AK37" s="3">
        <v>1031.4788099960526</v>
      </c>
      <c r="AL37" s="3">
        <v>1113.8637796150663</v>
      </c>
      <c r="AM37" s="3">
        <v>1212.0246891846307</v>
      </c>
      <c r="AN37" s="3">
        <v>1299.3507972290358</v>
      </c>
      <c r="AO37" s="3">
        <v>1452.1347323307737</v>
      </c>
      <c r="AP37" s="3">
        <v>1680.0541119793127</v>
      </c>
      <c r="AQ37" s="3">
        <v>1943.9118336446825</v>
      </c>
      <c r="AR37" s="30"/>
      <c r="AS37" s="3">
        <v>655.25701751650809</v>
      </c>
      <c r="AT37" s="3">
        <v>572.5665504085689</v>
      </c>
      <c r="AU37" s="3">
        <v>757.83112720396525</v>
      </c>
      <c r="AV37" s="3">
        <v>848.52099814986036</v>
      </c>
      <c r="AW37" s="170">
        <f t="shared" si="46"/>
        <v>848.52099814986036</v>
      </c>
      <c r="AX37" s="3">
        <v>919.3218038073619</v>
      </c>
      <c r="AY37" s="170">
        <f t="shared" si="46"/>
        <v>919.3218038073619</v>
      </c>
      <c r="AZ37" s="3">
        <v>1001.8728571954264</v>
      </c>
      <c r="BA37" s="3">
        <v>1088.418781172232</v>
      </c>
      <c r="BB37" s="3">
        <v>1186.0860508187507</v>
      </c>
      <c r="BC37" s="3">
        <v>1263.7889446590602</v>
      </c>
      <c r="BD37" s="194">
        <f t="shared" si="32"/>
        <v>1311.7104717754023</v>
      </c>
      <c r="BE37" s="194">
        <f t="shared" si="33"/>
        <v>1361.4491320221357</v>
      </c>
      <c r="BF37" s="194">
        <f t="shared" si="34"/>
        <v>1413.0738291469549</v>
      </c>
      <c r="BG37" s="3">
        <v>1466.6560796540814</v>
      </c>
      <c r="BH37" s="194">
        <f t="shared" si="35"/>
        <v>1510.0508015962469</v>
      </c>
      <c r="BI37" s="194">
        <f t="shared" si="36"/>
        <v>1554.729465914925</v>
      </c>
      <c r="BJ37" s="194">
        <f t="shared" si="37"/>
        <v>1600.7300612859829</v>
      </c>
      <c r="BK37" s="194">
        <f t="shared" si="38"/>
        <v>1648.0917003761463</v>
      </c>
      <c r="BL37" s="3">
        <v>1696.8546530991057</v>
      </c>
      <c r="BM37" s="194">
        <f t="shared" si="39"/>
        <v>1747.0900986367417</v>
      </c>
      <c r="BN37" s="194">
        <f t="shared" si="40"/>
        <v>1798.8127664204055</v>
      </c>
      <c r="BO37" s="194">
        <f t="shared" si="41"/>
        <v>1852.0666857203744</v>
      </c>
      <c r="BP37" s="194">
        <f t="shared" si="42"/>
        <v>1906.8971892951208</v>
      </c>
      <c r="BQ37" s="3">
        <v>1963.3509519811294</v>
      </c>
      <c r="BR37" s="202">
        <f t="shared" ref="BR37:BR100" si="50">((BG37/BC37)^(1/($BG$4-$BC$4)))-1</f>
        <v>3.7918932048634169E-2</v>
      </c>
      <c r="BS37" s="202">
        <f t="shared" si="48"/>
        <v>2.95875239902188E-2</v>
      </c>
      <c r="BT37" s="202">
        <f t="shared" si="49"/>
        <v>2.9605037441413629E-2</v>
      </c>
      <c r="BU37" s="30"/>
      <c r="BV37" s="30"/>
    </row>
    <row r="38" spans="1:74" x14ac:dyDescent="0.35">
      <c r="A38" s="240" t="s">
        <v>13</v>
      </c>
      <c r="B38" s="8">
        <v>147.3186</v>
      </c>
      <c r="C38" s="8">
        <v>231</v>
      </c>
      <c r="D38" s="8">
        <v>241.5</v>
      </c>
      <c r="E38" s="8">
        <v>235.95</v>
      </c>
      <c r="F38" s="169">
        <f t="shared" si="47"/>
        <v>235.95</v>
      </c>
      <c r="G38" s="8">
        <v>239.25</v>
      </c>
      <c r="H38" s="169">
        <v>263.97005806925802</v>
      </c>
      <c r="I38" s="8">
        <v>244.35705930909617</v>
      </c>
      <c r="J38" s="8">
        <v>249.15705484875576</v>
      </c>
      <c r="K38" s="8">
        <v>253.75712100723291</v>
      </c>
      <c r="L38" s="8">
        <v>258.23372205128004</v>
      </c>
      <c r="M38" s="8">
        <v>276.31867509413473</v>
      </c>
      <c r="N38" s="8">
        <v>300.7047930377646</v>
      </c>
      <c r="O38" s="8">
        <v>327.22943317066461</v>
      </c>
      <c r="P38" s="30"/>
      <c r="Q38" s="243">
        <v>2.9063790138150645</v>
      </c>
      <c r="R38" s="243">
        <v>3.5674206294316111</v>
      </c>
      <c r="S38" s="243">
        <v>3.6205112697663449</v>
      </c>
      <c r="T38" s="243">
        <v>3.7007409855375024</v>
      </c>
      <c r="U38" s="243"/>
      <c r="V38" s="243">
        <v>3.7560973761824545</v>
      </c>
      <c r="W38" s="243"/>
      <c r="X38" s="243">
        <v>3.7930455967986392</v>
      </c>
      <c r="Y38" s="243">
        <v>3.828731882565982</v>
      </c>
      <c r="Z38" s="243">
        <v>3.8341242949585639</v>
      </c>
      <c r="AA38" s="243">
        <v>3.744827303872273</v>
      </c>
      <c r="AB38" s="243">
        <v>3.7360964953982174</v>
      </c>
      <c r="AC38" s="243">
        <v>3.7535295543957923</v>
      </c>
      <c r="AD38" s="243">
        <v>3.7657536572044865</v>
      </c>
      <c r="AE38" s="30"/>
      <c r="AF38" s="8">
        <v>144.41222098618493</v>
      </c>
      <c r="AG38" s="8">
        <v>227.43257937056839</v>
      </c>
      <c r="AH38" s="8">
        <v>237.87948873023365</v>
      </c>
      <c r="AI38" s="8">
        <v>232.2492590144625</v>
      </c>
      <c r="AJ38" s="8">
        <v>235.49390262381755</v>
      </c>
      <c r="AK38" s="8">
        <v>240.56401371229754</v>
      </c>
      <c r="AL38" s="8">
        <v>245.32832296618977</v>
      </c>
      <c r="AM38" s="8">
        <v>249.92299671227434</v>
      </c>
      <c r="AN38" s="8">
        <v>254.48889474740776</v>
      </c>
      <c r="AO38" s="8">
        <v>272.58257859873652</v>
      </c>
      <c r="AP38" s="8">
        <v>296.95126348336879</v>
      </c>
      <c r="AQ38" s="8">
        <v>323.46367951346014</v>
      </c>
      <c r="AR38" s="30"/>
      <c r="AS38" s="8">
        <v>226.19509512326582</v>
      </c>
      <c r="AT38" s="8">
        <v>44.072149185003461</v>
      </c>
      <c r="AU38" s="8">
        <v>265.7975359608692</v>
      </c>
      <c r="AV38" s="8">
        <v>268.45551132047791</v>
      </c>
      <c r="AW38" s="169">
        <f t="shared" si="46"/>
        <v>268.45551132047791</v>
      </c>
      <c r="AX38" s="8">
        <v>271.1400664336827</v>
      </c>
      <c r="AY38" s="169">
        <f t="shared" si="46"/>
        <v>271.1400664336827</v>
      </c>
      <c r="AZ38" s="8">
        <v>273.85146709801955</v>
      </c>
      <c r="BA38" s="8">
        <v>276.58998176899973</v>
      </c>
      <c r="BB38" s="8">
        <v>279.35588158668975</v>
      </c>
      <c r="BC38" s="8">
        <v>282.14944040255665</v>
      </c>
      <c r="BD38" s="195">
        <f t="shared" si="32"/>
        <v>284.97093480658219</v>
      </c>
      <c r="BE38" s="195">
        <f t="shared" si="33"/>
        <v>287.82064415464799</v>
      </c>
      <c r="BF38" s="195">
        <f t="shared" si="34"/>
        <v>290.69885059619446</v>
      </c>
      <c r="BG38" s="8">
        <v>293.60583910215638</v>
      </c>
      <c r="BH38" s="195">
        <f t="shared" si="35"/>
        <v>294.1907159288204</v>
      </c>
      <c r="BI38" s="195">
        <f t="shared" si="36"/>
        <v>294.77675785800221</v>
      </c>
      <c r="BJ38" s="195">
        <f t="shared" si="37"/>
        <v>295.36396721064153</v>
      </c>
      <c r="BK38" s="195">
        <f t="shared" si="38"/>
        <v>295.95234631230153</v>
      </c>
      <c r="BL38" s="8">
        <v>296.54189749317794</v>
      </c>
      <c r="BM38" s="195">
        <f t="shared" si="39"/>
        <v>297.13262308810863</v>
      </c>
      <c r="BN38" s="195">
        <f t="shared" si="40"/>
        <v>297.72452543658221</v>
      </c>
      <c r="BO38" s="195">
        <f t="shared" si="41"/>
        <v>298.3176068827479</v>
      </c>
      <c r="BP38" s="195">
        <f t="shared" si="42"/>
        <v>298.91186977542452</v>
      </c>
      <c r="BQ38" s="8">
        <v>299.50731646810971</v>
      </c>
      <c r="BR38" s="202">
        <f t="shared" si="50"/>
        <v>1.0000000000000009E-2</v>
      </c>
      <c r="BS38" s="202">
        <f t="shared" si="48"/>
        <v>1.9920476665333808E-3</v>
      </c>
      <c r="BT38" s="202">
        <f t="shared" si="49"/>
        <v>1.9920476665333808E-3</v>
      </c>
      <c r="BU38" s="30"/>
      <c r="BV38" s="30"/>
    </row>
    <row r="39" spans="1:74" s="246" customFormat="1" x14ac:dyDescent="0.35">
      <c r="A39" s="7" t="s">
        <v>17</v>
      </c>
      <c r="B39" s="160">
        <v>4180.6799999999994</v>
      </c>
      <c r="C39" s="160">
        <v>3211.0706999999998</v>
      </c>
      <c r="D39" s="160">
        <v>5123.3325999999997</v>
      </c>
      <c r="E39" s="160">
        <v>5941.08</v>
      </c>
      <c r="F39" s="169">
        <f t="shared" si="47"/>
        <v>5941.08</v>
      </c>
      <c r="G39" s="160">
        <v>5815.02</v>
      </c>
      <c r="H39" s="169">
        <v>5652.1600000000008</v>
      </c>
      <c r="I39" s="160">
        <v>6044.7011143933878</v>
      </c>
      <c r="J39" s="160">
        <v>6350.3302596966741</v>
      </c>
      <c r="K39" s="160">
        <v>6735.3460955605424</v>
      </c>
      <c r="L39" s="160">
        <v>7130.9101061708543</v>
      </c>
      <c r="M39" s="160">
        <v>8052.9483230955357</v>
      </c>
      <c r="N39" s="160">
        <v>9123.6161203528754</v>
      </c>
      <c r="O39" s="160">
        <v>10315.086706537306</v>
      </c>
      <c r="P39" s="244"/>
      <c r="Q39" s="160">
        <v>1901.753464462025</v>
      </c>
      <c r="R39" s="160">
        <v>1965.5160922894152</v>
      </c>
      <c r="S39" s="160">
        <v>2010.3770072528409</v>
      </c>
      <c r="T39" s="160">
        <v>2041.7312632509252</v>
      </c>
      <c r="U39" s="160"/>
      <c r="V39" s="160">
        <v>2069.7487804698339</v>
      </c>
      <c r="W39" s="160"/>
      <c r="X39" s="160">
        <v>2101.5525185506972</v>
      </c>
      <c r="Y39" s="160">
        <v>2134.5967593098248</v>
      </c>
      <c r="Z39" s="160">
        <v>2167.8743074460713</v>
      </c>
      <c r="AA39" s="160">
        <v>2198.789927879423</v>
      </c>
      <c r="AB39" s="160">
        <v>2326.4086655954388</v>
      </c>
      <c r="AC39" s="160">
        <v>2377.5401940061674</v>
      </c>
      <c r="AD39" s="160">
        <v>2430.4487319423993</v>
      </c>
      <c r="AE39" s="244"/>
      <c r="AF39" s="160">
        <v>2278.9265355379753</v>
      </c>
      <c r="AG39" s="160">
        <v>1245.5546077105851</v>
      </c>
      <c r="AH39" s="160">
        <v>3112.9555927471588</v>
      </c>
      <c r="AI39" s="160">
        <v>3899.3487367490743</v>
      </c>
      <c r="AJ39" s="160">
        <v>3745.2712195301669</v>
      </c>
      <c r="AK39" s="160">
        <v>3943.1485958426906</v>
      </c>
      <c r="AL39" s="160">
        <v>4215.7335003868502</v>
      </c>
      <c r="AM39" s="160">
        <v>4567.4717881144716</v>
      </c>
      <c r="AN39" s="160">
        <v>4932.1201782914313</v>
      </c>
      <c r="AO39" s="160">
        <v>5726.5396575000968</v>
      </c>
      <c r="AP39" s="160">
        <v>6746.0759263467071</v>
      </c>
      <c r="AQ39" s="160">
        <v>7884.6379745949071</v>
      </c>
      <c r="AR39" s="244"/>
      <c r="AS39" s="160">
        <v>2599.731540760411</v>
      </c>
      <c r="AT39" s="160">
        <v>1383.6143777190912</v>
      </c>
      <c r="AU39" s="160">
        <v>3117.7539451666867</v>
      </c>
      <c r="AV39" s="160">
        <v>3148.9314846183534</v>
      </c>
      <c r="AW39" s="169">
        <f t="shared" si="46"/>
        <v>3148.9314846183534</v>
      </c>
      <c r="AX39" s="160">
        <v>3180.4207994645371</v>
      </c>
      <c r="AY39" s="169">
        <f t="shared" si="46"/>
        <v>3180.4207994645371</v>
      </c>
      <c r="AZ39" s="160">
        <v>3403.0502554270552</v>
      </c>
      <c r="BA39" s="160">
        <v>3641.2637733069496</v>
      </c>
      <c r="BB39" s="160">
        <v>3896.1522374384358</v>
      </c>
      <c r="BC39" s="160">
        <v>4168.8828940591266</v>
      </c>
      <c r="BD39" s="195">
        <f t="shared" si="32"/>
        <v>4460.7046966432654</v>
      </c>
      <c r="BE39" s="195">
        <f t="shared" si="33"/>
        <v>4772.954025408294</v>
      </c>
      <c r="BF39" s="195">
        <f t="shared" si="34"/>
        <v>5107.0608071868746</v>
      </c>
      <c r="BG39" s="160">
        <v>5464.5550636899561</v>
      </c>
      <c r="BH39" s="195">
        <f t="shared" si="35"/>
        <v>5619.4572874816904</v>
      </c>
      <c r="BI39" s="195">
        <f t="shared" si="36"/>
        <v>5778.7504815639541</v>
      </c>
      <c r="BJ39" s="195">
        <f t="shared" si="37"/>
        <v>5942.559115551323</v>
      </c>
      <c r="BK39" s="195">
        <f t="shared" si="38"/>
        <v>6111.0111873639471</v>
      </c>
      <c r="BL39" s="160">
        <v>6284.2383232434495</v>
      </c>
      <c r="BM39" s="195">
        <f t="shared" si="39"/>
        <v>6462.3758806039441</v>
      </c>
      <c r="BN39" s="195">
        <f t="shared" si="40"/>
        <v>6645.5630537985471</v>
      </c>
      <c r="BO39" s="195">
        <f t="shared" si="41"/>
        <v>6833.9429828840211</v>
      </c>
      <c r="BP39" s="195">
        <f t="shared" si="42"/>
        <v>7027.6628654685392</v>
      </c>
      <c r="BQ39" s="160">
        <v>7226.8740717299661</v>
      </c>
      <c r="BR39" s="245">
        <f t="shared" si="50"/>
        <v>7.0000000000000062E-2</v>
      </c>
      <c r="BS39" s="245">
        <f t="shared" si="48"/>
        <v>2.8346722100213606E-2</v>
      </c>
      <c r="BT39" s="245">
        <f t="shared" si="49"/>
        <v>2.8346722100213606E-2</v>
      </c>
      <c r="BU39" s="244"/>
      <c r="BV39" s="244"/>
    </row>
    <row r="40" spans="1:74" x14ac:dyDescent="0.35">
      <c r="A40" s="241" t="s">
        <v>64</v>
      </c>
      <c r="B40" s="3">
        <v>3368.5645800622246</v>
      </c>
      <c r="C40" s="3">
        <v>2585.1437932329768</v>
      </c>
      <c r="D40" s="3">
        <v>4190.4177385311732</v>
      </c>
      <c r="E40" s="3">
        <v>4786.0115358672374</v>
      </c>
      <c r="F40" s="170">
        <f t="shared" si="47"/>
        <v>4786.0115358672374</v>
      </c>
      <c r="G40" s="3">
        <v>4739.2775521566655</v>
      </c>
      <c r="H40" s="170">
        <v>4606.545636850401</v>
      </c>
      <c r="I40" s="3">
        <v>4926.469092271559</v>
      </c>
      <c r="J40" s="3">
        <v>5175.5587510553105</v>
      </c>
      <c r="K40" s="3">
        <v>5489.3490575606138</v>
      </c>
      <c r="L40" s="3">
        <v>5811.7361922439877</v>
      </c>
      <c r="M40" s="3">
        <v>6563.2030872334626</v>
      </c>
      <c r="N40" s="3">
        <v>7435.8040167846484</v>
      </c>
      <c r="O40" s="3">
        <v>8406.8599724234609</v>
      </c>
      <c r="P40" s="31"/>
      <c r="Q40" s="243">
        <v>1901.753464462025</v>
      </c>
      <c r="R40" s="243">
        <v>1965.5160922894152</v>
      </c>
      <c r="S40" s="243">
        <v>2010.3770072528409</v>
      </c>
      <c r="T40" s="243">
        <v>2041.7312632509252</v>
      </c>
      <c r="U40" s="243"/>
      <c r="V40" s="243">
        <v>2069.7487804698339</v>
      </c>
      <c r="W40" s="243"/>
      <c r="X40" s="243">
        <v>2101.5525185506972</v>
      </c>
      <c r="Y40" s="243">
        <v>2134.5967593098248</v>
      </c>
      <c r="Z40" s="243">
        <v>2167.8743074460713</v>
      </c>
      <c r="AA40" s="243">
        <v>2198.789927879423</v>
      </c>
      <c r="AB40" s="243">
        <v>2326.4086655954388</v>
      </c>
      <c r="AC40" s="243">
        <v>2377.5401940061674</v>
      </c>
      <c r="AD40" s="243">
        <v>2430.4487319423993</v>
      </c>
      <c r="AE40" s="31"/>
      <c r="AF40" s="3">
        <v>1466.8111156001999</v>
      </c>
      <c r="AG40" s="3">
        <v>619.62770094356176</v>
      </c>
      <c r="AH40" s="3">
        <v>2180.0407312783318</v>
      </c>
      <c r="AI40" s="3">
        <v>2744.2802726163118</v>
      </c>
      <c r="AJ40" s="3">
        <v>2669.5287716868315</v>
      </c>
      <c r="AK40" s="3">
        <v>2824.9165737208618</v>
      </c>
      <c r="AL40" s="3">
        <v>3040.9619917454861</v>
      </c>
      <c r="AM40" s="3">
        <v>3321.474750114543</v>
      </c>
      <c r="AN40" s="3">
        <v>3612.9462643645643</v>
      </c>
      <c r="AO40" s="3">
        <v>4236.7944216380238</v>
      </c>
      <c r="AP40" s="3">
        <v>5058.2638227784801</v>
      </c>
      <c r="AQ40" s="3">
        <v>5976.4112404810621</v>
      </c>
      <c r="AR40" s="31"/>
      <c r="AS40" s="3">
        <v>1741.3111288793066</v>
      </c>
      <c r="AT40" s="3">
        <v>746.80207970533786</v>
      </c>
      <c r="AU40" s="3">
        <v>2195.9037876093694</v>
      </c>
      <c r="AV40" s="3">
        <v>2152.2742883596306</v>
      </c>
      <c r="AW40" s="170">
        <f t="shared" si="46"/>
        <v>2152.2742883596306</v>
      </c>
      <c r="AX40" s="3">
        <v>2223.2091401183202</v>
      </c>
      <c r="AY40" s="170">
        <f t="shared" si="46"/>
        <v>2223.2091401183202</v>
      </c>
      <c r="AZ40" s="3">
        <v>2399.4503002067709</v>
      </c>
      <c r="BA40" s="3">
        <v>2588.2080652192235</v>
      </c>
      <c r="BB40" s="3">
        <v>2790.5580612935646</v>
      </c>
      <c r="BC40" s="3">
        <v>3007.9278857948411</v>
      </c>
      <c r="BD40" s="194">
        <f t="shared" si="32"/>
        <v>3238.9644620846393</v>
      </c>
      <c r="BE40" s="194">
        <f t="shared" si="33"/>
        <v>3487.7467761747994</v>
      </c>
      <c r="BF40" s="194">
        <f t="shared" si="34"/>
        <v>3755.6378642353352</v>
      </c>
      <c r="BG40" s="3">
        <v>4044.105456172957</v>
      </c>
      <c r="BH40" s="194">
        <f t="shared" si="35"/>
        <v>4168.4087860655836</v>
      </c>
      <c r="BI40" s="194">
        <f t="shared" si="36"/>
        <v>4296.5328169735139</v>
      </c>
      <c r="BJ40" s="194">
        <f t="shared" si="37"/>
        <v>4428.5949854630971</v>
      </c>
      <c r="BK40" s="194">
        <f t="shared" si="38"/>
        <v>4564.7163377385632</v>
      </c>
      <c r="BL40" s="3">
        <v>4705.0216405911597</v>
      </c>
      <c r="BM40" s="194">
        <f t="shared" si="39"/>
        <v>4848.2566648962975</v>
      </c>
      <c r="BN40" s="194">
        <f t="shared" si="40"/>
        <v>4995.8521945837474</v>
      </c>
      <c r="BO40" s="194">
        <f t="shared" si="41"/>
        <v>5147.9409765656665</v>
      </c>
      <c r="BP40" s="194">
        <f t="shared" si="42"/>
        <v>5304.6597989698821</v>
      </c>
      <c r="BQ40" s="3">
        <v>5466.1496141666648</v>
      </c>
      <c r="BR40" s="202">
        <f t="shared" si="50"/>
        <v>7.6809213871411375E-2</v>
      </c>
      <c r="BS40" s="202">
        <f t="shared" si="48"/>
        <v>3.073691604725326E-2</v>
      </c>
      <c r="BT40" s="202">
        <f t="shared" si="49"/>
        <v>3.0443010733345099E-2</v>
      </c>
      <c r="BU40" s="30"/>
      <c r="BV40" s="31"/>
    </row>
    <row r="41" spans="1:74" x14ac:dyDescent="0.35">
      <c r="A41" s="241" t="s">
        <v>65</v>
      </c>
      <c r="B41" s="3">
        <v>797.24380807212299</v>
      </c>
      <c r="C41" s="3">
        <v>610.56125757514542</v>
      </c>
      <c r="D41" s="3">
        <v>920.98758950377123</v>
      </c>
      <c r="E41" s="3">
        <v>1140.7445297769309</v>
      </c>
      <c r="F41" s="170">
        <f t="shared" si="47"/>
        <v>1140.7445297769309</v>
      </c>
      <c r="G41" s="3">
        <v>1060.1952677119086</v>
      </c>
      <c r="H41" s="170">
        <v>1030.5026095096048</v>
      </c>
      <c r="I41" s="3">
        <v>1102.0707609282117</v>
      </c>
      <c r="J41" s="3">
        <v>1157.7931098668878</v>
      </c>
      <c r="K41" s="3">
        <v>1227.9892514411245</v>
      </c>
      <c r="L41" s="3">
        <v>1300.1085377249542</v>
      </c>
      <c r="M41" s="3">
        <v>1468.2146756630998</v>
      </c>
      <c r="N41" s="3">
        <v>1663.4189796798985</v>
      </c>
      <c r="O41" s="3">
        <v>1880.6480652360394</v>
      </c>
      <c r="P41" s="30"/>
      <c r="Q41" s="243">
        <v>0</v>
      </c>
      <c r="R41" s="243">
        <v>0</v>
      </c>
      <c r="S41" s="243">
        <v>0</v>
      </c>
      <c r="T41" s="243">
        <v>0</v>
      </c>
      <c r="U41" s="243"/>
      <c r="V41" s="243">
        <v>0</v>
      </c>
      <c r="W41" s="243"/>
      <c r="X41" s="243">
        <v>0</v>
      </c>
      <c r="Y41" s="243">
        <v>0</v>
      </c>
      <c r="Z41" s="243">
        <v>0</v>
      </c>
      <c r="AA41" s="243">
        <v>0</v>
      </c>
      <c r="AB41" s="243">
        <v>0</v>
      </c>
      <c r="AC41" s="243">
        <v>0</v>
      </c>
      <c r="AD41" s="243">
        <v>0</v>
      </c>
      <c r="AE41" s="30"/>
      <c r="AF41" s="3">
        <v>797.24380807212299</v>
      </c>
      <c r="AG41" s="3">
        <v>610.56125757514542</v>
      </c>
      <c r="AH41" s="3">
        <v>920.98758950377123</v>
      </c>
      <c r="AI41" s="3">
        <v>1140.7445297769309</v>
      </c>
      <c r="AJ41" s="3">
        <v>1060.1952677119086</v>
      </c>
      <c r="AK41" s="3">
        <v>1102.0707609282117</v>
      </c>
      <c r="AL41" s="3">
        <v>1157.7931098668878</v>
      </c>
      <c r="AM41" s="3">
        <v>1227.9892514411245</v>
      </c>
      <c r="AN41" s="3">
        <v>1300.1085377249542</v>
      </c>
      <c r="AO41" s="3">
        <v>1468.2146756630998</v>
      </c>
      <c r="AP41" s="3">
        <v>1663.4189796798985</v>
      </c>
      <c r="AQ41" s="3">
        <v>1880.6480652360394</v>
      </c>
      <c r="AR41" s="30"/>
      <c r="AS41" s="3">
        <v>858.42041188110431</v>
      </c>
      <c r="AT41" s="3">
        <v>636.81229801375332</v>
      </c>
      <c r="AU41" s="3">
        <v>921.85015755731717</v>
      </c>
      <c r="AV41" s="3">
        <v>996.65719625872271</v>
      </c>
      <c r="AW41" s="170">
        <f t="shared" si="46"/>
        <v>996.65719625872271</v>
      </c>
      <c r="AX41" s="3">
        <v>957.21165934621706</v>
      </c>
      <c r="AY41" s="170">
        <f t="shared" si="46"/>
        <v>957.21165934621706</v>
      </c>
      <c r="AZ41" s="3">
        <v>1003.5999552202843</v>
      </c>
      <c r="BA41" s="3">
        <v>1053.0557080877259</v>
      </c>
      <c r="BB41" s="3">
        <v>1105.5941761448712</v>
      </c>
      <c r="BC41" s="3">
        <v>1160.9550082642854</v>
      </c>
      <c r="BD41" s="194">
        <f t="shared" si="32"/>
        <v>1221.0065672196672</v>
      </c>
      <c r="BE41" s="194">
        <f t="shared" si="33"/>
        <v>1284.1643531238119</v>
      </c>
      <c r="BF41" s="194">
        <f t="shared" si="34"/>
        <v>1350.5890386724006</v>
      </c>
      <c r="BG41" s="3">
        <v>1420.4496075169993</v>
      </c>
      <c r="BH41" s="194">
        <f t="shared" si="35"/>
        <v>1450.8716995932486</v>
      </c>
      <c r="BI41" s="194">
        <f t="shared" si="36"/>
        <v>1481.9453485296626</v>
      </c>
      <c r="BJ41" s="194">
        <f t="shared" si="37"/>
        <v>1513.6845088675975</v>
      </c>
      <c r="BK41" s="194">
        <f t="shared" si="38"/>
        <v>1546.1034340159936</v>
      </c>
      <c r="BL41" s="3">
        <v>1579.2166826522898</v>
      </c>
      <c r="BM41" s="194">
        <f t="shared" si="39"/>
        <v>1613.9558781222349</v>
      </c>
      <c r="BN41" s="194">
        <f t="shared" si="40"/>
        <v>1649.4592573265313</v>
      </c>
      <c r="BO41" s="194">
        <f t="shared" si="41"/>
        <v>1685.7436305790607</v>
      </c>
      <c r="BP41" s="194">
        <f t="shared" si="42"/>
        <v>1722.8261779825918</v>
      </c>
      <c r="BQ41" s="3">
        <v>1760.7244575633013</v>
      </c>
      <c r="BR41" s="202">
        <f t="shared" si="50"/>
        <v>5.1726000170466024E-2</v>
      </c>
      <c r="BS41" s="202">
        <f t="shared" si="48"/>
        <v>2.1417227274558748E-2</v>
      </c>
      <c r="BT41" s="202">
        <f t="shared" si="49"/>
        <v>2.1997738405093781E-2</v>
      </c>
      <c r="BU41" s="30"/>
      <c r="BV41" s="30"/>
    </row>
    <row r="42" spans="1:74" x14ac:dyDescent="0.35">
      <c r="A42" s="241" t="s">
        <v>66</v>
      </c>
      <c r="B42" s="3">
        <v>14.871611865652349</v>
      </c>
      <c r="C42" s="3">
        <v>15.365649191877855</v>
      </c>
      <c r="D42" s="3">
        <v>11.927271965055622</v>
      </c>
      <c r="E42" s="3">
        <v>14.323934355831796</v>
      </c>
      <c r="F42" s="170">
        <f t="shared" si="47"/>
        <v>14.323934355831796</v>
      </c>
      <c r="G42" s="3">
        <v>15.547180131426366</v>
      </c>
      <c r="H42" s="170">
        <v>15.11175363999485</v>
      </c>
      <c r="I42" s="3">
        <v>16.161261193617168</v>
      </c>
      <c r="J42" s="3">
        <v>16.978398774475718</v>
      </c>
      <c r="K42" s="3">
        <v>18.007786558804447</v>
      </c>
      <c r="L42" s="3">
        <v>19.065376201912812</v>
      </c>
      <c r="M42" s="3">
        <v>21.530560198973394</v>
      </c>
      <c r="N42" s="3">
        <v>24.393123888329121</v>
      </c>
      <c r="O42" s="3">
        <v>27.578668877805601</v>
      </c>
      <c r="P42" s="30"/>
      <c r="Q42" s="243">
        <v>0</v>
      </c>
      <c r="R42" s="243">
        <v>0</v>
      </c>
      <c r="S42" s="243">
        <v>0</v>
      </c>
      <c r="T42" s="243">
        <v>0</v>
      </c>
      <c r="U42" s="243"/>
      <c r="V42" s="243">
        <v>0</v>
      </c>
      <c r="W42" s="243"/>
      <c r="X42" s="243">
        <v>0</v>
      </c>
      <c r="Y42" s="243">
        <v>0</v>
      </c>
      <c r="Z42" s="243">
        <v>0</v>
      </c>
      <c r="AA42" s="243">
        <v>0</v>
      </c>
      <c r="AB42" s="243">
        <v>0</v>
      </c>
      <c r="AC42" s="243">
        <v>0</v>
      </c>
      <c r="AD42" s="243">
        <v>0</v>
      </c>
      <c r="AE42" s="30"/>
      <c r="AF42" s="3">
        <v>14.871611865652349</v>
      </c>
      <c r="AG42" s="3">
        <v>15.365649191877855</v>
      </c>
      <c r="AH42" s="3">
        <v>11.927271965055622</v>
      </c>
      <c r="AI42" s="3">
        <v>14.323934355831796</v>
      </c>
      <c r="AJ42" s="3">
        <v>15.547180131426366</v>
      </c>
      <c r="AK42" s="3">
        <v>16.161261193617168</v>
      </c>
      <c r="AL42" s="3">
        <v>16.978398774475718</v>
      </c>
      <c r="AM42" s="3">
        <v>18.007786558804447</v>
      </c>
      <c r="AN42" s="3">
        <v>19.065376201912812</v>
      </c>
      <c r="AO42" s="3">
        <v>21.530560198973394</v>
      </c>
      <c r="AP42" s="3">
        <v>24.393123888329121</v>
      </c>
      <c r="AQ42" s="3">
        <v>27.578668877805601</v>
      </c>
      <c r="AR42" s="30"/>
      <c r="AS42" s="3">
        <v>0</v>
      </c>
      <c r="AT42" s="3">
        <v>0</v>
      </c>
      <c r="AU42" s="3">
        <v>0</v>
      </c>
      <c r="AV42" s="3">
        <v>0</v>
      </c>
      <c r="AW42" s="170">
        <f t="shared" si="46"/>
        <v>0</v>
      </c>
      <c r="AX42" s="3">
        <v>0</v>
      </c>
      <c r="AY42" s="170">
        <f t="shared" si="46"/>
        <v>0</v>
      </c>
      <c r="AZ42" s="3">
        <v>0</v>
      </c>
      <c r="BA42" s="3">
        <v>0</v>
      </c>
      <c r="BB42" s="3">
        <v>0</v>
      </c>
      <c r="BC42" s="3">
        <v>0</v>
      </c>
      <c r="BD42" s="194" t="e">
        <f t="shared" si="32"/>
        <v>#DIV/0!</v>
      </c>
      <c r="BE42" s="194" t="e">
        <f t="shared" si="33"/>
        <v>#DIV/0!</v>
      </c>
      <c r="BF42" s="194" t="e">
        <f t="shared" si="34"/>
        <v>#DIV/0!</v>
      </c>
      <c r="BG42" s="3">
        <v>0</v>
      </c>
      <c r="BH42" s="194" t="e">
        <f t="shared" si="35"/>
        <v>#DIV/0!</v>
      </c>
      <c r="BI42" s="194" t="e">
        <f t="shared" si="36"/>
        <v>#DIV/0!</v>
      </c>
      <c r="BJ42" s="194" t="e">
        <f t="shared" si="37"/>
        <v>#DIV/0!</v>
      </c>
      <c r="BK42" s="194" t="e">
        <f t="shared" si="38"/>
        <v>#DIV/0!</v>
      </c>
      <c r="BL42" s="3">
        <v>0</v>
      </c>
      <c r="BM42" s="194" t="e">
        <f t="shared" si="39"/>
        <v>#DIV/0!</v>
      </c>
      <c r="BN42" s="194" t="e">
        <f t="shared" si="40"/>
        <v>#DIV/0!</v>
      </c>
      <c r="BO42" s="194" t="e">
        <f t="shared" si="41"/>
        <v>#DIV/0!</v>
      </c>
      <c r="BP42" s="194" t="e">
        <f t="shared" si="42"/>
        <v>#DIV/0!</v>
      </c>
      <c r="BQ42" s="3">
        <v>0</v>
      </c>
      <c r="BR42" s="202" t="e">
        <f t="shared" si="50"/>
        <v>#DIV/0!</v>
      </c>
      <c r="BS42" s="202" t="e">
        <f t="shared" si="48"/>
        <v>#DIV/0!</v>
      </c>
      <c r="BT42" s="202" t="e">
        <f t="shared" si="49"/>
        <v>#DIV/0!</v>
      </c>
      <c r="BU42" s="30"/>
      <c r="BV42" s="30"/>
    </row>
    <row r="43" spans="1:74" x14ac:dyDescent="0.35">
      <c r="A43" s="240" t="s">
        <v>24</v>
      </c>
      <c r="B43" s="8">
        <v>0</v>
      </c>
      <c r="C43" s="8">
        <v>0</v>
      </c>
      <c r="D43" s="8">
        <v>0</v>
      </c>
      <c r="E43" s="8">
        <v>0</v>
      </c>
      <c r="F43" s="169">
        <f t="shared" si="47"/>
        <v>0</v>
      </c>
      <c r="G43" s="8">
        <v>0</v>
      </c>
      <c r="H43" s="169">
        <v>0</v>
      </c>
      <c r="I43" s="8">
        <v>0</v>
      </c>
      <c r="J43" s="8">
        <v>0</v>
      </c>
      <c r="K43" s="8">
        <v>0</v>
      </c>
      <c r="L43" s="8">
        <v>0</v>
      </c>
      <c r="M43" s="8">
        <v>0</v>
      </c>
      <c r="N43" s="8">
        <v>0</v>
      </c>
      <c r="O43" s="8">
        <v>0</v>
      </c>
      <c r="P43" s="30"/>
      <c r="Q43" s="243">
        <v>0</v>
      </c>
      <c r="R43" s="243">
        <v>0</v>
      </c>
      <c r="S43" s="243">
        <v>0</v>
      </c>
      <c r="T43" s="243">
        <v>0</v>
      </c>
      <c r="U43" s="243"/>
      <c r="V43" s="243">
        <v>0</v>
      </c>
      <c r="W43" s="243"/>
      <c r="X43" s="243">
        <v>0</v>
      </c>
      <c r="Y43" s="243">
        <v>0</v>
      </c>
      <c r="Z43" s="243">
        <v>0</v>
      </c>
      <c r="AA43" s="243">
        <v>0</v>
      </c>
      <c r="AB43" s="243">
        <v>0</v>
      </c>
      <c r="AC43" s="243">
        <v>0</v>
      </c>
      <c r="AD43" s="243">
        <v>0</v>
      </c>
      <c r="AE43" s="30"/>
      <c r="AF43" s="8">
        <v>0</v>
      </c>
      <c r="AG43" s="8">
        <v>0</v>
      </c>
      <c r="AH43" s="8">
        <v>0</v>
      </c>
      <c r="AI43" s="8">
        <v>0</v>
      </c>
      <c r="AJ43" s="8">
        <v>0</v>
      </c>
      <c r="AK43" s="8">
        <v>0</v>
      </c>
      <c r="AL43" s="8">
        <v>0</v>
      </c>
      <c r="AM43" s="8">
        <v>0</v>
      </c>
      <c r="AN43" s="8">
        <v>0</v>
      </c>
      <c r="AO43" s="8">
        <v>0</v>
      </c>
      <c r="AP43" s="8">
        <v>0</v>
      </c>
      <c r="AQ43" s="8">
        <v>0</v>
      </c>
      <c r="AR43" s="30"/>
      <c r="AS43" s="8">
        <v>4.8809695915359788E-2</v>
      </c>
      <c r="AT43" s="8">
        <v>0</v>
      </c>
      <c r="AU43" s="8">
        <v>0</v>
      </c>
      <c r="AV43" s="8">
        <v>0</v>
      </c>
      <c r="AW43" s="169">
        <f t="shared" si="46"/>
        <v>0</v>
      </c>
      <c r="AX43" s="8">
        <v>0</v>
      </c>
      <c r="AY43" s="169">
        <f t="shared" si="46"/>
        <v>0</v>
      </c>
      <c r="AZ43" s="8">
        <v>0</v>
      </c>
      <c r="BA43" s="8">
        <v>0</v>
      </c>
      <c r="BB43" s="8">
        <v>0</v>
      </c>
      <c r="BC43" s="8">
        <v>0</v>
      </c>
      <c r="BD43" s="195" t="e">
        <f t="shared" si="32"/>
        <v>#DIV/0!</v>
      </c>
      <c r="BE43" s="195" t="e">
        <f t="shared" si="33"/>
        <v>#DIV/0!</v>
      </c>
      <c r="BF43" s="195" t="e">
        <f t="shared" si="34"/>
        <v>#DIV/0!</v>
      </c>
      <c r="BG43" s="8">
        <v>0</v>
      </c>
      <c r="BH43" s="195" t="e">
        <f t="shared" si="35"/>
        <v>#DIV/0!</v>
      </c>
      <c r="BI43" s="195" t="e">
        <f t="shared" si="36"/>
        <v>#DIV/0!</v>
      </c>
      <c r="BJ43" s="195" t="e">
        <f t="shared" si="37"/>
        <v>#DIV/0!</v>
      </c>
      <c r="BK43" s="195" t="e">
        <f t="shared" si="38"/>
        <v>#DIV/0!</v>
      </c>
      <c r="BL43" s="8">
        <v>0</v>
      </c>
      <c r="BM43" s="195" t="e">
        <f t="shared" si="39"/>
        <v>#DIV/0!</v>
      </c>
      <c r="BN43" s="195" t="e">
        <f t="shared" si="40"/>
        <v>#DIV/0!</v>
      </c>
      <c r="BO43" s="195" t="e">
        <f t="shared" si="41"/>
        <v>#DIV/0!</v>
      </c>
      <c r="BP43" s="195" t="e">
        <f t="shared" si="42"/>
        <v>#DIV/0!</v>
      </c>
      <c r="BQ43" s="8">
        <v>0</v>
      </c>
      <c r="BR43" s="202" t="e">
        <f t="shared" si="50"/>
        <v>#DIV/0!</v>
      </c>
      <c r="BS43" s="202" t="e">
        <f t="shared" si="48"/>
        <v>#DIV/0!</v>
      </c>
      <c r="BT43" s="202" t="e">
        <f t="shared" si="49"/>
        <v>#DIV/0!</v>
      </c>
      <c r="BU43" s="30"/>
      <c r="BV43" s="30"/>
    </row>
    <row r="44" spans="1:74" x14ac:dyDescent="0.35">
      <c r="A44" s="240" t="s">
        <v>19</v>
      </c>
      <c r="B44" s="3">
        <v>0</v>
      </c>
      <c r="C44" s="3">
        <v>0</v>
      </c>
      <c r="D44" s="3">
        <v>0</v>
      </c>
      <c r="E44" s="3">
        <v>0</v>
      </c>
      <c r="F44" s="170">
        <f t="shared" si="47"/>
        <v>0</v>
      </c>
      <c r="G44" s="3">
        <v>0</v>
      </c>
      <c r="H44" s="170">
        <v>0</v>
      </c>
      <c r="I44" s="3">
        <v>0</v>
      </c>
      <c r="J44" s="3">
        <v>0</v>
      </c>
      <c r="K44" s="3">
        <v>0</v>
      </c>
      <c r="L44" s="3">
        <v>0</v>
      </c>
      <c r="M44" s="3">
        <v>0</v>
      </c>
      <c r="N44" s="3">
        <v>0</v>
      </c>
      <c r="O44" s="3">
        <v>0</v>
      </c>
      <c r="P44" s="30"/>
      <c r="Q44" s="243">
        <v>0</v>
      </c>
      <c r="R44" s="243">
        <v>0</v>
      </c>
      <c r="S44" s="243">
        <v>0</v>
      </c>
      <c r="T44" s="243">
        <v>0</v>
      </c>
      <c r="U44" s="243"/>
      <c r="V44" s="243">
        <v>0</v>
      </c>
      <c r="W44" s="243"/>
      <c r="X44" s="243">
        <v>0</v>
      </c>
      <c r="Y44" s="243">
        <v>0</v>
      </c>
      <c r="Z44" s="243">
        <v>0</v>
      </c>
      <c r="AA44" s="243">
        <v>0</v>
      </c>
      <c r="AB44" s="243">
        <v>0</v>
      </c>
      <c r="AC44" s="243">
        <v>0</v>
      </c>
      <c r="AD44" s="243">
        <v>0</v>
      </c>
      <c r="AE44" s="30"/>
      <c r="AF44" s="3">
        <v>0</v>
      </c>
      <c r="AG44" s="3">
        <v>0</v>
      </c>
      <c r="AH44" s="3">
        <v>0</v>
      </c>
      <c r="AI44" s="3">
        <v>0</v>
      </c>
      <c r="AJ44" s="3">
        <v>0</v>
      </c>
      <c r="AK44" s="3">
        <v>0</v>
      </c>
      <c r="AL44" s="3">
        <v>0</v>
      </c>
      <c r="AM44" s="3">
        <v>0</v>
      </c>
      <c r="AN44" s="3">
        <v>0</v>
      </c>
      <c r="AO44" s="3">
        <v>0</v>
      </c>
      <c r="AP44" s="3">
        <v>0</v>
      </c>
      <c r="AQ44" s="3">
        <v>0</v>
      </c>
      <c r="AR44" s="30"/>
      <c r="AS44" s="3">
        <v>0</v>
      </c>
      <c r="AT44" s="3">
        <v>0</v>
      </c>
      <c r="AU44" s="3">
        <v>0</v>
      </c>
      <c r="AV44" s="3">
        <v>0</v>
      </c>
      <c r="AW44" s="170">
        <f t="shared" si="46"/>
        <v>0</v>
      </c>
      <c r="AX44" s="3">
        <v>0</v>
      </c>
      <c r="AY44" s="170">
        <f t="shared" si="46"/>
        <v>0</v>
      </c>
      <c r="AZ44" s="3">
        <v>0</v>
      </c>
      <c r="BA44" s="3">
        <v>0</v>
      </c>
      <c r="BB44" s="3">
        <v>0</v>
      </c>
      <c r="BC44" s="3">
        <v>0</v>
      </c>
      <c r="BD44" s="194" t="e">
        <f t="shared" si="32"/>
        <v>#DIV/0!</v>
      </c>
      <c r="BE44" s="194" t="e">
        <f t="shared" si="33"/>
        <v>#DIV/0!</v>
      </c>
      <c r="BF44" s="194" t="e">
        <f t="shared" si="34"/>
        <v>#DIV/0!</v>
      </c>
      <c r="BG44" s="3">
        <v>0</v>
      </c>
      <c r="BH44" s="194" t="e">
        <f t="shared" si="35"/>
        <v>#DIV/0!</v>
      </c>
      <c r="BI44" s="194" t="e">
        <f t="shared" si="36"/>
        <v>#DIV/0!</v>
      </c>
      <c r="BJ44" s="194" t="e">
        <f t="shared" si="37"/>
        <v>#DIV/0!</v>
      </c>
      <c r="BK44" s="194" t="e">
        <f t="shared" si="38"/>
        <v>#DIV/0!</v>
      </c>
      <c r="BL44" s="3">
        <v>0</v>
      </c>
      <c r="BM44" s="194" t="e">
        <f t="shared" si="39"/>
        <v>#DIV/0!</v>
      </c>
      <c r="BN44" s="194" t="e">
        <f t="shared" si="40"/>
        <v>#DIV/0!</v>
      </c>
      <c r="BO44" s="194" t="e">
        <f t="shared" si="41"/>
        <v>#DIV/0!</v>
      </c>
      <c r="BP44" s="194" t="e">
        <f t="shared" si="42"/>
        <v>#DIV/0!</v>
      </c>
      <c r="BQ44" s="3">
        <v>0</v>
      </c>
      <c r="BR44" s="202" t="e">
        <f t="shared" si="50"/>
        <v>#DIV/0!</v>
      </c>
      <c r="BS44" s="202" t="e">
        <f t="shared" si="48"/>
        <v>#DIV/0!</v>
      </c>
      <c r="BT44" s="202" t="e">
        <f t="shared" si="49"/>
        <v>#DIV/0!</v>
      </c>
      <c r="BU44" s="30"/>
      <c r="BV44" s="30"/>
    </row>
    <row r="45" spans="1:74" x14ac:dyDescent="0.35">
      <c r="A45" s="240" t="s">
        <v>25</v>
      </c>
      <c r="B45" s="8">
        <v>0</v>
      </c>
      <c r="C45" s="8">
        <v>0</v>
      </c>
      <c r="D45" s="8">
        <v>0</v>
      </c>
      <c r="E45" s="8">
        <v>0</v>
      </c>
      <c r="F45" s="169">
        <f t="shared" si="47"/>
        <v>0</v>
      </c>
      <c r="G45" s="8">
        <v>0</v>
      </c>
      <c r="H45" s="169">
        <v>0</v>
      </c>
      <c r="I45" s="8">
        <v>0</v>
      </c>
      <c r="J45" s="8">
        <v>0</v>
      </c>
      <c r="K45" s="8">
        <v>0</v>
      </c>
      <c r="L45" s="8">
        <v>0</v>
      </c>
      <c r="M45" s="8">
        <v>0</v>
      </c>
      <c r="N45" s="8">
        <v>0</v>
      </c>
      <c r="O45" s="8">
        <v>0</v>
      </c>
      <c r="P45" s="30"/>
      <c r="Q45" s="243">
        <v>0</v>
      </c>
      <c r="R45" s="243">
        <v>0</v>
      </c>
      <c r="S45" s="243">
        <v>0</v>
      </c>
      <c r="T45" s="243">
        <v>0</v>
      </c>
      <c r="U45" s="243"/>
      <c r="V45" s="243">
        <v>0</v>
      </c>
      <c r="W45" s="243"/>
      <c r="X45" s="243">
        <v>0</v>
      </c>
      <c r="Y45" s="243">
        <v>0</v>
      </c>
      <c r="Z45" s="243">
        <v>0</v>
      </c>
      <c r="AA45" s="243">
        <v>0</v>
      </c>
      <c r="AB45" s="243">
        <v>0</v>
      </c>
      <c r="AC45" s="243">
        <v>0</v>
      </c>
      <c r="AD45" s="243">
        <v>0</v>
      </c>
      <c r="AE45" s="30"/>
      <c r="AF45" s="8">
        <v>0</v>
      </c>
      <c r="AG45" s="8">
        <v>0</v>
      </c>
      <c r="AH45" s="8">
        <v>0</v>
      </c>
      <c r="AI45" s="8">
        <v>0</v>
      </c>
      <c r="AJ45" s="8">
        <v>0</v>
      </c>
      <c r="AK45" s="8">
        <v>0</v>
      </c>
      <c r="AL45" s="8">
        <v>0</v>
      </c>
      <c r="AM45" s="8">
        <v>0</v>
      </c>
      <c r="AN45" s="8">
        <v>0</v>
      </c>
      <c r="AO45" s="8">
        <v>0</v>
      </c>
      <c r="AP45" s="8">
        <v>0</v>
      </c>
      <c r="AQ45" s="8">
        <v>0</v>
      </c>
      <c r="AR45" s="30"/>
      <c r="AS45" s="8">
        <v>0</v>
      </c>
      <c r="AT45" s="8">
        <v>1.9736762928367109</v>
      </c>
      <c r="AU45" s="8">
        <v>0</v>
      </c>
      <c r="AV45" s="8">
        <v>0</v>
      </c>
      <c r="AW45" s="169">
        <f t="shared" si="46"/>
        <v>0</v>
      </c>
      <c r="AX45" s="8">
        <v>0</v>
      </c>
      <c r="AY45" s="169">
        <f t="shared" si="46"/>
        <v>0</v>
      </c>
      <c r="AZ45" s="8">
        <v>0</v>
      </c>
      <c r="BA45" s="8">
        <v>0</v>
      </c>
      <c r="BB45" s="8">
        <v>0</v>
      </c>
      <c r="BC45" s="8">
        <v>0</v>
      </c>
      <c r="BD45" s="195" t="e">
        <f t="shared" si="32"/>
        <v>#DIV/0!</v>
      </c>
      <c r="BE45" s="195" t="e">
        <f t="shared" si="33"/>
        <v>#DIV/0!</v>
      </c>
      <c r="BF45" s="195" t="e">
        <f t="shared" si="34"/>
        <v>#DIV/0!</v>
      </c>
      <c r="BG45" s="8">
        <v>0</v>
      </c>
      <c r="BH45" s="195" t="e">
        <f t="shared" si="35"/>
        <v>#DIV/0!</v>
      </c>
      <c r="BI45" s="195" t="e">
        <f t="shared" si="36"/>
        <v>#DIV/0!</v>
      </c>
      <c r="BJ45" s="195" t="e">
        <f t="shared" si="37"/>
        <v>#DIV/0!</v>
      </c>
      <c r="BK45" s="195" t="e">
        <f t="shared" si="38"/>
        <v>#DIV/0!</v>
      </c>
      <c r="BL45" s="8">
        <v>0</v>
      </c>
      <c r="BM45" s="195" t="e">
        <f t="shared" si="39"/>
        <v>#DIV/0!</v>
      </c>
      <c r="BN45" s="195" t="e">
        <f t="shared" si="40"/>
        <v>#DIV/0!</v>
      </c>
      <c r="BO45" s="195" t="e">
        <f t="shared" si="41"/>
        <v>#DIV/0!</v>
      </c>
      <c r="BP45" s="195" t="e">
        <f t="shared" si="42"/>
        <v>#DIV/0!</v>
      </c>
      <c r="BQ45" s="8">
        <v>0</v>
      </c>
      <c r="BR45" s="202" t="e">
        <f t="shared" si="50"/>
        <v>#DIV/0!</v>
      </c>
      <c r="BS45" s="202" t="e">
        <f t="shared" si="48"/>
        <v>#DIV/0!</v>
      </c>
      <c r="BT45" s="202" t="e">
        <f t="shared" si="49"/>
        <v>#DIV/0!</v>
      </c>
      <c r="BU45" s="30"/>
      <c r="BV45" s="30"/>
    </row>
    <row r="46" spans="1:74" x14ac:dyDescent="0.35">
      <c r="A46" s="240" t="s">
        <v>20</v>
      </c>
      <c r="B46" s="3">
        <v>0</v>
      </c>
      <c r="C46" s="3">
        <v>0</v>
      </c>
      <c r="D46" s="3">
        <v>0</v>
      </c>
      <c r="E46" s="3">
        <v>0</v>
      </c>
      <c r="F46" s="170">
        <f t="shared" si="47"/>
        <v>0</v>
      </c>
      <c r="G46" s="3">
        <v>0</v>
      </c>
      <c r="H46" s="170">
        <v>0</v>
      </c>
      <c r="I46" s="3">
        <v>0</v>
      </c>
      <c r="J46" s="3">
        <v>0</v>
      </c>
      <c r="K46" s="3">
        <v>0</v>
      </c>
      <c r="L46" s="3">
        <v>0</v>
      </c>
      <c r="M46" s="3">
        <v>0</v>
      </c>
      <c r="N46" s="3">
        <v>0</v>
      </c>
      <c r="O46" s="3">
        <v>0</v>
      </c>
      <c r="P46" s="30"/>
      <c r="Q46" s="243">
        <v>121.42903405383728</v>
      </c>
      <c r="R46" s="243">
        <v>120.97076860228019</v>
      </c>
      <c r="S46" s="243">
        <v>121.79849300860246</v>
      </c>
      <c r="T46" s="243">
        <v>121.75146702594417</v>
      </c>
      <c r="U46" s="243"/>
      <c r="V46" s="243">
        <v>121.50618101107395</v>
      </c>
      <c r="W46" s="243"/>
      <c r="X46" s="243">
        <v>121.51580905463365</v>
      </c>
      <c r="Y46" s="243">
        <v>121.50360302228269</v>
      </c>
      <c r="Z46" s="243">
        <v>121.45601934129351</v>
      </c>
      <c r="AA46" s="243">
        <v>121.39082021121655</v>
      </c>
      <c r="AB46" s="243">
        <v>121.18024790015241</v>
      </c>
      <c r="AC46" s="243">
        <v>121.01795781676954</v>
      </c>
      <c r="AD46" s="243">
        <v>120.90803022239676</v>
      </c>
      <c r="AE46" s="30"/>
      <c r="AF46" s="3">
        <v>-121.42903405383728</v>
      </c>
      <c r="AG46" s="3">
        <v>-120.97076860228019</v>
      </c>
      <c r="AH46" s="3">
        <v>-121.79849300860246</v>
      </c>
      <c r="AI46" s="3">
        <v>-121.75146702594417</v>
      </c>
      <c r="AJ46" s="3">
        <v>-121.50618101107395</v>
      </c>
      <c r="AK46" s="3">
        <v>-121.51580905463365</v>
      </c>
      <c r="AL46" s="3">
        <v>-121.50360302228269</v>
      </c>
      <c r="AM46" s="3">
        <v>-121.45601934129351</v>
      </c>
      <c r="AN46" s="3">
        <v>-121.39082021121655</v>
      </c>
      <c r="AO46" s="3">
        <v>-121.18024790015241</v>
      </c>
      <c r="AP46" s="3">
        <v>-121.01795781676954</v>
      </c>
      <c r="AQ46" s="3">
        <v>-120.90803022239676</v>
      </c>
      <c r="AR46" s="30"/>
      <c r="AS46" s="3">
        <v>0</v>
      </c>
      <c r="AT46" s="3">
        <v>0</v>
      </c>
      <c r="AU46" s="3">
        <v>28.377298081281623</v>
      </c>
      <c r="AV46" s="3">
        <v>0</v>
      </c>
      <c r="AW46" s="170">
        <f t="shared" si="46"/>
        <v>0</v>
      </c>
      <c r="AX46" s="3">
        <v>0</v>
      </c>
      <c r="AY46" s="170">
        <f t="shared" si="46"/>
        <v>0</v>
      </c>
      <c r="AZ46" s="3">
        <v>0</v>
      </c>
      <c r="BA46" s="3">
        <v>0</v>
      </c>
      <c r="BB46" s="3">
        <v>0</v>
      </c>
      <c r="BC46" s="3">
        <v>0</v>
      </c>
      <c r="BD46" s="194" t="e">
        <f t="shared" si="32"/>
        <v>#DIV/0!</v>
      </c>
      <c r="BE46" s="194" t="e">
        <f t="shared" si="33"/>
        <v>#DIV/0!</v>
      </c>
      <c r="BF46" s="194" t="e">
        <f t="shared" si="34"/>
        <v>#DIV/0!</v>
      </c>
      <c r="BG46" s="3">
        <v>0</v>
      </c>
      <c r="BH46" s="194" t="e">
        <f t="shared" si="35"/>
        <v>#DIV/0!</v>
      </c>
      <c r="BI46" s="194" t="e">
        <f t="shared" si="36"/>
        <v>#DIV/0!</v>
      </c>
      <c r="BJ46" s="194" t="e">
        <f t="shared" si="37"/>
        <v>#DIV/0!</v>
      </c>
      <c r="BK46" s="194" t="e">
        <f t="shared" si="38"/>
        <v>#DIV/0!</v>
      </c>
      <c r="BL46" s="3">
        <v>0</v>
      </c>
      <c r="BM46" s="194" t="e">
        <f t="shared" si="39"/>
        <v>#DIV/0!</v>
      </c>
      <c r="BN46" s="194" t="e">
        <f t="shared" si="40"/>
        <v>#DIV/0!</v>
      </c>
      <c r="BO46" s="194" t="e">
        <f t="shared" si="41"/>
        <v>#DIV/0!</v>
      </c>
      <c r="BP46" s="194" t="e">
        <f t="shared" si="42"/>
        <v>#DIV/0!</v>
      </c>
      <c r="BQ46" s="3">
        <v>0</v>
      </c>
      <c r="BR46" s="202" t="e">
        <f t="shared" si="50"/>
        <v>#DIV/0!</v>
      </c>
      <c r="BS46" s="202" t="e">
        <f t="shared" si="48"/>
        <v>#DIV/0!</v>
      </c>
      <c r="BT46" s="202" t="e">
        <f t="shared" si="49"/>
        <v>#DIV/0!</v>
      </c>
      <c r="BU46" s="30"/>
      <c r="BV46" s="30"/>
    </row>
    <row r="47" spans="1:74" x14ac:dyDescent="0.35">
      <c r="A47" s="240" t="s">
        <v>23</v>
      </c>
      <c r="B47" s="8">
        <v>0</v>
      </c>
      <c r="C47" s="8">
        <v>0</v>
      </c>
      <c r="D47" s="8">
        <v>0</v>
      </c>
      <c r="E47" s="8">
        <v>0</v>
      </c>
      <c r="F47" s="169">
        <f t="shared" si="47"/>
        <v>0</v>
      </c>
      <c r="G47" s="8">
        <v>0</v>
      </c>
      <c r="H47" s="169">
        <v>0</v>
      </c>
      <c r="I47" s="8">
        <v>0</v>
      </c>
      <c r="J47" s="8">
        <v>0</v>
      </c>
      <c r="K47" s="8">
        <v>0</v>
      </c>
      <c r="L47" s="8">
        <v>0</v>
      </c>
      <c r="M47" s="8">
        <v>0</v>
      </c>
      <c r="N47" s="8">
        <v>0</v>
      </c>
      <c r="O47" s="8">
        <v>0</v>
      </c>
      <c r="P47" s="30"/>
      <c r="Q47" s="243">
        <v>0</v>
      </c>
      <c r="R47" s="243">
        <v>0</v>
      </c>
      <c r="S47" s="243">
        <v>0</v>
      </c>
      <c r="T47" s="243">
        <v>0</v>
      </c>
      <c r="U47" s="243"/>
      <c r="V47" s="243">
        <v>0</v>
      </c>
      <c r="W47" s="243"/>
      <c r="X47" s="243">
        <v>0</v>
      </c>
      <c r="Y47" s="243">
        <v>0</v>
      </c>
      <c r="Z47" s="243">
        <v>0</v>
      </c>
      <c r="AA47" s="243">
        <v>0</v>
      </c>
      <c r="AB47" s="243">
        <v>0</v>
      </c>
      <c r="AC47" s="243">
        <v>0</v>
      </c>
      <c r="AD47" s="243">
        <v>0</v>
      </c>
      <c r="AE47" s="30"/>
      <c r="AF47" s="8">
        <v>0</v>
      </c>
      <c r="AG47" s="8">
        <v>0</v>
      </c>
      <c r="AH47" s="8">
        <v>0</v>
      </c>
      <c r="AI47" s="8">
        <v>0</v>
      </c>
      <c r="AJ47" s="8">
        <v>0</v>
      </c>
      <c r="AK47" s="8">
        <v>0</v>
      </c>
      <c r="AL47" s="8">
        <v>0</v>
      </c>
      <c r="AM47" s="8">
        <v>0</v>
      </c>
      <c r="AN47" s="8">
        <v>0</v>
      </c>
      <c r="AO47" s="8">
        <v>0</v>
      </c>
      <c r="AP47" s="8">
        <v>0</v>
      </c>
      <c r="AQ47" s="8">
        <v>0</v>
      </c>
      <c r="AR47" s="30"/>
      <c r="AS47" s="8">
        <v>0</v>
      </c>
      <c r="AT47" s="8">
        <v>0</v>
      </c>
      <c r="AU47" s="8">
        <v>0</v>
      </c>
      <c r="AV47" s="8">
        <v>0</v>
      </c>
      <c r="AW47" s="169">
        <f t="shared" si="46"/>
        <v>0</v>
      </c>
      <c r="AX47" s="8">
        <v>0</v>
      </c>
      <c r="AY47" s="169">
        <f t="shared" si="46"/>
        <v>0</v>
      </c>
      <c r="AZ47" s="8">
        <v>0</v>
      </c>
      <c r="BA47" s="8">
        <v>0</v>
      </c>
      <c r="BB47" s="8">
        <v>0</v>
      </c>
      <c r="BC47" s="8">
        <v>0</v>
      </c>
      <c r="BD47" s="195" t="e">
        <f t="shared" si="32"/>
        <v>#DIV/0!</v>
      </c>
      <c r="BE47" s="195" t="e">
        <f t="shared" si="33"/>
        <v>#DIV/0!</v>
      </c>
      <c r="BF47" s="195" t="e">
        <f t="shared" si="34"/>
        <v>#DIV/0!</v>
      </c>
      <c r="BG47" s="8">
        <v>0</v>
      </c>
      <c r="BH47" s="195" t="e">
        <f t="shared" si="35"/>
        <v>#DIV/0!</v>
      </c>
      <c r="BI47" s="195" t="e">
        <f t="shared" si="36"/>
        <v>#DIV/0!</v>
      </c>
      <c r="BJ47" s="195" t="e">
        <f t="shared" si="37"/>
        <v>#DIV/0!</v>
      </c>
      <c r="BK47" s="195" t="e">
        <f t="shared" si="38"/>
        <v>#DIV/0!</v>
      </c>
      <c r="BL47" s="8">
        <v>0</v>
      </c>
      <c r="BM47" s="195" t="e">
        <f t="shared" si="39"/>
        <v>#DIV/0!</v>
      </c>
      <c r="BN47" s="195" t="e">
        <f t="shared" si="40"/>
        <v>#DIV/0!</v>
      </c>
      <c r="BO47" s="195" t="e">
        <f t="shared" si="41"/>
        <v>#DIV/0!</v>
      </c>
      <c r="BP47" s="195" t="e">
        <f t="shared" si="42"/>
        <v>#DIV/0!</v>
      </c>
      <c r="BQ47" s="8">
        <v>0</v>
      </c>
      <c r="BR47" s="202" t="e">
        <f t="shared" si="50"/>
        <v>#DIV/0!</v>
      </c>
      <c r="BS47" s="202" t="e">
        <f t="shared" si="48"/>
        <v>#DIV/0!</v>
      </c>
      <c r="BT47" s="202" t="e">
        <f t="shared" si="49"/>
        <v>#DIV/0!</v>
      </c>
      <c r="BU47" s="30"/>
      <c r="BV47" s="30"/>
    </row>
    <row r="48" spans="1:74" x14ac:dyDescent="0.35">
      <c r="A48" s="240" t="s">
        <v>18</v>
      </c>
      <c r="B48" s="3">
        <v>0</v>
      </c>
      <c r="C48" s="3">
        <v>0</v>
      </c>
      <c r="D48" s="3">
        <v>0</v>
      </c>
      <c r="E48" s="3">
        <v>0</v>
      </c>
      <c r="F48" s="170">
        <f t="shared" si="47"/>
        <v>0</v>
      </c>
      <c r="G48" s="3">
        <v>0</v>
      </c>
      <c r="H48" s="170">
        <v>0</v>
      </c>
      <c r="I48" s="3">
        <v>0</v>
      </c>
      <c r="J48" s="3">
        <v>0</v>
      </c>
      <c r="K48" s="3">
        <v>0</v>
      </c>
      <c r="L48" s="3">
        <v>0</v>
      </c>
      <c r="M48" s="3">
        <v>0</v>
      </c>
      <c r="N48" s="3">
        <v>0</v>
      </c>
      <c r="O48" s="3">
        <v>0</v>
      </c>
      <c r="P48" s="30"/>
      <c r="Q48" s="243">
        <v>0</v>
      </c>
      <c r="R48" s="243">
        <v>0</v>
      </c>
      <c r="S48" s="243">
        <v>0</v>
      </c>
      <c r="T48" s="243">
        <v>0</v>
      </c>
      <c r="U48" s="243"/>
      <c r="V48" s="243">
        <v>0</v>
      </c>
      <c r="W48" s="243"/>
      <c r="X48" s="243">
        <v>0</v>
      </c>
      <c r="Y48" s="243">
        <v>0</v>
      </c>
      <c r="Z48" s="243">
        <v>0</v>
      </c>
      <c r="AA48" s="243">
        <v>0</v>
      </c>
      <c r="AB48" s="243">
        <v>0</v>
      </c>
      <c r="AC48" s="243">
        <v>0</v>
      </c>
      <c r="AD48" s="243">
        <v>0</v>
      </c>
      <c r="AE48" s="30"/>
      <c r="AF48" s="3">
        <v>0</v>
      </c>
      <c r="AG48" s="3">
        <v>0</v>
      </c>
      <c r="AH48" s="3">
        <v>0</v>
      </c>
      <c r="AI48" s="3">
        <v>0</v>
      </c>
      <c r="AJ48" s="3">
        <v>0</v>
      </c>
      <c r="AK48" s="3">
        <v>0</v>
      </c>
      <c r="AL48" s="3">
        <v>0</v>
      </c>
      <c r="AM48" s="3">
        <v>0</v>
      </c>
      <c r="AN48" s="3">
        <v>0</v>
      </c>
      <c r="AO48" s="3">
        <v>0</v>
      </c>
      <c r="AP48" s="3">
        <v>0</v>
      </c>
      <c r="AQ48" s="3">
        <v>0</v>
      </c>
      <c r="AR48" s="30"/>
      <c r="AS48" s="3">
        <v>0</v>
      </c>
      <c r="AT48" s="3">
        <v>0</v>
      </c>
      <c r="AU48" s="3">
        <v>0</v>
      </c>
      <c r="AV48" s="3">
        <v>0</v>
      </c>
      <c r="AW48" s="170">
        <f t="shared" si="46"/>
        <v>0</v>
      </c>
      <c r="AX48" s="3">
        <v>0</v>
      </c>
      <c r="AY48" s="170">
        <f t="shared" si="46"/>
        <v>0</v>
      </c>
      <c r="AZ48" s="3">
        <v>0</v>
      </c>
      <c r="BA48" s="3">
        <v>0</v>
      </c>
      <c r="BB48" s="3">
        <v>0</v>
      </c>
      <c r="BC48" s="3">
        <v>0</v>
      </c>
      <c r="BD48" s="194" t="e">
        <f t="shared" si="32"/>
        <v>#DIV/0!</v>
      </c>
      <c r="BE48" s="194" t="e">
        <f t="shared" si="33"/>
        <v>#DIV/0!</v>
      </c>
      <c r="BF48" s="194" t="e">
        <f t="shared" si="34"/>
        <v>#DIV/0!</v>
      </c>
      <c r="BG48" s="3">
        <v>0</v>
      </c>
      <c r="BH48" s="194" t="e">
        <f t="shared" si="35"/>
        <v>#DIV/0!</v>
      </c>
      <c r="BI48" s="194" t="e">
        <f t="shared" si="36"/>
        <v>#DIV/0!</v>
      </c>
      <c r="BJ48" s="194" t="e">
        <f t="shared" si="37"/>
        <v>#DIV/0!</v>
      </c>
      <c r="BK48" s="194" t="e">
        <f t="shared" si="38"/>
        <v>#DIV/0!</v>
      </c>
      <c r="BL48" s="3">
        <v>0</v>
      </c>
      <c r="BM48" s="194" t="e">
        <f t="shared" si="39"/>
        <v>#DIV/0!</v>
      </c>
      <c r="BN48" s="194" t="e">
        <f t="shared" si="40"/>
        <v>#DIV/0!</v>
      </c>
      <c r="BO48" s="194" t="e">
        <f t="shared" si="41"/>
        <v>#DIV/0!</v>
      </c>
      <c r="BP48" s="194" t="e">
        <f t="shared" si="42"/>
        <v>#DIV/0!</v>
      </c>
      <c r="BQ48" s="3">
        <v>0</v>
      </c>
      <c r="BR48" s="202" t="e">
        <f t="shared" si="50"/>
        <v>#DIV/0!</v>
      </c>
      <c r="BS48" s="202" t="e">
        <f t="shared" si="48"/>
        <v>#DIV/0!</v>
      </c>
      <c r="BT48" s="202" t="e">
        <f t="shared" si="49"/>
        <v>#DIV/0!</v>
      </c>
      <c r="BU48" s="30"/>
      <c r="BV48" s="30"/>
    </row>
    <row r="49" spans="1:74" s="246" customFormat="1" x14ac:dyDescent="0.35">
      <c r="A49" s="7" t="s">
        <v>22</v>
      </c>
      <c r="B49" s="160">
        <v>1833.8113999999998</v>
      </c>
      <c r="C49" s="160">
        <v>645.79499999999996</v>
      </c>
      <c r="D49" s="160">
        <v>2048.0976000000001</v>
      </c>
      <c r="E49" s="160">
        <v>2454.54</v>
      </c>
      <c r="F49" s="169">
        <f t="shared" si="47"/>
        <v>2454.54</v>
      </c>
      <c r="G49" s="160">
        <v>2500.4699999999998</v>
      </c>
      <c r="H49" s="169">
        <v>2395.5749999999998</v>
      </c>
      <c r="I49" s="160">
        <v>2699.8118341098157</v>
      </c>
      <c r="J49" s="160">
        <v>2904.810112114696</v>
      </c>
      <c r="K49" s="160">
        <v>3115.5935226152437</v>
      </c>
      <c r="L49" s="160">
        <v>3298.7625789623398</v>
      </c>
      <c r="M49" s="160">
        <v>3743.4376762661682</v>
      </c>
      <c r="N49" s="160">
        <v>4433.4260049044251</v>
      </c>
      <c r="O49" s="160">
        <v>5210.8075848321869</v>
      </c>
      <c r="P49" s="244"/>
      <c r="Q49" s="160">
        <v>604.40462143455056</v>
      </c>
      <c r="R49" s="160">
        <v>600.38106244047196</v>
      </c>
      <c r="S49" s="160">
        <v>624.34167796410316</v>
      </c>
      <c r="T49" s="160">
        <v>639.94164550769847</v>
      </c>
      <c r="U49" s="160"/>
      <c r="V49" s="160">
        <v>654.80772460674098</v>
      </c>
      <c r="W49" s="160"/>
      <c r="X49" s="160">
        <v>671.35456419539025</v>
      </c>
      <c r="Y49" s="160">
        <v>688.14310857616954</v>
      </c>
      <c r="Z49" s="160">
        <v>704.71047521384844</v>
      </c>
      <c r="AA49" s="160">
        <v>719.69881237092045</v>
      </c>
      <c r="AB49" s="160">
        <v>782.44771906556173</v>
      </c>
      <c r="AC49" s="160">
        <v>846.41789582328727</v>
      </c>
      <c r="AD49" s="160">
        <v>915.38802064355059</v>
      </c>
      <c r="AE49" s="244"/>
      <c r="AF49" s="160">
        <v>1229.4067785654493</v>
      </c>
      <c r="AG49" s="160">
        <v>45.413937559527987</v>
      </c>
      <c r="AH49" s="160">
        <v>1423.7559220358969</v>
      </c>
      <c r="AI49" s="160">
        <v>1814.5983544923015</v>
      </c>
      <c r="AJ49" s="160">
        <v>1845.6622753932588</v>
      </c>
      <c r="AK49" s="160">
        <v>2028.4572699144255</v>
      </c>
      <c r="AL49" s="160">
        <v>2216.6670035385264</v>
      </c>
      <c r="AM49" s="160">
        <v>2410.8830474013957</v>
      </c>
      <c r="AN49" s="160">
        <v>2579.0637665914192</v>
      </c>
      <c r="AO49" s="160">
        <v>2960.989957200607</v>
      </c>
      <c r="AP49" s="160">
        <v>3587.0081090811382</v>
      </c>
      <c r="AQ49" s="160">
        <v>4295.4195641886363</v>
      </c>
      <c r="AR49" s="244"/>
      <c r="AS49" s="160">
        <v>734.12681454580377</v>
      </c>
      <c r="AT49" s="160">
        <v>257.22173226233389</v>
      </c>
      <c r="AU49" s="160">
        <v>826.56208294254952</v>
      </c>
      <c r="AV49" s="160">
        <v>892.68704957795353</v>
      </c>
      <c r="AW49" s="169">
        <f t="shared" si="46"/>
        <v>892.68704957795353</v>
      </c>
      <c r="AX49" s="160">
        <v>964.10201354418984</v>
      </c>
      <c r="AY49" s="169">
        <f t="shared" si="46"/>
        <v>964.10201354418984</v>
      </c>
      <c r="AZ49" s="160">
        <v>1041.2301746277251</v>
      </c>
      <c r="BA49" s="160">
        <v>1124.5285885979431</v>
      </c>
      <c r="BB49" s="160">
        <v>1214.4908756857785</v>
      </c>
      <c r="BC49" s="160">
        <v>1311.6501457406409</v>
      </c>
      <c r="BD49" s="195">
        <f t="shared" si="32"/>
        <v>1416.5821573998924</v>
      </c>
      <c r="BE49" s="195">
        <f t="shared" si="33"/>
        <v>1529.9087299918838</v>
      </c>
      <c r="BF49" s="195">
        <f t="shared" si="34"/>
        <v>1652.3014283912346</v>
      </c>
      <c r="BG49" s="160">
        <v>1784.4855426625336</v>
      </c>
      <c r="BH49" s="195">
        <f t="shared" si="35"/>
        <v>1889.2235994747573</v>
      </c>
      <c r="BI49" s="195">
        <f t="shared" si="36"/>
        <v>2000.1091202380942</v>
      </c>
      <c r="BJ49" s="195">
        <f t="shared" si="37"/>
        <v>2117.5029223495867</v>
      </c>
      <c r="BK49" s="195">
        <f t="shared" si="38"/>
        <v>2241.7870009138715</v>
      </c>
      <c r="BL49" s="160">
        <v>2373.3657717411697</v>
      </c>
      <c r="BM49" s="195">
        <f t="shared" si="39"/>
        <v>2512.6673873014274</v>
      </c>
      <c r="BN49" s="195">
        <f t="shared" si="40"/>
        <v>2660.1451299166656</v>
      </c>
      <c r="BO49" s="195">
        <f t="shared" si="41"/>
        <v>2816.2788867249506</v>
      </c>
      <c r="BP49" s="195">
        <f t="shared" si="42"/>
        <v>2981.5767112154494</v>
      </c>
      <c r="BQ49" s="160">
        <v>3156.5764764157561</v>
      </c>
      <c r="BR49" s="245">
        <f t="shared" si="50"/>
        <v>8.0000000000000071E-2</v>
      </c>
      <c r="BS49" s="245">
        <f t="shared" si="48"/>
        <v>5.8693698720556631E-2</v>
      </c>
      <c r="BT49" s="245">
        <f t="shared" si="49"/>
        <v>5.8693698720556631E-2</v>
      </c>
      <c r="BU49" s="244"/>
      <c r="BV49" s="244"/>
    </row>
    <row r="50" spans="1:74" x14ac:dyDescent="0.35">
      <c r="A50" s="241" t="s">
        <v>56</v>
      </c>
      <c r="B50" s="18">
        <v>1813.0570131766851</v>
      </c>
      <c r="C50" s="18">
        <v>628.11906791946762</v>
      </c>
      <c r="D50" s="18">
        <v>2018.0000101327958</v>
      </c>
      <c r="E50" s="18">
        <v>2417.7425469499658</v>
      </c>
      <c r="F50" s="171">
        <f t="shared" si="47"/>
        <v>2417.7425469499658</v>
      </c>
      <c r="G50" s="18">
        <v>2458.5771670583786</v>
      </c>
      <c r="H50" s="171">
        <v>2355.4395761500336</v>
      </c>
      <c r="I50" s="18">
        <v>2654.5792313830589</v>
      </c>
      <c r="J50" s="18">
        <v>2856.1429716355251</v>
      </c>
      <c r="K50" s="18">
        <v>3063.3949203696989</v>
      </c>
      <c r="L50" s="18">
        <v>3243.4951653822768</v>
      </c>
      <c r="M50" s="18">
        <v>3680.7201834751372</v>
      </c>
      <c r="N50" s="18">
        <v>4359.1484590900382</v>
      </c>
      <c r="O50" s="18">
        <v>5123.5058009106415</v>
      </c>
      <c r="P50" s="30"/>
      <c r="Q50" s="243">
        <v>604.40462143455056</v>
      </c>
      <c r="R50" s="243">
        <v>600.38106244047196</v>
      </c>
      <c r="S50" s="243">
        <v>624.34167796410316</v>
      </c>
      <c r="T50" s="243">
        <v>639.94164550769847</v>
      </c>
      <c r="U50" s="243"/>
      <c r="V50" s="243">
        <v>654.80772460674098</v>
      </c>
      <c r="W50" s="243"/>
      <c r="X50" s="243">
        <v>671.35456419539025</v>
      </c>
      <c r="Y50" s="243">
        <v>688.14310857616954</v>
      </c>
      <c r="Z50" s="243">
        <v>704.71047521384844</v>
      </c>
      <c r="AA50" s="243">
        <v>719.69881237092045</v>
      </c>
      <c r="AB50" s="243">
        <v>782.44771906556173</v>
      </c>
      <c r="AC50" s="243">
        <v>846.41789582328727</v>
      </c>
      <c r="AD50" s="243">
        <v>915.38802064355059</v>
      </c>
      <c r="AE50" s="30"/>
      <c r="AF50" s="18">
        <v>1208.6523917421346</v>
      </c>
      <c r="AG50" s="18">
        <v>27.73800547899566</v>
      </c>
      <c r="AH50" s="18">
        <v>1393.6583321686926</v>
      </c>
      <c r="AI50" s="18">
        <v>1777.8009014422673</v>
      </c>
      <c r="AJ50" s="18">
        <v>1803.7694424516378</v>
      </c>
      <c r="AK50" s="18">
        <v>1983.2246671876685</v>
      </c>
      <c r="AL50" s="18">
        <v>2167.9998630593554</v>
      </c>
      <c r="AM50" s="18">
        <v>2358.6844451558509</v>
      </c>
      <c r="AN50" s="18">
        <v>2523.7963530113561</v>
      </c>
      <c r="AO50" s="18">
        <v>2898.2724644095761</v>
      </c>
      <c r="AP50" s="18">
        <v>3512.7305632667512</v>
      </c>
      <c r="AQ50" s="18">
        <v>4208.1177802670909</v>
      </c>
      <c r="AR50" s="30"/>
      <c r="AS50" s="18">
        <v>734.12681454580377</v>
      </c>
      <c r="AT50" s="18">
        <v>257.22173226233389</v>
      </c>
      <c r="AU50" s="18">
        <v>826.56208294254952</v>
      </c>
      <c r="AV50" s="18">
        <v>892.68704957795353</v>
      </c>
      <c r="AW50" s="171">
        <f t="shared" si="46"/>
        <v>892.68704957795353</v>
      </c>
      <c r="AX50" s="18">
        <v>964.10201354418984</v>
      </c>
      <c r="AY50" s="171">
        <f t="shared" si="46"/>
        <v>964.10201354418984</v>
      </c>
      <c r="AZ50" s="18">
        <v>1041.2301746277251</v>
      </c>
      <c r="BA50" s="18">
        <v>1124.5285885979431</v>
      </c>
      <c r="BB50" s="18">
        <v>1214.4908756857785</v>
      </c>
      <c r="BC50" s="18">
        <v>1311.6501457406409</v>
      </c>
      <c r="BD50" s="196">
        <f t="shared" si="32"/>
        <v>1416.5821573998924</v>
      </c>
      <c r="BE50" s="196">
        <f t="shared" si="33"/>
        <v>1529.9087299918838</v>
      </c>
      <c r="BF50" s="196">
        <f t="shared" si="34"/>
        <v>1652.3014283912346</v>
      </c>
      <c r="BG50" s="18">
        <v>1784.4855426625336</v>
      </c>
      <c r="BH50" s="196">
        <f t="shared" si="35"/>
        <v>1889.2235994747573</v>
      </c>
      <c r="BI50" s="196">
        <f t="shared" si="36"/>
        <v>2000.1091202380942</v>
      </c>
      <c r="BJ50" s="196">
        <f t="shared" si="37"/>
        <v>2117.5029223495867</v>
      </c>
      <c r="BK50" s="196">
        <f t="shared" si="38"/>
        <v>2241.7870009138715</v>
      </c>
      <c r="BL50" s="18">
        <v>2373.3657717411697</v>
      </c>
      <c r="BM50" s="196">
        <f t="shared" si="39"/>
        <v>2512.6673873014274</v>
      </c>
      <c r="BN50" s="196">
        <f t="shared" si="40"/>
        <v>2660.1451299166656</v>
      </c>
      <c r="BO50" s="196">
        <f t="shared" si="41"/>
        <v>2816.2788867249506</v>
      </c>
      <c r="BP50" s="196">
        <f t="shared" si="42"/>
        <v>2981.5767112154494</v>
      </c>
      <c r="BQ50" s="18">
        <v>3156.5764764157561</v>
      </c>
      <c r="BR50" s="202">
        <f t="shared" si="50"/>
        <v>8.0000000000000071E-2</v>
      </c>
      <c r="BS50" s="202">
        <f t="shared" si="48"/>
        <v>5.8693698720556631E-2</v>
      </c>
      <c r="BT50" s="202">
        <f t="shared" si="49"/>
        <v>5.8693698720556631E-2</v>
      </c>
      <c r="BU50" s="30"/>
      <c r="BV50" s="30"/>
    </row>
    <row r="51" spans="1:74" x14ac:dyDescent="0.35">
      <c r="A51" s="241" t="s">
        <v>57</v>
      </c>
      <c r="B51" s="18">
        <v>20.75438682331465</v>
      </c>
      <c r="C51" s="18">
        <v>17.675932080532327</v>
      </c>
      <c r="D51" s="18">
        <v>30.097589867204288</v>
      </c>
      <c r="E51" s="18">
        <v>36.797453050034264</v>
      </c>
      <c r="F51" s="171">
        <f t="shared" si="47"/>
        <v>36.797453050034264</v>
      </c>
      <c r="G51" s="18">
        <v>41.892832941621045</v>
      </c>
      <c r="H51" s="171">
        <v>40.13542384996574</v>
      </c>
      <c r="I51" s="18">
        <v>45.23260272675698</v>
      </c>
      <c r="J51" s="18">
        <v>48.667140479170897</v>
      </c>
      <c r="K51" s="18">
        <v>52.198602245544656</v>
      </c>
      <c r="L51" s="18">
        <v>55.267413580063085</v>
      </c>
      <c r="M51" s="18">
        <v>62.717492791030772</v>
      </c>
      <c r="N51" s="18">
        <v>74.277545814386727</v>
      </c>
      <c r="O51" s="18">
        <v>87.301783921545464</v>
      </c>
      <c r="P51" s="30"/>
      <c r="Q51" s="243">
        <v>0</v>
      </c>
      <c r="R51" s="243">
        <v>0</v>
      </c>
      <c r="S51" s="243">
        <v>0</v>
      </c>
      <c r="T51" s="243">
        <v>0</v>
      </c>
      <c r="U51" s="243"/>
      <c r="V51" s="243">
        <v>0</v>
      </c>
      <c r="W51" s="243"/>
      <c r="X51" s="243">
        <v>0</v>
      </c>
      <c r="Y51" s="243">
        <v>0</v>
      </c>
      <c r="Z51" s="243">
        <v>0</v>
      </c>
      <c r="AA51" s="243">
        <v>0</v>
      </c>
      <c r="AB51" s="243">
        <v>0</v>
      </c>
      <c r="AC51" s="243">
        <v>0</v>
      </c>
      <c r="AD51" s="243">
        <v>0</v>
      </c>
      <c r="AE51" s="30"/>
      <c r="AF51" s="18">
        <v>20.75438682331465</v>
      </c>
      <c r="AG51" s="18">
        <v>17.675932080532327</v>
      </c>
      <c r="AH51" s="18">
        <v>30.097589867204288</v>
      </c>
      <c r="AI51" s="18">
        <v>36.797453050034264</v>
      </c>
      <c r="AJ51" s="18">
        <v>41.892832941621045</v>
      </c>
      <c r="AK51" s="18">
        <v>45.23260272675698</v>
      </c>
      <c r="AL51" s="18">
        <v>48.667140479170897</v>
      </c>
      <c r="AM51" s="18">
        <v>52.198602245544656</v>
      </c>
      <c r="AN51" s="18">
        <v>55.267413580063085</v>
      </c>
      <c r="AO51" s="18">
        <v>62.717492791030772</v>
      </c>
      <c r="AP51" s="18">
        <v>74.277545814386727</v>
      </c>
      <c r="AQ51" s="18">
        <v>87.301783921545464</v>
      </c>
      <c r="AR51" s="30"/>
      <c r="AS51" s="18">
        <v>0</v>
      </c>
      <c r="AT51" s="18">
        <v>0</v>
      </c>
      <c r="AU51" s="18">
        <v>0</v>
      </c>
      <c r="AV51" s="18">
        <v>0</v>
      </c>
      <c r="AW51" s="171">
        <f t="shared" si="46"/>
        <v>0</v>
      </c>
      <c r="AX51" s="18">
        <v>0</v>
      </c>
      <c r="AY51" s="171">
        <f t="shared" si="46"/>
        <v>0</v>
      </c>
      <c r="AZ51" s="18">
        <v>0</v>
      </c>
      <c r="BA51" s="18">
        <v>0</v>
      </c>
      <c r="BB51" s="18">
        <v>0</v>
      </c>
      <c r="BC51" s="18">
        <v>0</v>
      </c>
      <c r="BD51" s="196" t="e">
        <f t="shared" si="32"/>
        <v>#DIV/0!</v>
      </c>
      <c r="BE51" s="196" t="e">
        <f t="shared" si="33"/>
        <v>#DIV/0!</v>
      </c>
      <c r="BF51" s="196" t="e">
        <f t="shared" si="34"/>
        <v>#DIV/0!</v>
      </c>
      <c r="BG51" s="18">
        <v>0</v>
      </c>
      <c r="BH51" s="196" t="e">
        <f t="shared" si="35"/>
        <v>#DIV/0!</v>
      </c>
      <c r="BI51" s="196" t="e">
        <f t="shared" si="36"/>
        <v>#DIV/0!</v>
      </c>
      <c r="BJ51" s="196" t="e">
        <f t="shared" si="37"/>
        <v>#DIV/0!</v>
      </c>
      <c r="BK51" s="196" t="e">
        <f t="shared" si="38"/>
        <v>#DIV/0!</v>
      </c>
      <c r="BL51" s="18">
        <v>0</v>
      </c>
      <c r="BM51" s="196" t="e">
        <f t="shared" si="39"/>
        <v>#DIV/0!</v>
      </c>
      <c r="BN51" s="196" t="e">
        <f t="shared" si="40"/>
        <v>#DIV/0!</v>
      </c>
      <c r="BO51" s="196" t="e">
        <f t="shared" si="41"/>
        <v>#DIV/0!</v>
      </c>
      <c r="BP51" s="196" t="e">
        <f t="shared" si="42"/>
        <v>#DIV/0!</v>
      </c>
      <c r="BQ51" s="18">
        <v>0</v>
      </c>
      <c r="BR51" s="202" t="e">
        <f t="shared" si="50"/>
        <v>#DIV/0!</v>
      </c>
      <c r="BS51" s="202" t="e">
        <f t="shared" si="48"/>
        <v>#DIV/0!</v>
      </c>
      <c r="BT51" s="202" t="e">
        <f t="shared" si="49"/>
        <v>#DIV/0!</v>
      </c>
      <c r="BU51" s="30"/>
      <c r="BV51" s="30"/>
    </row>
    <row r="52" spans="1:74" s="246" customFormat="1" x14ac:dyDescent="0.35">
      <c r="A52" s="7" t="s">
        <v>21</v>
      </c>
      <c r="B52" s="160">
        <v>2069.6456000000003</v>
      </c>
      <c r="C52" s="160">
        <v>1250.2170000000001</v>
      </c>
      <c r="D52" s="160">
        <v>2473.317</v>
      </c>
      <c r="E52" s="160">
        <v>2724.306</v>
      </c>
      <c r="F52" s="169">
        <f t="shared" si="47"/>
        <v>2724.306</v>
      </c>
      <c r="G52" s="160">
        <v>2748.77</v>
      </c>
      <c r="H52" s="169">
        <v>3042.65</v>
      </c>
      <c r="I52" s="160">
        <v>2886.505218575925</v>
      </c>
      <c r="J52" s="160">
        <v>3043.887567428751</v>
      </c>
      <c r="K52" s="160">
        <v>3205.5096415940393</v>
      </c>
      <c r="L52" s="160">
        <v>3338.4673338309885</v>
      </c>
      <c r="M52" s="160">
        <v>3694.204579322794</v>
      </c>
      <c r="N52" s="160">
        <v>4260.1304450396847</v>
      </c>
      <c r="O52" s="160">
        <v>4811.49142952686</v>
      </c>
      <c r="P52" s="244"/>
      <c r="Q52" s="160">
        <v>343.92505962454021</v>
      </c>
      <c r="R52" s="160">
        <v>346.27958432340859</v>
      </c>
      <c r="S52" s="160">
        <v>359.29751046347513</v>
      </c>
      <c r="T52" s="160">
        <v>369.72574941889206</v>
      </c>
      <c r="U52" s="160"/>
      <c r="V52" s="160">
        <v>379.5792359548127</v>
      </c>
      <c r="W52" s="160"/>
      <c r="X52" s="160">
        <v>390.5035278534109</v>
      </c>
      <c r="Y52" s="160">
        <v>401.93556294186317</v>
      </c>
      <c r="Z52" s="160">
        <v>413.16816701918424</v>
      </c>
      <c r="AA52" s="160">
        <v>422.79561250517639</v>
      </c>
      <c r="AB52" s="160">
        <v>465.63747386845898</v>
      </c>
      <c r="AC52" s="160">
        <v>512.81569550185486</v>
      </c>
      <c r="AD52" s="160">
        <v>563.72668316682507</v>
      </c>
      <c r="AE52" s="244"/>
      <c r="AF52" s="160">
        <v>1725.7205403754601</v>
      </c>
      <c r="AG52" s="160">
        <v>903.9374156765914</v>
      </c>
      <c r="AH52" s="160">
        <v>2114.0194895365248</v>
      </c>
      <c r="AI52" s="160">
        <v>2354.580250581108</v>
      </c>
      <c r="AJ52" s="160">
        <v>2369.1907640451873</v>
      </c>
      <c r="AK52" s="160">
        <v>2496.001690722514</v>
      </c>
      <c r="AL52" s="160">
        <v>2641.9520044868877</v>
      </c>
      <c r="AM52" s="160">
        <v>2792.3414745748551</v>
      </c>
      <c r="AN52" s="160">
        <v>2915.6717213258125</v>
      </c>
      <c r="AO52" s="160">
        <v>3228.567105454335</v>
      </c>
      <c r="AP52" s="160">
        <v>3747.3147495378298</v>
      </c>
      <c r="AQ52" s="160">
        <v>4247.7647463600351</v>
      </c>
      <c r="AR52" s="244"/>
      <c r="AS52" s="160">
        <v>1774.2693058126747</v>
      </c>
      <c r="AT52" s="160">
        <v>929.19444246709213</v>
      </c>
      <c r="AU52" s="160">
        <v>1900.8401181411455</v>
      </c>
      <c r="AV52" s="160">
        <v>1957.86532168538</v>
      </c>
      <c r="AW52" s="169">
        <f t="shared" si="46"/>
        <v>1957.86532168538</v>
      </c>
      <c r="AX52" s="160">
        <v>2016.6012813359416</v>
      </c>
      <c r="AY52" s="169">
        <f t="shared" si="46"/>
        <v>2016.6012813359416</v>
      </c>
      <c r="AZ52" s="160">
        <v>2077.0993197760199</v>
      </c>
      <c r="BA52" s="160">
        <v>2139.4122993693004</v>
      </c>
      <c r="BB52" s="160">
        <v>2203.5946683503794</v>
      </c>
      <c r="BC52" s="160">
        <v>2269.702508400891</v>
      </c>
      <c r="BD52" s="195">
        <f t="shared" si="32"/>
        <v>2337.7935836529177</v>
      </c>
      <c r="BE52" s="195">
        <f t="shared" si="33"/>
        <v>2407.9273911625055</v>
      </c>
      <c r="BF52" s="195">
        <f t="shared" si="34"/>
        <v>2480.1652128973806</v>
      </c>
      <c r="BG52" s="160">
        <v>2554.5701692843022</v>
      </c>
      <c r="BH52" s="195">
        <f t="shared" si="35"/>
        <v>2649.4399807917835</v>
      </c>
      <c r="BI52" s="195">
        <f t="shared" si="36"/>
        <v>2747.8329999385314</v>
      </c>
      <c r="BJ52" s="195">
        <f t="shared" si="37"/>
        <v>2849.8800691060387</v>
      </c>
      <c r="BK52" s="195">
        <f t="shared" si="38"/>
        <v>2955.7168898071764</v>
      </c>
      <c r="BL52" s="160">
        <v>3065.4842031411627</v>
      </c>
      <c r="BM52" s="195">
        <f t="shared" si="39"/>
        <v>3179.3279769501405</v>
      </c>
      <c r="BN52" s="195">
        <f t="shared" si="40"/>
        <v>3297.3995999262384</v>
      </c>
      <c r="BO52" s="195">
        <f t="shared" si="41"/>
        <v>3419.8560829272469</v>
      </c>
      <c r="BP52" s="195">
        <f t="shared" si="42"/>
        <v>3546.8602677686122</v>
      </c>
      <c r="BQ52" s="160">
        <v>3678.5810437693949</v>
      </c>
      <c r="BR52" s="245">
        <f t="shared" si="50"/>
        <v>3.0000000000000027E-2</v>
      </c>
      <c r="BS52" s="245">
        <f t="shared" si="48"/>
        <v>3.7137289336648172E-2</v>
      </c>
      <c r="BT52" s="245">
        <f t="shared" si="49"/>
        <v>3.7137289336648172E-2</v>
      </c>
      <c r="BU52" s="244"/>
      <c r="BV52" s="244"/>
    </row>
    <row r="53" spans="1:74" x14ac:dyDescent="0.35">
      <c r="A53" s="241" t="s">
        <v>54</v>
      </c>
      <c r="B53" s="3">
        <v>1795.5946799373378</v>
      </c>
      <c r="C53" s="3">
        <v>886.14093935814458</v>
      </c>
      <c r="D53" s="3">
        <v>2120.3434616925756</v>
      </c>
      <c r="E53" s="3">
        <v>2270.8066262704124</v>
      </c>
      <c r="F53" s="170">
        <f t="shared" si="47"/>
        <v>2270.8066262704124</v>
      </c>
      <c r="G53" s="3">
        <v>2290.4648801899175</v>
      </c>
      <c r="H53" s="170">
        <v>2535.3459793689008</v>
      </c>
      <c r="I53" s="3">
        <v>2405.2353705959677</v>
      </c>
      <c r="J53" s="3">
        <v>2536.3772059656771</v>
      </c>
      <c r="K53" s="3">
        <v>2671.051873085532</v>
      </c>
      <c r="L53" s="3">
        <v>2781.8413988078846</v>
      </c>
      <c r="M53" s="3">
        <v>3078.2662242296115</v>
      </c>
      <c r="N53" s="3">
        <v>3549.8347149420442</v>
      </c>
      <c r="O53" s="3">
        <v>4009.2667413665222</v>
      </c>
      <c r="P53" s="30"/>
      <c r="Q53" s="243">
        <v>343.92505962454021</v>
      </c>
      <c r="R53" s="243">
        <v>346.27958432340859</v>
      </c>
      <c r="S53" s="243">
        <v>359.29751046347513</v>
      </c>
      <c r="T53" s="243">
        <v>369.72574941889206</v>
      </c>
      <c r="U53" s="243"/>
      <c r="V53" s="243">
        <v>379.5792359548127</v>
      </c>
      <c r="W53" s="243"/>
      <c r="X53" s="243">
        <v>390.5035278534109</v>
      </c>
      <c r="Y53" s="243">
        <v>401.93556294186317</v>
      </c>
      <c r="Z53" s="243">
        <v>413.16816701918424</v>
      </c>
      <c r="AA53" s="243">
        <v>422.79561250517639</v>
      </c>
      <c r="AB53" s="243">
        <v>465.63747386845898</v>
      </c>
      <c r="AC53" s="243">
        <v>512.81569550185486</v>
      </c>
      <c r="AD53" s="243">
        <v>563.72668316682507</v>
      </c>
      <c r="AE53" s="30"/>
      <c r="AF53" s="3">
        <v>1451.6696203127979</v>
      </c>
      <c r="AG53" s="3">
        <v>539.86135503473588</v>
      </c>
      <c r="AH53" s="3">
        <v>1761.0459512291004</v>
      </c>
      <c r="AI53" s="3">
        <v>1901.0808768515201</v>
      </c>
      <c r="AJ53" s="3">
        <v>1910.885644235105</v>
      </c>
      <c r="AK53" s="3">
        <v>2014.7318427425566</v>
      </c>
      <c r="AL53" s="3">
        <v>2134.4416430238139</v>
      </c>
      <c r="AM53" s="3">
        <v>2257.8837060663477</v>
      </c>
      <c r="AN53" s="3">
        <v>2359.0457863027086</v>
      </c>
      <c r="AO53" s="3">
        <v>2612.6287503611525</v>
      </c>
      <c r="AP53" s="3">
        <v>3037.0190194401894</v>
      </c>
      <c r="AQ53" s="3">
        <v>3445.5400581996973</v>
      </c>
      <c r="AR53" s="30"/>
      <c r="AS53" s="3">
        <v>1500.2183857500122</v>
      </c>
      <c r="AT53" s="3">
        <v>565.11838182523661</v>
      </c>
      <c r="AU53" s="3">
        <v>1547.8665798337211</v>
      </c>
      <c r="AV53" s="3">
        <v>1504.3659479557921</v>
      </c>
      <c r="AW53" s="170">
        <f t="shared" si="46"/>
        <v>1504.3659479557921</v>
      </c>
      <c r="AX53" s="3">
        <v>1558.2961615258591</v>
      </c>
      <c r="AY53" s="170">
        <f t="shared" si="46"/>
        <v>1558.2961615258591</v>
      </c>
      <c r="AZ53" s="3">
        <v>1595.8294717960625</v>
      </c>
      <c r="BA53" s="3">
        <v>1631.9019379062265</v>
      </c>
      <c r="BB53" s="3">
        <v>1669.136899841872</v>
      </c>
      <c r="BC53" s="3">
        <v>1713.0765733777873</v>
      </c>
      <c r="BD53" s="194">
        <f t="shared" si="32"/>
        <v>1766.8774007462171</v>
      </c>
      <c r="BE53" s="194">
        <f t="shared" si="33"/>
        <v>1822.3678951561033</v>
      </c>
      <c r="BF53" s="194">
        <f t="shared" si="34"/>
        <v>1879.6011222358134</v>
      </c>
      <c r="BG53" s="3">
        <v>1938.6318141911197</v>
      </c>
      <c r="BH53" s="194">
        <f t="shared" si="35"/>
        <v>2015.5863187864497</v>
      </c>
      <c r="BI53" s="194">
        <f t="shared" si="36"/>
        <v>2095.5955528740756</v>
      </c>
      <c r="BJ53" s="194">
        <f t="shared" si="37"/>
        <v>2178.7807747522629</v>
      </c>
      <c r="BK53" s="194">
        <f t="shared" si="38"/>
        <v>2265.2680560996228</v>
      </c>
      <c r="BL53" s="3">
        <v>2355.1884730435222</v>
      </c>
      <c r="BM53" s="194">
        <f t="shared" si="39"/>
        <v>2451.2582692321412</v>
      </c>
      <c r="BN53" s="194">
        <f t="shared" si="40"/>
        <v>2551.2468200535036</v>
      </c>
      <c r="BO53" s="194">
        <f t="shared" si="41"/>
        <v>2655.3139742684152</v>
      </c>
      <c r="BP53" s="194">
        <f t="shared" si="42"/>
        <v>2763.626100981191</v>
      </c>
      <c r="BQ53" s="3">
        <v>2876.3563556090571</v>
      </c>
      <c r="BR53" s="202">
        <f t="shared" si="50"/>
        <v>3.1405967605024898E-2</v>
      </c>
      <c r="BS53" s="202">
        <f t="shared" si="48"/>
        <v>3.9695265512517564E-2</v>
      </c>
      <c r="BT53" s="202">
        <f t="shared" si="49"/>
        <v>4.0790704136077771E-2</v>
      </c>
      <c r="BU53" s="30"/>
      <c r="BV53" s="30"/>
    </row>
    <row r="54" spans="1:74" x14ac:dyDescent="0.35">
      <c r="A54" s="241" t="s">
        <v>55</v>
      </c>
      <c r="B54" s="3">
        <v>274.05092006266239</v>
      </c>
      <c r="C54" s="3">
        <v>364.07606064185558</v>
      </c>
      <c r="D54" s="3">
        <v>352.97353830742452</v>
      </c>
      <c r="E54" s="3">
        <v>453.49937372958783</v>
      </c>
      <c r="F54" s="170">
        <f t="shared" si="47"/>
        <v>453.49937372958783</v>
      </c>
      <c r="G54" s="3">
        <v>458.30511981008237</v>
      </c>
      <c r="H54" s="170">
        <v>507.30402063109949</v>
      </c>
      <c r="I54" s="3">
        <v>481.26984797995738</v>
      </c>
      <c r="J54" s="3">
        <v>507.51036146307388</v>
      </c>
      <c r="K54" s="3">
        <v>534.45776850850746</v>
      </c>
      <c r="L54" s="3">
        <v>556.62593502310369</v>
      </c>
      <c r="M54" s="3">
        <v>615.93835509318262</v>
      </c>
      <c r="N54" s="3">
        <v>710.29573009764067</v>
      </c>
      <c r="O54" s="3">
        <v>802.22468816033768</v>
      </c>
      <c r="P54" s="30"/>
      <c r="Q54" s="243">
        <v>0</v>
      </c>
      <c r="R54" s="243">
        <v>0</v>
      </c>
      <c r="S54" s="243">
        <v>0</v>
      </c>
      <c r="T54" s="243">
        <v>0</v>
      </c>
      <c r="U54" s="243"/>
      <c r="V54" s="243">
        <v>0</v>
      </c>
      <c r="W54" s="243"/>
      <c r="X54" s="243">
        <v>0</v>
      </c>
      <c r="Y54" s="243">
        <v>0</v>
      </c>
      <c r="Z54" s="243">
        <v>0</v>
      </c>
      <c r="AA54" s="243">
        <v>0</v>
      </c>
      <c r="AB54" s="243">
        <v>0</v>
      </c>
      <c r="AC54" s="243">
        <v>0</v>
      </c>
      <c r="AD54" s="243">
        <v>0</v>
      </c>
      <c r="AE54" s="30"/>
      <c r="AF54" s="3">
        <v>274.05092006266239</v>
      </c>
      <c r="AG54" s="3">
        <v>364.07606064185558</v>
      </c>
      <c r="AH54" s="3">
        <v>352.97353830742452</v>
      </c>
      <c r="AI54" s="3">
        <v>453.49937372958783</v>
      </c>
      <c r="AJ54" s="3">
        <v>458.30511981008237</v>
      </c>
      <c r="AK54" s="3">
        <v>481.26984797995738</v>
      </c>
      <c r="AL54" s="3">
        <v>507.51036146307388</v>
      </c>
      <c r="AM54" s="3">
        <v>534.45776850850746</v>
      </c>
      <c r="AN54" s="3">
        <v>556.62593502310369</v>
      </c>
      <c r="AO54" s="3">
        <v>615.93835509318262</v>
      </c>
      <c r="AP54" s="3">
        <v>710.29573009764067</v>
      </c>
      <c r="AQ54" s="3">
        <v>802.22468816033768</v>
      </c>
      <c r="AR54" s="30"/>
      <c r="AS54" s="3">
        <v>274.05092006266239</v>
      </c>
      <c r="AT54" s="3">
        <v>364.07606064185558</v>
      </c>
      <c r="AU54" s="3">
        <v>352.97353830742452</v>
      </c>
      <c r="AV54" s="3">
        <v>453.49937372958783</v>
      </c>
      <c r="AW54" s="170">
        <f t="shared" si="46"/>
        <v>453.49937372958783</v>
      </c>
      <c r="AX54" s="3">
        <v>458.30511981008237</v>
      </c>
      <c r="AY54" s="170">
        <f t="shared" si="46"/>
        <v>458.30511981008237</v>
      </c>
      <c r="AZ54" s="3">
        <v>481.26984797995738</v>
      </c>
      <c r="BA54" s="3">
        <v>507.51036146307388</v>
      </c>
      <c r="BB54" s="3">
        <v>534.45776850850746</v>
      </c>
      <c r="BC54" s="3">
        <v>556.62593502310369</v>
      </c>
      <c r="BD54" s="194">
        <f t="shared" si="32"/>
        <v>570.89585586472879</v>
      </c>
      <c r="BE54" s="194">
        <f t="shared" si="33"/>
        <v>585.53160702077832</v>
      </c>
      <c r="BF54" s="194">
        <f t="shared" si="34"/>
        <v>600.54256708700166</v>
      </c>
      <c r="BG54" s="3">
        <v>615.93835509318262</v>
      </c>
      <c r="BH54" s="194">
        <f t="shared" si="35"/>
        <v>633.74951487123269</v>
      </c>
      <c r="BI54" s="194">
        <f t="shared" si="36"/>
        <v>652.07572199130323</v>
      </c>
      <c r="BJ54" s="194">
        <f t="shared" si="37"/>
        <v>670.93187013622173</v>
      </c>
      <c r="BK54" s="194">
        <f t="shared" si="38"/>
        <v>690.33328367114325</v>
      </c>
      <c r="BL54" s="3">
        <v>710.29573009764067</v>
      </c>
      <c r="BM54" s="194">
        <f t="shared" si="39"/>
        <v>727.79751396385257</v>
      </c>
      <c r="BN54" s="194">
        <f t="shared" si="40"/>
        <v>745.73054417650872</v>
      </c>
      <c r="BO54" s="194">
        <f t="shared" si="41"/>
        <v>764.1054467045243</v>
      </c>
      <c r="BP54" s="194">
        <f t="shared" si="42"/>
        <v>782.93310934214082</v>
      </c>
      <c r="BQ54" s="3">
        <v>802.22468816033768</v>
      </c>
      <c r="BR54" s="202">
        <f t="shared" si="50"/>
        <v>2.5636464174154661E-2</v>
      </c>
      <c r="BS54" s="202">
        <f t="shared" si="48"/>
        <v>2.8917114238413477E-2</v>
      </c>
      <c r="BT54" s="202">
        <f t="shared" si="49"/>
        <v>2.4640136670687873E-2</v>
      </c>
      <c r="BU54" s="30"/>
      <c r="BV54" s="30"/>
    </row>
    <row r="55" spans="1:74" s="246" customFormat="1" x14ac:dyDescent="0.35">
      <c r="A55" s="7" t="s">
        <v>32</v>
      </c>
      <c r="B55" s="160">
        <v>2475.7343999999998</v>
      </c>
      <c r="C55" s="160">
        <v>1686.7396000000001</v>
      </c>
      <c r="D55" s="160">
        <v>2826.4480000000003</v>
      </c>
      <c r="E55" s="160">
        <v>3214.08</v>
      </c>
      <c r="F55" s="169">
        <f t="shared" si="47"/>
        <v>3214.08</v>
      </c>
      <c r="G55" s="160">
        <v>3214.7</v>
      </c>
      <c r="H55" s="169">
        <v>3208.5</v>
      </c>
      <c r="I55" s="160">
        <v>3454.2339094336094</v>
      </c>
      <c r="J55" s="160">
        <v>3764.480053445036</v>
      </c>
      <c r="K55" s="160">
        <v>4181.0995325139638</v>
      </c>
      <c r="L55" s="160">
        <v>4576.9044104216482</v>
      </c>
      <c r="M55" s="160">
        <v>5398.8708171713733</v>
      </c>
      <c r="N55" s="160">
        <v>6407.0964257662026</v>
      </c>
      <c r="O55" s="160">
        <v>7543.4921533164124</v>
      </c>
      <c r="P55" s="244"/>
      <c r="Q55" s="160">
        <v>361.38666182319378</v>
      </c>
      <c r="R55" s="160">
        <v>250.57888638401593</v>
      </c>
      <c r="S55" s="160">
        <v>49.859612343639377</v>
      </c>
      <c r="T55" s="160">
        <v>120.5215161619886</v>
      </c>
      <c r="U55" s="160"/>
      <c r="V55" s="160">
        <v>191.8003502337292</v>
      </c>
      <c r="W55" s="160"/>
      <c r="X55" s="160">
        <v>264.20701174475818</v>
      </c>
      <c r="Y55" s="160">
        <v>337.7244570211036</v>
      </c>
      <c r="Z55" s="160">
        <v>412.29526373909033</v>
      </c>
      <c r="AA55" s="160">
        <v>484.48734604292395</v>
      </c>
      <c r="AB55" s="160">
        <v>766.23165218698796</v>
      </c>
      <c r="AC55" s="160">
        <v>841.49818808898453</v>
      </c>
      <c r="AD55" s="160">
        <v>916.78405368176107</v>
      </c>
      <c r="AE55" s="244"/>
      <c r="AF55" s="160">
        <v>2114.3477381768062</v>
      </c>
      <c r="AG55" s="160">
        <v>1436.1607136159839</v>
      </c>
      <c r="AH55" s="160">
        <v>2776.5883876563603</v>
      </c>
      <c r="AI55" s="160">
        <v>3093.5584838380114</v>
      </c>
      <c r="AJ55" s="160">
        <v>3022.8996497662711</v>
      </c>
      <c r="AK55" s="160">
        <v>3190.026897688851</v>
      </c>
      <c r="AL55" s="160">
        <v>3426.7555964239318</v>
      </c>
      <c r="AM55" s="160">
        <v>3768.8042687748739</v>
      </c>
      <c r="AN55" s="160">
        <v>4092.4170643787247</v>
      </c>
      <c r="AO55" s="160">
        <v>4632.6391649843863</v>
      </c>
      <c r="AP55" s="160">
        <v>5565.5982376772172</v>
      </c>
      <c r="AQ55" s="160">
        <v>6626.7080996346522</v>
      </c>
      <c r="AR55" s="244"/>
      <c r="AS55" s="160">
        <v>1564.3912980106106</v>
      </c>
      <c r="AT55" s="160">
        <v>1066.8453435499489</v>
      </c>
      <c r="AU55" s="160">
        <v>2028.5676622172796</v>
      </c>
      <c r="AV55" s="160">
        <v>2150.2817219503163</v>
      </c>
      <c r="AW55" s="169">
        <f t="shared" si="46"/>
        <v>2150.2817219503163</v>
      </c>
      <c r="AX55" s="160">
        <v>2279.2986252673354</v>
      </c>
      <c r="AY55" s="169">
        <f t="shared" si="46"/>
        <v>2279.2986252673354</v>
      </c>
      <c r="AZ55" s="160">
        <v>2416.0565427833758</v>
      </c>
      <c r="BA55" s="160">
        <v>2561.0199353503785</v>
      </c>
      <c r="BB55" s="160">
        <v>2714.6811314714018</v>
      </c>
      <c r="BC55" s="160">
        <v>2877.5619993596856</v>
      </c>
      <c r="BD55" s="195">
        <f t="shared" si="32"/>
        <v>3050.215719321267</v>
      </c>
      <c r="BE55" s="195">
        <f t="shared" si="33"/>
        <v>3233.2286624805433</v>
      </c>
      <c r="BF55" s="195">
        <f t="shared" si="34"/>
        <v>3427.2223822293763</v>
      </c>
      <c r="BG55" s="160">
        <v>3632.8557251631391</v>
      </c>
      <c r="BH55" s="195">
        <f t="shared" si="35"/>
        <v>3767.7701393468215</v>
      </c>
      <c r="BI55" s="195">
        <f t="shared" si="36"/>
        <v>3907.6949091657275</v>
      </c>
      <c r="BJ55" s="195">
        <f t="shared" si="37"/>
        <v>4052.816105646762</v>
      </c>
      <c r="BK55" s="195">
        <f t="shared" si="38"/>
        <v>4203.3267099903933</v>
      </c>
      <c r="BL55" s="160">
        <v>4359.4268701957672</v>
      </c>
      <c r="BM55" s="195">
        <f t="shared" si="39"/>
        <v>4521.3241672161857</v>
      </c>
      <c r="BN55" s="195">
        <f t="shared" si="40"/>
        <v>4689.233890998873</v>
      </c>
      <c r="BO55" s="195">
        <f t="shared" si="41"/>
        <v>4863.3793267761148</v>
      </c>
      <c r="BP55" s="195">
        <f t="shared" si="42"/>
        <v>5043.9920519884727</v>
      </c>
      <c r="BQ55" s="160">
        <v>5231.3122442349204</v>
      </c>
      <c r="BR55" s="245">
        <f t="shared" si="50"/>
        <v>6.0000000000000053E-2</v>
      </c>
      <c r="BS55" s="245">
        <f t="shared" si="48"/>
        <v>3.7137289336648172E-2</v>
      </c>
      <c r="BT55" s="245">
        <f t="shared" si="49"/>
        <v>3.7137289336648172E-2</v>
      </c>
      <c r="BU55" s="244"/>
      <c r="BV55" s="244"/>
    </row>
    <row r="56" spans="1:74" x14ac:dyDescent="0.35">
      <c r="A56" s="241" t="s">
        <v>58</v>
      </c>
      <c r="B56" s="18">
        <v>1319.8115028767759</v>
      </c>
      <c r="C56" s="18">
        <v>931.95989046037789</v>
      </c>
      <c r="D56" s="18">
        <v>1563.5300421684144</v>
      </c>
      <c r="E56" s="18">
        <v>1777.959699924661</v>
      </c>
      <c r="F56" s="171">
        <f t="shared" si="47"/>
        <v>1777.959699924661</v>
      </c>
      <c r="G56" s="18">
        <v>1778.302670545788</v>
      </c>
      <c r="H56" s="171">
        <v>1774.8729643345137</v>
      </c>
      <c r="I56" s="18">
        <v>1910.8076603837394</v>
      </c>
      <c r="J56" s="18">
        <v>2082.4291325030827</v>
      </c>
      <c r="K56" s="18">
        <v>2312.8940381644725</v>
      </c>
      <c r="L56" s="18">
        <v>2531.8447556181336</v>
      </c>
      <c r="M56" s="18">
        <v>2986.5388347614316</v>
      </c>
      <c r="N56" s="18">
        <v>3544.267485110403</v>
      </c>
      <c r="O56" s="18">
        <v>4172.8970795047044</v>
      </c>
      <c r="P56" s="30"/>
      <c r="Q56" s="243">
        <v>361.38666182319378</v>
      </c>
      <c r="R56" s="243">
        <v>250.57888638401593</v>
      </c>
      <c r="S56" s="243">
        <v>49.859612343639377</v>
      </c>
      <c r="T56" s="243">
        <v>120.5215161619886</v>
      </c>
      <c r="U56" s="243"/>
      <c r="V56" s="243">
        <v>191.8003502337292</v>
      </c>
      <c r="W56" s="243"/>
      <c r="X56" s="243">
        <v>264.20701174475818</v>
      </c>
      <c r="Y56" s="243">
        <v>337.7244570211036</v>
      </c>
      <c r="Z56" s="243">
        <v>412.29526373909033</v>
      </c>
      <c r="AA56" s="243">
        <v>484.48734604292395</v>
      </c>
      <c r="AB56" s="243">
        <v>766.23165218698796</v>
      </c>
      <c r="AC56" s="243">
        <v>841.49818808898453</v>
      </c>
      <c r="AD56" s="243">
        <v>916.78405368176107</v>
      </c>
      <c r="AE56" s="30"/>
      <c r="AF56" s="18">
        <v>958.42484105358233</v>
      </c>
      <c r="AG56" s="18">
        <v>681.38100407636193</v>
      </c>
      <c r="AH56" s="18">
        <v>1513.6704298247751</v>
      </c>
      <c r="AI56" s="18">
        <v>1657.4381837626725</v>
      </c>
      <c r="AJ56" s="18">
        <v>1586.5023203120591</v>
      </c>
      <c r="AK56" s="18">
        <v>1646.6006486389813</v>
      </c>
      <c r="AL56" s="18">
        <v>1744.7046754819785</v>
      </c>
      <c r="AM56" s="18">
        <v>1900.5987744253823</v>
      </c>
      <c r="AN56" s="18">
        <v>2047.3574095752097</v>
      </c>
      <c r="AO56" s="18">
        <v>2220.3071825744446</v>
      </c>
      <c r="AP56" s="18">
        <v>2702.769297021418</v>
      </c>
      <c r="AQ56" s="18">
        <v>3256.1130258229441</v>
      </c>
      <c r="AR56" s="30"/>
      <c r="AS56" s="18">
        <v>665.24361942798782</v>
      </c>
      <c r="AT56" s="18">
        <v>477.32632258784048</v>
      </c>
      <c r="AU56" s="18">
        <v>1099.8815059214821</v>
      </c>
      <c r="AV56" s="18">
        <v>1135.63783389218</v>
      </c>
      <c r="AW56" s="171">
        <f t="shared" si="46"/>
        <v>1135.63783389218</v>
      </c>
      <c r="AX56" s="18">
        <v>1175.1582795968941</v>
      </c>
      <c r="AY56" s="171">
        <f t="shared" si="46"/>
        <v>1175.1582795968941</v>
      </c>
      <c r="AZ56" s="18">
        <v>1218.4569496774363</v>
      </c>
      <c r="BA56" s="18">
        <v>1265.7983893358924</v>
      </c>
      <c r="BB56" s="18">
        <v>1317.4806016096081</v>
      </c>
      <c r="BC56" s="18">
        <v>1375.3258027535983</v>
      </c>
      <c r="BD56" s="196">
        <f t="shared" si="32"/>
        <v>1443.1260984140013</v>
      </c>
      <c r="BE56" s="196">
        <f t="shared" si="33"/>
        <v>1514.2687876239431</v>
      </c>
      <c r="BF56" s="196">
        <f t="shared" si="34"/>
        <v>1588.9186424471914</v>
      </c>
      <c r="BG56" s="18">
        <v>1667.2485578189221</v>
      </c>
      <c r="BH56" s="196">
        <f t="shared" si="35"/>
        <v>1735.1469654595292</v>
      </c>
      <c r="BI56" s="196">
        <f t="shared" si="36"/>
        <v>1805.810523946127</v>
      </c>
      <c r="BJ56" s="196">
        <f t="shared" si="37"/>
        <v>1879.3518435661551</v>
      </c>
      <c r="BK56" s="196">
        <f t="shared" si="38"/>
        <v>1955.8881206414299</v>
      </c>
      <c r="BL56" s="18">
        <v>2035.5413242935965</v>
      </c>
      <c r="BM56" s="196">
        <f t="shared" si="39"/>
        <v>2118.271412856368</v>
      </c>
      <c r="BN56" s="196">
        <f t="shared" si="40"/>
        <v>2204.3638834410222</v>
      </c>
      <c r="BO56" s="196">
        <f t="shared" si="41"/>
        <v>2293.955392650465</v>
      </c>
      <c r="BP56" s="196">
        <f t="shared" si="42"/>
        <v>2387.1881511938859</v>
      </c>
      <c r="BQ56" s="18">
        <v>2484.2101496211626</v>
      </c>
      <c r="BR56" s="202">
        <f t="shared" si="50"/>
        <v>4.9297624987953537E-2</v>
      </c>
      <c r="BS56" s="202">
        <f t="shared" si="48"/>
        <v>4.0724826134761249E-2</v>
      </c>
      <c r="BT56" s="202">
        <f t="shared" si="49"/>
        <v>4.0642794904437451E-2</v>
      </c>
      <c r="BU56" s="30"/>
      <c r="BV56" s="30"/>
    </row>
    <row r="57" spans="1:74" x14ac:dyDescent="0.35">
      <c r="A57" s="241" t="s">
        <v>67</v>
      </c>
      <c r="B57" s="18">
        <v>451.2769311721504</v>
      </c>
      <c r="C57" s="18">
        <v>353.59530030148119</v>
      </c>
      <c r="D57" s="18">
        <v>533.44832769173968</v>
      </c>
      <c r="E57" s="18">
        <v>606.60787004305985</v>
      </c>
      <c r="F57" s="171">
        <f t="shared" si="47"/>
        <v>606.60787004305985</v>
      </c>
      <c r="G57" s="18">
        <v>606.7248854500898</v>
      </c>
      <c r="H57" s="171">
        <v>605.55473137979072</v>
      </c>
      <c r="I57" s="18">
        <v>651.93320465950853</v>
      </c>
      <c r="J57" s="18">
        <v>710.48736404814974</v>
      </c>
      <c r="K57" s="18">
        <v>789.11784456402108</v>
      </c>
      <c r="L57" s="18">
        <v>863.81989116529837</v>
      </c>
      <c r="M57" s="18">
        <v>1018.9533325374483</v>
      </c>
      <c r="N57" s="18">
        <v>1209.2403163563254</v>
      </c>
      <c r="O57" s="18">
        <v>1423.7174270117127</v>
      </c>
      <c r="P57" s="30"/>
      <c r="Q57" s="243">
        <v>0</v>
      </c>
      <c r="R57" s="243">
        <v>0</v>
      </c>
      <c r="S57" s="243">
        <v>0</v>
      </c>
      <c r="T57" s="243">
        <v>0</v>
      </c>
      <c r="U57" s="243"/>
      <c r="V57" s="243">
        <v>0</v>
      </c>
      <c r="W57" s="243"/>
      <c r="X57" s="243">
        <v>0</v>
      </c>
      <c r="Y57" s="243">
        <v>0</v>
      </c>
      <c r="Z57" s="243">
        <v>0</v>
      </c>
      <c r="AA57" s="243">
        <v>0</v>
      </c>
      <c r="AB57" s="243">
        <v>0</v>
      </c>
      <c r="AC57" s="243">
        <v>0</v>
      </c>
      <c r="AD57" s="243">
        <v>0</v>
      </c>
      <c r="AE57" s="30"/>
      <c r="AF57" s="18">
        <v>451.2769311721504</v>
      </c>
      <c r="AG57" s="18">
        <v>353.59530030148119</v>
      </c>
      <c r="AH57" s="18">
        <v>533.44832769173968</v>
      </c>
      <c r="AI57" s="18">
        <v>606.60787004305985</v>
      </c>
      <c r="AJ57" s="18">
        <v>606.7248854500898</v>
      </c>
      <c r="AK57" s="18">
        <v>651.93320465950853</v>
      </c>
      <c r="AL57" s="18">
        <v>710.48736404814974</v>
      </c>
      <c r="AM57" s="18">
        <v>789.11784456402108</v>
      </c>
      <c r="AN57" s="18">
        <v>863.81989116529837</v>
      </c>
      <c r="AO57" s="18">
        <v>1018.9533325374483</v>
      </c>
      <c r="AP57" s="18">
        <v>1209.2403163563254</v>
      </c>
      <c r="AQ57" s="18">
        <v>1423.7174270117127</v>
      </c>
      <c r="AR57" s="30"/>
      <c r="AS57" s="18">
        <v>351.03085687736291</v>
      </c>
      <c r="AT57" s="18">
        <v>276.17482639759442</v>
      </c>
      <c r="AU57" s="18">
        <v>392.27098954002429</v>
      </c>
      <c r="AV57" s="18">
        <v>428.57897611701901</v>
      </c>
      <c r="AW57" s="171">
        <f t="shared" si="46"/>
        <v>428.57897611701901</v>
      </c>
      <c r="AX57" s="18">
        <v>466.38169746686094</v>
      </c>
      <c r="AY57" s="171">
        <f t="shared" si="46"/>
        <v>466.38169746686094</v>
      </c>
      <c r="AZ57" s="18">
        <v>505.85827545249396</v>
      </c>
      <c r="BA57" s="18">
        <v>547.09315314358344</v>
      </c>
      <c r="BB57" s="18">
        <v>590.16841235238758</v>
      </c>
      <c r="BC57" s="18">
        <v>634.53479452731119</v>
      </c>
      <c r="BD57" s="196">
        <f t="shared" si="32"/>
        <v>678.64877221605786</v>
      </c>
      <c r="BE57" s="196">
        <f t="shared" si="33"/>
        <v>725.8296314128122</v>
      </c>
      <c r="BF57" s="196">
        <f t="shared" si="34"/>
        <v>776.29058712735014</v>
      </c>
      <c r="BG57" s="18">
        <v>830.2596774528547</v>
      </c>
      <c r="BH57" s="196">
        <f t="shared" si="35"/>
        <v>858.53409686805298</v>
      </c>
      <c r="BI57" s="196">
        <f t="shared" si="36"/>
        <v>887.77139911976235</v>
      </c>
      <c r="BJ57" s="196">
        <f t="shared" si="37"/>
        <v>918.00437509727499</v>
      </c>
      <c r="BK57" s="196">
        <f t="shared" si="38"/>
        <v>949.26693238069947</v>
      </c>
      <c r="BL57" s="18">
        <v>981.59413326976642</v>
      </c>
      <c r="BM57" s="196">
        <f t="shared" si="39"/>
        <v>1014.9951501918821</v>
      </c>
      <c r="BN57" s="196">
        <f t="shared" si="40"/>
        <v>1049.5327141792447</v>
      </c>
      <c r="BO57" s="196">
        <f t="shared" si="41"/>
        <v>1085.2454988816578</v>
      </c>
      <c r="BP57" s="196">
        <f t="shared" si="42"/>
        <v>1122.173493909552</v>
      </c>
      <c r="BQ57" s="18">
        <v>1160.3580496125985</v>
      </c>
      <c r="BR57" s="202">
        <f t="shared" si="50"/>
        <v>6.9521763139259951E-2</v>
      </c>
      <c r="BS57" s="202">
        <f t="shared" si="48"/>
        <v>3.4054910991150544E-2</v>
      </c>
      <c r="BT57" s="202">
        <f t="shared" si="49"/>
        <v>3.4027319224957386E-2</v>
      </c>
      <c r="BU57" s="30"/>
      <c r="BV57" s="30"/>
    </row>
    <row r="58" spans="1:74" x14ac:dyDescent="0.35">
      <c r="A58" s="241" t="s">
        <v>68</v>
      </c>
      <c r="B58" s="18">
        <v>88.354335326606744</v>
      </c>
      <c r="C58" s="18">
        <v>99.064941064068407</v>
      </c>
      <c r="D58" s="18">
        <v>145.54537017507732</v>
      </c>
      <c r="E58" s="18">
        <v>165.50612761045397</v>
      </c>
      <c r="F58" s="171">
        <f t="shared" si="47"/>
        <v>165.50612761045397</v>
      </c>
      <c r="G58" s="18">
        <v>165.53805394679861</v>
      </c>
      <c r="H58" s="171">
        <v>165.21879058335253</v>
      </c>
      <c r="I58" s="18">
        <v>177.87263484763176</v>
      </c>
      <c r="J58" s="18">
        <v>193.84847798202992</v>
      </c>
      <c r="K58" s="18">
        <v>215.3019192989178</v>
      </c>
      <c r="L58" s="18">
        <v>235.68353165201086</v>
      </c>
      <c r="M58" s="18">
        <v>278.00994450017475</v>
      </c>
      <c r="N58" s="18">
        <v>329.92760561508891</v>
      </c>
      <c r="O58" s="18">
        <v>388.44527048338722</v>
      </c>
      <c r="P58" s="30"/>
      <c r="Q58" s="243">
        <v>0</v>
      </c>
      <c r="R58" s="243">
        <v>0</v>
      </c>
      <c r="S58" s="243">
        <v>0</v>
      </c>
      <c r="T58" s="243">
        <v>0</v>
      </c>
      <c r="U58" s="243"/>
      <c r="V58" s="243">
        <v>0</v>
      </c>
      <c r="W58" s="243"/>
      <c r="X58" s="243">
        <v>0</v>
      </c>
      <c r="Y58" s="243">
        <v>0</v>
      </c>
      <c r="Z58" s="243">
        <v>0</v>
      </c>
      <c r="AA58" s="243">
        <v>0</v>
      </c>
      <c r="AB58" s="243">
        <v>0</v>
      </c>
      <c r="AC58" s="243">
        <v>0</v>
      </c>
      <c r="AD58" s="243">
        <v>0</v>
      </c>
      <c r="AE58" s="30"/>
      <c r="AF58" s="18">
        <v>88.354335326606744</v>
      </c>
      <c r="AG58" s="18">
        <v>99.064941064068407</v>
      </c>
      <c r="AH58" s="18">
        <v>145.54537017507732</v>
      </c>
      <c r="AI58" s="18">
        <v>165.50612761045397</v>
      </c>
      <c r="AJ58" s="18">
        <v>165.53805394679861</v>
      </c>
      <c r="AK58" s="18">
        <v>177.87263484763176</v>
      </c>
      <c r="AL58" s="18">
        <v>193.84847798202992</v>
      </c>
      <c r="AM58" s="18">
        <v>215.3019192989178</v>
      </c>
      <c r="AN58" s="18">
        <v>235.68353165201086</v>
      </c>
      <c r="AO58" s="18">
        <v>278.00994450017475</v>
      </c>
      <c r="AP58" s="18">
        <v>329.92760561508891</v>
      </c>
      <c r="AQ58" s="18">
        <v>388.44527048338722</v>
      </c>
      <c r="AR58" s="30"/>
      <c r="AS58" s="18">
        <v>68.72741745954032</v>
      </c>
      <c r="AT58" s="18">
        <v>77.374452876296928</v>
      </c>
      <c r="AU58" s="18">
        <v>107.02672296038916</v>
      </c>
      <c r="AV58" s="18">
        <v>116.93294831032432</v>
      </c>
      <c r="AW58" s="171">
        <f t="shared" si="46"/>
        <v>116.93294831032432</v>
      </c>
      <c r="AX58" s="18">
        <v>127.24699521397767</v>
      </c>
      <c r="AY58" s="171">
        <f t="shared" si="46"/>
        <v>127.24699521397767</v>
      </c>
      <c r="AZ58" s="18">
        <v>138.01773505494023</v>
      </c>
      <c r="BA58" s="18">
        <v>149.26820717403501</v>
      </c>
      <c r="BB58" s="18">
        <v>161.02080666958668</v>
      </c>
      <c r="BC58" s="18">
        <v>173.12567452983362</v>
      </c>
      <c r="BD58" s="196">
        <f t="shared" si="32"/>
        <v>185.16167666782133</v>
      </c>
      <c r="BE58" s="196">
        <f t="shared" si="33"/>
        <v>198.03444289558985</v>
      </c>
      <c r="BF58" s="196">
        <f t="shared" si="34"/>
        <v>211.80214652799233</v>
      </c>
      <c r="BG58" s="18">
        <v>226.52700519129817</v>
      </c>
      <c r="BH58" s="196">
        <f t="shared" si="35"/>
        <v>234.24136219017973</v>
      </c>
      <c r="BI58" s="196">
        <f t="shared" si="36"/>
        <v>242.21843093001215</v>
      </c>
      <c r="BJ58" s="196">
        <f t="shared" si="37"/>
        <v>250.46715803574986</v>
      </c>
      <c r="BK58" s="196">
        <f t="shared" si="38"/>
        <v>258.99679480886374</v>
      </c>
      <c r="BL58" s="18">
        <v>267.81690760307282</v>
      </c>
      <c r="BM58" s="196">
        <f t="shared" si="39"/>
        <v>276.92999901192348</v>
      </c>
      <c r="BN58" s="196">
        <f t="shared" si="40"/>
        <v>286.35318449126936</v>
      </c>
      <c r="BO58" s="196">
        <f t="shared" si="41"/>
        <v>296.09701571103687</v>
      </c>
      <c r="BP58" s="196">
        <f t="shared" si="42"/>
        <v>306.17240338619354</v>
      </c>
      <c r="BQ58" s="18">
        <v>316.59062949408803</v>
      </c>
      <c r="BR58" s="202">
        <f t="shared" si="50"/>
        <v>6.9521763139259951E-2</v>
      </c>
      <c r="BS58" s="202">
        <f t="shared" si="48"/>
        <v>3.4054910991150544E-2</v>
      </c>
      <c r="BT58" s="202">
        <f t="shared" si="49"/>
        <v>3.4027319224957386E-2</v>
      </c>
      <c r="BU58" s="30"/>
      <c r="BV58" s="30"/>
    </row>
    <row r="59" spans="1:74" x14ac:dyDescent="0.35">
      <c r="A59" s="241" t="s">
        <v>69</v>
      </c>
      <c r="B59" s="18">
        <v>616.29163062446673</v>
      </c>
      <c r="C59" s="18">
        <v>302.11946817407261</v>
      </c>
      <c r="D59" s="18">
        <v>583.92425996476845</v>
      </c>
      <c r="E59" s="18">
        <v>664.00630242182513</v>
      </c>
      <c r="F59" s="171">
        <f t="shared" si="47"/>
        <v>664.00630242182513</v>
      </c>
      <c r="G59" s="18">
        <v>664.13439005732312</v>
      </c>
      <c r="H59" s="171">
        <v>662.85351370234275</v>
      </c>
      <c r="I59" s="18">
        <v>713.62040954272959</v>
      </c>
      <c r="J59" s="18">
        <v>777.71507891177339</v>
      </c>
      <c r="K59" s="18">
        <v>863.78573048655267</v>
      </c>
      <c r="L59" s="18">
        <v>945.55623198620538</v>
      </c>
      <c r="M59" s="18">
        <v>1115.3687053723188</v>
      </c>
      <c r="N59" s="18">
        <v>1323.6610186843848</v>
      </c>
      <c r="O59" s="18">
        <v>1558.432376316608</v>
      </c>
      <c r="P59" s="30"/>
      <c r="Q59" s="243">
        <v>0</v>
      </c>
      <c r="R59" s="243">
        <v>0</v>
      </c>
      <c r="S59" s="243">
        <v>0</v>
      </c>
      <c r="T59" s="243">
        <v>0</v>
      </c>
      <c r="U59" s="243"/>
      <c r="V59" s="243">
        <v>0</v>
      </c>
      <c r="W59" s="243"/>
      <c r="X59" s="243">
        <v>0</v>
      </c>
      <c r="Y59" s="243">
        <v>0</v>
      </c>
      <c r="Z59" s="243">
        <v>0</v>
      </c>
      <c r="AA59" s="243">
        <v>0</v>
      </c>
      <c r="AB59" s="243">
        <v>0</v>
      </c>
      <c r="AC59" s="243">
        <v>0</v>
      </c>
      <c r="AD59" s="243">
        <v>0</v>
      </c>
      <c r="AE59" s="30"/>
      <c r="AF59" s="18">
        <v>616.29163062446673</v>
      </c>
      <c r="AG59" s="18">
        <v>302.11946817407261</v>
      </c>
      <c r="AH59" s="18">
        <v>583.92425996476845</v>
      </c>
      <c r="AI59" s="18">
        <v>664.00630242182513</v>
      </c>
      <c r="AJ59" s="18">
        <v>664.13439005732312</v>
      </c>
      <c r="AK59" s="18">
        <v>713.62040954272959</v>
      </c>
      <c r="AL59" s="18">
        <v>777.71507891177339</v>
      </c>
      <c r="AM59" s="18">
        <v>863.78573048655267</v>
      </c>
      <c r="AN59" s="18">
        <v>945.55623198620538</v>
      </c>
      <c r="AO59" s="18">
        <v>1115.3687053723188</v>
      </c>
      <c r="AP59" s="18">
        <v>1323.6610186843848</v>
      </c>
      <c r="AQ59" s="18">
        <v>1558.432376316608</v>
      </c>
      <c r="AR59" s="30"/>
      <c r="AS59" s="18">
        <v>479.38940424571962</v>
      </c>
      <c r="AT59" s="18">
        <v>235.96974168821708</v>
      </c>
      <c r="AU59" s="18">
        <v>429.38844379538392</v>
      </c>
      <c r="AV59" s="18">
        <v>469.13196363079294</v>
      </c>
      <c r="AW59" s="171">
        <f t="shared" si="46"/>
        <v>469.13196363079294</v>
      </c>
      <c r="AX59" s="18">
        <v>510.51165298960268</v>
      </c>
      <c r="AY59" s="171">
        <f t="shared" si="46"/>
        <v>510.51165298960268</v>
      </c>
      <c r="AZ59" s="18">
        <v>553.72358259850535</v>
      </c>
      <c r="BA59" s="18">
        <v>598.86018569686757</v>
      </c>
      <c r="BB59" s="18">
        <v>646.01131083981943</v>
      </c>
      <c r="BC59" s="18">
        <v>694.5757275489425</v>
      </c>
      <c r="BD59" s="196">
        <f t="shared" si="32"/>
        <v>742.86385676187911</v>
      </c>
      <c r="BE59" s="196">
        <f t="shared" si="33"/>
        <v>794.50906185639542</v>
      </c>
      <c r="BF59" s="196">
        <f t="shared" si="34"/>
        <v>849.74473266677114</v>
      </c>
      <c r="BG59" s="18">
        <v>908.8204847000643</v>
      </c>
      <c r="BH59" s="196">
        <f t="shared" si="35"/>
        <v>939.77028541345908</v>
      </c>
      <c r="BI59" s="196">
        <f t="shared" si="36"/>
        <v>971.77407883534238</v>
      </c>
      <c r="BJ59" s="196">
        <f t="shared" si="37"/>
        <v>1004.867758593587</v>
      </c>
      <c r="BK59" s="196">
        <f t="shared" si="38"/>
        <v>1039.0884406703683</v>
      </c>
      <c r="BL59" s="18">
        <v>1074.4745050293313</v>
      </c>
      <c r="BM59" s="196">
        <f t="shared" si="39"/>
        <v>1111.0359920110425</v>
      </c>
      <c r="BN59" s="196">
        <f t="shared" si="40"/>
        <v>1148.8415683816195</v>
      </c>
      <c r="BO59" s="196">
        <f t="shared" si="41"/>
        <v>1187.9335671678416</v>
      </c>
      <c r="BP59" s="196">
        <f t="shared" si="42"/>
        <v>1228.3557618759041</v>
      </c>
      <c r="BQ59" s="18">
        <v>1270.1534155070713</v>
      </c>
      <c r="BR59" s="202">
        <f t="shared" si="50"/>
        <v>6.9521763139259729E-2</v>
      </c>
      <c r="BS59" s="202">
        <f t="shared" si="48"/>
        <v>3.4054910991150322E-2</v>
      </c>
      <c r="BT59" s="202">
        <f t="shared" si="49"/>
        <v>3.4027319224957386E-2</v>
      </c>
      <c r="BU59" s="30"/>
      <c r="BV59" s="30"/>
    </row>
    <row r="60" spans="1:74" s="246" customFormat="1" x14ac:dyDescent="0.35">
      <c r="A60" s="7" t="s">
        <v>29</v>
      </c>
      <c r="B60" s="160">
        <v>1016.9712</v>
      </c>
      <c r="C60" s="160">
        <v>1287.9866999999999</v>
      </c>
      <c r="D60" s="160">
        <v>1635.327</v>
      </c>
      <c r="E60" s="160">
        <v>1766.124</v>
      </c>
      <c r="F60" s="169">
        <f t="shared" si="47"/>
        <v>1766.124</v>
      </c>
      <c r="G60" s="160">
        <v>1982.825</v>
      </c>
      <c r="H60" s="169">
        <v>1966.575</v>
      </c>
      <c r="I60" s="160">
        <v>2278.1316105288424</v>
      </c>
      <c r="J60" s="160">
        <v>2749.900731342228</v>
      </c>
      <c r="K60" s="160">
        <v>3338.1359170877613</v>
      </c>
      <c r="L60" s="160">
        <v>3909.6143780279754</v>
      </c>
      <c r="M60" s="160">
        <v>4898.1832518813044</v>
      </c>
      <c r="N60" s="160">
        <v>6291.4741672845148</v>
      </c>
      <c r="O60" s="160">
        <v>7792.6921921845969</v>
      </c>
      <c r="P60" s="244"/>
      <c r="Q60" s="160">
        <v>17.422731949126668</v>
      </c>
      <c r="R60" s="160">
        <v>21.858095828045968</v>
      </c>
      <c r="S60" s="160">
        <v>25.865966943002135</v>
      </c>
      <c r="T60" s="160">
        <v>28.213621135895004</v>
      </c>
      <c r="U60" s="160"/>
      <c r="V60" s="160">
        <v>31.608207023571246</v>
      </c>
      <c r="W60" s="160"/>
      <c r="X60" s="160">
        <v>35.906457700284506</v>
      </c>
      <c r="Y60" s="160">
        <v>42.907119662371713</v>
      </c>
      <c r="Z60" s="160">
        <v>51.213274387931847</v>
      </c>
      <c r="AA60" s="160">
        <v>57.568291627980486</v>
      </c>
      <c r="AB60" s="160">
        <v>67.24708363775332</v>
      </c>
      <c r="AC60" s="160">
        <v>79.741148390734892</v>
      </c>
      <c r="AD60" s="160">
        <v>91.057903614880232</v>
      </c>
      <c r="AE60" s="244"/>
      <c r="AF60" s="160">
        <v>999.54846805087334</v>
      </c>
      <c r="AG60" s="160">
        <v>1266.1286041719541</v>
      </c>
      <c r="AH60" s="160">
        <v>1609.4610330569978</v>
      </c>
      <c r="AI60" s="160">
        <v>1737.9103788641048</v>
      </c>
      <c r="AJ60" s="160">
        <v>1951.2167929764287</v>
      </c>
      <c r="AK60" s="160">
        <v>2242.2251528285578</v>
      </c>
      <c r="AL60" s="160">
        <v>2706.9936116798563</v>
      </c>
      <c r="AM60" s="160">
        <v>3286.9226426998293</v>
      </c>
      <c r="AN60" s="160">
        <v>3852.0460863999947</v>
      </c>
      <c r="AO60" s="160">
        <v>4830.9361682435501</v>
      </c>
      <c r="AP60" s="160">
        <v>6211.7330188937804</v>
      </c>
      <c r="AQ60" s="160">
        <v>7701.6342885697168</v>
      </c>
      <c r="AR60" s="244"/>
      <c r="AS60" s="160">
        <v>827.28371916437072</v>
      </c>
      <c r="AT60" s="160">
        <v>814.43439889633532</v>
      </c>
      <c r="AU60" s="160">
        <v>1180.4922213199422</v>
      </c>
      <c r="AV60" s="160">
        <v>1298.5414434519366</v>
      </c>
      <c r="AW60" s="169">
        <f t="shared" si="46"/>
        <v>1298.5414434519366</v>
      </c>
      <c r="AX60" s="160">
        <v>1428.3955877971302</v>
      </c>
      <c r="AY60" s="169">
        <f t="shared" si="46"/>
        <v>1428.3955877971302</v>
      </c>
      <c r="AZ60" s="160">
        <v>1714.0747053565565</v>
      </c>
      <c r="BA60" s="160">
        <v>2056.8896464278678</v>
      </c>
      <c r="BB60" s="160">
        <v>2468.2675757134411</v>
      </c>
      <c r="BC60" s="160">
        <v>2764.4596847990542</v>
      </c>
      <c r="BD60" s="195">
        <f t="shared" si="32"/>
        <v>3096.1948469749409</v>
      </c>
      <c r="BE60" s="195">
        <f t="shared" si="33"/>
        <v>3467.7382286119341</v>
      </c>
      <c r="BF60" s="195">
        <f t="shared" si="34"/>
        <v>3883.8668160453667</v>
      </c>
      <c r="BG60" s="160">
        <v>4349.9308339708114</v>
      </c>
      <c r="BH60" s="195">
        <f t="shared" si="35"/>
        <v>4533.8106030389217</v>
      </c>
      <c r="BI60" s="195">
        <f t="shared" si="36"/>
        <v>4725.4633162670834</v>
      </c>
      <c r="BJ60" s="195">
        <f t="shared" si="37"/>
        <v>4925.2175506446065</v>
      </c>
      <c r="BK60" s="195">
        <f t="shared" si="38"/>
        <v>5133.415772728983</v>
      </c>
      <c r="BL60" s="160">
        <v>5350.4149257840982</v>
      </c>
      <c r="BM60" s="195">
        <f t="shared" si="39"/>
        <v>5576.5870417378737</v>
      </c>
      <c r="BN60" s="195">
        <f t="shared" si="40"/>
        <v>5812.3198790085125</v>
      </c>
      <c r="BO60" s="195">
        <f t="shared" si="41"/>
        <v>6058.0175872928658</v>
      </c>
      <c r="BP60" s="195">
        <f t="shared" si="42"/>
        <v>6314.1014004566496</v>
      </c>
      <c r="BQ60" s="160">
        <v>6581.0103587144404</v>
      </c>
      <c r="BR60" s="245">
        <f t="shared" si="50"/>
        <v>0.12000000000000011</v>
      </c>
      <c r="BS60" s="245">
        <f t="shared" si="48"/>
        <v>4.2271883412972944E-2</v>
      </c>
      <c r="BT60" s="245">
        <f t="shared" si="49"/>
        <v>4.2271883412972944E-2</v>
      </c>
      <c r="BU60" s="244"/>
      <c r="BV60" s="244"/>
    </row>
    <row r="61" spans="1:74" x14ac:dyDescent="0.35">
      <c r="A61" s="241" t="s">
        <v>70</v>
      </c>
      <c r="B61" s="3">
        <v>609.30544203966656</v>
      </c>
      <c r="C61" s="3">
        <v>710.77111019992344</v>
      </c>
      <c r="D61" s="3">
        <v>827.31370236866428</v>
      </c>
      <c r="E61" s="3">
        <v>893.48404648254109</v>
      </c>
      <c r="F61" s="170">
        <f t="shared" si="47"/>
        <v>893.48404648254109</v>
      </c>
      <c r="G61" s="3">
        <v>1003.1133173360108</v>
      </c>
      <c r="H61" s="170">
        <v>994.89242471729244</v>
      </c>
      <c r="I61" s="3">
        <v>1152.5092517824901</v>
      </c>
      <c r="J61" s="3">
        <v>1391.1777615076594</v>
      </c>
      <c r="K61" s="3">
        <v>1688.7665797578661</v>
      </c>
      <c r="L61" s="3">
        <v>1977.8781527609385</v>
      </c>
      <c r="M61" s="3">
        <v>2477.9962178782012</v>
      </c>
      <c r="N61" s="3">
        <v>3182.8636026268505</v>
      </c>
      <c r="O61" s="3">
        <v>3942.3314290876488</v>
      </c>
      <c r="P61" s="30"/>
      <c r="Q61" s="243">
        <v>0.37553863655350739</v>
      </c>
      <c r="R61" s="243">
        <v>0.51597622048295833</v>
      </c>
      <c r="S61" s="243">
        <v>0.56516447337150666</v>
      </c>
      <c r="T61" s="243">
        <v>0.60993663231877093</v>
      </c>
      <c r="U61" s="243"/>
      <c r="V61" s="243">
        <v>0.67601419989626521</v>
      </c>
      <c r="W61" s="243"/>
      <c r="X61" s="243">
        <v>0.75964000546268906</v>
      </c>
      <c r="Y61" s="243">
        <v>0.89782575239401297</v>
      </c>
      <c r="Z61" s="243">
        <v>1.0597895705320823</v>
      </c>
      <c r="AA61" s="243">
        <v>1.1779873258001672</v>
      </c>
      <c r="AB61" s="243">
        <v>1.3449416727550698</v>
      </c>
      <c r="AC61" s="243">
        <v>5.5818803873514469</v>
      </c>
      <c r="AD61" s="243">
        <v>1.8211580722976066</v>
      </c>
      <c r="AE61" s="30"/>
      <c r="AF61" s="3">
        <v>608.92990340311303</v>
      </c>
      <c r="AG61" s="3">
        <v>710.25513397944064</v>
      </c>
      <c r="AH61" s="3">
        <v>826.74853789529277</v>
      </c>
      <c r="AI61" s="3">
        <v>892.87410985022234</v>
      </c>
      <c r="AJ61" s="3">
        <v>1002.4373031361146</v>
      </c>
      <c r="AK61" s="3">
        <v>1151.7496117770274</v>
      </c>
      <c r="AL61" s="3">
        <v>1390.2799357552653</v>
      </c>
      <c r="AM61" s="3">
        <v>1687.7067901873338</v>
      </c>
      <c r="AN61" s="3">
        <v>1976.7001654351379</v>
      </c>
      <c r="AO61" s="3">
        <v>2476.6512762054458</v>
      </c>
      <c r="AP61" s="3">
        <v>3177.2817222395001</v>
      </c>
      <c r="AQ61" s="3">
        <v>3940.5102710153515</v>
      </c>
      <c r="AR61" s="30"/>
      <c r="AS61" s="3">
        <v>505.71965618259924</v>
      </c>
      <c r="AT61" s="3">
        <v>460.98921240228179</v>
      </c>
      <c r="AU61" s="3">
        <v>609.73275093716757</v>
      </c>
      <c r="AV61" s="3">
        <v>670.59688904874383</v>
      </c>
      <c r="AW61" s="170">
        <f t="shared" si="46"/>
        <v>670.59688904874383</v>
      </c>
      <c r="AX61" s="3">
        <v>737.94148857808887</v>
      </c>
      <c r="AY61" s="170">
        <f t="shared" si="46"/>
        <v>737.94148857808887</v>
      </c>
      <c r="AZ61" s="3">
        <v>884.55772776500532</v>
      </c>
      <c r="BA61" s="3">
        <v>1061.3916348728289</v>
      </c>
      <c r="BB61" s="3">
        <v>1273.5483041895025</v>
      </c>
      <c r="BC61" s="3">
        <v>1426.4890256727008</v>
      </c>
      <c r="BD61" s="194">
        <f t="shared" si="32"/>
        <v>1595.6534897866188</v>
      </c>
      <c r="BE61" s="194">
        <f t="shared" si="33"/>
        <v>1784.8788274186168</v>
      </c>
      <c r="BF61" s="194">
        <f t="shared" si="34"/>
        <v>1996.5440172059418</v>
      </c>
      <c r="BG61" s="3">
        <v>2233.310156077021</v>
      </c>
      <c r="BH61" s="194">
        <f t="shared" si="35"/>
        <v>2326.7951451324739</v>
      </c>
      <c r="BI61" s="194">
        <f t="shared" si="36"/>
        <v>2424.1933583117311</v>
      </c>
      <c r="BJ61" s="194">
        <f t="shared" si="37"/>
        <v>2525.668600768945</v>
      </c>
      <c r="BK61" s="194">
        <f t="shared" si="38"/>
        <v>2631.3915344412362</v>
      </c>
      <c r="BL61" s="3">
        <v>2741.5399650694117</v>
      </c>
      <c r="BM61" s="194">
        <f t="shared" si="39"/>
        <v>2857.68270838131</v>
      </c>
      <c r="BN61" s="194">
        <f t="shared" si="40"/>
        <v>2978.7457289811132</v>
      </c>
      <c r="BO61" s="194">
        <f t="shared" si="41"/>
        <v>3104.9374697547</v>
      </c>
      <c r="BP61" s="194">
        <f t="shared" si="42"/>
        <v>3236.4752040733333</v>
      </c>
      <c r="BQ61" s="3">
        <v>3373.5854098888062</v>
      </c>
      <c r="BR61" s="202">
        <f t="shared" si="50"/>
        <v>0.11858798845938812</v>
      </c>
      <c r="BS61" s="202">
        <f t="shared" si="48"/>
        <v>4.1859384734839633E-2</v>
      </c>
      <c r="BT61" s="202">
        <f t="shared" si="49"/>
        <v>4.2364052609737524E-2</v>
      </c>
      <c r="BU61" s="30"/>
      <c r="BV61" s="30"/>
    </row>
    <row r="62" spans="1:74" x14ac:dyDescent="0.35">
      <c r="A62" s="241" t="s">
        <v>61</v>
      </c>
      <c r="B62" s="3">
        <v>86.669732385885283</v>
      </c>
      <c r="C62" s="3">
        <v>84.87634090018534</v>
      </c>
      <c r="D62" s="3">
        <v>111.41134802398342</v>
      </c>
      <c r="E62" s="3">
        <v>120.32226925716367</v>
      </c>
      <c r="F62" s="170">
        <f t="shared" si="47"/>
        <v>120.32226925716367</v>
      </c>
      <c r="G62" s="3">
        <v>135.08564717983313</v>
      </c>
      <c r="H62" s="170">
        <v>133.97856926490252</v>
      </c>
      <c r="I62" s="3">
        <v>155.20425805057135</v>
      </c>
      <c r="J62" s="3">
        <v>187.34488417972398</v>
      </c>
      <c r="K62" s="3">
        <v>227.4200954365846</v>
      </c>
      <c r="L62" s="3">
        <v>266.35370669599666</v>
      </c>
      <c r="M62" s="3">
        <v>333.70280008866399</v>
      </c>
      <c r="N62" s="3">
        <v>428.6247447973625</v>
      </c>
      <c r="O62" s="3">
        <v>530.89953377352469</v>
      </c>
      <c r="P62" s="30"/>
      <c r="Q62" s="243">
        <v>1.0760242306137555</v>
      </c>
      <c r="R62" s="243">
        <v>1.5803909410356227</v>
      </c>
      <c r="S62" s="243">
        <v>2.0766895143755595</v>
      </c>
      <c r="T62" s="243">
        <v>2.440499113443249</v>
      </c>
      <c r="U62" s="243"/>
      <c r="V62" s="243">
        <v>2.9305523923601227</v>
      </c>
      <c r="W62" s="243"/>
      <c r="X62" s="243">
        <v>3.5521935509393403</v>
      </c>
      <c r="Y62" s="243">
        <v>4.5113953028318869</v>
      </c>
      <c r="Z62" s="243">
        <v>5.7029801596532907</v>
      </c>
      <c r="AA62" s="243">
        <v>6.7683984628441856</v>
      </c>
      <c r="AB62" s="243">
        <v>8.7421208729079325</v>
      </c>
      <c r="AC62" s="243">
        <v>6.3792918712587916</v>
      </c>
      <c r="AD62" s="243">
        <v>11.837527469934431</v>
      </c>
      <c r="AE62" s="30"/>
      <c r="AF62" s="3">
        <v>85.593708155271528</v>
      </c>
      <c r="AG62" s="3">
        <v>83.295949959149723</v>
      </c>
      <c r="AH62" s="3">
        <v>109.33465850960786</v>
      </c>
      <c r="AI62" s="3">
        <v>117.88177014372042</v>
      </c>
      <c r="AJ62" s="3">
        <v>132.15509478747302</v>
      </c>
      <c r="AK62" s="3">
        <v>151.65206449963202</v>
      </c>
      <c r="AL62" s="3">
        <v>182.83348887689209</v>
      </c>
      <c r="AM62" s="3">
        <v>221.71711527693131</v>
      </c>
      <c r="AN62" s="3">
        <v>259.58530823315249</v>
      </c>
      <c r="AO62" s="3">
        <v>324.96067921575604</v>
      </c>
      <c r="AP62" s="3">
        <v>422.24545292610372</v>
      </c>
      <c r="AQ62" s="3">
        <v>519.06200630359024</v>
      </c>
      <c r="AR62" s="30"/>
      <c r="AS62" s="3">
        <v>70.912722414952711</v>
      </c>
      <c r="AT62" s="3">
        <v>53.529997135559455</v>
      </c>
      <c r="AU62" s="3">
        <v>80.109926345415801</v>
      </c>
      <c r="AV62" s="3">
        <v>87.948499688250536</v>
      </c>
      <c r="AW62" s="170">
        <f t="shared" si="46"/>
        <v>87.948499688250536</v>
      </c>
      <c r="AX62" s="3">
        <v>96.536398805232608</v>
      </c>
      <c r="AY62" s="170">
        <f t="shared" si="46"/>
        <v>96.536398805232608</v>
      </c>
      <c r="AZ62" s="3">
        <v>115.67029858227988</v>
      </c>
      <c r="BA62" s="3">
        <v>138.54328934832017</v>
      </c>
      <c r="BB62" s="3">
        <v>165.94388791652085</v>
      </c>
      <c r="BC62" s="3">
        <v>185.49036141522913</v>
      </c>
      <c r="BD62" s="194">
        <f t="shared" si="32"/>
        <v>207.80579216686363</v>
      </c>
      <c r="BE62" s="194">
        <f t="shared" si="33"/>
        <v>232.80588235757401</v>
      </c>
      <c r="BF62" s="194">
        <f t="shared" si="34"/>
        <v>260.81361012674893</v>
      </c>
      <c r="BG62" s="3">
        <v>292.19080952116127</v>
      </c>
      <c r="BH62" s="194">
        <f t="shared" si="35"/>
        <v>305.24588525994852</v>
      </c>
      <c r="BI62" s="194">
        <f t="shared" si="36"/>
        <v>318.88426135244907</v>
      </c>
      <c r="BJ62" s="194">
        <f t="shared" si="37"/>
        <v>333.13199963924126</v>
      </c>
      <c r="BK62" s="194">
        <f t="shared" si="38"/>
        <v>348.01632640308139</v>
      </c>
      <c r="BL62" s="3">
        <v>363.5656843961421</v>
      </c>
      <c r="BM62" s="194">
        <f t="shared" si="39"/>
        <v>378.17377357596928</v>
      </c>
      <c r="BN62" s="194">
        <f t="shared" si="40"/>
        <v>393.36881658187116</v>
      </c>
      <c r="BO62" s="194">
        <f t="shared" si="41"/>
        <v>409.17439725083716</v>
      </c>
      <c r="BP62" s="194">
        <f t="shared" si="42"/>
        <v>425.61504701972302</v>
      </c>
      <c r="BQ62" s="3">
        <v>442.71628299986548</v>
      </c>
      <c r="BR62" s="202">
        <f t="shared" si="50"/>
        <v>0.1203050691225962</v>
      </c>
      <c r="BS62" s="202">
        <f t="shared" si="48"/>
        <v>4.4679967039968682E-2</v>
      </c>
      <c r="BT62" s="202">
        <f t="shared" si="49"/>
        <v>4.0180054957855038E-2</v>
      </c>
      <c r="BU62" s="30"/>
      <c r="BV62" s="30"/>
    </row>
    <row r="63" spans="1:74" x14ac:dyDescent="0.35">
      <c r="A63" s="241" t="s">
        <v>60</v>
      </c>
      <c r="B63" s="3">
        <v>177.22068884701619</v>
      </c>
      <c r="C63" s="3">
        <v>204.5656947096347</v>
      </c>
      <c r="D63" s="3">
        <v>320.73559219984941</v>
      </c>
      <c r="E63" s="3">
        <v>346.38872044451472</v>
      </c>
      <c r="F63" s="170">
        <f t="shared" si="47"/>
        <v>346.38872044451472</v>
      </c>
      <c r="G63" s="3">
        <v>388.89014282994566</v>
      </c>
      <c r="H63" s="170">
        <v>385.70304118406835</v>
      </c>
      <c r="I63" s="3">
        <v>446.80843110409421</v>
      </c>
      <c r="J63" s="3">
        <v>539.33619365291997</v>
      </c>
      <c r="K63" s="3">
        <v>654.70636772384398</v>
      </c>
      <c r="L63" s="3">
        <v>766.79005655128833</v>
      </c>
      <c r="M63" s="3">
        <v>960.67740946950312</v>
      </c>
      <c r="N63" s="3">
        <v>1233.9426260644223</v>
      </c>
      <c r="O63" s="3">
        <v>1528.3755145554808</v>
      </c>
      <c r="P63" s="30"/>
      <c r="Q63" s="243">
        <v>2.6185161884831372</v>
      </c>
      <c r="R63" s="243">
        <v>3.4614386076513144</v>
      </c>
      <c r="S63" s="243">
        <v>4.2232131825777852</v>
      </c>
      <c r="T63" s="243">
        <v>4.5949788660701945</v>
      </c>
      <c r="U63" s="243"/>
      <c r="V63" s="243">
        <v>5.1349026018375552</v>
      </c>
      <c r="W63" s="243"/>
      <c r="X63" s="243">
        <v>5.8184836524298014</v>
      </c>
      <c r="Y63" s="243">
        <v>6.9353559521704078</v>
      </c>
      <c r="Z63" s="243">
        <v>8.2569811724428188</v>
      </c>
      <c r="AA63" s="243">
        <v>9.258031448770673</v>
      </c>
      <c r="AB63" s="243">
        <v>10.759533382040532</v>
      </c>
      <c r="AC63" s="243">
        <v>12.758583742517583</v>
      </c>
      <c r="AD63" s="243">
        <v>14.569264578380837</v>
      </c>
      <c r="AE63" s="30"/>
      <c r="AF63" s="3">
        <v>174.60217265853305</v>
      </c>
      <c r="AG63" s="3">
        <v>201.10425610198342</v>
      </c>
      <c r="AH63" s="3">
        <v>316.5123790172716</v>
      </c>
      <c r="AI63" s="3">
        <v>341.7937415784445</v>
      </c>
      <c r="AJ63" s="3">
        <v>383.75524022810811</v>
      </c>
      <c r="AK63" s="3">
        <v>440.98994745166442</v>
      </c>
      <c r="AL63" s="3">
        <v>532.40083770074955</v>
      </c>
      <c r="AM63" s="3">
        <v>646.44938655140118</v>
      </c>
      <c r="AN63" s="3">
        <v>757.53202510251765</v>
      </c>
      <c r="AO63" s="3">
        <v>949.91787608746256</v>
      </c>
      <c r="AP63" s="3">
        <v>1221.1840423219046</v>
      </c>
      <c r="AQ63" s="3">
        <v>1513.8062499770999</v>
      </c>
      <c r="AR63" s="30"/>
      <c r="AS63" s="3">
        <v>144.58276064202337</v>
      </c>
      <c r="AT63" s="3">
        <v>129.36350062793753</v>
      </c>
      <c r="AU63" s="3">
        <v>232.37901249929064</v>
      </c>
      <c r="AV63" s="3">
        <v>255.62060575078482</v>
      </c>
      <c r="AW63" s="170">
        <f t="shared" si="46"/>
        <v>255.62060575078482</v>
      </c>
      <c r="AX63" s="3">
        <v>281.21466647263213</v>
      </c>
      <c r="AY63" s="170">
        <f t="shared" si="46"/>
        <v>281.21466647263213</v>
      </c>
      <c r="AZ63" s="3">
        <v>337.40415296496673</v>
      </c>
      <c r="BA63" s="3">
        <v>404.89638123022905</v>
      </c>
      <c r="BB63" s="3">
        <v>485.88711508074937</v>
      </c>
      <c r="BC63" s="3">
        <v>544.22443060552655</v>
      </c>
      <c r="BD63" s="194">
        <f t="shared" si="32"/>
        <v>609.39446634559056</v>
      </c>
      <c r="BE63" s="194">
        <f t="shared" si="33"/>
        <v>682.36851329778574</v>
      </c>
      <c r="BF63" s="194">
        <f t="shared" si="34"/>
        <v>764.08108976193284</v>
      </c>
      <c r="BG63" s="3">
        <v>855.57862116214585</v>
      </c>
      <c r="BH63" s="194">
        <f t="shared" si="35"/>
        <v>891.72733784026821</v>
      </c>
      <c r="BI63" s="194">
        <f t="shared" si="36"/>
        <v>929.40335976556958</v>
      </c>
      <c r="BJ63" s="194">
        <f t="shared" si="37"/>
        <v>968.67121651288471</v>
      </c>
      <c r="BK63" s="194">
        <f t="shared" si="38"/>
        <v>1009.5981640707997</v>
      </c>
      <c r="BL63" s="3">
        <v>1052.2543000342894</v>
      </c>
      <c r="BM63" s="194">
        <f t="shared" si="39"/>
        <v>1096.6920614268688</v>
      </c>
      <c r="BN63" s="194">
        <f t="shared" si="40"/>
        <v>1143.0064743451483</v>
      </c>
      <c r="BO63" s="194">
        <f t="shared" si="41"/>
        <v>1191.2767916776297</v>
      </c>
      <c r="BP63" s="194">
        <f t="shared" si="42"/>
        <v>1241.5856132423057</v>
      </c>
      <c r="BQ63" s="3">
        <v>1294.0190271308711</v>
      </c>
      <c r="BR63" s="202">
        <f t="shared" si="50"/>
        <v>0.11974845684078006</v>
      </c>
      <c r="BS63" s="202">
        <f t="shared" si="48"/>
        <v>4.225060769870681E-2</v>
      </c>
      <c r="BT63" s="202">
        <f t="shared" si="49"/>
        <v>4.2231009548862275E-2</v>
      </c>
      <c r="BU63" s="30"/>
      <c r="BV63" s="30"/>
    </row>
    <row r="64" spans="1:74" x14ac:dyDescent="0.35">
      <c r="A64" s="241" t="s">
        <v>59</v>
      </c>
      <c r="B64" s="3">
        <v>143.77533672743201</v>
      </c>
      <c r="C64" s="3">
        <v>287.77355419025633</v>
      </c>
      <c r="D64" s="3">
        <v>375.8663574075029</v>
      </c>
      <c r="E64" s="3">
        <v>405.92896381578038</v>
      </c>
      <c r="F64" s="170">
        <f t="shared" si="47"/>
        <v>405.92896381578038</v>
      </c>
      <c r="G64" s="3">
        <v>455.73589265421043</v>
      </c>
      <c r="H64" s="170">
        <v>452.00096483373665</v>
      </c>
      <c r="I64" s="3">
        <v>523.60966959168672</v>
      </c>
      <c r="J64" s="3">
        <v>632.04189200192479</v>
      </c>
      <c r="K64" s="3">
        <v>767.24287416946652</v>
      </c>
      <c r="L64" s="3">
        <v>898.59246201975213</v>
      </c>
      <c r="M64" s="3">
        <v>1125.8068244449355</v>
      </c>
      <c r="N64" s="3">
        <v>1446.0431937958792</v>
      </c>
      <c r="O64" s="3">
        <v>1791.0857147679426</v>
      </c>
      <c r="P64" s="30"/>
      <c r="Q64" s="243">
        <v>13.352652893476268</v>
      </c>
      <c r="R64" s="243">
        <v>16.300290058876072</v>
      </c>
      <c r="S64" s="243">
        <v>19.000899772677283</v>
      </c>
      <c r="T64" s="243">
        <v>20.568206524062788</v>
      </c>
      <c r="U64" s="243"/>
      <c r="V64" s="243">
        <v>22.866737829477302</v>
      </c>
      <c r="W64" s="243"/>
      <c r="X64" s="243">
        <v>25.776140491452679</v>
      </c>
      <c r="Y64" s="243">
        <v>30.562542654975406</v>
      </c>
      <c r="Z64" s="243">
        <v>36.193523485303658</v>
      </c>
      <c r="AA64" s="243">
        <v>40.363874390565456</v>
      </c>
      <c r="AB64" s="243">
        <v>46.400487710049788</v>
      </c>
      <c r="AC64" s="243">
        <v>55.021392389607072</v>
      </c>
      <c r="AD64" s="243">
        <v>62.829953494267357</v>
      </c>
      <c r="AE64" s="30"/>
      <c r="AF64" s="3">
        <v>130.42268383395574</v>
      </c>
      <c r="AG64" s="3">
        <v>271.47326413138023</v>
      </c>
      <c r="AH64" s="3">
        <v>356.86545763482565</v>
      </c>
      <c r="AI64" s="3">
        <v>385.36075729171762</v>
      </c>
      <c r="AJ64" s="3">
        <v>432.86915482473307</v>
      </c>
      <c r="AK64" s="3">
        <v>497.83352910023405</v>
      </c>
      <c r="AL64" s="3">
        <v>601.47934934694933</v>
      </c>
      <c r="AM64" s="3">
        <v>731.04935068416285</v>
      </c>
      <c r="AN64" s="3">
        <v>858.22858762918668</v>
      </c>
      <c r="AO64" s="3">
        <v>1079.4063367348858</v>
      </c>
      <c r="AP64" s="3">
        <v>1391.0218014062721</v>
      </c>
      <c r="AQ64" s="3">
        <v>1728.2557612736753</v>
      </c>
      <c r="AR64" s="30"/>
      <c r="AS64" s="3">
        <v>106.06857992479546</v>
      </c>
      <c r="AT64" s="3">
        <v>170.55168873055658</v>
      </c>
      <c r="AU64" s="3">
        <v>258.27053153806827</v>
      </c>
      <c r="AV64" s="3">
        <v>284.37544896415733</v>
      </c>
      <c r="AW64" s="170">
        <f t="shared" si="46"/>
        <v>284.37544896415733</v>
      </c>
      <c r="AX64" s="3">
        <v>312.70303394117673</v>
      </c>
      <c r="AY64" s="170">
        <f t="shared" si="46"/>
        <v>312.70303394117673</v>
      </c>
      <c r="AZ64" s="3">
        <v>376.4425260443046</v>
      </c>
      <c r="BA64" s="3">
        <v>452.0583409764896</v>
      </c>
      <c r="BB64" s="3">
        <v>542.8882685266683</v>
      </c>
      <c r="BC64" s="3">
        <v>608.25586710559776</v>
      </c>
      <c r="BD64" s="194">
        <f t="shared" si="32"/>
        <v>683.32766802557649</v>
      </c>
      <c r="BE64" s="194">
        <f t="shared" si="33"/>
        <v>767.66493697989893</v>
      </c>
      <c r="BF64" s="194">
        <f t="shared" si="34"/>
        <v>862.41123116105803</v>
      </c>
      <c r="BG64" s="3">
        <v>968.85124721048328</v>
      </c>
      <c r="BH64" s="194">
        <f t="shared" si="35"/>
        <v>1010.0381399497606</v>
      </c>
      <c r="BI64" s="194">
        <f t="shared" si="36"/>
        <v>1052.9759311250991</v>
      </c>
      <c r="BJ64" s="194">
        <f t="shared" si="37"/>
        <v>1097.7390532835911</v>
      </c>
      <c r="BK64" s="194">
        <f t="shared" si="38"/>
        <v>1144.4051031787458</v>
      </c>
      <c r="BL64" s="3">
        <v>1193.054976284255</v>
      </c>
      <c r="BM64" s="194">
        <f t="shared" si="39"/>
        <v>1244.0349217881812</v>
      </c>
      <c r="BN64" s="194">
        <f t="shared" si="40"/>
        <v>1297.1932705469831</v>
      </c>
      <c r="BO64" s="194">
        <f t="shared" si="41"/>
        <v>1352.6231070215001</v>
      </c>
      <c r="BP64" s="194">
        <f t="shared" si="42"/>
        <v>1410.4214932266952</v>
      </c>
      <c r="BQ64" s="3">
        <v>1470.6896386948979</v>
      </c>
      <c r="BR64" s="202">
        <f t="shared" si="50"/>
        <v>0.12342141684092578</v>
      </c>
      <c r="BS64" s="202">
        <f t="shared" si="48"/>
        <v>4.2511059213540481E-2</v>
      </c>
      <c r="BT64" s="202">
        <f t="shared" si="49"/>
        <v>4.2730592066010376E-2</v>
      </c>
      <c r="BU64" s="30"/>
      <c r="BV64" s="30"/>
    </row>
    <row r="65" spans="1:74" x14ac:dyDescent="0.35">
      <c r="A65" s="240" t="s">
        <v>27</v>
      </c>
      <c r="B65" s="8">
        <v>7.5</v>
      </c>
      <c r="C65" s="8">
        <v>10.5</v>
      </c>
      <c r="D65" s="8">
        <v>16.5</v>
      </c>
      <c r="E65" s="8">
        <v>22.5</v>
      </c>
      <c r="F65" s="169">
        <f t="shared" si="47"/>
        <v>22.5</v>
      </c>
      <c r="G65" s="8">
        <v>28.5</v>
      </c>
      <c r="H65" s="169">
        <v>31.444709111698447</v>
      </c>
      <c r="I65" s="8">
        <v>35.043099913388282</v>
      </c>
      <c r="J65" s="8">
        <v>41.785140506077205</v>
      </c>
      <c r="K65" s="8">
        <v>42.442923294186407</v>
      </c>
      <c r="L65" s="8">
        <v>43.111060916360849</v>
      </c>
      <c r="M65" s="8">
        <v>45.89045860084385</v>
      </c>
      <c r="N65" s="8">
        <v>49.618028805386778</v>
      </c>
      <c r="O65" s="8">
        <v>53.648380460659006</v>
      </c>
      <c r="P65" s="30"/>
      <c r="Q65" s="243">
        <v>0.12951778136430769</v>
      </c>
      <c r="R65" s="243">
        <v>0.17837103147158057</v>
      </c>
      <c r="S65" s="243">
        <v>0.28446874262449851</v>
      </c>
      <c r="T65" s="243">
        <v>0.38818961386757017</v>
      </c>
      <c r="U65" s="243"/>
      <c r="V65" s="243">
        <v>0.49217827687908017</v>
      </c>
      <c r="W65" s="243"/>
      <c r="X65" s="243">
        <v>0.59835424366508017</v>
      </c>
      <c r="Y65" s="243">
        <v>0.70631156620170477</v>
      </c>
      <c r="Z65" s="243">
        <v>0.70541700258859319</v>
      </c>
      <c r="AA65" s="243">
        <v>0.68770191750972176</v>
      </c>
      <c r="AB65" s="243">
        <v>0.68253186159662416</v>
      </c>
      <c r="AC65" s="243">
        <v>0.6812894774222652</v>
      </c>
      <c r="AD65" s="243">
        <v>0.67912363891546501</v>
      </c>
      <c r="AE65" s="30"/>
      <c r="AF65" s="8">
        <v>7.3704822186356935</v>
      </c>
      <c r="AG65" s="8">
        <v>10.321628968528419</v>
      </c>
      <c r="AH65" s="8">
        <v>16.215531257375503</v>
      </c>
      <c r="AI65" s="8">
        <v>22.111810386132426</v>
      </c>
      <c r="AJ65" s="8">
        <v>28.007821723120919</v>
      </c>
      <c r="AK65" s="8">
        <v>34.444745669723204</v>
      </c>
      <c r="AL65" s="8">
        <v>41.0788289398755</v>
      </c>
      <c r="AM65" s="8">
        <v>41.737506291597811</v>
      </c>
      <c r="AN65" s="8">
        <v>42.423358998851128</v>
      </c>
      <c r="AO65" s="8">
        <v>45.207926739247227</v>
      </c>
      <c r="AP65" s="8">
        <v>48.93673932796451</v>
      </c>
      <c r="AQ65" s="8">
        <v>52.969256821743542</v>
      </c>
      <c r="AR65" s="30"/>
      <c r="AS65" s="8">
        <v>17.762105341590164</v>
      </c>
      <c r="AT65" s="8">
        <v>25.356175582644081</v>
      </c>
      <c r="AU65" s="8">
        <v>58.406227335229936</v>
      </c>
      <c r="AV65" s="8">
        <v>58.406227335229936</v>
      </c>
      <c r="AW65" s="169">
        <f t="shared" si="46"/>
        <v>58.406227335229936</v>
      </c>
      <c r="AX65" s="8">
        <v>58.406227335229936</v>
      </c>
      <c r="AY65" s="169">
        <f t="shared" si="46"/>
        <v>58.406227335229936</v>
      </c>
      <c r="AZ65" s="8">
        <v>58.406227335229936</v>
      </c>
      <c r="BA65" s="8">
        <v>58.406227335229936</v>
      </c>
      <c r="BB65" s="8">
        <v>58.406227335229936</v>
      </c>
      <c r="BC65" s="8">
        <v>58.406227335229936</v>
      </c>
      <c r="BD65" s="195">
        <f t="shared" si="32"/>
        <v>58.406227335229936</v>
      </c>
      <c r="BE65" s="195">
        <f t="shared" si="33"/>
        <v>58.406227335229936</v>
      </c>
      <c r="BF65" s="195">
        <f t="shared" si="34"/>
        <v>58.406227335229936</v>
      </c>
      <c r="BG65" s="8">
        <v>58.406227335229936</v>
      </c>
      <c r="BH65" s="195">
        <f t="shared" si="35"/>
        <v>58.406227335229936</v>
      </c>
      <c r="BI65" s="195">
        <f t="shared" si="36"/>
        <v>58.406227335229936</v>
      </c>
      <c r="BJ65" s="195">
        <f t="shared" si="37"/>
        <v>58.406227335229936</v>
      </c>
      <c r="BK65" s="195">
        <f t="shared" si="38"/>
        <v>58.406227335229936</v>
      </c>
      <c r="BL65" s="8">
        <v>58.406227335229936</v>
      </c>
      <c r="BM65" s="195">
        <f t="shared" si="39"/>
        <v>58.406227335229936</v>
      </c>
      <c r="BN65" s="195">
        <f t="shared" si="40"/>
        <v>58.406227335229936</v>
      </c>
      <c r="BO65" s="195">
        <f t="shared" si="41"/>
        <v>58.406227335229936</v>
      </c>
      <c r="BP65" s="195">
        <f t="shared" si="42"/>
        <v>58.406227335229936</v>
      </c>
      <c r="BQ65" s="8">
        <v>58.406227335229936</v>
      </c>
      <c r="BR65" s="202">
        <f t="shared" si="50"/>
        <v>0</v>
      </c>
      <c r="BS65" s="202">
        <f t="shared" si="48"/>
        <v>0</v>
      </c>
      <c r="BT65" s="202">
        <f t="shared" si="49"/>
        <v>0</v>
      </c>
      <c r="BU65" s="30"/>
      <c r="BV65" s="30"/>
    </row>
    <row r="66" spans="1:74" x14ac:dyDescent="0.35">
      <c r="A66" s="240" t="s">
        <v>30</v>
      </c>
      <c r="B66" s="3">
        <v>732.92899999999997</v>
      </c>
      <c r="C66" s="3">
        <v>764.97384</v>
      </c>
      <c r="D66" s="3">
        <v>930.32799999999997</v>
      </c>
      <c r="E66" s="3">
        <v>1028.6099999999999</v>
      </c>
      <c r="F66" s="170">
        <f t="shared" si="47"/>
        <v>1028.6099999999999</v>
      </c>
      <c r="G66" s="3">
        <v>1076.355</v>
      </c>
      <c r="H66" s="170">
        <v>1157.31</v>
      </c>
      <c r="I66" s="3">
        <v>1221.2825042423758</v>
      </c>
      <c r="J66" s="3">
        <v>1468.0048418462839</v>
      </c>
      <c r="K66" s="3">
        <v>1755.2035134292489</v>
      </c>
      <c r="L66" s="3">
        <v>2051.080574864061</v>
      </c>
      <c r="M66" s="3">
        <v>2540.2408411504884</v>
      </c>
      <c r="N66" s="3">
        <v>3036.0169203153819</v>
      </c>
      <c r="O66" s="3">
        <v>3595.5740677849894</v>
      </c>
      <c r="P66" s="30"/>
      <c r="Q66" s="243">
        <v>103.06512209471286</v>
      </c>
      <c r="R66" s="243">
        <v>103.60136860877337</v>
      </c>
      <c r="S66" s="243">
        <v>106.65846026860667</v>
      </c>
      <c r="T66" s="243">
        <v>107.44676062179434</v>
      </c>
      <c r="U66" s="243"/>
      <c r="V66" s="243">
        <v>108.8325112540509</v>
      </c>
      <c r="W66" s="243"/>
      <c r="X66" s="243">
        <v>110.99701460027622</v>
      </c>
      <c r="Y66" s="243">
        <v>114.76036407806832</v>
      </c>
      <c r="Z66" s="243">
        <v>118.87499378570013</v>
      </c>
      <c r="AA66" s="243">
        <v>122.20365315401958</v>
      </c>
      <c r="AB66" s="243">
        <v>126.86725451017486</v>
      </c>
      <c r="AC66" s="243">
        <v>130.46498183576944</v>
      </c>
      <c r="AD66" s="243">
        <v>134.02923301149804</v>
      </c>
      <c r="AE66" s="30"/>
      <c r="AF66" s="3">
        <v>629.86387790528715</v>
      </c>
      <c r="AG66" s="3">
        <v>661.37247139122667</v>
      </c>
      <c r="AH66" s="3">
        <v>823.66953973139334</v>
      </c>
      <c r="AI66" s="3">
        <v>921.16323937820562</v>
      </c>
      <c r="AJ66" s="3">
        <v>967.52248874594909</v>
      </c>
      <c r="AK66" s="3">
        <v>1110.2854896420995</v>
      </c>
      <c r="AL66" s="3">
        <v>1353.2444777682156</v>
      </c>
      <c r="AM66" s="3">
        <v>1636.3285196435488</v>
      </c>
      <c r="AN66" s="3">
        <v>1928.8769217100414</v>
      </c>
      <c r="AO66" s="3">
        <v>2413.3735866403135</v>
      </c>
      <c r="AP66" s="3">
        <v>2905.5519384796125</v>
      </c>
      <c r="AQ66" s="3">
        <v>3461.5448347734914</v>
      </c>
      <c r="AR66" s="30"/>
      <c r="AS66" s="3">
        <v>759.66734758183361</v>
      </c>
      <c r="AT66" s="3">
        <v>756.03063713889139</v>
      </c>
      <c r="AU66" s="3">
        <v>884.00774193059215</v>
      </c>
      <c r="AV66" s="3">
        <v>971.16323937820562</v>
      </c>
      <c r="AW66" s="170">
        <f t="shared" si="46"/>
        <v>971.16323937820562</v>
      </c>
      <c r="AX66" s="3">
        <v>1017.5224887459491</v>
      </c>
      <c r="AY66" s="170">
        <f t="shared" si="46"/>
        <v>1017.5224887459491</v>
      </c>
      <c r="AZ66" s="3">
        <v>1160.2854896420995</v>
      </c>
      <c r="BA66" s="3">
        <v>1403.2444777682156</v>
      </c>
      <c r="BB66" s="3">
        <v>1686.3285196435488</v>
      </c>
      <c r="BC66" s="3">
        <v>1978.8769217100414</v>
      </c>
      <c r="BD66" s="194">
        <f t="shared" si="32"/>
        <v>2090.2424231335044</v>
      </c>
      <c r="BE66" s="194">
        <f t="shared" si="33"/>
        <v>2207.8752546628648</v>
      </c>
      <c r="BF66" s="194">
        <f t="shared" si="34"/>
        <v>2332.1281236101199</v>
      </c>
      <c r="BG66" s="3">
        <v>2463.3735866403135</v>
      </c>
      <c r="BH66" s="194">
        <f t="shared" si="35"/>
        <v>2554.7707986486207</v>
      </c>
      <c r="BI66" s="194">
        <f t="shared" si="36"/>
        <v>2649.559071764425</v>
      </c>
      <c r="BJ66" s="194">
        <f t="shared" si="37"/>
        <v>2747.8642226858738</v>
      </c>
      <c r="BK66" s="194">
        <f t="shared" si="38"/>
        <v>2849.8167362197187</v>
      </c>
      <c r="BL66" s="3">
        <v>2955.5519384796125</v>
      </c>
      <c r="BM66" s="194">
        <f t="shared" si="39"/>
        <v>3059.2186634138366</v>
      </c>
      <c r="BN66" s="194">
        <f t="shared" si="40"/>
        <v>3166.5215247050878</v>
      </c>
      <c r="BO66" s="194">
        <f t="shared" si="41"/>
        <v>3277.5880607473423</v>
      </c>
      <c r="BP66" s="194">
        <f t="shared" si="42"/>
        <v>3392.5502833757077</v>
      </c>
      <c r="BQ66" s="3">
        <v>3511.5448347734914</v>
      </c>
      <c r="BR66" s="202">
        <f t="shared" si="50"/>
        <v>5.6277123757260572E-2</v>
      </c>
      <c r="BS66" s="202">
        <f t="shared" si="48"/>
        <v>3.7102456770659709E-2</v>
      </c>
      <c r="BT66" s="202">
        <f t="shared" si="49"/>
        <v>3.5075250610399289E-2</v>
      </c>
      <c r="BU66" s="30"/>
      <c r="BV66" s="30"/>
    </row>
    <row r="67" spans="1:74" x14ac:dyDescent="0.35">
      <c r="A67" s="240" t="s">
        <v>26</v>
      </c>
      <c r="B67" s="8">
        <v>0</v>
      </c>
      <c r="C67" s="8">
        <v>0</v>
      </c>
      <c r="D67" s="8">
        <v>0</v>
      </c>
      <c r="E67" s="8">
        <v>1.2330000000000001</v>
      </c>
      <c r="F67" s="169">
        <f t="shared" si="47"/>
        <v>1.2330000000000001</v>
      </c>
      <c r="G67" s="8">
        <v>1.26</v>
      </c>
      <c r="H67" s="169">
        <v>1.3901871396750893</v>
      </c>
      <c r="I67" s="8">
        <v>1.2798349533585285</v>
      </c>
      <c r="J67" s="8">
        <v>1.2999821490779577</v>
      </c>
      <c r="K67" s="8">
        <v>1.3204465024857999</v>
      </c>
      <c r="L67" s="8">
        <v>1.3412330062867821</v>
      </c>
      <c r="M67" s="8">
        <v>1.4277031564706977</v>
      </c>
      <c r="N67" s="8">
        <v>1.5436720072787002</v>
      </c>
      <c r="O67" s="8">
        <v>1.6690607254427252</v>
      </c>
      <c r="P67" s="30"/>
      <c r="Q67" s="243">
        <v>0</v>
      </c>
      <c r="R67" s="243">
        <v>0</v>
      </c>
      <c r="S67" s="243">
        <v>0</v>
      </c>
      <c r="T67" s="243">
        <v>3.1055169109405614E-2</v>
      </c>
      <c r="U67" s="243"/>
      <c r="V67" s="243">
        <v>3.108494380288928E-2</v>
      </c>
      <c r="W67" s="243"/>
      <c r="X67" s="243">
        <v>3.1218482278178097E-2</v>
      </c>
      <c r="Y67" s="243">
        <v>3.1391625164520209E-2</v>
      </c>
      <c r="Z67" s="243">
        <v>3.1351866781715247E-2</v>
      </c>
      <c r="AA67" s="243">
        <v>3.0564529667098748E-2</v>
      </c>
      <c r="AB67" s="243">
        <v>3.0334749404294408E-2</v>
      </c>
      <c r="AC67" s="243">
        <v>3.0279532329878449E-2</v>
      </c>
      <c r="AD67" s="243">
        <v>3.0183272840687333E-2</v>
      </c>
      <c r="AE67" s="30"/>
      <c r="AF67" s="8">
        <v>0</v>
      </c>
      <c r="AG67" s="8">
        <v>0</v>
      </c>
      <c r="AH67" s="8">
        <v>0</v>
      </c>
      <c r="AI67" s="8">
        <v>1.2019448308905945</v>
      </c>
      <c r="AJ67" s="8">
        <v>1.2289150561971107</v>
      </c>
      <c r="AK67" s="8">
        <v>1.2486164710803505</v>
      </c>
      <c r="AL67" s="8">
        <v>1.2685905239134376</v>
      </c>
      <c r="AM67" s="8">
        <v>1.2890946357040847</v>
      </c>
      <c r="AN67" s="8">
        <v>1.3106684766196834</v>
      </c>
      <c r="AO67" s="8">
        <v>1.3973684070664032</v>
      </c>
      <c r="AP67" s="8">
        <v>1.5133924749488219</v>
      </c>
      <c r="AQ67" s="8">
        <v>1.638877452602038</v>
      </c>
      <c r="AR67" s="30"/>
      <c r="AS67" s="8">
        <v>0</v>
      </c>
      <c r="AT67" s="8">
        <v>0</v>
      </c>
      <c r="AU67" s="8">
        <v>0</v>
      </c>
      <c r="AV67" s="8">
        <v>0</v>
      </c>
      <c r="AW67" s="169">
        <f t="shared" si="46"/>
        <v>0</v>
      </c>
      <c r="AX67" s="8">
        <v>0</v>
      </c>
      <c r="AY67" s="169">
        <f t="shared" si="46"/>
        <v>0</v>
      </c>
      <c r="AZ67" s="8">
        <v>0</v>
      </c>
      <c r="BA67" s="8">
        <v>0</v>
      </c>
      <c r="BB67" s="8">
        <v>0</v>
      </c>
      <c r="BC67" s="8">
        <v>0</v>
      </c>
      <c r="BD67" s="195" t="e">
        <f t="shared" si="32"/>
        <v>#DIV/0!</v>
      </c>
      <c r="BE67" s="195" t="e">
        <f t="shared" si="33"/>
        <v>#DIV/0!</v>
      </c>
      <c r="BF67" s="195" t="e">
        <f t="shared" si="34"/>
        <v>#DIV/0!</v>
      </c>
      <c r="BG67" s="8">
        <v>0</v>
      </c>
      <c r="BH67" s="195" t="e">
        <f t="shared" si="35"/>
        <v>#DIV/0!</v>
      </c>
      <c r="BI67" s="195" t="e">
        <f t="shared" si="36"/>
        <v>#DIV/0!</v>
      </c>
      <c r="BJ67" s="195" t="e">
        <f t="shared" si="37"/>
        <v>#DIV/0!</v>
      </c>
      <c r="BK67" s="195" t="e">
        <f t="shared" si="38"/>
        <v>#DIV/0!</v>
      </c>
      <c r="BL67" s="8">
        <v>0</v>
      </c>
      <c r="BM67" s="195" t="e">
        <f t="shared" si="39"/>
        <v>#DIV/0!</v>
      </c>
      <c r="BN67" s="195" t="e">
        <f t="shared" si="40"/>
        <v>#DIV/0!</v>
      </c>
      <c r="BO67" s="195" t="e">
        <f t="shared" si="41"/>
        <v>#DIV/0!</v>
      </c>
      <c r="BP67" s="195" t="e">
        <f t="shared" si="42"/>
        <v>#DIV/0!</v>
      </c>
      <c r="BQ67" s="8">
        <v>0</v>
      </c>
      <c r="BR67" s="202" t="e">
        <f t="shared" si="50"/>
        <v>#DIV/0!</v>
      </c>
      <c r="BS67" s="202" t="e">
        <f t="shared" si="48"/>
        <v>#DIV/0!</v>
      </c>
      <c r="BT67" s="202" t="e">
        <f t="shared" si="49"/>
        <v>#DIV/0!</v>
      </c>
      <c r="BU67" s="30"/>
      <c r="BV67" s="30"/>
    </row>
    <row r="68" spans="1:74" x14ac:dyDescent="0.35">
      <c r="A68" s="240" t="s">
        <v>28</v>
      </c>
      <c r="B68" s="3">
        <v>0</v>
      </c>
      <c r="C68" s="3">
        <v>0</v>
      </c>
      <c r="D68" s="3">
        <v>0</v>
      </c>
      <c r="E68" s="3">
        <v>1.125</v>
      </c>
      <c r="F68" s="170">
        <f t="shared" si="47"/>
        <v>1.125</v>
      </c>
      <c r="G68" s="3">
        <v>1.1427097797844004</v>
      </c>
      <c r="H68" s="170">
        <v>1.2607781271724021</v>
      </c>
      <c r="I68" s="3">
        <v>1.1606983473910337</v>
      </c>
      <c r="J68" s="3">
        <v>1.1789700915051784</v>
      </c>
      <c r="K68" s="3">
        <v>1.1975294698989125</v>
      </c>
      <c r="L68" s="3">
        <v>1.216381010518681</v>
      </c>
      <c r="M68" s="3">
        <v>1.2948018726413684</v>
      </c>
      <c r="N68" s="3">
        <v>1.3999754757911003</v>
      </c>
      <c r="O68" s="3">
        <v>1.5136920746170219</v>
      </c>
      <c r="P68" s="30"/>
      <c r="Q68" s="243">
        <v>340.00129535074444</v>
      </c>
      <c r="R68" s="243">
        <v>350.81522894661265</v>
      </c>
      <c r="S68" s="243">
        <v>370.87641121119452</v>
      </c>
      <c r="T68" s="243">
        <v>388.86323516968156</v>
      </c>
      <c r="U68" s="243"/>
      <c r="V68" s="243">
        <v>406.60633903860582</v>
      </c>
      <c r="W68" s="243"/>
      <c r="X68" s="243">
        <v>425.63510223437351</v>
      </c>
      <c r="Y68" s="243">
        <v>445.06537871839305</v>
      </c>
      <c r="Z68" s="243">
        <v>464.84455830473689</v>
      </c>
      <c r="AA68" s="243">
        <v>485.03541386520493</v>
      </c>
      <c r="AB68" s="243">
        <v>571.0018559495046</v>
      </c>
      <c r="AC68" s="243">
        <v>593.25943764307794</v>
      </c>
      <c r="AD68" s="243">
        <v>652.71282134034072</v>
      </c>
      <c r="AE68" s="30"/>
      <c r="AF68" s="3">
        <v>-340.00129535074444</v>
      </c>
      <c r="AG68" s="3">
        <v>-350.81522894661265</v>
      </c>
      <c r="AH68" s="3">
        <v>-370.87641121119452</v>
      </c>
      <c r="AI68" s="3">
        <v>-387.73823516968156</v>
      </c>
      <c r="AJ68" s="3">
        <v>-405.46362925882141</v>
      </c>
      <c r="AK68" s="3">
        <v>-424.47440388698249</v>
      </c>
      <c r="AL68" s="3">
        <v>-443.88640862688789</v>
      </c>
      <c r="AM68" s="3">
        <v>-463.64702883483795</v>
      </c>
      <c r="AN68" s="3">
        <v>-483.81903285468627</v>
      </c>
      <c r="AO68" s="3">
        <v>-569.70705407686319</v>
      </c>
      <c r="AP68" s="3">
        <v>-591.85946216728689</v>
      </c>
      <c r="AQ68" s="3">
        <v>-651.19912926572374</v>
      </c>
      <c r="AR68" s="30"/>
      <c r="AS68" s="3">
        <v>0.29883487295118238</v>
      </c>
      <c r="AT68" s="3">
        <v>32.257119937975446</v>
      </c>
      <c r="AU68" s="3">
        <v>0</v>
      </c>
      <c r="AV68" s="3">
        <v>0</v>
      </c>
      <c r="AW68" s="170">
        <f t="shared" si="46"/>
        <v>0</v>
      </c>
      <c r="AX68" s="3">
        <v>0</v>
      </c>
      <c r="AY68" s="170">
        <f t="shared" si="46"/>
        <v>0</v>
      </c>
      <c r="AZ68" s="3">
        <v>0</v>
      </c>
      <c r="BA68" s="3">
        <v>0</v>
      </c>
      <c r="BB68" s="3">
        <v>0</v>
      </c>
      <c r="BC68" s="3">
        <v>0</v>
      </c>
      <c r="BD68" s="194" t="e">
        <f t="shared" si="32"/>
        <v>#DIV/0!</v>
      </c>
      <c r="BE68" s="194" t="e">
        <f t="shared" si="33"/>
        <v>#DIV/0!</v>
      </c>
      <c r="BF68" s="194" t="e">
        <f t="shared" si="34"/>
        <v>#DIV/0!</v>
      </c>
      <c r="BG68" s="3">
        <v>0</v>
      </c>
      <c r="BH68" s="194" t="e">
        <f t="shared" si="35"/>
        <v>#DIV/0!</v>
      </c>
      <c r="BI68" s="194" t="e">
        <f t="shared" si="36"/>
        <v>#DIV/0!</v>
      </c>
      <c r="BJ68" s="194" t="e">
        <f t="shared" si="37"/>
        <v>#DIV/0!</v>
      </c>
      <c r="BK68" s="194" t="e">
        <f t="shared" si="38"/>
        <v>#DIV/0!</v>
      </c>
      <c r="BL68" s="3">
        <v>0</v>
      </c>
      <c r="BM68" s="194" t="e">
        <f t="shared" si="39"/>
        <v>#DIV/0!</v>
      </c>
      <c r="BN68" s="194" t="e">
        <f t="shared" si="40"/>
        <v>#DIV/0!</v>
      </c>
      <c r="BO68" s="194" t="e">
        <f t="shared" si="41"/>
        <v>#DIV/0!</v>
      </c>
      <c r="BP68" s="194" t="e">
        <f t="shared" si="42"/>
        <v>#DIV/0!</v>
      </c>
      <c r="BQ68" s="3">
        <v>0</v>
      </c>
      <c r="BR68" s="202" t="e">
        <f t="shared" si="50"/>
        <v>#DIV/0!</v>
      </c>
      <c r="BS68" s="202" t="e">
        <f t="shared" si="48"/>
        <v>#DIV/0!</v>
      </c>
      <c r="BT68" s="202" t="e">
        <f t="shared" si="49"/>
        <v>#DIV/0!</v>
      </c>
      <c r="BU68" s="30"/>
      <c r="BV68" s="30"/>
    </row>
    <row r="69" spans="1:74" x14ac:dyDescent="0.35">
      <c r="A69" s="240" t="s">
        <v>31</v>
      </c>
      <c r="B69" s="8">
        <v>63.902999999999999</v>
      </c>
      <c r="C69" s="8">
        <v>79.2</v>
      </c>
      <c r="D69" s="8">
        <v>90</v>
      </c>
      <c r="E69" s="8">
        <v>123.08</v>
      </c>
      <c r="F69" s="169">
        <f t="shared" si="47"/>
        <v>123.08</v>
      </c>
      <c r="G69" s="8">
        <v>120.75</v>
      </c>
      <c r="H69" s="169">
        <v>133.22626755219605</v>
      </c>
      <c r="I69" s="8">
        <v>123.41265621671525</v>
      </c>
      <c r="J69" s="8">
        <v>126.12922041649232</v>
      </c>
      <c r="K69" s="8">
        <v>128.90073000456616</v>
      </c>
      <c r="L69" s="8">
        <v>131.72824168888036</v>
      </c>
      <c r="M69" s="8">
        <v>143.62013895449277</v>
      </c>
      <c r="N69" s="8">
        <v>159.88031503957961</v>
      </c>
      <c r="O69" s="8">
        <v>177.8344463418141</v>
      </c>
      <c r="P69" s="30"/>
      <c r="Q69" s="243">
        <v>1.2330092785882092</v>
      </c>
      <c r="R69" s="243">
        <v>1.2231156443765523</v>
      </c>
      <c r="S69" s="243">
        <v>1.5516476870427194</v>
      </c>
      <c r="T69" s="243">
        <v>2.0703446072937077</v>
      </c>
      <c r="U69" s="243"/>
      <c r="V69" s="243">
        <v>2.085281646777156</v>
      </c>
      <c r="W69" s="243"/>
      <c r="X69" s="243">
        <v>2.1072475537770217</v>
      </c>
      <c r="Y69" s="243">
        <v>2.1320145424236641</v>
      </c>
      <c r="Z69" s="243">
        <v>2.1423775634172086</v>
      </c>
      <c r="AA69" s="243">
        <v>2.1013114146130389</v>
      </c>
      <c r="AB69" s="243">
        <v>2.1360719372190649</v>
      </c>
      <c r="AC69" s="243">
        <v>2.1952660939161879</v>
      </c>
      <c r="AD69" s="243">
        <v>2.2511690993679303</v>
      </c>
      <c r="AE69" s="30"/>
      <c r="AF69" s="8">
        <v>62.669990721411793</v>
      </c>
      <c r="AG69" s="8">
        <v>77.976884355623454</v>
      </c>
      <c r="AH69" s="8">
        <v>88.448352312957283</v>
      </c>
      <c r="AI69" s="8">
        <v>121.00965539270629</v>
      </c>
      <c r="AJ69" s="8">
        <v>118.66471835322284</v>
      </c>
      <c r="AK69" s="8">
        <v>121.30540866293822</v>
      </c>
      <c r="AL69" s="8">
        <v>123.99720587406865</v>
      </c>
      <c r="AM69" s="8">
        <v>126.75835244114894</v>
      </c>
      <c r="AN69" s="8">
        <v>129.62693027426732</v>
      </c>
      <c r="AO69" s="8">
        <v>141.4840670172737</v>
      </c>
      <c r="AP69" s="8">
        <v>157.68504894566343</v>
      </c>
      <c r="AQ69" s="8">
        <v>175.58327724244617</v>
      </c>
      <c r="AR69" s="30"/>
      <c r="AS69" s="8">
        <v>21.274189081087503</v>
      </c>
      <c r="AT69" s="8">
        <v>24.334406326356955</v>
      </c>
      <c r="AU69" s="8">
        <v>54.61096222194395</v>
      </c>
      <c r="AV69" s="8">
        <v>54.61096222194395</v>
      </c>
      <c r="AW69" s="169">
        <f t="shared" si="46"/>
        <v>54.61096222194395</v>
      </c>
      <c r="AX69" s="8">
        <v>54.61096222194395</v>
      </c>
      <c r="AY69" s="169">
        <f t="shared" si="46"/>
        <v>54.61096222194395</v>
      </c>
      <c r="AZ69" s="8">
        <v>54.61096222194395</v>
      </c>
      <c r="BA69" s="8">
        <v>54.61096222194395</v>
      </c>
      <c r="BB69" s="8">
        <v>54.61096222194395</v>
      </c>
      <c r="BC69" s="8">
        <v>54.61096222194395</v>
      </c>
      <c r="BD69" s="195">
        <f t="shared" si="32"/>
        <v>54.61096222194395</v>
      </c>
      <c r="BE69" s="195">
        <f t="shared" si="33"/>
        <v>54.61096222194395</v>
      </c>
      <c r="BF69" s="195">
        <f t="shared" si="34"/>
        <v>54.61096222194395</v>
      </c>
      <c r="BG69" s="8">
        <v>54.61096222194395</v>
      </c>
      <c r="BH69" s="195">
        <f t="shared" si="35"/>
        <v>54.61096222194395</v>
      </c>
      <c r="BI69" s="195">
        <f t="shared" si="36"/>
        <v>54.61096222194395</v>
      </c>
      <c r="BJ69" s="195">
        <f t="shared" si="37"/>
        <v>54.61096222194395</v>
      </c>
      <c r="BK69" s="195">
        <f t="shared" si="38"/>
        <v>54.61096222194395</v>
      </c>
      <c r="BL69" s="8">
        <v>54.61096222194395</v>
      </c>
      <c r="BM69" s="195">
        <f t="shared" si="39"/>
        <v>54.61096222194395</v>
      </c>
      <c r="BN69" s="195">
        <f t="shared" si="40"/>
        <v>54.61096222194395</v>
      </c>
      <c r="BO69" s="195">
        <f t="shared" si="41"/>
        <v>54.61096222194395</v>
      </c>
      <c r="BP69" s="195">
        <f t="shared" si="42"/>
        <v>54.61096222194395</v>
      </c>
      <c r="BQ69" s="8">
        <v>54.61096222194395</v>
      </c>
      <c r="BR69" s="202">
        <f t="shared" si="50"/>
        <v>0</v>
      </c>
      <c r="BS69" s="202">
        <f t="shared" si="48"/>
        <v>0</v>
      </c>
      <c r="BT69" s="202">
        <f t="shared" si="49"/>
        <v>0</v>
      </c>
      <c r="BU69" s="30"/>
      <c r="BV69" s="30"/>
    </row>
    <row r="70" spans="1:74" x14ac:dyDescent="0.35">
      <c r="F70" s="172"/>
      <c r="H70" s="172"/>
      <c r="AF70" s="32"/>
      <c r="AG70" s="32"/>
      <c r="AH70" s="32"/>
      <c r="AI70" s="32"/>
      <c r="AJ70" s="32"/>
      <c r="AK70" s="32"/>
      <c r="AL70" s="32"/>
      <c r="AM70" s="32"/>
      <c r="AN70" s="32"/>
      <c r="AO70" s="32"/>
      <c r="AP70" s="32"/>
      <c r="AQ70" s="32"/>
      <c r="AS70" s="32"/>
      <c r="AW70" s="172"/>
      <c r="AY70" s="172"/>
      <c r="BE70" s="188"/>
      <c r="BF70" s="188"/>
      <c r="BH70" s="188"/>
      <c r="BI70" s="188"/>
      <c r="BJ70" s="188"/>
      <c r="BK70" s="188"/>
      <c r="BM70" s="188"/>
      <c r="BN70" s="188"/>
      <c r="BO70" s="188"/>
      <c r="BP70" s="188"/>
      <c r="BR70" s="202" t="e">
        <f t="shared" si="50"/>
        <v>#DIV/0!</v>
      </c>
      <c r="BS70" s="202" t="e">
        <f t="shared" si="48"/>
        <v>#DIV/0!</v>
      </c>
      <c r="BT70" s="202" t="e">
        <f t="shared" si="49"/>
        <v>#DIV/0!</v>
      </c>
      <c r="BU70" s="30"/>
    </row>
    <row r="71" spans="1:74" x14ac:dyDescent="0.35">
      <c r="A71" s="7" t="s">
        <v>1</v>
      </c>
      <c r="B71" s="8">
        <v>34588.655360000004</v>
      </c>
      <c r="C71" s="8">
        <v>35181.100099999996</v>
      </c>
      <c r="D71" s="8">
        <v>40592.745600000002</v>
      </c>
      <c r="E71" s="8">
        <v>39571.762199999997</v>
      </c>
      <c r="F71" s="169"/>
      <c r="G71" s="8">
        <v>40629.520000000004</v>
      </c>
      <c r="H71" s="169"/>
      <c r="I71" s="8">
        <v>42183.278803334979</v>
      </c>
      <c r="J71" s="8">
        <v>43940.964871268778</v>
      </c>
      <c r="K71" s="8">
        <v>45697.425692916338</v>
      </c>
      <c r="L71" s="8">
        <v>47498.297948163301</v>
      </c>
      <c r="M71" s="8">
        <v>51866.438760597492</v>
      </c>
      <c r="N71" s="8">
        <v>56696.279516095376</v>
      </c>
      <c r="O71" s="8">
        <v>61841.375673419127</v>
      </c>
      <c r="Q71" s="8">
        <v>18209.415041510838</v>
      </c>
      <c r="R71" s="8">
        <v>17089.662191393363</v>
      </c>
      <c r="S71" s="8">
        <v>17440.264311947936</v>
      </c>
      <c r="T71" s="8">
        <v>18079.955426758301</v>
      </c>
      <c r="U71" s="160"/>
      <c r="V71" s="8">
        <v>19080.871755360975</v>
      </c>
      <c r="W71" s="160"/>
      <c r="X71" s="8">
        <v>18706.211312110358</v>
      </c>
      <c r="Y71" s="8">
        <v>18447.5575734013</v>
      </c>
      <c r="Z71" s="8">
        <v>18418.381649459741</v>
      </c>
      <c r="AA71" s="8">
        <v>18483.363165913615</v>
      </c>
      <c r="AB71" s="8">
        <v>17870.248029961709</v>
      </c>
      <c r="AC71" s="8">
        <v>21248.916885146602</v>
      </c>
      <c r="AD71" s="8">
        <v>24286.539947481531</v>
      </c>
      <c r="AF71" s="8">
        <v>16379.240318489159</v>
      </c>
      <c r="AG71" s="8">
        <v>18091.437908606636</v>
      </c>
      <c r="AH71" s="8">
        <v>23152.481288052062</v>
      </c>
      <c r="AI71" s="8">
        <v>21491.806773241697</v>
      </c>
      <c r="AJ71" s="8">
        <v>21548.648244639029</v>
      </c>
      <c r="AK71" s="8">
        <v>23477.067491224618</v>
      </c>
      <c r="AL71" s="8">
        <v>25493.407297867474</v>
      </c>
      <c r="AM71" s="8">
        <v>27279.044043456593</v>
      </c>
      <c r="AN71" s="8">
        <v>29014.934782249689</v>
      </c>
      <c r="AO71" s="8">
        <v>33996.190730635783</v>
      </c>
      <c r="AP71" s="8">
        <v>35447.362630948774</v>
      </c>
      <c r="AQ71" s="8">
        <v>37554.835725937592</v>
      </c>
      <c r="AS71" s="8">
        <v>19866.471847690795</v>
      </c>
      <c r="AT71" s="8">
        <v>18816.876600861789</v>
      </c>
      <c r="AU71" s="8">
        <v>25292.773371204708</v>
      </c>
      <c r="AV71" s="8">
        <v>23455.167503601988</v>
      </c>
      <c r="AW71" s="169"/>
      <c r="AX71" s="8">
        <v>23809.887642635465</v>
      </c>
      <c r="AY71" s="169"/>
      <c r="AZ71" s="8">
        <v>24286.085395488175</v>
      </c>
      <c r="BA71" s="8">
        <v>25360.995023457581</v>
      </c>
      <c r="BB71" s="8">
        <v>26624.732213283314</v>
      </c>
      <c r="BC71" s="8">
        <v>27974.26553005409</v>
      </c>
      <c r="BD71" s="195">
        <f t="shared" si="32"/>
        <v>28869.278514358102</v>
      </c>
      <c r="BE71" s="195">
        <f t="shared" si="33"/>
        <v>29792.926682710546</v>
      </c>
      <c r="BF71" s="195">
        <f t="shared" si="34"/>
        <v>30746.126193625169</v>
      </c>
      <c r="BG71" s="8">
        <v>31729.822517333108</v>
      </c>
      <c r="BH71" s="195">
        <f t="shared" si="35"/>
        <v>32289.717822949067</v>
      </c>
      <c r="BI71" s="195">
        <f t="shared" si="36"/>
        <v>32859.492879801568</v>
      </c>
      <c r="BJ71" s="195">
        <f t="shared" si="37"/>
        <v>33439.322023134206</v>
      </c>
      <c r="BK71" s="195">
        <f t="shared" si="38"/>
        <v>34029.382664460063</v>
      </c>
      <c r="BL71" s="8">
        <v>34629.855345844662</v>
      </c>
      <c r="BM71" s="195">
        <f t="shared" si="39"/>
        <v>35260.084247464474</v>
      </c>
      <c r="BN71" s="195">
        <f t="shared" si="40"/>
        <v>35901.782687852792</v>
      </c>
      <c r="BO71" s="195">
        <f t="shared" si="41"/>
        <v>36555.159401200042</v>
      </c>
      <c r="BP71" s="195">
        <f t="shared" si="42"/>
        <v>37220.426920451173</v>
      </c>
      <c r="BQ71" s="8">
        <v>37897.801646439199</v>
      </c>
      <c r="BR71" s="202">
        <f t="shared" si="50"/>
        <v>3.199415489005264E-2</v>
      </c>
      <c r="BS71" s="202">
        <f t="shared" si="48"/>
        <v>1.7645711863345737E-2</v>
      </c>
      <c r="BT71" s="202">
        <f t="shared" si="49"/>
        <v>1.8199004741018543E-2</v>
      </c>
      <c r="BU71" s="30"/>
    </row>
    <row r="72" spans="1:74" x14ac:dyDescent="0.35">
      <c r="A72" s="7" t="s">
        <v>2</v>
      </c>
      <c r="B72" s="8">
        <v>5873.4612000000006</v>
      </c>
      <c r="C72" s="8">
        <v>7574.9475999999995</v>
      </c>
      <c r="D72" s="8">
        <v>8151.5365000000002</v>
      </c>
      <c r="E72" s="8">
        <v>8708.9279999999999</v>
      </c>
      <c r="F72" s="169"/>
      <c r="G72" s="8">
        <v>8484.9600000000009</v>
      </c>
      <c r="H72" s="169"/>
      <c r="I72" s="8">
        <v>9087.803281190967</v>
      </c>
      <c r="J72" s="8">
        <v>9639.4295393249158</v>
      </c>
      <c r="K72" s="8">
        <v>10309.920534599361</v>
      </c>
      <c r="L72" s="8">
        <v>10999.132543365924</v>
      </c>
      <c r="M72" s="8">
        <v>12175.656475975888</v>
      </c>
      <c r="N72" s="8">
        <v>13831.742234362086</v>
      </c>
      <c r="O72" s="8">
        <v>15720.247140287707</v>
      </c>
      <c r="Q72" s="8">
        <v>5624.6677229679281</v>
      </c>
      <c r="R72" s="8">
        <v>5624.5564769049643</v>
      </c>
      <c r="S72" s="8">
        <v>5788.8374996040475</v>
      </c>
      <c r="T72" s="8">
        <v>5918.4261235966478</v>
      </c>
      <c r="U72" s="160"/>
      <c r="V72" s="8">
        <v>6042.4347076476151</v>
      </c>
      <c r="W72" s="160"/>
      <c r="X72" s="8">
        <v>6183.2567702095221</v>
      </c>
      <c r="Y72" s="8">
        <v>6325.4257262884039</v>
      </c>
      <c r="Z72" s="8">
        <v>6469.6336018363036</v>
      </c>
      <c r="AA72" s="8">
        <v>6612.2753041756896</v>
      </c>
      <c r="AB72" s="8">
        <v>7210.1845816435962</v>
      </c>
      <c r="AC72" s="8">
        <v>7566.1102472564362</v>
      </c>
      <c r="AD72" s="8">
        <v>7942.7851607922694</v>
      </c>
      <c r="AF72" s="8">
        <v>248.79347703207236</v>
      </c>
      <c r="AG72" s="8">
        <v>1950.3911230950357</v>
      </c>
      <c r="AH72" s="8">
        <v>2362.6990003959527</v>
      </c>
      <c r="AI72" s="8">
        <v>2790.501876403353</v>
      </c>
      <c r="AJ72" s="8">
        <v>2442.5252923523858</v>
      </c>
      <c r="AK72" s="8">
        <v>2904.5465109814445</v>
      </c>
      <c r="AL72" s="8">
        <v>3314.0038130365124</v>
      </c>
      <c r="AM72" s="8">
        <v>3840.2869327630583</v>
      </c>
      <c r="AN72" s="8">
        <v>4386.8572391902344</v>
      </c>
      <c r="AO72" s="8">
        <v>4965.4718943322896</v>
      </c>
      <c r="AP72" s="8">
        <v>6265.6319871056494</v>
      </c>
      <c r="AQ72" s="8">
        <v>7777.4619794954406</v>
      </c>
      <c r="AS72" s="8">
        <v>4595.818316615303</v>
      </c>
      <c r="AT72" s="8">
        <v>5363.4946802712657</v>
      </c>
      <c r="AU72" s="8">
        <v>6184.0140550826018</v>
      </c>
      <c r="AV72" s="8">
        <v>6384.8843871021272</v>
      </c>
      <c r="AW72" s="169"/>
      <c r="AX72" s="8">
        <v>6593.7386401759559</v>
      </c>
      <c r="AY72" s="169"/>
      <c r="AZ72" s="8">
        <v>7015.0119850417514</v>
      </c>
      <c r="BA72" s="8">
        <v>7479.6954539355856</v>
      </c>
      <c r="BB72" s="8">
        <v>7846.5728951777783</v>
      </c>
      <c r="BC72" s="8">
        <v>8238.3417868067263</v>
      </c>
      <c r="BD72" s="195">
        <f t="shared" si="32"/>
        <v>8401.0297431955187</v>
      </c>
      <c r="BE72" s="195">
        <f t="shared" si="33"/>
        <v>8566.9304057136378</v>
      </c>
      <c r="BF72" s="195">
        <f t="shared" si="34"/>
        <v>8736.1072177830956</v>
      </c>
      <c r="BG72" s="8">
        <v>8908.6248756849054</v>
      </c>
      <c r="BH72" s="195">
        <f t="shared" si="35"/>
        <v>9162.1546357952047</v>
      </c>
      <c r="BI72" s="195">
        <f t="shared" si="36"/>
        <v>9422.8995767171946</v>
      </c>
      <c r="BJ72" s="195">
        <f t="shared" si="37"/>
        <v>9691.0650346375314</v>
      </c>
      <c r="BK72" s="195">
        <f t="shared" si="38"/>
        <v>9966.8621893870823</v>
      </c>
      <c r="BL72" s="8">
        <v>10250.508230744661</v>
      </c>
      <c r="BM72" s="195">
        <f t="shared" si="39"/>
        <v>10546.586267631013</v>
      </c>
      <c r="BN72" s="195">
        <f t="shared" si="40"/>
        <v>10851.216290619239</v>
      </c>
      <c r="BO72" s="195">
        <f t="shared" si="41"/>
        <v>11164.645317242474</v>
      </c>
      <c r="BP72" s="195">
        <f t="shared" si="42"/>
        <v>11487.127499945078</v>
      </c>
      <c r="BQ72" s="8">
        <v>11818.924332169059</v>
      </c>
      <c r="BR72" s="202">
        <f t="shared" si="50"/>
        <v>1.9747658035908167E-2</v>
      </c>
      <c r="BS72" s="202">
        <f t="shared" si="48"/>
        <v>2.8458910735177589E-2</v>
      </c>
      <c r="BT72" s="202">
        <f t="shared" si="49"/>
        <v>2.8884229954405205E-2</v>
      </c>
      <c r="BU72" s="30"/>
    </row>
    <row r="73" spans="1:74" x14ac:dyDescent="0.35">
      <c r="A73" s="7" t="s">
        <v>3</v>
      </c>
      <c r="B73" s="8">
        <v>44361.638599999998</v>
      </c>
      <c r="C73" s="8">
        <v>44566.092000000004</v>
      </c>
      <c r="D73" s="8">
        <v>50681.294000000002</v>
      </c>
      <c r="E73" s="8">
        <v>53385.444000000003</v>
      </c>
      <c r="F73" s="169"/>
      <c r="G73" s="8">
        <v>53995.656000000003</v>
      </c>
      <c r="H73" s="169"/>
      <c r="I73" s="8">
        <v>56879.497620739668</v>
      </c>
      <c r="J73" s="8">
        <v>60047.723063707381</v>
      </c>
      <c r="K73" s="8">
        <v>63933.239167298612</v>
      </c>
      <c r="L73" s="8">
        <v>68178.279547237733</v>
      </c>
      <c r="M73" s="8">
        <v>77635.061289753445</v>
      </c>
      <c r="N73" s="8">
        <v>89838.4665984249</v>
      </c>
      <c r="O73" s="8">
        <v>102355.72734116015</v>
      </c>
      <c r="Q73" s="8">
        <v>16412.304366777949</v>
      </c>
      <c r="R73" s="8">
        <v>16892.034498535784</v>
      </c>
      <c r="S73" s="8">
        <v>18047.550328036221</v>
      </c>
      <c r="T73" s="8">
        <v>19150.521475320638</v>
      </c>
      <c r="U73" s="160"/>
      <c r="V73" s="8">
        <v>20298.465533209393</v>
      </c>
      <c r="W73" s="160"/>
      <c r="X73" s="8">
        <v>21567.048557768987</v>
      </c>
      <c r="Y73" s="8">
        <v>22918.45137089321</v>
      </c>
      <c r="Z73" s="8">
        <v>24354.040318246425</v>
      </c>
      <c r="AA73" s="8">
        <v>25858.727505896932</v>
      </c>
      <c r="AB73" s="8">
        <v>32928.8021113082</v>
      </c>
      <c r="AC73" s="8">
        <v>38925.093336857659</v>
      </c>
      <c r="AD73" s="8">
        <v>46106.130985569784</v>
      </c>
      <c r="AF73" s="8">
        <v>27949.334233222049</v>
      </c>
      <c r="AG73" s="8">
        <v>27674.057501464216</v>
      </c>
      <c r="AH73" s="8">
        <v>32633.743671963784</v>
      </c>
      <c r="AI73" s="8">
        <v>34234.922524679365</v>
      </c>
      <c r="AJ73" s="8">
        <v>33697.190466790606</v>
      </c>
      <c r="AK73" s="8">
        <v>35312.449062970685</v>
      </c>
      <c r="AL73" s="8">
        <v>37129.271692814174</v>
      </c>
      <c r="AM73" s="8">
        <v>39579.198849052169</v>
      </c>
      <c r="AN73" s="8">
        <v>42319.552041340809</v>
      </c>
      <c r="AO73" s="8">
        <v>44706.259178445252</v>
      </c>
      <c r="AP73" s="8">
        <v>50913.373261567242</v>
      </c>
      <c r="AQ73" s="8">
        <v>56249.596355590358</v>
      </c>
      <c r="AS73" s="8">
        <v>21331.437870826659</v>
      </c>
      <c r="AT73" s="8">
        <v>21423.366408693433</v>
      </c>
      <c r="AU73" s="8">
        <v>26909.594314356036</v>
      </c>
      <c r="AV73" s="8">
        <v>32660.413038757502</v>
      </c>
      <c r="AW73" s="169"/>
      <c r="AX73" s="8">
        <v>28547.902363146168</v>
      </c>
      <c r="AY73" s="169"/>
      <c r="AZ73" s="8">
        <v>31684.476675136768</v>
      </c>
      <c r="BA73" s="8">
        <v>36568.527802565797</v>
      </c>
      <c r="BB73" s="8">
        <v>37416.141932382459</v>
      </c>
      <c r="BC73" s="8">
        <v>39424.384494025762</v>
      </c>
      <c r="BD73" s="195">
        <f t="shared" si="32"/>
        <v>40314.345076499107</v>
      </c>
      <c r="BE73" s="195">
        <f t="shared" si="33"/>
        <v>41224.395505612323</v>
      </c>
      <c r="BF73" s="195">
        <f t="shared" si="34"/>
        <v>42154.989286774486</v>
      </c>
      <c r="BG73" s="8">
        <v>43106.590162762797</v>
      </c>
      <c r="BH73" s="195">
        <f t="shared" si="35"/>
        <v>45474.975449476675</v>
      </c>
      <c r="BI73" s="195">
        <f t="shared" si="36"/>
        <v>47973.48582484042</v>
      </c>
      <c r="BJ73" s="195">
        <f t="shared" si="37"/>
        <v>50609.270690934471</v>
      </c>
      <c r="BK73" s="195">
        <f t="shared" si="38"/>
        <v>53389.872256104689</v>
      </c>
      <c r="BL73" s="8">
        <v>56323.247116733866</v>
      </c>
      <c r="BM73" s="195">
        <f t="shared" si="39"/>
        <v>56065.241176646778</v>
      </c>
      <c r="BN73" s="195">
        <f t="shared" si="40"/>
        <v>55808.417112046773</v>
      </c>
      <c r="BO73" s="195">
        <f t="shared" si="41"/>
        <v>55552.769508990023</v>
      </c>
      <c r="BP73" s="195">
        <f t="shared" si="42"/>
        <v>55298.292978332931</v>
      </c>
      <c r="BQ73" s="8">
        <v>55044.982155618542</v>
      </c>
      <c r="BR73" s="202">
        <f t="shared" si="50"/>
        <v>2.2573861174882914E-2</v>
      </c>
      <c r="BS73" s="202">
        <f t="shared" si="48"/>
        <v>5.4942533792890602E-2</v>
      </c>
      <c r="BT73" s="202">
        <f t="shared" si="49"/>
        <v>-4.5808072739903505E-3</v>
      </c>
      <c r="BU73" s="30"/>
    </row>
    <row r="74" spans="1:74" x14ac:dyDescent="0.35">
      <c r="A74" s="7" t="s">
        <v>4</v>
      </c>
      <c r="B74" s="8">
        <v>8084.1369999999988</v>
      </c>
      <c r="C74" s="8">
        <v>5107.0826999999999</v>
      </c>
      <c r="D74" s="8">
        <v>9644.7471999999998</v>
      </c>
      <c r="E74" s="8">
        <v>11119.925999999999</v>
      </c>
      <c r="F74" s="169"/>
      <c r="G74" s="8">
        <v>11064.26</v>
      </c>
      <c r="H74" s="169"/>
      <c r="I74" s="8">
        <v>11631.018167079128</v>
      </c>
      <c r="J74" s="8">
        <v>12299.027939240121</v>
      </c>
      <c r="K74" s="8">
        <v>13056.449259769824</v>
      </c>
      <c r="L74" s="8">
        <v>13768.140018964183</v>
      </c>
      <c r="M74" s="8">
        <v>15490.590578684498</v>
      </c>
      <c r="N74" s="8">
        <v>17817.172570296985</v>
      </c>
      <c r="O74" s="8">
        <v>20337.385720896353</v>
      </c>
      <c r="Q74" s="8">
        <v>2971.5121795749528</v>
      </c>
      <c r="R74" s="8">
        <v>3033.1475076555757</v>
      </c>
      <c r="S74" s="8">
        <v>3115.8146886890218</v>
      </c>
      <c r="T74" s="8">
        <v>3173.15012520346</v>
      </c>
      <c r="U74" s="160"/>
      <c r="V74" s="8">
        <v>3225.6419220424618</v>
      </c>
      <c r="W74" s="160"/>
      <c r="X74" s="8">
        <v>3284.9264196541321</v>
      </c>
      <c r="Y74" s="8">
        <v>3346.1790338501405</v>
      </c>
      <c r="Z74" s="8">
        <v>3407.2089690203975</v>
      </c>
      <c r="AA74" s="8">
        <v>3462.6751729667362</v>
      </c>
      <c r="AB74" s="8">
        <v>3695.674106429612</v>
      </c>
      <c r="AC74" s="8">
        <v>3857.7917431480791</v>
      </c>
      <c r="AD74" s="8">
        <v>4030.4714659751717</v>
      </c>
      <c r="AF74" s="8">
        <v>5112.6248204250478</v>
      </c>
      <c r="AG74" s="8">
        <v>2073.9351923444242</v>
      </c>
      <c r="AH74" s="8">
        <v>6528.932511310978</v>
      </c>
      <c r="AI74" s="8">
        <v>7946.7758747965399</v>
      </c>
      <c r="AJ74" s="8">
        <v>7838.6180779575388</v>
      </c>
      <c r="AK74" s="8">
        <v>8346.0917474249964</v>
      </c>
      <c r="AL74" s="8">
        <v>8952.8489053899812</v>
      </c>
      <c r="AM74" s="8">
        <v>9649.2402907494288</v>
      </c>
      <c r="AN74" s="8">
        <v>10305.464845997447</v>
      </c>
      <c r="AO74" s="8">
        <v>11794.916472254885</v>
      </c>
      <c r="AP74" s="8">
        <v>13959.380827148907</v>
      </c>
      <c r="AQ74" s="8">
        <v>16306.914254921181</v>
      </c>
      <c r="AS74" s="8">
        <v>5108.1764708148048</v>
      </c>
      <c r="AT74" s="8">
        <v>2572.0042287413539</v>
      </c>
      <c r="AU74" s="8">
        <v>5873.5334443316633</v>
      </c>
      <c r="AV74" s="8">
        <v>5999.4838558816864</v>
      </c>
      <c r="AW74" s="169"/>
      <c r="AX74" s="8">
        <v>6161.1240943446683</v>
      </c>
      <c r="AY74" s="169"/>
      <c r="AZ74" s="8">
        <v>6521.3797498308004</v>
      </c>
      <c r="BA74" s="8">
        <v>6905.2046612741924</v>
      </c>
      <c r="BB74" s="8">
        <v>7314.2377814745942</v>
      </c>
      <c r="BC74" s="8">
        <v>7750.2355482006587</v>
      </c>
      <c r="BD74" s="195">
        <f t="shared" si="32"/>
        <v>8219.2594867691223</v>
      </c>
      <c r="BE74" s="195">
        <f t="shared" si="33"/>
        <v>8716.6675245797505</v>
      </c>
      <c r="BF74" s="195">
        <f t="shared" si="34"/>
        <v>9244.1773929113515</v>
      </c>
      <c r="BG74" s="8">
        <v>9803.6107756367928</v>
      </c>
      <c r="BH74" s="195">
        <f t="shared" si="35"/>
        <v>10160.550895403285</v>
      </c>
      <c r="BI74" s="195">
        <f t="shared" si="36"/>
        <v>10530.486864557794</v>
      </c>
      <c r="BJ74" s="195">
        <f t="shared" si="37"/>
        <v>10913.891849583892</v>
      </c>
      <c r="BK74" s="195">
        <f t="shared" si="38"/>
        <v>11311.256244505616</v>
      </c>
      <c r="BL74" s="8">
        <v>11723.088298125782</v>
      </c>
      <c r="BM74" s="195">
        <f t="shared" si="39"/>
        <v>12157.471012479153</v>
      </c>
      <c r="BN74" s="195">
        <f t="shared" si="40"/>
        <v>12607.949173504128</v>
      </c>
      <c r="BO74" s="195">
        <f t="shared" si="41"/>
        <v>13075.119175566779</v>
      </c>
      <c r="BP74" s="195">
        <f t="shared" si="42"/>
        <v>13559.599511596025</v>
      </c>
      <c r="BQ74" s="8">
        <v>14062.031591915116</v>
      </c>
      <c r="BR74" s="202">
        <f t="shared" si="50"/>
        <v>6.051737855597894E-2</v>
      </c>
      <c r="BS74" s="202">
        <f t="shared" si="48"/>
        <v>3.6409046415177171E-2</v>
      </c>
      <c r="BT74" s="202">
        <f t="shared" si="49"/>
        <v>3.7053607659239152E-2</v>
      </c>
      <c r="BU74" s="30"/>
    </row>
    <row r="75" spans="1:74" x14ac:dyDescent="0.35">
      <c r="A75" s="7" t="s">
        <v>5</v>
      </c>
      <c r="B75" s="8">
        <v>4297.0375999999997</v>
      </c>
      <c r="C75" s="8">
        <v>3829.4001400000002</v>
      </c>
      <c r="D75" s="8">
        <v>5498.6030000000001</v>
      </c>
      <c r="E75" s="8">
        <v>6156.7519999999995</v>
      </c>
      <c r="F75" s="169"/>
      <c r="G75" s="8">
        <v>6425.5327097797845</v>
      </c>
      <c r="H75" s="169"/>
      <c r="I75" s="8">
        <v>7114.5443136356807</v>
      </c>
      <c r="J75" s="8">
        <v>8152.7789397967008</v>
      </c>
      <c r="K75" s="8">
        <v>9448.3005923021119</v>
      </c>
      <c r="L75" s="8">
        <v>10714.996279935731</v>
      </c>
      <c r="M75" s="8">
        <v>13029.528012787614</v>
      </c>
      <c r="N75" s="8">
        <v>15947.029504694136</v>
      </c>
      <c r="O75" s="8">
        <v>19166.423992888533</v>
      </c>
      <c r="Q75" s="8">
        <v>823.23833827773024</v>
      </c>
      <c r="R75" s="8">
        <v>728.25506644329607</v>
      </c>
      <c r="S75" s="8">
        <v>555.09656719610996</v>
      </c>
      <c r="T75" s="8">
        <v>647.5347224796302</v>
      </c>
      <c r="U75" s="160"/>
      <c r="V75" s="8">
        <v>741.45595241741626</v>
      </c>
      <c r="W75" s="160"/>
      <c r="X75" s="8">
        <v>839.48240655941265</v>
      </c>
      <c r="Y75" s="8">
        <v>943.3270372137265</v>
      </c>
      <c r="Z75" s="8">
        <v>1050.1072366502467</v>
      </c>
      <c r="AA75" s="8">
        <v>1152.1142825519189</v>
      </c>
      <c r="AB75" s="8">
        <v>1534.1967848326408</v>
      </c>
      <c r="AC75" s="8">
        <v>1647.8705910622352</v>
      </c>
      <c r="AD75" s="8">
        <v>1797.5444876596041</v>
      </c>
      <c r="AF75" s="8">
        <v>3473.7992617222699</v>
      </c>
      <c r="AG75" s="8">
        <v>3101.1450735567041</v>
      </c>
      <c r="AH75" s="8">
        <v>4943.5064328038898</v>
      </c>
      <c r="AI75" s="8">
        <v>5509.2172775203699</v>
      </c>
      <c r="AJ75" s="8">
        <v>5684.0767573623689</v>
      </c>
      <c r="AK75" s="8">
        <v>6275.0619070762677</v>
      </c>
      <c r="AL75" s="8">
        <v>7209.4519025829732</v>
      </c>
      <c r="AM75" s="8">
        <v>8398.1933556518634</v>
      </c>
      <c r="AN75" s="8">
        <v>9562.8819973838126</v>
      </c>
      <c r="AO75" s="8">
        <v>11495.331227954975</v>
      </c>
      <c r="AP75" s="8">
        <v>14299.1589136319</v>
      </c>
      <c r="AQ75" s="8">
        <v>17368.879505228928</v>
      </c>
      <c r="AS75" s="8">
        <v>3190.6774940524438</v>
      </c>
      <c r="AT75" s="8">
        <v>2719.2580814321518</v>
      </c>
      <c r="AU75" s="8">
        <v>4206.0848150249876</v>
      </c>
      <c r="AV75" s="8">
        <v>4533.0035943376324</v>
      </c>
      <c r="AW75" s="169"/>
      <c r="AX75" s="8">
        <v>4838.2338913675885</v>
      </c>
      <c r="AY75" s="169"/>
      <c r="AZ75" s="8">
        <v>5403.4339273392052</v>
      </c>
      <c r="BA75" s="8">
        <v>6134.171249103636</v>
      </c>
      <c r="BB75" s="8">
        <v>6982.2944163855655</v>
      </c>
      <c r="BC75" s="8">
        <v>7733.9157954259554</v>
      </c>
      <c r="BD75" s="195">
        <f t="shared" si="32"/>
        <v>8360.0158414449797</v>
      </c>
      <c r="BE75" s="195">
        <f t="shared" si="33"/>
        <v>9036.8018889662271</v>
      </c>
      <c r="BF75" s="195">
        <f t="shared" si="34"/>
        <v>9768.3772290924826</v>
      </c>
      <c r="BG75" s="8">
        <v>10559.177335331438</v>
      </c>
      <c r="BH75" s="195">
        <f t="shared" si="35"/>
        <v>10969.818370134222</v>
      </c>
      <c r="BI75" s="195">
        <f t="shared" si="36"/>
        <v>11396.429025875152</v>
      </c>
      <c r="BJ75" s="195">
        <f t="shared" si="37"/>
        <v>11839.63035298829</v>
      </c>
      <c r="BK75" s="195">
        <f t="shared" si="38"/>
        <v>12300.067554243131</v>
      </c>
      <c r="BL75" s="8">
        <v>12778.410924016651</v>
      </c>
      <c r="BM75" s="195">
        <f t="shared" si="39"/>
        <v>13270.687168039874</v>
      </c>
      <c r="BN75" s="195">
        <f t="shared" si="40"/>
        <v>13781.927890656767</v>
      </c>
      <c r="BO75" s="195">
        <f t="shared" si="41"/>
        <v>14312.863680541261</v>
      </c>
      <c r="BP75" s="195">
        <f t="shared" si="42"/>
        <v>14864.253271607762</v>
      </c>
      <c r="BQ75" s="8">
        <v>15436.884627280026</v>
      </c>
      <c r="BR75" s="202">
        <f t="shared" si="50"/>
        <v>8.0955115439621972E-2</v>
      </c>
      <c r="BS75" s="202">
        <f t="shared" si="48"/>
        <v>3.8889491270192256E-2</v>
      </c>
      <c r="BT75" s="202">
        <f t="shared" si="49"/>
        <v>3.8524058034321351E-2</v>
      </c>
      <c r="BU75" s="30"/>
    </row>
    <row r="76" spans="1:74" x14ac:dyDescent="0.35">
      <c r="F76" s="172"/>
      <c r="H76" s="172"/>
      <c r="AW76" s="172"/>
      <c r="AY76" s="172"/>
      <c r="BR76" s="202"/>
      <c r="BS76" s="202"/>
      <c r="BT76" s="202"/>
    </row>
    <row r="77" spans="1:74" x14ac:dyDescent="0.35">
      <c r="F77" s="172"/>
      <c r="H77" s="172"/>
      <c r="AW77" s="172"/>
      <c r="AY77" s="172"/>
      <c r="BR77" s="202"/>
      <c r="BS77" s="202"/>
      <c r="BT77" s="202"/>
    </row>
    <row r="78" spans="1:74" x14ac:dyDescent="0.35">
      <c r="F78" s="172"/>
      <c r="H78" s="172"/>
      <c r="AW78" s="172"/>
      <c r="AY78" s="172"/>
      <c r="BR78" s="202"/>
      <c r="BS78" s="202"/>
      <c r="BT78" s="202"/>
    </row>
    <row r="79" spans="1:74" x14ac:dyDescent="0.35">
      <c r="F79" s="172"/>
      <c r="H79" s="172"/>
      <c r="AW79" s="172"/>
      <c r="AY79" s="172"/>
      <c r="BR79" s="202"/>
      <c r="BS79" s="202"/>
      <c r="BT79" s="202"/>
    </row>
    <row r="80" spans="1:74" x14ac:dyDescent="0.35">
      <c r="F80" s="172"/>
      <c r="H80" s="172"/>
      <c r="AW80" s="172"/>
      <c r="AY80" s="172"/>
      <c r="BR80" s="202"/>
      <c r="BS80" s="202"/>
      <c r="BT80" s="202"/>
    </row>
    <row r="81" spans="1:74" x14ac:dyDescent="0.35">
      <c r="F81" s="172"/>
      <c r="H81" s="172"/>
      <c r="AW81" s="172"/>
      <c r="AY81" s="172"/>
      <c r="BR81" s="202"/>
      <c r="BS81" s="202"/>
      <c r="BT81" s="202"/>
    </row>
    <row r="82" spans="1:74" x14ac:dyDescent="0.35">
      <c r="F82" s="172"/>
      <c r="H82" s="172"/>
      <c r="AW82" s="172"/>
      <c r="AY82" s="172"/>
      <c r="BR82" s="202"/>
      <c r="BS82" s="202"/>
      <c r="BT82" s="202"/>
    </row>
    <row r="83" spans="1:74" x14ac:dyDescent="0.35">
      <c r="F83" s="172"/>
      <c r="H83" s="172"/>
      <c r="AW83" s="172"/>
      <c r="AY83" s="172"/>
      <c r="BR83" s="202"/>
      <c r="BS83" s="202"/>
      <c r="BT83" s="202"/>
    </row>
    <row r="84" spans="1:74" x14ac:dyDescent="0.35">
      <c r="F84" s="172"/>
      <c r="H84" s="172"/>
      <c r="AW84" s="172"/>
      <c r="AY84" s="172"/>
      <c r="BR84" s="202"/>
      <c r="BS84" s="202"/>
      <c r="BT84" s="202"/>
    </row>
    <row r="85" spans="1:74" x14ac:dyDescent="0.35">
      <c r="F85" s="172"/>
      <c r="H85" s="172"/>
      <c r="AW85" s="172"/>
      <c r="AY85" s="172"/>
      <c r="BR85" s="202"/>
      <c r="BS85" s="202"/>
      <c r="BT85" s="202"/>
    </row>
    <row r="86" spans="1:74" x14ac:dyDescent="0.35">
      <c r="F86" s="172"/>
      <c r="H86" s="172"/>
      <c r="AW86" s="172"/>
      <c r="AY86" s="172"/>
      <c r="BR86" s="202"/>
      <c r="BS86" s="202"/>
      <c r="BT86" s="202"/>
    </row>
    <row r="87" spans="1:74" x14ac:dyDescent="0.35">
      <c r="F87" s="172"/>
      <c r="H87" s="172"/>
      <c r="AW87" s="172"/>
      <c r="AY87" s="172"/>
      <c r="BR87" s="202"/>
      <c r="BS87" s="202"/>
      <c r="BT87" s="202"/>
    </row>
    <row r="88" spans="1:74" x14ac:dyDescent="0.35">
      <c r="F88" s="172"/>
      <c r="H88" s="172"/>
      <c r="AW88" s="172"/>
      <c r="AY88" s="172"/>
      <c r="BR88" s="202"/>
      <c r="BS88" s="202"/>
      <c r="BT88" s="202"/>
    </row>
    <row r="89" spans="1:74" x14ac:dyDescent="0.35">
      <c r="F89" s="172"/>
      <c r="H89" s="172"/>
      <c r="AW89" s="172"/>
      <c r="AY89" s="172"/>
      <c r="BR89" s="202"/>
      <c r="BS89" s="202"/>
      <c r="BT89" s="202"/>
    </row>
    <row r="90" spans="1:74" x14ac:dyDescent="0.35">
      <c r="F90" s="172"/>
      <c r="H90" s="172"/>
      <c r="AW90" s="172"/>
      <c r="AY90" s="172"/>
      <c r="BR90" s="202"/>
      <c r="BS90" s="202"/>
      <c r="BT90" s="202"/>
    </row>
    <row r="91" spans="1:74" x14ac:dyDescent="0.35">
      <c r="A91" s="13" t="s">
        <v>40</v>
      </c>
      <c r="B91" s="13" t="s">
        <v>35</v>
      </c>
      <c r="C91" s="13"/>
      <c r="D91" s="13"/>
      <c r="E91" s="13"/>
      <c r="F91" s="174"/>
      <c r="G91" s="13"/>
      <c r="H91" s="174"/>
      <c r="I91" s="13"/>
      <c r="J91" s="13"/>
      <c r="K91" s="13"/>
      <c r="L91" s="13"/>
      <c r="M91" s="13"/>
      <c r="N91" s="13"/>
      <c r="O91" s="13"/>
      <c r="P91" s="22"/>
      <c r="Q91" s="13" t="s">
        <v>36</v>
      </c>
      <c r="R91" s="13"/>
      <c r="S91" s="13"/>
      <c r="T91" s="13"/>
      <c r="U91" s="13"/>
      <c r="V91" s="13"/>
      <c r="W91" s="13"/>
      <c r="X91" s="13"/>
      <c r="Y91" s="13"/>
      <c r="Z91" s="13"/>
      <c r="AA91" s="13"/>
      <c r="AB91" s="13"/>
      <c r="AC91" s="13"/>
      <c r="AD91" s="13"/>
      <c r="AE91" s="22"/>
      <c r="AF91" s="13" t="s">
        <v>38</v>
      </c>
      <c r="AG91" s="13"/>
      <c r="AH91" s="13"/>
      <c r="AI91" s="13"/>
      <c r="AJ91" s="13"/>
      <c r="AK91" s="13"/>
      <c r="AL91" s="13"/>
      <c r="AM91" s="13"/>
      <c r="AN91" s="13"/>
      <c r="AO91" s="13"/>
      <c r="AP91" s="13"/>
      <c r="AQ91" s="13"/>
      <c r="AR91" s="22"/>
      <c r="AS91" s="13" t="s">
        <v>37</v>
      </c>
      <c r="AT91" s="13"/>
      <c r="AU91" s="13"/>
      <c r="AV91" s="13"/>
      <c r="AW91" s="174"/>
      <c r="AX91" s="13"/>
      <c r="AY91" s="174"/>
      <c r="AZ91" s="13"/>
      <c r="BA91" s="13"/>
      <c r="BB91" s="13"/>
      <c r="BC91" s="13"/>
      <c r="BD91" s="198"/>
      <c r="BE91" s="13"/>
      <c r="BF91" s="13"/>
      <c r="BG91" s="13"/>
      <c r="BH91" s="13"/>
      <c r="BI91" s="13"/>
      <c r="BJ91" s="13"/>
      <c r="BK91" s="13"/>
      <c r="BL91" s="13"/>
      <c r="BM91" s="13"/>
      <c r="BN91" s="13"/>
      <c r="BO91" s="13"/>
      <c r="BP91" s="13"/>
      <c r="BQ91" s="13"/>
      <c r="BR91" s="202"/>
      <c r="BS91" s="202"/>
      <c r="BT91" s="202"/>
      <c r="BU91" s="22"/>
      <c r="BV91" s="22"/>
    </row>
    <row r="92" spans="1:74" x14ac:dyDescent="0.35">
      <c r="A92" s="1" t="s">
        <v>34</v>
      </c>
      <c r="B92" s="4">
        <v>30711.735312562818</v>
      </c>
      <c r="C92" s="4">
        <v>30314.85496516039</v>
      </c>
      <c r="D92" s="4">
        <v>31208.168877205946</v>
      </c>
      <c r="E92" s="4">
        <v>32637.14097185227</v>
      </c>
      <c r="F92" s="168">
        <f>E92</f>
        <v>32637.14097185227</v>
      </c>
      <c r="G92" s="4">
        <v>34407.640120288386</v>
      </c>
      <c r="H92" s="168">
        <f>G92</f>
        <v>34407.640120288386</v>
      </c>
      <c r="I92" s="4">
        <v>35212.872648618126</v>
      </c>
      <c r="J92" s="4">
        <v>36164.640237533298</v>
      </c>
      <c r="K92" s="4">
        <v>37357.031316735665</v>
      </c>
      <c r="L92" s="4">
        <v>38703.369407518941</v>
      </c>
      <c r="M92" s="4">
        <v>44260.903703603668</v>
      </c>
      <c r="N92" s="4">
        <v>51507.80409220959</v>
      </c>
      <c r="O92" s="4">
        <v>59426.328344295012</v>
      </c>
      <c r="P92" s="20"/>
      <c r="Q92" s="4">
        <v>15808.659739843804</v>
      </c>
      <c r="R92" s="4">
        <v>15794.655780804598</v>
      </c>
      <c r="S92" s="4">
        <v>16230.167370380697</v>
      </c>
      <c r="T92" s="4">
        <v>17157.73126896266</v>
      </c>
      <c r="U92" s="4"/>
      <c r="V92" s="4">
        <v>18044.243202433936</v>
      </c>
      <c r="W92" s="4"/>
      <c r="X92" s="4">
        <v>18866.737154045335</v>
      </c>
      <c r="Y92" s="4">
        <v>19814.496258082872</v>
      </c>
      <c r="Z92" s="4">
        <v>20754.470079401464</v>
      </c>
      <c r="AA92" s="4">
        <v>21847.295163684175</v>
      </c>
      <c r="AB92" s="4">
        <v>26371.678056183315</v>
      </c>
      <c r="AC92" s="4">
        <v>32235.788851908306</v>
      </c>
      <c r="AD92" s="4">
        <v>38665.952455555554</v>
      </c>
      <c r="AE92" s="20"/>
      <c r="AF92" s="4">
        <v>14903.075572719014</v>
      </c>
      <c r="AG92" s="4">
        <v>14520.199184355788</v>
      </c>
      <c r="AH92" s="4">
        <v>14978.001506825249</v>
      </c>
      <c r="AI92" s="4">
        <v>15479.409702889618</v>
      </c>
      <c r="AJ92" s="4">
        <v>16363.396917854463</v>
      </c>
      <c r="AK92" s="4">
        <v>16346.135494572791</v>
      </c>
      <c r="AL92" s="4">
        <v>16350.143979450435</v>
      </c>
      <c r="AM92" s="4">
        <v>16602.561237334197</v>
      </c>
      <c r="AN92" s="4">
        <v>16856.074243834766</v>
      </c>
      <c r="AO92" s="4">
        <v>17889.225647420346</v>
      </c>
      <c r="AP92" s="4">
        <v>19272.01524030128</v>
      </c>
      <c r="AQ92" s="4">
        <v>20760.375888739472</v>
      </c>
      <c r="AR92" s="20"/>
      <c r="AS92" s="4">
        <v>14533.838146349903</v>
      </c>
      <c r="AT92" s="4">
        <v>14574.422890498776</v>
      </c>
      <c r="AU92" s="4">
        <v>14949.732568954125</v>
      </c>
      <c r="AV92" s="4">
        <v>15846.716523091372</v>
      </c>
      <c r="AW92" s="168">
        <f t="shared" ref="AW92:AY92" si="51">AV92</f>
        <v>15846.716523091372</v>
      </c>
      <c r="AX92" s="4">
        <v>16322.118018784115</v>
      </c>
      <c r="AY92" s="168">
        <f t="shared" si="51"/>
        <v>16322.118018784115</v>
      </c>
      <c r="AZ92" s="4">
        <v>16322.118018784115</v>
      </c>
      <c r="BA92" s="4">
        <v>16322.118018784113</v>
      </c>
      <c r="BB92" s="4">
        <v>16566.949789065879</v>
      </c>
      <c r="BC92" s="4">
        <v>16815.454035901865</v>
      </c>
      <c r="BD92" s="192">
        <f t="shared" ref="BD92:BD155" si="52">BC92+(BC92*BR92)</f>
        <v>17067.685846440392</v>
      </c>
      <c r="BE92" s="192">
        <f t="shared" ref="BE92:BE155" si="53">BD92+(BD92*BR92)</f>
        <v>17323.701134136998</v>
      </c>
      <c r="BF92" s="192">
        <f t="shared" ref="BF92:BF155" si="54">BE92+(BE92*BR92)</f>
        <v>17583.556651149051</v>
      </c>
      <c r="BG92" s="4">
        <v>17847.310000916284</v>
      </c>
      <c r="BH92" s="192">
        <f t="shared" ref="BH92:BH155" si="55">BG92+(BG92*BS92)</f>
        <v>18115.019650930026</v>
      </c>
      <c r="BI92" s="192">
        <f t="shared" ref="BI92:BI155" si="56">BH92+(BH92*BS92)</f>
        <v>18386.744945693976</v>
      </c>
      <c r="BJ92" s="192">
        <f t="shared" ref="BJ92:BJ155" si="57">BI92+(BI92*BS92)</f>
        <v>18662.546119879382</v>
      </c>
      <c r="BK92" s="192">
        <f t="shared" ref="BK92:BK155" si="58">BJ92+(BJ92*BS92)</f>
        <v>18942.48431167757</v>
      </c>
      <c r="BL92" s="4">
        <v>19226.621576352736</v>
      </c>
      <c r="BM92" s="192">
        <f t="shared" ref="BM92:BM155" si="59">BL92+(BL92*BT92)</f>
        <v>19515.020899998024</v>
      </c>
      <c r="BN92" s="192">
        <f t="shared" ref="BN92:BN155" si="60">BM92+(BM92*BT92)</f>
        <v>19807.746213497994</v>
      </c>
      <c r="BO92" s="192">
        <f t="shared" ref="BO92:BO155" si="61">BN92+(BN92*BT92)</f>
        <v>20104.862406700464</v>
      </c>
      <c r="BP92" s="192">
        <f t="shared" ref="BP92:BP155" si="62">BO92+(BO92*BT92)</f>
        <v>20406.435342800967</v>
      </c>
      <c r="BQ92" s="4">
        <v>20712.531872942971</v>
      </c>
      <c r="BR92" s="202">
        <f t="shared" si="50"/>
        <v>1.4999999999999902E-2</v>
      </c>
      <c r="BS92" s="202">
        <f t="shared" si="48"/>
        <v>1.4999999999999902E-2</v>
      </c>
      <c r="BT92" s="202">
        <f t="shared" si="49"/>
        <v>1.4999999999999902E-2</v>
      </c>
      <c r="BU92" s="30"/>
      <c r="BV92" s="20"/>
    </row>
    <row r="93" spans="1:74" x14ac:dyDescent="0.35">
      <c r="A93" s="7" t="s">
        <v>0</v>
      </c>
      <c r="B93" s="17">
        <v>5137.4400000000005</v>
      </c>
      <c r="C93" s="17">
        <v>5313.4400000000005</v>
      </c>
      <c r="D93" s="17">
        <v>5313.4400000000005</v>
      </c>
      <c r="E93" s="17">
        <v>5313.4400000000005</v>
      </c>
      <c r="F93" s="169">
        <f t="shared" ref="F93:F149" si="63">E93</f>
        <v>5313.4400000000005</v>
      </c>
      <c r="G93" s="17">
        <v>5313.4400000000005</v>
      </c>
      <c r="H93" s="169">
        <f t="shared" ref="H93:H149" si="64">G93</f>
        <v>5313.4400000000005</v>
      </c>
      <c r="I93" s="17">
        <v>5313.4400000000005</v>
      </c>
      <c r="J93" s="17">
        <v>5313.4400000000005</v>
      </c>
      <c r="K93" s="17">
        <v>5313.4400000000005</v>
      </c>
      <c r="L93" s="17">
        <v>5313.4400000000005</v>
      </c>
      <c r="M93" s="17">
        <v>5313.4400000000005</v>
      </c>
      <c r="N93" s="17">
        <v>5313.4400000000005</v>
      </c>
      <c r="O93" s="17">
        <v>5313.4400000000005</v>
      </c>
      <c r="P93" s="30"/>
      <c r="Q93" s="17">
        <v>2118.9606767259597</v>
      </c>
      <c r="R93" s="17">
        <v>2188.9134001133707</v>
      </c>
      <c r="S93" s="17">
        <v>2190.9710856084557</v>
      </c>
      <c r="T93" s="17">
        <v>2257.1098308303335</v>
      </c>
      <c r="U93" s="17"/>
      <c r="V93" s="17">
        <v>2317.2295326864046</v>
      </c>
      <c r="W93" s="17"/>
      <c r="X93" s="17">
        <v>2367.5707823114162</v>
      </c>
      <c r="Y93" s="17">
        <v>2428.2934619948746</v>
      </c>
      <c r="Z93" s="17">
        <v>2482.4208434353141</v>
      </c>
      <c r="AA93" s="17">
        <v>2543.7536291729043</v>
      </c>
      <c r="AB93" s="17">
        <v>2743.9704608585521</v>
      </c>
      <c r="AC93" s="17">
        <v>2958.1428605198239</v>
      </c>
      <c r="AD93" s="17">
        <v>3053.1276322871499</v>
      </c>
      <c r="AE93" s="30"/>
      <c r="AF93" s="17">
        <v>3018.4793232740408</v>
      </c>
      <c r="AG93" s="17">
        <v>3124.5265998866298</v>
      </c>
      <c r="AH93" s="17">
        <v>3122.4689143915448</v>
      </c>
      <c r="AI93" s="17">
        <v>3056.330169169667</v>
      </c>
      <c r="AJ93" s="17">
        <v>2996.2104673135959</v>
      </c>
      <c r="AK93" s="17">
        <v>2945.8692176885843</v>
      </c>
      <c r="AL93" s="17">
        <v>2885.1465380051259</v>
      </c>
      <c r="AM93" s="17">
        <v>2831.0191565646865</v>
      </c>
      <c r="AN93" s="17">
        <v>2769.6863708270962</v>
      </c>
      <c r="AO93" s="17">
        <v>2569.4695391414484</v>
      </c>
      <c r="AP93" s="17">
        <v>2355.2971394801766</v>
      </c>
      <c r="AQ93" s="17">
        <v>2260.3123677128506</v>
      </c>
      <c r="AR93" s="30"/>
      <c r="AS93" s="17">
        <v>2639.2551008574442</v>
      </c>
      <c r="AT93" s="17">
        <v>2533.8790985993551</v>
      </c>
      <c r="AU93" s="17">
        <v>2160.180416531316</v>
      </c>
      <c r="AV93" s="17">
        <v>2160.180416531316</v>
      </c>
      <c r="AW93" s="169">
        <f t="shared" ref="AW93:AY93" si="65">AV93</f>
        <v>2160.180416531316</v>
      </c>
      <c r="AX93" s="17">
        <v>2160.180416531316</v>
      </c>
      <c r="AY93" s="169">
        <f t="shared" si="65"/>
        <v>2160.180416531316</v>
      </c>
      <c r="AZ93" s="17">
        <v>2160.180416531316</v>
      </c>
      <c r="BA93" s="17">
        <v>2160.180416531316</v>
      </c>
      <c r="BB93" s="17">
        <v>2160.180416531316</v>
      </c>
      <c r="BC93" s="17">
        <v>2160.180416531316</v>
      </c>
      <c r="BD93" s="193">
        <f t="shared" si="52"/>
        <v>2160.180416531316</v>
      </c>
      <c r="BE93" s="193">
        <f t="shared" si="53"/>
        <v>2160.180416531316</v>
      </c>
      <c r="BF93" s="193">
        <f t="shared" si="54"/>
        <v>2160.180416531316</v>
      </c>
      <c r="BG93" s="17">
        <v>2160.180416531316</v>
      </c>
      <c r="BH93" s="193">
        <f t="shared" si="55"/>
        <v>2160.180416531316</v>
      </c>
      <c r="BI93" s="193">
        <f t="shared" si="56"/>
        <v>2160.180416531316</v>
      </c>
      <c r="BJ93" s="193">
        <f t="shared" si="57"/>
        <v>2160.180416531316</v>
      </c>
      <c r="BK93" s="193">
        <f t="shared" si="58"/>
        <v>2160.180416531316</v>
      </c>
      <c r="BL93" s="17">
        <v>2160.180416531316</v>
      </c>
      <c r="BM93" s="193">
        <f t="shared" si="59"/>
        <v>2160.180416531316</v>
      </c>
      <c r="BN93" s="193">
        <f t="shared" si="60"/>
        <v>2160.180416531316</v>
      </c>
      <c r="BO93" s="193">
        <f t="shared" si="61"/>
        <v>2160.180416531316</v>
      </c>
      <c r="BP93" s="193">
        <f t="shared" si="62"/>
        <v>2160.180416531316</v>
      </c>
      <c r="BQ93" s="17">
        <v>2160.180416531316</v>
      </c>
      <c r="BR93" s="202">
        <f t="shared" si="50"/>
        <v>0</v>
      </c>
      <c r="BS93" s="202">
        <f t="shared" si="48"/>
        <v>0</v>
      </c>
      <c r="BT93" s="202">
        <f t="shared" si="49"/>
        <v>0</v>
      </c>
      <c r="BU93" s="30"/>
      <c r="BV93" s="30"/>
    </row>
    <row r="94" spans="1:74" x14ac:dyDescent="0.35">
      <c r="A94" s="6" t="s">
        <v>7</v>
      </c>
      <c r="B94" s="3">
        <v>704</v>
      </c>
      <c r="C94" s="3">
        <v>704</v>
      </c>
      <c r="D94" s="3">
        <v>718.08</v>
      </c>
      <c r="E94" s="3">
        <v>732.44160000000011</v>
      </c>
      <c r="F94" s="170">
        <f t="shared" si="63"/>
        <v>732.44160000000011</v>
      </c>
      <c r="G94" s="3">
        <v>747.09043200000008</v>
      </c>
      <c r="H94" s="170">
        <f t="shared" si="64"/>
        <v>747.09043200000008</v>
      </c>
      <c r="I94" s="3">
        <v>762.03224064000005</v>
      </c>
      <c r="J94" s="3">
        <v>777.2728854528001</v>
      </c>
      <c r="K94" s="3">
        <v>792.81834316185609</v>
      </c>
      <c r="L94" s="3">
        <v>808.67471002509319</v>
      </c>
      <c r="M94" s="3">
        <v>875.33551310983523</v>
      </c>
      <c r="N94" s="3">
        <v>962.86906442081886</v>
      </c>
      <c r="O94" s="3">
        <v>1059.1559708629009</v>
      </c>
      <c r="P94" s="30"/>
      <c r="Q94" s="3">
        <v>2400.5711829803786</v>
      </c>
      <c r="R94" s="3">
        <v>2478.068791309086</v>
      </c>
      <c r="S94" s="3">
        <v>2520.5758575990567</v>
      </c>
      <c r="T94" s="3">
        <v>2606.559058473124</v>
      </c>
      <c r="U94" s="3"/>
      <c r="V94" s="3">
        <v>2686.9522003696775</v>
      </c>
      <c r="W94" s="3"/>
      <c r="X94" s="3">
        <v>2758.2722887541663</v>
      </c>
      <c r="Y94" s="3">
        <v>2842.7145133440631</v>
      </c>
      <c r="Z94" s="3">
        <v>2920.7837844081541</v>
      </c>
      <c r="AA94" s="3">
        <v>3007.8143163872423</v>
      </c>
      <c r="AB94" s="3">
        <v>3318.8301215245842</v>
      </c>
      <c r="AC94" s="3">
        <v>3423.461514881024</v>
      </c>
      <c r="AD94" s="3">
        <v>3404.5579831695873</v>
      </c>
      <c r="AE94" s="30"/>
      <c r="AF94" s="3">
        <v>-1696.5711829803786</v>
      </c>
      <c r="AG94" s="3">
        <v>-1774.068791309086</v>
      </c>
      <c r="AH94" s="3">
        <v>-1802.4958575990568</v>
      </c>
      <c r="AI94" s="3">
        <v>-1874.1174584731239</v>
      </c>
      <c r="AJ94" s="3">
        <v>-1939.8617683696775</v>
      </c>
      <c r="AK94" s="3">
        <v>-1996.2400481141663</v>
      </c>
      <c r="AL94" s="3">
        <v>-2065.4416278912631</v>
      </c>
      <c r="AM94" s="3">
        <v>-2127.9654412462978</v>
      </c>
      <c r="AN94" s="3">
        <v>-2199.1396063621492</v>
      </c>
      <c r="AO94" s="3">
        <v>-2443.4946084147491</v>
      </c>
      <c r="AP94" s="3">
        <v>-2460.5924504602053</v>
      </c>
      <c r="AQ94" s="3">
        <v>-2345.4020123066866</v>
      </c>
      <c r="AR94" s="30"/>
      <c r="AS94" s="3">
        <v>77.482488655346145</v>
      </c>
      <c r="AT94" s="3">
        <v>23.615561604312532</v>
      </c>
      <c r="AU94" s="3">
        <v>10.047308050074472</v>
      </c>
      <c r="AV94" s="3">
        <v>10.047308050074472</v>
      </c>
      <c r="AW94" s="170">
        <f t="shared" ref="AW94:AY94" si="66">AV94</f>
        <v>10.047308050074472</v>
      </c>
      <c r="AX94" s="3">
        <v>10.047308050074472</v>
      </c>
      <c r="AY94" s="170">
        <f t="shared" si="66"/>
        <v>10.047308050074472</v>
      </c>
      <c r="AZ94" s="3">
        <v>10.047308050074472</v>
      </c>
      <c r="BA94" s="3">
        <v>9.8463618890729823</v>
      </c>
      <c r="BB94" s="3">
        <v>9.6494346512915232</v>
      </c>
      <c r="BC94" s="3">
        <v>9.456445958265693</v>
      </c>
      <c r="BD94" s="194">
        <f t="shared" si="52"/>
        <v>9.2673170391003783</v>
      </c>
      <c r="BE94" s="194">
        <f t="shared" si="53"/>
        <v>9.0819706983183703</v>
      </c>
      <c r="BF94" s="194">
        <f t="shared" si="54"/>
        <v>8.9003312843520028</v>
      </c>
      <c r="BG94" s="3">
        <v>8.722324658664963</v>
      </c>
      <c r="BH94" s="194">
        <f t="shared" si="55"/>
        <v>8.6871528486529961</v>
      </c>
      <c r="BI94" s="194">
        <f t="shared" si="56"/>
        <v>8.6521228650769775</v>
      </c>
      <c r="BJ94" s="194">
        <f t="shared" si="57"/>
        <v>8.6172341360374816</v>
      </c>
      <c r="BK94" s="194">
        <f t="shared" si="58"/>
        <v>8.5824860919412043</v>
      </c>
      <c r="BL94" s="3">
        <v>8.5478781654916638</v>
      </c>
      <c r="BM94" s="194">
        <f t="shared" si="59"/>
        <v>8.5134097916799369</v>
      </c>
      <c r="BN94" s="194">
        <f t="shared" si="60"/>
        <v>8.479080407775438</v>
      </c>
      <c r="BO94" s="194">
        <f t="shared" si="61"/>
        <v>8.4448894533167316</v>
      </c>
      <c r="BP94" s="194">
        <f t="shared" si="62"/>
        <v>8.4108363701023787</v>
      </c>
      <c r="BQ94" s="3">
        <v>8.3769206021818299</v>
      </c>
      <c r="BR94" s="202">
        <f t="shared" si="50"/>
        <v>-2.0000000000000018E-2</v>
      </c>
      <c r="BS94" s="202">
        <f t="shared" si="48"/>
        <v>-4.0323894590447162E-3</v>
      </c>
      <c r="BT94" s="202">
        <f t="shared" si="49"/>
        <v>-4.0323894590447162E-3</v>
      </c>
      <c r="BU94" s="30"/>
      <c r="BV94" s="30"/>
    </row>
    <row r="95" spans="1:74" x14ac:dyDescent="0.35">
      <c r="A95" s="7" t="s">
        <v>8</v>
      </c>
      <c r="B95" s="8">
        <v>6939.2053125628127</v>
      </c>
      <c r="C95" s="8">
        <v>5986.3851551603884</v>
      </c>
      <c r="D95" s="8">
        <v>6140.9203544059455</v>
      </c>
      <c r="E95" s="8">
        <v>6579.4216269042718</v>
      </c>
      <c r="F95" s="169">
        <f t="shared" si="63"/>
        <v>6579.4216269042718</v>
      </c>
      <c r="G95" s="8">
        <v>7304.2349889301313</v>
      </c>
      <c r="H95" s="169">
        <f t="shared" si="64"/>
        <v>7304.2349889301313</v>
      </c>
      <c r="I95" s="8">
        <v>7004.7849547251271</v>
      </c>
      <c r="J95" s="8">
        <v>6788.812906645363</v>
      </c>
      <c r="K95" s="8">
        <v>6746.0474799955473</v>
      </c>
      <c r="L95" s="8">
        <v>6785.1303040428074</v>
      </c>
      <c r="M95" s="8">
        <v>6286.3303966704325</v>
      </c>
      <c r="N95" s="8">
        <v>8667.6027172908471</v>
      </c>
      <c r="O95" s="8">
        <v>10792.801701539018</v>
      </c>
      <c r="P95" s="30"/>
      <c r="Q95" s="8">
        <v>3482.8741000281157</v>
      </c>
      <c r="R95" s="8">
        <v>3660.7237842003356</v>
      </c>
      <c r="S95" s="8">
        <v>3832.9742691145939</v>
      </c>
      <c r="T95" s="8">
        <v>4094.9459089786401</v>
      </c>
      <c r="U95" s="160"/>
      <c r="V95" s="8">
        <v>4369.6184395804667</v>
      </c>
      <c r="W95" s="160"/>
      <c r="X95" s="8">
        <v>4631.3124276505341</v>
      </c>
      <c r="Y95" s="8">
        <v>4941.7338183062529</v>
      </c>
      <c r="Z95" s="8">
        <v>5251.1725854285905</v>
      </c>
      <c r="AA95" s="8">
        <v>5594.5304446243263</v>
      </c>
      <c r="AB95" s="8">
        <v>7053.8252791258419</v>
      </c>
      <c r="AC95" s="8">
        <v>8411.0773451357527</v>
      </c>
      <c r="AD95" s="8">
        <v>9253.5930627776143</v>
      </c>
      <c r="AE95" s="30"/>
      <c r="AF95" s="8">
        <v>3456.331212534697</v>
      </c>
      <c r="AG95" s="8">
        <v>2325.6613709600529</v>
      </c>
      <c r="AH95" s="8">
        <v>2307.9460852913517</v>
      </c>
      <c r="AI95" s="8">
        <v>2484.4757179256317</v>
      </c>
      <c r="AJ95" s="8">
        <v>2934.6165493496646</v>
      </c>
      <c r="AK95" s="8">
        <v>2373.472527074593</v>
      </c>
      <c r="AL95" s="8">
        <v>1847.0790883391101</v>
      </c>
      <c r="AM95" s="8">
        <v>1494.8748945669568</v>
      </c>
      <c r="AN95" s="8">
        <v>1190.5998594184812</v>
      </c>
      <c r="AO95" s="8">
        <v>-767.49488245540942</v>
      </c>
      <c r="AP95" s="8">
        <v>256.52537215509437</v>
      </c>
      <c r="AQ95" s="8">
        <v>1539.2086387614036</v>
      </c>
      <c r="AR95" s="30"/>
      <c r="AS95" s="8">
        <v>3232.7385662779648</v>
      </c>
      <c r="AT95" s="8">
        <v>3399.5281334920696</v>
      </c>
      <c r="AU95" s="8">
        <v>3386.2559967504508</v>
      </c>
      <c r="AV95" s="8">
        <v>3386.2559967504508</v>
      </c>
      <c r="AW95" s="169">
        <f t="shared" ref="AW95:AY95" si="67">AV95</f>
        <v>3386.2559967504508</v>
      </c>
      <c r="AX95" s="8">
        <v>3386.2559967504508</v>
      </c>
      <c r="AY95" s="169">
        <f t="shared" si="67"/>
        <v>3386.2559967504508</v>
      </c>
      <c r="AZ95" s="8">
        <v>3386.2559967504508</v>
      </c>
      <c r="BA95" s="8">
        <v>3216.9431969129282</v>
      </c>
      <c r="BB95" s="8">
        <v>3056.0960370672815</v>
      </c>
      <c r="BC95" s="8">
        <v>2903.2912352139174</v>
      </c>
      <c r="BD95" s="195">
        <f t="shared" si="52"/>
        <v>2758.1266734532214</v>
      </c>
      <c r="BE95" s="195">
        <f t="shared" si="53"/>
        <v>2620.2203397805602</v>
      </c>
      <c r="BF95" s="195">
        <f t="shared" si="54"/>
        <v>2489.209322791532</v>
      </c>
      <c r="BG95" s="8">
        <v>2364.7488566519555</v>
      </c>
      <c r="BH95" s="195">
        <f t="shared" si="55"/>
        <v>2340.6137135655213</v>
      </c>
      <c r="BI95" s="195">
        <f t="shared" si="56"/>
        <v>2316.724899018443</v>
      </c>
      <c r="BJ95" s="195">
        <f t="shared" si="57"/>
        <v>2293.0798989278715</v>
      </c>
      <c r="BK95" s="195">
        <f t="shared" si="58"/>
        <v>2269.6762248702353</v>
      </c>
      <c r="BL95" s="8">
        <v>2246.5114138193576</v>
      </c>
      <c r="BM95" s="195">
        <f t="shared" si="59"/>
        <v>2223.583027887245</v>
      </c>
      <c r="BN95" s="195">
        <f t="shared" si="60"/>
        <v>2200.8886540675207</v>
      </c>
      <c r="BO95" s="195">
        <f t="shared" si="61"/>
        <v>2178.4259039814774</v>
      </c>
      <c r="BP95" s="195">
        <f t="shared" si="62"/>
        <v>2156.192413626723</v>
      </c>
      <c r="BQ95" s="8">
        <v>2134.1858431283895</v>
      </c>
      <c r="BR95" s="202">
        <f t="shared" si="50"/>
        <v>-5.0000000000000044E-2</v>
      </c>
      <c r="BS95" s="202">
        <f t="shared" si="48"/>
        <v>-1.0206218313011495E-2</v>
      </c>
      <c r="BT95" s="202">
        <f t="shared" si="49"/>
        <v>-1.0206218313011495E-2</v>
      </c>
      <c r="BU95" s="30"/>
      <c r="BV95" s="30"/>
    </row>
    <row r="96" spans="1:74" x14ac:dyDescent="0.35">
      <c r="A96" s="6" t="s">
        <v>9</v>
      </c>
      <c r="B96" s="3">
        <v>2275.0419999999999</v>
      </c>
      <c r="C96" s="3">
        <v>2278.2920599999998</v>
      </c>
      <c r="D96" s="3">
        <v>2315.7652517999995</v>
      </c>
      <c r="E96" s="3">
        <v>2353.8500236404993</v>
      </c>
      <c r="F96" s="170">
        <f t="shared" si="63"/>
        <v>2353.8500236404993</v>
      </c>
      <c r="G96" s="3">
        <v>2392.5562914545594</v>
      </c>
      <c r="H96" s="170">
        <f t="shared" si="64"/>
        <v>2392.5562914545594</v>
      </c>
      <c r="I96" s="3">
        <v>2431.8941310477217</v>
      </c>
      <c r="J96" s="3">
        <v>2471.8737806631016</v>
      </c>
      <c r="K96" s="3">
        <v>2512.5056435874576</v>
      </c>
      <c r="L96" s="3">
        <v>2553.8002907988944</v>
      </c>
      <c r="M96" s="3">
        <v>2725.8241631234227</v>
      </c>
      <c r="N96" s="3">
        <v>2866.1351962392564</v>
      </c>
      <c r="O96" s="3">
        <v>3013.6627722588651</v>
      </c>
      <c r="P96" s="30"/>
      <c r="Q96" s="3">
        <v>1330.1476717432456</v>
      </c>
      <c r="R96" s="3">
        <v>1281.6056282383277</v>
      </c>
      <c r="S96" s="3">
        <v>1340.7184877735529</v>
      </c>
      <c r="T96" s="3">
        <v>1390.7616187314193</v>
      </c>
      <c r="U96" s="3"/>
      <c r="V96" s="3">
        <v>1431.2577726483812</v>
      </c>
      <c r="W96" s="3"/>
      <c r="X96" s="3">
        <v>1462.1052025974629</v>
      </c>
      <c r="Y96" s="3">
        <v>1500.1859703310793</v>
      </c>
      <c r="Z96" s="3">
        <v>1533.8125983093908</v>
      </c>
      <c r="AA96" s="3">
        <v>1574.7067546343153</v>
      </c>
      <c r="AB96" s="3">
        <v>1704.555601414696</v>
      </c>
      <c r="AC96" s="3">
        <v>1980.5475072913609</v>
      </c>
      <c r="AD96" s="3">
        <v>2241.9364197895843</v>
      </c>
      <c r="AE96" s="30"/>
      <c r="AF96" s="3">
        <v>944.89432825675431</v>
      </c>
      <c r="AG96" s="3">
        <v>996.68643176167211</v>
      </c>
      <c r="AH96" s="3">
        <v>975.04676402644668</v>
      </c>
      <c r="AI96" s="3">
        <v>963.08840490908005</v>
      </c>
      <c r="AJ96" s="3">
        <v>961.29851880617821</v>
      </c>
      <c r="AK96" s="3">
        <v>969.78892845025871</v>
      </c>
      <c r="AL96" s="3">
        <v>971.68781033202231</v>
      </c>
      <c r="AM96" s="3">
        <v>978.69304527806685</v>
      </c>
      <c r="AN96" s="3">
        <v>979.09353616457906</v>
      </c>
      <c r="AO96" s="3">
        <v>1021.2685617087268</v>
      </c>
      <c r="AP96" s="3">
        <v>885.58768894789546</v>
      </c>
      <c r="AQ96" s="3">
        <v>771.72635246928076</v>
      </c>
      <c r="AR96" s="30"/>
      <c r="AS96" s="3">
        <v>703.80029672258024</v>
      </c>
      <c r="AT96" s="3">
        <v>393.33800764242028</v>
      </c>
      <c r="AU96" s="3">
        <v>143.61351002127759</v>
      </c>
      <c r="AV96" s="3">
        <v>502.6472850744716</v>
      </c>
      <c r="AW96" s="170">
        <f t="shared" ref="AW96:AY96" si="68">AV96</f>
        <v>502.6472850744716</v>
      </c>
      <c r="AX96" s="3">
        <v>527.77964932819521</v>
      </c>
      <c r="AY96" s="170">
        <f t="shared" si="68"/>
        <v>527.77964932819521</v>
      </c>
      <c r="AZ96" s="3">
        <v>554.16863179460495</v>
      </c>
      <c r="BA96" s="3">
        <v>581.8770633843352</v>
      </c>
      <c r="BB96" s="3">
        <v>610.970916553552</v>
      </c>
      <c r="BC96" s="3">
        <v>610.970916553552</v>
      </c>
      <c r="BD96" s="194">
        <f t="shared" si="52"/>
        <v>610.970916553552</v>
      </c>
      <c r="BE96" s="194">
        <f t="shared" si="53"/>
        <v>610.970916553552</v>
      </c>
      <c r="BF96" s="194">
        <f t="shared" si="54"/>
        <v>610.970916553552</v>
      </c>
      <c r="BG96" s="3">
        <v>610.970916553552</v>
      </c>
      <c r="BH96" s="194">
        <f t="shared" si="55"/>
        <v>610.970916553552</v>
      </c>
      <c r="BI96" s="194">
        <f t="shared" si="56"/>
        <v>610.970916553552</v>
      </c>
      <c r="BJ96" s="194">
        <f t="shared" si="57"/>
        <v>610.970916553552</v>
      </c>
      <c r="BK96" s="194">
        <f t="shared" si="58"/>
        <v>610.970916553552</v>
      </c>
      <c r="BL96" s="3">
        <v>610.970916553552</v>
      </c>
      <c r="BM96" s="194">
        <f t="shared" si="59"/>
        <v>610.970916553552</v>
      </c>
      <c r="BN96" s="194">
        <f t="shared" si="60"/>
        <v>610.970916553552</v>
      </c>
      <c r="BO96" s="194">
        <f t="shared" si="61"/>
        <v>610.970916553552</v>
      </c>
      <c r="BP96" s="194">
        <f t="shared" si="62"/>
        <v>610.970916553552</v>
      </c>
      <c r="BQ96" s="3">
        <v>610.970916553552</v>
      </c>
      <c r="BR96" s="202">
        <f t="shared" si="50"/>
        <v>0</v>
      </c>
      <c r="BS96" s="202">
        <f t="shared" si="48"/>
        <v>0</v>
      </c>
      <c r="BT96" s="202">
        <f t="shared" si="49"/>
        <v>0</v>
      </c>
      <c r="BU96" s="30"/>
      <c r="BV96" s="30"/>
    </row>
    <row r="97" spans="1:74" x14ac:dyDescent="0.35">
      <c r="A97" s="7" t="s">
        <v>11</v>
      </c>
      <c r="B97" s="8">
        <v>0</v>
      </c>
      <c r="C97" s="8">
        <v>0</v>
      </c>
      <c r="D97" s="8">
        <v>0</v>
      </c>
      <c r="E97" s="8">
        <v>0</v>
      </c>
      <c r="F97" s="169">
        <f t="shared" si="63"/>
        <v>0</v>
      </c>
      <c r="G97" s="8">
        <v>0</v>
      </c>
      <c r="H97" s="169">
        <f t="shared" si="64"/>
        <v>0</v>
      </c>
      <c r="I97" s="8">
        <v>0</v>
      </c>
      <c r="J97" s="8">
        <v>0</v>
      </c>
      <c r="K97" s="8">
        <v>0</v>
      </c>
      <c r="L97" s="8">
        <v>0</v>
      </c>
      <c r="M97" s="8">
        <v>0</v>
      </c>
      <c r="N97" s="8">
        <v>0</v>
      </c>
      <c r="O97" s="8">
        <v>0</v>
      </c>
      <c r="P97" s="30"/>
      <c r="Q97" s="8">
        <v>24.639245103681898</v>
      </c>
      <c r="R97" s="8">
        <v>22.808776102511551</v>
      </c>
      <c r="S97" s="8">
        <v>24.353972661948195</v>
      </c>
      <c r="T97" s="8">
        <v>25.755497950747042</v>
      </c>
      <c r="U97" s="160"/>
      <c r="V97" s="8">
        <v>27.272873076293397</v>
      </c>
      <c r="W97" s="160"/>
      <c r="X97" s="8">
        <v>28.777242505777284</v>
      </c>
      <c r="Y97" s="8">
        <v>30.397592940451787</v>
      </c>
      <c r="Z97" s="8">
        <v>32.077467324153069</v>
      </c>
      <c r="AA97" s="8">
        <v>33.943740653492412</v>
      </c>
      <c r="AB97" s="8">
        <v>42.136929494649294</v>
      </c>
      <c r="AC97" s="8">
        <v>54.088394803114156</v>
      </c>
      <c r="AD97" s="8">
        <v>68.497653095372044</v>
      </c>
      <c r="AE97" s="30"/>
      <c r="AF97" s="8">
        <v>-24.639245103681898</v>
      </c>
      <c r="AG97" s="8">
        <v>-22.808776102511551</v>
      </c>
      <c r="AH97" s="8">
        <v>-24.353972661948195</v>
      </c>
      <c r="AI97" s="8">
        <v>-25.755497950747042</v>
      </c>
      <c r="AJ97" s="8">
        <v>-27.272873076293397</v>
      </c>
      <c r="AK97" s="8">
        <v>-28.777242505777284</v>
      </c>
      <c r="AL97" s="8">
        <v>-30.397592940451787</v>
      </c>
      <c r="AM97" s="8">
        <v>-32.077467324153069</v>
      </c>
      <c r="AN97" s="8">
        <v>-33.943740653492412</v>
      </c>
      <c r="AO97" s="8">
        <v>-42.136929494649294</v>
      </c>
      <c r="AP97" s="8">
        <v>-54.088394803114156</v>
      </c>
      <c r="AQ97" s="8">
        <v>-68.497653095372044</v>
      </c>
      <c r="AR97" s="30"/>
      <c r="AS97" s="8">
        <v>5.4878403272361505</v>
      </c>
      <c r="AT97" s="8">
        <v>0</v>
      </c>
      <c r="AU97" s="8">
        <v>0</v>
      </c>
      <c r="AV97" s="8">
        <v>0</v>
      </c>
      <c r="AW97" s="169">
        <f t="shared" ref="AW97:AY97" si="69">AV97</f>
        <v>0</v>
      </c>
      <c r="AX97" s="8">
        <v>0</v>
      </c>
      <c r="AY97" s="169">
        <f t="shared" si="69"/>
        <v>0</v>
      </c>
      <c r="AZ97" s="8">
        <v>0</v>
      </c>
      <c r="BA97" s="8">
        <v>0</v>
      </c>
      <c r="BB97" s="8">
        <v>0</v>
      </c>
      <c r="BC97" s="8">
        <v>0</v>
      </c>
      <c r="BD97" s="195" t="e">
        <f t="shared" si="52"/>
        <v>#DIV/0!</v>
      </c>
      <c r="BE97" s="195" t="e">
        <f t="shared" si="53"/>
        <v>#DIV/0!</v>
      </c>
      <c r="BF97" s="195" t="e">
        <f t="shared" si="54"/>
        <v>#DIV/0!</v>
      </c>
      <c r="BG97" s="8">
        <v>0</v>
      </c>
      <c r="BH97" s="195" t="e">
        <f t="shared" si="55"/>
        <v>#DIV/0!</v>
      </c>
      <c r="BI97" s="195" t="e">
        <f t="shared" si="56"/>
        <v>#DIV/0!</v>
      </c>
      <c r="BJ97" s="195" t="e">
        <f t="shared" si="57"/>
        <v>#DIV/0!</v>
      </c>
      <c r="BK97" s="195" t="e">
        <f t="shared" si="58"/>
        <v>#DIV/0!</v>
      </c>
      <c r="BL97" s="8">
        <v>0</v>
      </c>
      <c r="BM97" s="195" t="e">
        <f t="shared" si="59"/>
        <v>#DIV/0!</v>
      </c>
      <c r="BN97" s="195" t="e">
        <f t="shared" si="60"/>
        <v>#DIV/0!</v>
      </c>
      <c r="BO97" s="195" t="e">
        <f t="shared" si="61"/>
        <v>#DIV/0!</v>
      </c>
      <c r="BP97" s="195" t="e">
        <f t="shared" si="62"/>
        <v>#DIV/0!</v>
      </c>
      <c r="BQ97" s="8">
        <v>0</v>
      </c>
      <c r="BR97" s="202" t="e">
        <f t="shared" si="50"/>
        <v>#DIV/0!</v>
      </c>
      <c r="BS97" s="202" t="e">
        <f t="shared" si="48"/>
        <v>#DIV/0!</v>
      </c>
      <c r="BT97" s="202" t="e">
        <f t="shared" si="49"/>
        <v>#DIV/0!</v>
      </c>
      <c r="BU97" s="30"/>
      <c r="BV97" s="30"/>
    </row>
    <row r="98" spans="1:74" x14ac:dyDescent="0.35">
      <c r="A98" s="6" t="s">
        <v>10</v>
      </c>
      <c r="B98" s="3">
        <v>1721.72</v>
      </c>
      <c r="C98" s="3">
        <v>1727.0176000000001</v>
      </c>
      <c r="D98" s="3">
        <v>1778.8281280000001</v>
      </c>
      <c r="E98" s="3">
        <v>1832.1929718400004</v>
      </c>
      <c r="F98" s="170">
        <f t="shared" si="63"/>
        <v>1832.1929718400004</v>
      </c>
      <c r="G98" s="3">
        <v>1887.1587609952007</v>
      </c>
      <c r="H98" s="170">
        <f t="shared" si="64"/>
        <v>1887.1587609952007</v>
      </c>
      <c r="I98" s="3">
        <v>1943.7735238250568</v>
      </c>
      <c r="J98" s="3">
        <v>2002.0867295398084</v>
      </c>
      <c r="K98" s="3">
        <v>2062.1493314260028</v>
      </c>
      <c r="L98" s="3">
        <v>2124.0138113687826</v>
      </c>
      <c r="M98" s="3">
        <v>2390.5962572572435</v>
      </c>
      <c r="N98" s="3">
        <v>2510.1260701201054</v>
      </c>
      <c r="O98" s="3">
        <v>2635.6323736261106</v>
      </c>
      <c r="P98" s="30"/>
      <c r="Q98" s="3">
        <v>1636.6707648583174</v>
      </c>
      <c r="R98" s="3">
        <v>1637.1904009384957</v>
      </c>
      <c r="S98" s="3">
        <v>1634.2639149157044</v>
      </c>
      <c r="T98" s="3">
        <v>1716.0339045169871</v>
      </c>
      <c r="U98" s="3"/>
      <c r="V98" s="3">
        <v>1793.5716636823904</v>
      </c>
      <c r="W98" s="3"/>
      <c r="X98" s="3">
        <v>1865.5565355430322</v>
      </c>
      <c r="Y98" s="3">
        <v>1946.4041533618608</v>
      </c>
      <c r="Z98" s="3">
        <v>2026.502181022377</v>
      </c>
      <c r="AA98" s="3">
        <v>2119.2216853283335</v>
      </c>
      <c r="AB98" s="3">
        <v>2494.2696689685918</v>
      </c>
      <c r="AC98" s="3">
        <v>2904.7646394003327</v>
      </c>
      <c r="AD98" s="3">
        <v>3318.6794697052251</v>
      </c>
      <c r="AE98" s="30"/>
      <c r="AF98" s="3">
        <v>85.049235141682743</v>
      </c>
      <c r="AG98" s="3">
        <v>89.827199061504359</v>
      </c>
      <c r="AH98" s="3">
        <v>144.56421308429594</v>
      </c>
      <c r="AI98" s="3">
        <v>116.15906732301301</v>
      </c>
      <c r="AJ98" s="3">
        <v>93.587097312810215</v>
      </c>
      <c r="AK98" s="3">
        <v>78.216988282024317</v>
      </c>
      <c r="AL98" s="3">
        <v>55.682576177947794</v>
      </c>
      <c r="AM98" s="3">
        <v>35.647150403625801</v>
      </c>
      <c r="AN98" s="3">
        <v>4.792126040449034</v>
      </c>
      <c r="AO98" s="3">
        <v>-103.67341171134808</v>
      </c>
      <c r="AP98" s="3">
        <v>-394.63856928022733</v>
      </c>
      <c r="AQ98" s="3">
        <v>-683.04709607911468</v>
      </c>
      <c r="AR98" s="30"/>
      <c r="AS98" s="3">
        <v>166.81822887972436</v>
      </c>
      <c r="AT98" s="3">
        <v>152.86237303035853</v>
      </c>
      <c r="AU98" s="3">
        <v>193.8255099054266</v>
      </c>
      <c r="AV98" s="3">
        <v>193.8255099054266</v>
      </c>
      <c r="AW98" s="170">
        <f t="shared" ref="AW98:AY98" si="70">AV98</f>
        <v>193.8255099054266</v>
      </c>
      <c r="AX98" s="3">
        <v>193.8255099054266</v>
      </c>
      <c r="AY98" s="170">
        <f t="shared" si="70"/>
        <v>193.8255099054266</v>
      </c>
      <c r="AZ98" s="3">
        <v>193.8255099054266</v>
      </c>
      <c r="BA98" s="3">
        <v>193.8255099054266</v>
      </c>
      <c r="BB98" s="3">
        <v>193.8255099054266</v>
      </c>
      <c r="BC98" s="3">
        <v>193.8255099054266</v>
      </c>
      <c r="BD98" s="194">
        <f t="shared" si="52"/>
        <v>193.8255099054266</v>
      </c>
      <c r="BE98" s="194">
        <f t="shared" si="53"/>
        <v>193.8255099054266</v>
      </c>
      <c r="BF98" s="194">
        <f t="shared" si="54"/>
        <v>193.8255099054266</v>
      </c>
      <c r="BG98" s="3">
        <v>193.8255099054266</v>
      </c>
      <c r="BH98" s="194">
        <f t="shared" si="55"/>
        <v>193.8255099054266</v>
      </c>
      <c r="BI98" s="194">
        <f t="shared" si="56"/>
        <v>193.8255099054266</v>
      </c>
      <c r="BJ98" s="194">
        <f t="shared" si="57"/>
        <v>193.8255099054266</v>
      </c>
      <c r="BK98" s="194">
        <f t="shared" si="58"/>
        <v>193.8255099054266</v>
      </c>
      <c r="BL98" s="3">
        <v>193.8255099054266</v>
      </c>
      <c r="BM98" s="194">
        <f t="shared" si="59"/>
        <v>193.8255099054266</v>
      </c>
      <c r="BN98" s="194">
        <f t="shared" si="60"/>
        <v>193.8255099054266</v>
      </c>
      <c r="BO98" s="194">
        <f t="shared" si="61"/>
        <v>193.8255099054266</v>
      </c>
      <c r="BP98" s="194">
        <f t="shared" si="62"/>
        <v>193.8255099054266</v>
      </c>
      <c r="BQ98" s="3">
        <v>193.8255099054266</v>
      </c>
      <c r="BR98" s="202">
        <f t="shared" si="50"/>
        <v>0</v>
      </c>
      <c r="BS98" s="202">
        <f t="shared" si="48"/>
        <v>0</v>
      </c>
      <c r="BT98" s="202">
        <f t="shared" si="49"/>
        <v>0</v>
      </c>
      <c r="BU98" s="30"/>
      <c r="BV98" s="30"/>
    </row>
    <row r="99" spans="1:74" x14ac:dyDescent="0.35">
      <c r="A99" s="9" t="s">
        <v>62</v>
      </c>
      <c r="B99" s="3">
        <v>1721.72</v>
      </c>
      <c r="C99" s="3">
        <v>1727.0176000000001</v>
      </c>
      <c r="D99" s="3">
        <v>1778.8281280000001</v>
      </c>
      <c r="E99" s="3">
        <v>1832.1929718400004</v>
      </c>
      <c r="F99" s="170">
        <f t="shared" si="63"/>
        <v>1832.1929718400004</v>
      </c>
      <c r="G99" s="3">
        <v>1887.1587609952007</v>
      </c>
      <c r="H99" s="170">
        <f t="shared" si="64"/>
        <v>1887.1587609952007</v>
      </c>
      <c r="I99" s="3">
        <v>1943.7735238250568</v>
      </c>
      <c r="J99" s="3">
        <v>2002.0867295398084</v>
      </c>
      <c r="K99" s="3">
        <v>2062.1493314260028</v>
      </c>
      <c r="L99" s="3">
        <v>2124.0138113687826</v>
      </c>
      <c r="M99" s="3">
        <v>2390.5962572572435</v>
      </c>
      <c r="N99" s="3">
        <v>2510.1260701201054</v>
      </c>
      <c r="O99" s="3">
        <v>2635.6323736261106</v>
      </c>
      <c r="P99" s="30"/>
      <c r="Q99" s="3">
        <v>717.5989264138675</v>
      </c>
      <c r="R99" s="3">
        <v>725.06795807338654</v>
      </c>
      <c r="S99" s="3">
        <v>648.62350320400958</v>
      </c>
      <c r="T99" s="3">
        <v>688.1793892507601</v>
      </c>
      <c r="U99" s="3"/>
      <c r="V99" s="3">
        <v>726.69735696454234</v>
      </c>
      <c r="W99" s="3"/>
      <c r="X99" s="3">
        <v>763.58430503577495</v>
      </c>
      <c r="Y99" s="3">
        <v>804.73136175286936</v>
      </c>
      <c r="Z99" s="3">
        <v>846.23461171230713</v>
      </c>
      <c r="AA99" s="3">
        <v>893.7236286397391</v>
      </c>
      <c r="AB99" s="3">
        <v>1072.5359576564942</v>
      </c>
      <c r="AC99" s="3">
        <v>1249.0487949421431</v>
      </c>
      <c r="AD99" s="3">
        <v>1427.0321719732469</v>
      </c>
      <c r="AE99" s="30"/>
      <c r="AF99" s="3">
        <v>1004.1210735861325</v>
      </c>
      <c r="AG99" s="3">
        <v>1001.9496419266136</v>
      </c>
      <c r="AH99" s="3">
        <v>1130.2046247959906</v>
      </c>
      <c r="AI99" s="3">
        <v>1144.0135825892403</v>
      </c>
      <c r="AJ99" s="3">
        <v>1160.4614040306583</v>
      </c>
      <c r="AK99" s="3">
        <v>1180.1892187892818</v>
      </c>
      <c r="AL99" s="3">
        <v>1197.355367786939</v>
      </c>
      <c r="AM99" s="3">
        <v>1215.9147197136958</v>
      </c>
      <c r="AN99" s="3">
        <v>1230.2901827290434</v>
      </c>
      <c r="AO99" s="3">
        <v>1318.0602996007492</v>
      </c>
      <c r="AP99" s="3">
        <v>1261.0772751779623</v>
      </c>
      <c r="AQ99" s="3">
        <v>1208.6002016528637</v>
      </c>
      <c r="AR99" s="30"/>
      <c r="AS99" s="3">
        <v>166.81822887972436</v>
      </c>
      <c r="AT99" s="3">
        <v>152.86237303035853</v>
      </c>
      <c r="AU99" s="3">
        <v>193.8255099054266</v>
      </c>
      <c r="AV99" s="3">
        <v>193.8255099054266</v>
      </c>
      <c r="AW99" s="170">
        <f t="shared" ref="AW99:AY99" si="71">AV99</f>
        <v>193.8255099054266</v>
      </c>
      <c r="AX99" s="3">
        <v>193.8255099054266</v>
      </c>
      <c r="AY99" s="170">
        <f t="shared" si="71"/>
        <v>193.8255099054266</v>
      </c>
      <c r="AZ99" s="3">
        <v>193.8255099054266</v>
      </c>
      <c r="BA99" s="3">
        <v>193.8255099054266</v>
      </c>
      <c r="BB99" s="3">
        <v>193.8255099054266</v>
      </c>
      <c r="BC99" s="3">
        <v>193.8255099054266</v>
      </c>
      <c r="BD99" s="194">
        <f t="shared" si="52"/>
        <v>193.8255099054266</v>
      </c>
      <c r="BE99" s="194">
        <f t="shared" si="53"/>
        <v>193.8255099054266</v>
      </c>
      <c r="BF99" s="194">
        <f t="shared" si="54"/>
        <v>193.8255099054266</v>
      </c>
      <c r="BG99" s="3">
        <v>193.8255099054266</v>
      </c>
      <c r="BH99" s="194">
        <f t="shared" si="55"/>
        <v>193.8255099054266</v>
      </c>
      <c r="BI99" s="194">
        <f t="shared" si="56"/>
        <v>193.8255099054266</v>
      </c>
      <c r="BJ99" s="194">
        <f t="shared" si="57"/>
        <v>193.8255099054266</v>
      </c>
      <c r="BK99" s="194">
        <f t="shared" si="58"/>
        <v>193.8255099054266</v>
      </c>
      <c r="BL99" s="3">
        <v>193.8255099054266</v>
      </c>
      <c r="BM99" s="194">
        <f t="shared" si="59"/>
        <v>193.8255099054266</v>
      </c>
      <c r="BN99" s="194">
        <f t="shared" si="60"/>
        <v>193.8255099054266</v>
      </c>
      <c r="BO99" s="194">
        <f t="shared" si="61"/>
        <v>193.8255099054266</v>
      </c>
      <c r="BP99" s="194">
        <f t="shared" si="62"/>
        <v>193.8255099054266</v>
      </c>
      <c r="BQ99" s="3">
        <v>193.8255099054266</v>
      </c>
      <c r="BR99" s="202">
        <f t="shared" si="50"/>
        <v>0</v>
      </c>
      <c r="BS99" s="202">
        <f t="shared" si="48"/>
        <v>0</v>
      </c>
      <c r="BT99" s="202">
        <f t="shared" si="49"/>
        <v>0</v>
      </c>
      <c r="BU99" s="30"/>
      <c r="BV99" s="30"/>
    </row>
    <row r="100" spans="1:74" x14ac:dyDescent="0.35">
      <c r="A100" s="9" t="s">
        <v>50</v>
      </c>
      <c r="B100" s="3">
        <v>0</v>
      </c>
      <c r="C100" s="3">
        <v>0</v>
      </c>
      <c r="D100" s="3">
        <v>0</v>
      </c>
      <c r="E100" s="3">
        <v>0</v>
      </c>
      <c r="F100" s="170">
        <f t="shared" si="63"/>
        <v>0</v>
      </c>
      <c r="G100" s="3">
        <v>0</v>
      </c>
      <c r="H100" s="170">
        <f t="shared" si="64"/>
        <v>0</v>
      </c>
      <c r="I100" s="3">
        <v>0</v>
      </c>
      <c r="J100" s="3">
        <v>0</v>
      </c>
      <c r="K100" s="3">
        <v>0</v>
      </c>
      <c r="L100" s="3">
        <v>0</v>
      </c>
      <c r="M100" s="3">
        <v>0</v>
      </c>
      <c r="N100" s="3">
        <v>0</v>
      </c>
      <c r="O100" s="3">
        <v>0</v>
      </c>
      <c r="P100" s="30"/>
      <c r="Q100" s="3">
        <v>11.610945889812006</v>
      </c>
      <c r="R100" s="3">
        <v>11.506771735804481</v>
      </c>
      <c r="S100" s="3">
        <v>11.594931528049601</v>
      </c>
      <c r="T100" s="3">
        <v>36.393704487306358</v>
      </c>
      <c r="U100" s="3"/>
      <c r="V100" s="3">
        <v>63.351052416628448</v>
      </c>
      <c r="W100" s="3"/>
      <c r="X100" s="3">
        <v>92.222499397928843</v>
      </c>
      <c r="Y100" s="3">
        <v>123.68901613628178</v>
      </c>
      <c r="Z100" s="3">
        <v>157.3793464505265</v>
      </c>
      <c r="AA100" s="3">
        <v>194.48886572486924</v>
      </c>
      <c r="AB100" s="3">
        <v>299.312360276231</v>
      </c>
      <c r="AC100" s="3">
        <v>348.57175672803993</v>
      </c>
      <c r="AD100" s="3">
        <v>398.241536364627</v>
      </c>
      <c r="AE100" s="30"/>
      <c r="AF100" s="3">
        <v>-11.610945889812006</v>
      </c>
      <c r="AG100" s="3">
        <v>-11.506771735804481</v>
      </c>
      <c r="AH100" s="3">
        <v>-11.594931528049601</v>
      </c>
      <c r="AI100" s="3">
        <v>-36.393704487306358</v>
      </c>
      <c r="AJ100" s="3">
        <v>-63.351052416628448</v>
      </c>
      <c r="AK100" s="3">
        <v>-92.222499397928843</v>
      </c>
      <c r="AL100" s="3">
        <v>-123.68901613628178</v>
      </c>
      <c r="AM100" s="3">
        <v>-157.3793464505265</v>
      </c>
      <c r="AN100" s="3">
        <v>-194.48886572486924</v>
      </c>
      <c r="AO100" s="3">
        <v>-299.312360276231</v>
      </c>
      <c r="AP100" s="3">
        <v>-348.57175672803993</v>
      </c>
      <c r="AQ100" s="3">
        <v>-398.241536364627</v>
      </c>
      <c r="AR100" s="30"/>
      <c r="AS100" s="3">
        <v>0</v>
      </c>
      <c r="AT100" s="3">
        <v>0</v>
      </c>
      <c r="AU100" s="3">
        <v>0</v>
      </c>
      <c r="AV100" s="3">
        <v>0</v>
      </c>
      <c r="AW100" s="170">
        <f t="shared" ref="AW100:AY100" si="72">AV100</f>
        <v>0</v>
      </c>
      <c r="AX100" s="3">
        <v>0</v>
      </c>
      <c r="AY100" s="170">
        <f t="shared" si="72"/>
        <v>0</v>
      </c>
      <c r="AZ100" s="3">
        <v>0</v>
      </c>
      <c r="BA100" s="3">
        <v>0</v>
      </c>
      <c r="BB100" s="3">
        <v>0</v>
      </c>
      <c r="BC100" s="3">
        <v>0</v>
      </c>
      <c r="BD100" s="194" t="e">
        <f t="shared" si="52"/>
        <v>#DIV/0!</v>
      </c>
      <c r="BE100" s="194" t="e">
        <f t="shared" si="53"/>
        <v>#DIV/0!</v>
      </c>
      <c r="BF100" s="194" t="e">
        <f t="shared" si="54"/>
        <v>#DIV/0!</v>
      </c>
      <c r="BG100" s="3">
        <v>0</v>
      </c>
      <c r="BH100" s="194" t="e">
        <f t="shared" si="55"/>
        <v>#DIV/0!</v>
      </c>
      <c r="BI100" s="194" t="e">
        <f t="shared" si="56"/>
        <v>#DIV/0!</v>
      </c>
      <c r="BJ100" s="194" t="e">
        <f t="shared" si="57"/>
        <v>#DIV/0!</v>
      </c>
      <c r="BK100" s="194" t="e">
        <f t="shared" si="58"/>
        <v>#DIV/0!</v>
      </c>
      <c r="BL100" s="3">
        <v>0</v>
      </c>
      <c r="BM100" s="194" t="e">
        <f t="shared" si="59"/>
        <v>#DIV/0!</v>
      </c>
      <c r="BN100" s="194" t="e">
        <f t="shared" si="60"/>
        <v>#DIV/0!</v>
      </c>
      <c r="BO100" s="194" t="e">
        <f t="shared" si="61"/>
        <v>#DIV/0!</v>
      </c>
      <c r="BP100" s="194" t="e">
        <f t="shared" si="62"/>
        <v>#DIV/0!</v>
      </c>
      <c r="BQ100" s="3">
        <v>0</v>
      </c>
      <c r="BR100" s="202" t="e">
        <f t="shared" si="50"/>
        <v>#DIV/0!</v>
      </c>
      <c r="BS100" s="202" t="e">
        <f t="shared" ref="BS100:BS155" si="73">((BL100/BG100)^(1/($BL$4-$BG$4)))-1</f>
        <v>#DIV/0!</v>
      </c>
      <c r="BT100" s="202" t="e">
        <f t="shared" ref="BT100:BT155" si="74">((BQ100/BL100)^(1/($BQ$4-$BL$4)))-1</f>
        <v>#DIV/0!</v>
      </c>
      <c r="BU100" s="30"/>
      <c r="BV100" s="30"/>
    </row>
    <row r="101" spans="1:74" x14ac:dyDescent="0.35">
      <c r="A101" s="9" t="s">
        <v>63</v>
      </c>
      <c r="B101" s="3">
        <v>0</v>
      </c>
      <c r="C101" s="3">
        <v>0</v>
      </c>
      <c r="D101" s="3">
        <v>0</v>
      </c>
      <c r="E101" s="3">
        <v>0</v>
      </c>
      <c r="F101" s="170">
        <f t="shared" si="63"/>
        <v>0</v>
      </c>
      <c r="G101" s="3">
        <v>0</v>
      </c>
      <c r="H101" s="170">
        <f t="shared" si="64"/>
        <v>0</v>
      </c>
      <c r="I101" s="3">
        <v>0</v>
      </c>
      <c r="J101" s="3">
        <v>0</v>
      </c>
      <c r="K101" s="3">
        <v>0</v>
      </c>
      <c r="L101" s="3">
        <v>0</v>
      </c>
      <c r="M101" s="3">
        <v>0</v>
      </c>
      <c r="N101" s="3">
        <v>0</v>
      </c>
      <c r="O101" s="3">
        <v>0</v>
      </c>
      <c r="P101" s="30"/>
      <c r="Q101" s="3">
        <v>467.54444175165747</v>
      </c>
      <c r="R101" s="3">
        <v>476.12212828242258</v>
      </c>
      <c r="S101" s="3">
        <v>497.24665041382957</v>
      </c>
      <c r="T101" s="3">
        <v>499.76132793439359</v>
      </c>
      <c r="U101" s="3"/>
      <c r="V101" s="3">
        <v>498.96720568113074</v>
      </c>
      <c r="W101" s="3"/>
      <c r="X101" s="3">
        <v>494.67956717531473</v>
      </c>
      <c r="Y101" s="3">
        <v>490.7501613745647</v>
      </c>
      <c r="Z101" s="3">
        <v>484.53416816850915</v>
      </c>
      <c r="AA101" s="3">
        <v>479.08363709706697</v>
      </c>
      <c r="AB101" s="3">
        <v>498.8539337937184</v>
      </c>
      <c r="AC101" s="3">
        <v>580.95292788006657</v>
      </c>
      <c r="AD101" s="3">
        <v>663.73589394104511</v>
      </c>
      <c r="AE101" s="30"/>
      <c r="AF101" s="3">
        <v>-467.54444175165747</v>
      </c>
      <c r="AG101" s="3">
        <v>-476.12212828242258</v>
      </c>
      <c r="AH101" s="3">
        <v>-497.24665041382957</v>
      </c>
      <c r="AI101" s="3">
        <v>-499.76132793439359</v>
      </c>
      <c r="AJ101" s="3">
        <v>-498.96720568113074</v>
      </c>
      <c r="AK101" s="3">
        <v>-494.67956717531473</v>
      </c>
      <c r="AL101" s="3">
        <v>-490.7501613745647</v>
      </c>
      <c r="AM101" s="3">
        <v>-484.53416816850915</v>
      </c>
      <c r="AN101" s="3">
        <v>-479.08363709706697</v>
      </c>
      <c r="AO101" s="3">
        <v>-498.8539337937184</v>
      </c>
      <c r="AP101" s="3">
        <v>-580.95292788006657</v>
      </c>
      <c r="AQ101" s="3">
        <v>-663.73589394104511</v>
      </c>
      <c r="AR101" s="30"/>
      <c r="AS101" s="3">
        <v>0</v>
      </c>
      <c r="AT101" s="3">
        <v>0</v>
      </c>
      <c r="AU101" s="3">
        <v>0</v>
      </c>
      <c r="AV101" s="3">
        <v>0</v>
      </c>
      <c r="AW101" s="170">
        <f t="shared" ref="AW101:AY101" si="75">AV101</f>
        <v>0</v>
      </c>
      <c r="AX101" s="3">
        <v>0</v>
      </c>
      <c r="AY101" s="170">
        <f t="shared" si="75"/>
        <v>0</v>
      </c>
      <c r="AZ101" s="3">
        <v>0</v>
      </c>
      <c r="BA101" s="3">
        <v>0</v>
      </c>
      <c r="BB101" s="3">
        <v>0</v>
      </c>
      <c r="BC101" s="3">
        <v>0</v>
      </c>
      <c r="BD101" s="194" t="e">
        <f t="shared" si="52"/>
        <v>#DIV/0!</v>
      </c>
      <c r="BE101" s="194" t="e">
        <f t="shared" si="53"/>
        <v>#DIV/0!</v>
      </c>
      <c r="BF101" s="194" t="e">
        <f t="shared" si="54"/>
        <v>#DIV/0!</v>
      </c>
      <c r="BG101" s="3">
        <v>0</v>
      </c>
      <c r="BH101" s="194" t="e">
        <f t="shared" si="55"/>
        <v>#DIV/0!</v>
      </c>
      <c r="BI101" s="194" t="e">
        <f t="shared" si="56"/>
        <v>#DIV/0!</v>
      </c>
      <c r="BJ101" s="194" t="e">
        <f t="shared" si="57"/>
        <v>#DIV/0!</v>
      </c>
      <c r="BK101" s="194" t="e">
        <f t="shared" si="58"/>
        <v>#DIV/0!</v>
      </c>
      <c r="BL101" s="3">
        <v>0</v>
      </c>
      <c r="BM101" s="194" t="e">
        <f t="shared" si="59"/>
        <v>#DIV/0!</v>
      </c>
      <c r="BN101" s="194" t="e">
        <f t="shared" si="60"/>
        <v>#DIV/0!</v>
      </c>
      <c r="BO101" s="194" t="e">
        <f t="shared" si="61"/>
        <v>#DIV/0!</v>
      </c>
      <c r="BP101" s="194" t="e">
        <f t="shared" si="62"/>
        <v>#DIV/0!</v>
      </c>
      <c r="BQ101" s="3">
        <v>0</v>
      </c>
      <c r="BR101" s="202" t="e">
        <f t="shared" ref="BR101:BR155" si="76">((BG101/BC101)^(1/($BG$4-$BC$4)))-1</f>
        <v>#DIV/0!</v>
      </c>
      <c r="BS101" s="202" t="e">
        <f t="shared" si="73"/>
        <v>#DIV/0!</v>
      </c>
      <c r="BT101" s="202" t="e">
        <f t="shared" si="74"/>
        <v>#DIV/0!</v>
      </c>
      <c r="BU101" s="30"/>
      <c r="BV101" s="30"/>
    </row>
    <row r="102" spans="1:74" x14ac:dyDescent="0.35">
      <c r="A102" s="9" t="s">
        <v>51</v>
      </c>
      <c r="B102" s="3">
        <v>0</v>
      </c>
      <c r="C102" s="3">
        <v>0</v>
      </c>
      <c r="D102" s="3">
        <v>0</v>
      </c>
      <c r="E102" s="3">
        <v>0</v>
      </c>
      <c r="F102" s="170">
        <f t="shared" si="63"/>
        <v>0</v>
      </c>
      <c r="G102" s="3">
        <v>0</v>
      </c>
      <c r="H102" s="170">
        <f t="shared" si="64"/>
        <v>0</v>
      </c>
      <c r="I102" s="3">
        <v>0</v>
      </c>
      <c r="J102" s="3">
        <v>0</v>
      </c>
      <c r="K102" s="3">
        <v>0</v>
      </c>
      <c r="L102" s="3">
        <v>0</v>
      </c>
      <c r="M102" s="3">
        <v>0</v>
      </c>
      <c r="N102" s="3">
        <v>0</v>
      </c>
      <c r="O102" s="3">
        <v>0</v>
      </c>
      <c r="P102" s="30"/>
      <c r="Q102" s="3">
        <v>439.91645080298031</v>
      </c>
      <c r="R102" s="3">
        <v>424.49354284688212</v>
      </c>
      <c r="S102" s="3">
        <v>476.7988297698156</v>
      </c>
      <c r="T102" s="3">
        <v>491.69948284452721</v>
      </c>
      <c r="U102" s="3"/>
      <c r="V102" s="3">
        <v>504.55604862008897</v>
      </c>
      <c r="W102" s="3"/>
      <c r="X102" s="3">
        <v>515.07016393401375</v>
      </c>
      <c r="Y102" s="3">
        <v>527.23361409814493</v>
      </c>
      <c r="Z102" s="3">
        <v>538.35405469103432</v>
      </c>
      <c r="AA102" s="3">
        <v>551.92555386665811</v>
      </c>
      <c r="AB102" s="3">
        <v>623.56741724214794</v>
      </c>
      <c r="AC102" s="3">
        <v>726.19115985008318</v>
      </c>
      <c r="AD102" s="3">
        <v>829.66986742630627</v>
      </c>
      <c r="AE102" s="30"/>
      <c r="AF102" s="3">
        <v>-439.91645080298031</v>
      </c>
      <c r="AG102" s="3">
        <v>-424.49354284688212</v>
      </c>
      <c r="AH102" s="3">
        <v>-476.7988297698156</v>
      </c>
      <c r="AI102" s="3">
        <v>-491.69948284452721</v>
      </c>
      <c r="AJ102" s="3">
        <v>-504.55604862008897</v>
      </c>
      <c r="AK102" s="3">
        <v>-515.07016393401375</v>
      </c>
      <c r="AL102" s="3">
        <v>-527.23361409814493</v>
      </c>
      <c r="AM102" s="3">
        <v>-538.35405469103432</v>
      </c>
      <c r="AN102" s="3">
        <v>-551.92555386665811</v>
      </c>
      <c r="AO102" s="3">
        <v>-623.56741724214794</v>
      </c>
      <c r="AP102" s="3">
        <v>-726.19115985008318</v>
      </c>
      <c r="AQ102" s="3">
        <v>-829.66986742630627</v>
      </c>
      <c r="AR102" s="30"/>
      <c r="AS102" s="3">
        <v>0</v>
      </c>
      <c r="AT102" s="3">
        <v>0</v>
      </c>
      <c r="AU102" s="3">
        <v>0</v>
      </c>
      <c r="AV102" s="3">
        <v>0</v>
      </c>
      <c r="AW102" s="170">
        <f t="shared" ref="AW102:AY102" si="77">AV102</f>
        <v>0</v>
      </c>
      <c r="AX102" s="3">
        <v>0</v>
      </c>
      <c r="AY102" s="170">
        <f t="shared" si="77"/>
        <v>0</v>
      </c>
      <c r="AZ102" s="3">
        <v>0</v>
      </c>
      <c r="BA102" s="3">
        <v>0</v>
      </c>
      <c r="BB102" s="3">
        <v>0</v>
      </c>
      <c r="BC102" s="3">
        <v>0</v>
      </c>
      <c r="BD102" s="194" t="e">
        <f t="shared" si="52"/>
        <v>#DIV/0!</v>
      </c>
      <c r="BE102" s="194" t="e">
        <f t="shared" si="53"/>
        <v>#DIV/0!</v>
      </c>
      <c r="BF102" s="194" t="e">
        <f t="shared" si="54"/>
        <v>#DIV/0!</v>
      </c>
      <c r="BG102" s="3">
        <v>0</v>
      </c>
      <c r="BH102" s="194" t="e">
        <f t="shared" si="55"/>
        <v>#DIV/0!</v>
      </c>
      <c r="BI102" s="194" t="e">
        <f t="shared" si="56"/>
        <v>#DIV/0!</v>
      </c>
      <c r="BJ102" s="194" t="e">
        <f t="shared" si="57"/>
        <v>#DIV/0!</v>
      </c>
      <c r="BK102" s="194" t="e">
        <f t="shared" si="58"/>
        <v>#DIV/0!</v>
      </c>
      <c r="BL102" s="3">
        <v>0</v>
      </c>
      <c r="BM102" s="194" t="e">
        <f t="shared" si="59"/>
        <v>#DIV/0!</v>
      </c>
      <c r="BN102" s="194" t="e">
        <f t="shared" si="60"/>
        <v>#DIV/0!</v>
      </c>
      <c r="BO102" s="194" t="e">
        <f t="shared" si="61"/>
        <v>#DIV/0!</v>
      </c>
      <c r="BP102" s="194" t="e">
        <f t="shared" si="62"/>
        <v>#DIV/0!</v>
      </c>
      <c r="BQ102" s="3">
        <v>0</v>
      </c>
      <c r="BR102" s="202" t="e">
        <f t="shared" si="76"/>
        <v>#DIV/0!</v>
      </c>
      <c r="BS102" s="202" t="e">
        <f t="shared" si="73"/>
        <v>#DIV/0!</v>
      </c>
      <c r="BT102" s="202" t="e">
        <f t="shared" si="74"/>
        <v>#DIV/0!</v>
      </c>
      <c r="BU102" s="30"/>
      <c r="BV102" s="30"/>
    </row>
    <row r="103" spans="1:74" x14ac:dyDescent="0.35">
      <c r="A103" s="7" t="s">
        <v>12</v>
      </c>
      <c r="B103" s="8">
        <v>0</v>
      </c>
      <c r="C103" s="8">
        <v>0</v>
      </c>
      <c r="D103" s="8">
        <v>0</v>
      </c>
      <c r="E103" s="8">
        <v>0</v>
      </c>
      <c r="F103" s="169">
        <f t="shared" si="63"/>
        <v>0</v>
      </c>
      <c r="G103" s="8">
        <v>0</v>
      </c>
      <c r="H103" s="169">
        <f t="shared" si="64"/>
        <v>0</v>
      </c>
      <c r="I103" s="8">
        <v>0</v>
      </c>
      <c r="J103" s="8">
        <v>0</v>
      </c>
      <c r="K103" s="8">
        <v>0</v>
      </c>
      <c r="L103" s="8">
        <v>0</v>
      </c>
      <c r="M103" s="8">
        <v>0</v>
      </c>
      <c r="N103" s="8">
        <v>0</v>
      </c>
      <c r="O103" s="8">
        <v>0</v>
      </c>
      <c r="P103" s="30"/>
      <c r="Q103" s="8">
        <v>151.6130777149593</v>
      </c>
      <c r="R103" s="8">
        <v>144.46398580543971</v>
      </c>
      <c r="S103" s="8">
        <v>154.61695834367873</v>
      </c>
      <c r="T103" s="8">
        <v>163.92173831761963</v>
      </c>
      <c r="U103" s="160"/>
      <c r="V103" s="8">
        <v>171.86899055514897</v>
      </c>
      <c r="W103" s="160"/>
      <c r="X103" s="8">
        <v>179.1268088043164</v>
      </c>
      <c r="Y103" s="8">
        <v>187.38182541996056</v>
      </c>
      <c r="Z103" s="8">
        <v>195.5322055046887</v>
      </c>
      <c r="AA103" s="8">
        <v>204.80146399377952</v>
      </c>
      <c r="AB103" s="8">
        <v>242.43836664184036</v>
      </c>
      <c r="AC103" s="8">
        <v>282.50746436047461</v>
      </c>
      <c r="AD103" s="8">
        <v>320.90626620042121</v>
      </c>
      <c r="AE103" s="30"/>
      <c r="AF103" s="8">
        <v>-151.6130777149593</v>
      </c>
      <c r="AG103" s="8">
        <v>-144.46398580543971</v>
      </c>
      <c r="AH103" s="8">
        <v>-154.61695834367873</v>
      </c>
      <c r="AI103" s="8">
        <v>-163.92173831761963</v>
      </c>
      <c r="AJ103" s="8">
        <v>-171.86899055514897</v>
      </c>
      <c r="AK103" s="8">
        <v>-179.1268088043164</v>
      </c>
      <c r="AL103" s="8">
        <v>-187.38182541996056</v>
      </c>
      <c r="AM103" s="8">
        <v>-195.5322055046887</v>
      </c>
      <c r="AN103" s="8">
        <v>-204.80146399377952</v>
      </c>
      <c r="AO103" s="8">
        <v>-242.43836664184036</v>
      </c>
      <c r="AP103" s="8">
        <v>-282.50746436047461</v>
      </c>
      <c r="AQ103" s="8">
        <v>-320.90626620042121</v>
      </c>
      <c r="AR103" s="30"/>
      <c r="AS103" s="8">
        <v>0</v>
      </c>
      <c r="AT103" s="8">
        <v>0</v>
      </c>
      <c r="AU103" s="8">
        <v>0</v>
      </c>
      <c r="AV103" s="8">
        <v>0</v>
      </c>
      <c r="AW103" s="169">
        <f t="shared" ref="AW103:AY103" si="78">AV103</f>
        <v>0</v>
      </c>
      <c r="AX103" s="8">
        <v>0</v>
      </c>
      <c r="AY103" s="169">
        <f t="shared" si="78"/>
        <v>0</v>
      </c>
      <c r="AZ103" s="8">
        <v>0</v>
      </c>
      <c r="BA103" s="8">
        <v>0</v>
      </c>
      <c r="BB103" s="8">
        <v>0</v>
      </c>
      <c r="BC103" s="8">
        <v>0</v>
      </c>
      <c r="BD103" s="195" t="e">
        <f t="shared" si="52"/>
        <v>#DIV/0!</v>
      </c>
      <c r="BE103" s="195" t="e">
        <f t="shared" si="53"/>
        <v>#DIV/0!</v>
      </c>
      <c r="BF103" s="195" t="e">
        <f t="shared" si="54"/>
        <v>#DIV/0!</v>
      </c>
      <c r="BG103" s="8">
        <v>0</v>
      </c>
      <c r="BH103" s="195" t="e">
        <f t="shared" si="55"/>
        <v>#DIV/0!</v>
      </c>
      <c r="BI103" s="195" t="e">
        <f t="shared" si="56"/>
        <v>#DIV/0!</v>
      </c>
      <c r="BJ103" s="195" t="e">
        <f t="shared" si="57"/>
        <v>#DIV/0!</v>
      </c>
      <c r="BK103" s="195" t="e">
        <f t="shared" si="58"/>
        <v>#DIV/0!</v>
      </c>
      <c r="BL103" s="8">
        <v>0</v>
      </c>
      <c r="BM103" s="195" t="e">
        <f t="shared" si="59"/>
        <v>#DIV/0!</v>
      </c>
      <c r="BN103" s="195" t="e">
        <f t="shared" si="60"/>
        <v>#DIV/0!</v>
      </c>
      <c r="BO103" s="195" t="e">
        <f t="shared" si="61"/>
        <v>#DIV/0!</v>
      </c>
      <c r="BP103" s="195" t="e">
        <f t="shared" si="62"/>
        <v>#DIV/0!</v>
      </c>
      <c r="BQ103" s="8">
        <v>0</v>
      </c>
      <c r="BR103" s="202" t="e">
        <f t="shared" si="76"/>
        <v>#DIV/0!</v>
      </c>
      <c r="BS103" s="202" t="e">
        <f t="shared" si="73"/>
        <v>#DIV/0!</v>
      </c>
      <c r="BT103" s="202" t="e">
        <f t="shared" si="74"/>
        <v>#DIV/0!</v>
      </c>
      <c r="BU103" s="30"/>
      <c r="BV103" s="30"/>
    </row>
    <row r="104" spans="1:74" x14ac:dyDescent="0.35">
      <c r="A104" s="6" t="s">
        <v>16</v>
      </c>
      <c r="B104" s="3">
        <v>1304.6880000000003</v>
      </c>
      <c r="C104" s="3">
        <v>1497.9195000000002</v>
      </c>
      <c r="D104" s="3">
        <v>1581.893775</v>
      </c>
      <c r="E104" s="3">
        <v>1669.1305640624998</v>
      </c>
      <c r="F104" s="170">
        <f t="shared" si="63"/>
        <v>1669.1305640624998</v>
      </c>
      <c r="G104" s="3">
        <v>1759.7405089687495</v>
      </c>
      <c r="H104" s="170">
        <f t="shared" si="64"/>
        <v>1759.7405089687495</v>
      </c>
      <c r="I104" s="3">
        <v>1853.8377445177725</v>
      </c>
      <c r="J104" s="3">
        <v>1951.5400040261413</v>
      </c>
      <c r="K104" s="3">
        <v>2052.9687279196046</v>
      </c>
      <c r="L104" s="3">
        <v>2158.2491755052251</v>
      </c>
      <c r="M104" s="3">
        <v>2620.5335872137885</v>
      </c>
      <c r="N104" s="3">
        <v>3484.1185193637871</v>
      </c>
      <c r="O104" s="3">
        <v>4630.0063879545442</v>
      </c>
      <c r="P104" s="30"/>
      <c r="Q104" s="3">
        <v>797.22381107934598</v>
      </c>
      <c r="R104" s="3">
        <v>756.78310137568849</v>
      </c>
      <c r="S104" s="3">
        <v>821.94931628554434</v>
      </c>
      <c r="T104" s="3">
        <v>894.76776125827041</v>
      </c>
      <c r="U104" s="3"/>
      <c r="V104" s="3">
        <v>961.75999692660594</v>
      </c>
      <c r="W104" s="3"/>
      <c r="X104" s="3">
        <v>1026.307824137856</v>
      </c>
      <c r="Y104" s="3">
        <v>1097.2827264426073</v>
      </c>
      <c r="Z104" s="3">
        <v>1171.0063676536815</v>
      </c>
      <c r="AA104" s="3">
        <v>1261.1875554463054</v>
      </c>
      <c r="AB104" s="3">
        <v>1658.794981619342</v>
      </c>
      <c r="AC104" s="3">
        <v>2486.1148295252801</v>
      </c>
      <c r="AD104" s="3">
        <v>3741.4259826872731</v>
      </c>
      <c r="AE104" s="30"/>
      <c r="AF104" s="3">
        <v>507.46418892065441</v>
      </c>
      <c r="AG104" s="3">
        <v>741.13639862431171</v>
      </c>
      <c r="AH104" s="3">
        <v>759.94445871445555</v>
      </c>
      <c r="AI104" s="3">
        <v>774.36280280422955</v>
      </c>
      <c r="AJ104" s="3">
        <v>797.98051204214369</v>
      </c>
      <c r="AK104" s="3">
        <v>827.5299203799168</v>
      </c>
      <c r="AL104" s="3">
        <v>854.25727758353401</v>
      </c>
      <c r="AM104" s="3">
        <v>881.96236026592317</v>
      </c>
      <c r="AN104" s="3">
        <v>897.06162005891974</v>
      </c>
      <c r="AO104" s="3">
        <v>961.73860559444643</v>
      </c>
      <c r="AP104" s="3">
        <v>998.00368983850683</v>
      </c>
      <c r="AQ104" s="3">
        <v>888.58040526727063</v>
      </c>
      <c r="AR104" s="30"/>
      <c r="AS104" s="3">
        <v>447.83254182001565</v>
      </c>
      <c r="AT104" s="3">
        <v>351.69963557623248</v>
      </c>
      <c r="AU104" s="3">
        <v>345.03465554751006</v>
      </c>
      <c r="AV104" s="3">
        <v>362.28638832488559</v>
      </c>
      <c r="AW104" s="170">
        <f t="shared" ref="AW104:AY104" si="79">AV104</f>
        <v>362.28638832488559</v>
      </c>
      <c r="AX104" s="3">
        <v>380.40070774112991</v>
      </c>
      <c r="AY104" s="170">
        <f t="shared" si="79"/>
        <v>380.40070774112991</v>
      </c>
      <c r="AZ104" s="3">
        <v>399.42074312818642</v>
      </c>
      <c r="BA104" s="3">
        <v>419.39178028459577</v>
      </c>
      <c r="BB104" s="3">
        <v>440.36136929882559</v>
      </c>
      <c r="BC104" s="3">
        <v>462.37943776376687</v>
      </c>
      <c r="BD104" s="194">
        <f t="shared" si="52"/>
        <v>485.49840965195523</v>
      </c>
      <c r="BE104" s="194">
        <f t="shared" si="53"/>
        <v>509.77333013455302</v>
      </c>
      <c r="BF104" s="194">
        <f t="shared" si="54"/>
        <v>535.26199664128069</v>
      </c>
      <c r="BG104" s="3">
        <v>562.02509647334477</v>
      </c>
      <c r="BH104" s="194">
        <f t="shared" si="55"/>
        <v>567.53620085678347</v>
      </c>
      <c r="BI104" s="194">
        <f t="shared" si="56"/>
        <v>573.10134601476364</v>
      </c>
      <c r="BJ104" s="194">
        <f t="shared" si="57"/>
        <v>578.72106186018652</v>
      </c>
      <c r="BK104" s="194">
        <f t="shared" si="58"/>
        <v>584.39588350217207</v>
      </c>
      <c r="BL104" s="3">
        <v>590.12635129701209</v>
      </c>
      <c r="BM104" s="194">
        <f t="shared" si="59"/>
        <v>595.91301089962269</v>
      </c>
      <c r="BN104" s="194">
        <f t="shared" si="60"/>
        <v>601.75641331550185</v>
      </c>
      <c r="BO104" s="194">
        <f t="shared" si="61"/>
        <v>607.6571149531959</v>
      </c>
      <c r="BP104" s="194">
        <f t="shared" si="62"/>
        <v>613.6156776772807</v>
      </c>
      <c r="BQ104" s="3">
        <v>619.63266886186273</v>
      </c>
      <c r="BR104" s="202">
        <f t="shared" si="76"/>
        <v>5.0000000000000044E-2</v>
      </c>
      <c r="BS104" s="202">
        <f t="shared" si="73"/>
        <v>9.805797673485328E-3</v>
      </c>
      <c r="BT104" s="202">
        <f t="shared" si="74"/>
        <v>9.805797673485328E-3</v>
      </c>
      <c r="BU104" s="30"/>
      <c r="BV104" s="30"/>
    </row>
    <row r="105" spans="1:74" x14ac:dyDescent="0.35">
      <c r="A105" s="9" t="s">
        <v>46</v>
      </c>
      <c r="B105" s="3">
        <v>978.5160000000003</v>
      </c>
      <c r="C105" s="3">
        <v>1123.4396250000002</v>
      </c>
      <c r="D105" s="3">
        <v>1186.4203312499999</v>
      </c>
      <c r="E105" s="3">
        <v>1251.8479230468749</v>
      </c>
      <c r="F105" s="170">
        <f t="shared" si="63"/>
        <v>1251.8479230468749</v>
      </c>
      <c r="G105" s="3">
        <v>1319.8053817265622</v>
      </c>
      <c r="H105" s="170">
        <f t="shared" si="64"/>
        <v>1319.8053817265622</v>
      </c>
      <c r="I105" s="3">
        <v>1390.3783083883295</v>
      </c>
      <c r="J105" s="3">
        <v>1463.6550030196061</v>
      </c>
      <c r="K105" s="3">
        <v>1539.7265459397036</v>
      </c>
      <c r="L105" s="3">
        <v>1618.6868816289189</v>
      </c>
      <c r="M105" s="3">
        <v>1965.4001904103413</v>
      </c>
      <c r="N105" s="3">
        <v>2525.9859265387454</v>
      </c>
      <c r="O105" s="3">
        <v>3241.0044715681806</v>
      </c>
      <c r="P105" s="30"/>
      <c r="Q105" s="3">
        <v>474.26042623304409</v>
      </c>
      <c r="R105" s="3">
        <v>451.09912310348903</v>
      </c>
      <c r="S105" s="3">
        <v>509.57626699907405</v>
      </c>
      <c r="T105" s="3">
        <v>563.67291458463478</v>
      </c>
      <c r="U105" s="3"/>
      <c r="V105" s="3">
        <v>615.49804446181997</v>
      </c>
      <c r="W105" s="3"/>
      <c r="X105" s="3">
        <v>667.074871939064</v>
      </c>
      <c r="Y105" s="3">
        <v>724.18503351465984</v>
      </c>
      <c r="Z105" s="3">
        <v>784.55700515442209</v>
      </c>
      <c r="AA105" s="3">
        <v>857.59514404627782</v>
      </c>
      <c r="AB105" s="3">
        <v>1161.1564871335395</v>
      </c>
      <c r="AC105" s="3">
        <v>1740.2803806676961</v>
      </c>
      <c r="AD105" s="3">
        <v>2618.9981878810913</v>
      </c>
      <c r="AE105" s="30"/>
      <c r="AF105" s="3">
        <v>504.25557376695622</v>
      </c>
      <c r="AG105" s="3">
        <v>672.34050189651111</v>
      </c>
      <c r="AH105" s="3">
        <v>676.84406425092584</v>
      </c>
      <c r="AI105" s="3">
        <v>688.17500846224016</v>
      </c>
      <c r="AJ105" s="3">
        <v>704.30733726474227</v>
      </c>
      <c r="AK105" s="3">
        <v>723.30343644926552</v>
      </c>
      <c r="AL105" s="3">
        <v>739.46996950494622</v>
      </c>
      <c r="AM105" s="3">
        <v>755.16954078528147</v>
      </c>
      <c r="AN105" s="3">
        <v>761.09173758264103</v>
      </c>
      <c r="AO105" s="3">
        <v>804.24370327680185</v>
      </c>
      <c r="AP105" s="3">
        <v>785.70554587104925</v>
      </c>
      <c r="AQ105" s="3">
        <v>622.00628368708931</v>
      </c>
      <c r="AR105" s="30"/>
      <c r="AS105" s="3">
        <v>394.09263680161376</v>
      </c>
      <c r="AT105" s="3">
        <v>309.49567930708457</v>
      </c>
      <c r="AU105" s="3">
        <v>303.63049688180888</v>
      </c>
      <c r="AV105" s="3">
        <v>318.81202172589934</v>
      </c>
      <c r="AW105" s="170">
        <f t="shared" ref="AW105:AY105" si="80">AV105</f>
        <v>318.81202172589934</v>
      </c>
      <c r="AX105" s="3">
        <v>334.75262281219432</v>
      </c>
      <c r="AY105" s="170">
        <f t="shared" si="80"/>
        <v>334.75262281219432</v>
      </c>
      <c r="AZ105" s="3">
        <v>351.49025395280404</v>
      </c>
      <c r="BA105" s="3">
        <v>369.06476665044426</v>
      </c>
      <c r="BB105" s="3">
        <v>387.51800498296654</v>
      </c>
      <c r="BC105" s="3">
        <v>406.89390523211483</v>
      </c>
      <c r="BD105" s="194">
        <f t="shared" si="52"/>
        <v>427.23860049372058</v>
      </c>
      <c r="BE105" s="194">
        <f t="shared" si="53"/>
        <v>448.60053051840663</v>
      </c>
      <c r="BF105" s="194">
        <f t="shared" si="54"/>
        <v>471.030557044327</v>
      </c>
      <c r="BG105" s="3">
        <v>494.58208489654339</v>
      </c>
      <c r="BH105" s="194">
        <f t="shared" si="55"/>
        <v>499.43185675396944</v>
      </c>
      <c r="BI105" s="194">
        <f t="shared" si="56"/>
        <v>504.329184492992</v>
      </c>
      <c r="BJ105" s="194">
        <f t="shared" si="57"/>
        <v>509.27453443696413</v>
      </c>
      <c r="BK105" s="194">
        <f t="shared" si="58"/>
        <v>514.26837748191144</v>
      </c>
      <c r="BL105" s="3">
        <v>519.31118914137062</v>
      </c>
      <c r="BM105" s="194">
        <f t="shared" si="59"/>
        <v>524.40344959166794</v>
      </c>
      <c r="BN105" s="194">
        <f t="shared" si="60"/>
        <v>529.54564371764161</v>
      </c>
      <c r="BO105" s="194">
        <f t="shared" si="61"/>
        <v>534.73826115881241</v>
      </c>
      <c r="BP105" s="194">
        <f t="shared" si="62"/>
        <v>539.98179635600707</v>
      </c>
      <c r="BQ105" s="3">
        <v>545.27674859843921</v>
      </c>
      <c r="BR105" s="202">
        <f t="shared" si="76"/>
        <v>5.0000000000000044E-2</v>
      </c>
      <c r="BS105" s="202">
        <f t="shared" si="73"/>
        <v>9.805797673485328E-3</v>
      </c>
      <c r="BT105" s="202">
        <f t="shared" si="74"/>
        <v>9.805797673485328E-3</v>
      </c>
      <c r="BU105" s="30"/>
      <c r="BV105" s="30"/>
    </row>
    <row r="106" spans="1:74" x14ac:dyDescent="0.35">
      <c r="A106" s="9" t="s">
        <v>47</v>
      </c>
      <c r="B106" s="3">
        <v>326.17200000000008</v>
      </c>
      <c r="C106" s="3">
        <v>374.47987500000005</v>
      </c>
      <c r="D106" s="3">
        <v>395.47344375</v>
      </c>
      <c r="E106" s="3">
        <v>417.28264101562496</v>
      </c>
      <c r="F106" s="170">
        <f t="shared" si="63"/>
        <v>417.28264101562496</v>
      </c>
      <c r="G106" s="3">
        <v>439.93512724218738</v>
      </c>
      <c r="H106" s="170">
        <f t="shared" si="64"/>
        <v>439.93512724218738</v>
      </c>
      <c r="I106" s="3">
        <v>463.45943612944313</v>
      </c>
      <c r="J106" s="3">
        <v>487.88500100653533</v>
      </c>
      <c r="K106" s="3">
        <v>513.24218197990115</v>
      </c>
      <c r="L106" s="3">
        <v>539.56229387630628</v>
      </c>
      <c r="M106" s="3">
        <v>655.13339680344711</v>
      </c>
      <c r="N106" s="3">
        <v>958.13259282504157</v>
      </c>
      <c r="O106" s="3">
        <v>1389.0019163863633</v>
      </c>
      <c r="P106" s="30"/>
      <c r="Q106" s="3">
        <v>322.96338484630189</v>
      </c>
      <c r="R106" s="3">
        <v>305.68397827219945</v>
      </c>
      <c r="S106" s="3">
        <v>312.37304928647029</v>
      </c>
      <c r="T106" s="3">
        <v>331.09484667363557</v>
      </c>
      <c r="U106" s="3"/>
      <c r="V106" s="3">
        <v>346.26195246478596</v>
      </c>
      <c r="W106" s="3"/>
      <c r="X106" s="3">
        <v>359.23295219879191</v>
      </c>
      <c r="Y106" s="3">
        <v>373.09769292794755</v>
      </c>
      <c r="Z106" s="3">
        <v>386.44936249925945</v>
      </c>
      <c r="AA106" s="3">
        <v>403.59241140002757</v>
      </c>
      <c r="AB106" s="3">
        <v>497.6384944858026</v>
      </c>
      <c r="AC106" s="3">
        <v>745.83444885758399</v>
      </c>
      <c r="AD106" s="3">
        <v>1122.427794806182</v>
      </c>
      <c r="AE106" s="30"/>
      <c r="AF106" s="3">
        <v>3.2086151536981902</v>
      </c>
      <c r="AG106" s="3">
        <v>68.795896727800596</v>
      </c>
      <c r="AH106" s="3">
        <v>83.10039446352971</v>
      </c>
      <c r="AI106" s="3">
        <v>86.187794341989388</v>
      </c>
      <c r="AJ106" s="3">
        <v>93.673174777401414</v>
      </c>
      <c r="AK106" s="3">
        <v>104.22648393065123</v>
      </c>
      <c r="AL106" s="3">
        <v>114.78730807858778</v>
      </c>
      <c r="AM106" s="3">
        <v>126.7928194806417</v>
      </c>
      <c r="AN106" s="3">
        <v>135.96988247627871</v>
      </c>
      <c r="AO106" s="3">
        <v>157.49490231764452</v>
      </c>
      <c r="AP106" s="3">
        <v>212.29814396745758</v>
      </c>
      <c r="AQ106" s="3">
        <v>266.57412158018133</v>
      </c>
      <c r="AR106" s="30"/>
      <c r="AS106" s="3">
        <v>53.739905018401878</v>
      </c>
      <c r="AT106" s="3">
        <v>42.203956269147895</v>
      </c>
      <c r="AU106" s="3">
        <v>41.404158665701203</v>
      </c>
      <c r="AV106" s="3">
        <v>43.474366598986272</v>
      </c>
      <c r="AW106" s="170">
        <f t="shared" ref="AW106:AY106" si="81">AV106</f>
        <v>43.474366598986272</v>
      </c>
      <c r="AX106" s="3">
        <v>45.648084928935589</v>
      </c>
      <c r="AY106" s="170">
        <f t="shared" si="81"/>
        <v>45.648084928935589</v>
      </c>
      <c r="AZ106" s="3">
        <v>47.93048917538237</v>
      </c>
      <c r="BA106" s="3">
        <v>50.327013634151491</v>
      </c>
      <c r="BB106" s="3">
        <v>52.84336431585907</v>
      </c>
      <c r="BC106" s="3">
        <v>55.485532531652019</v>
      </c>
      <c r="BD106" s="194">
        <f t="shared" si="52"/>
        <v>58.259809158234624</v>
      </c>
      <c r="BE106" s="194">
        <f t="shared" si="53"/>
        <v>61.172799616146357</v>
      </c>
      <c r="BF106" s="194">
        <f t="shared" si="54"/>
        <v>64.231439596953678</v>
      </c>
      <c r="BG106" s="3">
        <v>67.443011576801368</v>
      </c>
      <c r="BH106" s="194">
        <f t="shared" si="55"/>
        <v>68.104344102814011</v>
      </c>
      <c r="BI106" s="194">
        <f t="shared" si="56"/>
        <v>68.772161521771622</v>
      </c>
      <c r="BJ106" s="194">
        <f t="shared" si="57"/>
        <v>69.446527423222363</v>
      </c>
      <c r="BK106" s="194">
        <f t="shared" si="58"/>
        <v>70.127506020260626</v>
      </c>
      <c r="BL106" s="3">
        <v>70.815162155641445</v>
      </c>
      <c r="BM106" s="194">
        <f t="shared" si="59"/>
        <v>71.509561307954726</v>
      </c>
      <c r="BN106" s="194">
        <f t="shared" si="60"/>
        <v>72.210769597860221</v>
      </c>
      <c r="BO106" s="194">
        <f t="shared" si="61"/>
        <v>72.918853794383509</v>
      </c>
      <c r="BP106" s="194">
        <f t="shared" si="62"/>
        <v>73.633881321273691</v>
      </c>
      <c r="BQ106" s="3">
        <v>74.355920263423528</v>
      </c>
      <c r="BR106" s="202">
        <f t="shared" si="76"/>
        <v>5.0000000000000044E-2</v>
      </c>
      <c r="BS106" s="202">
        <f t="shared" si="73"/>
        <v>9.805797673485328E-3</v>
      </c>
      <c r="BT106" s="202">
        <f t="shared" si="74"/>
        <v>9.805797673485328E-3</v>
      </c>
      <c r="BU106" s="30"/>
      <c r="BV106" s="30"/>
    </row>
    <row r="107" spans="1:74" ht="15.75" customHeight="1" x14ac:dyDescent="0.35">
      <c r="A107" s="7" t="s">
        <v>15</v>
      </c>
      <c r="B107" s="18">
        <v>6210.3470000000007</v>
      </c>
      <c r="C107" s="18">
        <v>6285.8086500000009</v>
      </c>
      <c r="D107" s="18">
        <v>6798.6580199999999</v>
      </c>
      <c r="E107" s="18">
        <v>7352.5058394150001</v>
      </c>
      <c r="F107" s="171">
        <f t="shared" si="63"/>
        <v>7352.5058394150001</v>
      </c>
      <c r="G107" s="18">
        <v>7950.5789292500995</v>
      </c>
      <c r="H107" s="171">
        <f t="shared" si="64"/>
        <v>7950.5789292500995</v>
      </c>
      <c r="I107" s="18">
        <v>8596.3549730489776</v>
      </c>
      <c r="J107" s="18">
        <v>9293.5818262263765</v>
      </c>
      <c r="K107" s="18">
        <v>10046.29829948067</v>
      </c>
      <c r="L107" s="18">
        <v>10858.856528042055</v>
      </c>
      <c r="M107" s="18">
        <v>14806.916782339582</v>
      </c>
      <c r="N107" s="18">
        <v>17192.740954203648</v>
      </c>
      <c r="O107" s="18">
        <v>19961.156750024293</v>
      </c>
      <c r="P107" s="30"/>
      <c r="Q107" s="18">
        <v>1165.9094652278659</v>
      </c>
      <c r="R107" s="18">
        <v>1122.2013257808105</v>
      </c>
      <c r="S107" s="18">
        <v>1162.7301757687696</v>
      </c>
      <c r="T107" s="18">
        <v>1276.246126875611</v>
      </c>
      <c r="U107" s="162"/>
      <c r="V107" s="18">
        <v>1382.2949173700322</v>
      </c>
      <c r="W107" s="162"/>
      <c r="X107" s="18">
        <v>1486.0118798210328</v>
      </c>
      <c r="Y107" s="18">
        <v>1599.7340655890193</v>
      </c>
      <c r="Z107" s="18">
        <v>1718.3048122833661</v>
      </c>
      <c r="AA107" s="18">
        <v>1860.9002214537406</v>
      </c>
      <c r="AB107" s="18">
        <v>2494.7881646494329</v>
      </c>
      <c r="AC107" s="18">
        <v>3732.4076228741533</v>
      </c>
      <c r="AD107" s="18">
        <v>5617.1484473893561</v>
      </c>
      <c r="AE107" s="30"/>
      <c r="AF107" s="18">
        <v>5044.4375347721352</v>
      </c>
      <c r="AG107" s="18">
        <v>5163.6073242191896</v>
      </c>
      <c r="AH107" s="18">
        <v>5635.9278442312298</v>
      </c>
      <c r="AI107" s="18">
        <v>6076.2597125393877</v>
      </c>
      <c r="AJ107" s="18">
        <v>6568.2840118800659</v>
      </c>
      <c r="AK107" s="18">
        <v>7110.3430932279452</v>
      </c>
      <c r="AL107" s="18">
        <v>7693.847760637359</v>
      </c>
      <c r="AM107" s="18">
        <v>8327.9934871973055</v>
      </c>
      <c r="AN107" s="18">
        <v>8997.9563065883158</v>
      </c>
      <c r="AO107" s="18">
        <v>12312.128617690147</v>
      </c>
      <c r="AP107" s="18">
        <v>13460.333331329499</v>
      </c>
      <c r="AQ107" s="18">
        <v>14344.008302634942</v>
      </c>
      <c r="AR107" s="30"/>
      <c r="AS107" s="18">
        <v>4857.7432852550428</v>
      </c>
      <c r="AT107" s="18">
        <v>4935.3213523237901</v>
      </c>
      <c r="AU107" s="18">
        <v>5504.9322363000183</v>
      </c>
      <c r="AV107" s="18">
        <v>6010.6730294668778</v>
      </c>
      <c r="AW107" s="171">
        <f t="shared" ref="AW107:AY107" si="82">AV107</f>
        <v>6010.6730294668778</v>
      </c>
      <c r="AX107" s="18">
        <v>6427.6458235527371</v>
      </c>
      <c r="AY107" s="171">
        <f t="shared" si="82"/>
        <v>6427.6458235527371</v>
      </c>
      <c r="AZ107" s="18">
        <v>6366.8270574932994</v>
      </c>
      <c r="BA107" s="18">
        <v>6473.0204403166263</v>
      </c>
      <c r="BB107" s="18">
        <v>6812.9573476528731</v>
      </c>
      <c r="BC107" s="18">
        <v>7176.3276761071302</v>
      </c>
      <c r="BD107" s="196">
        <f t="shared" si="52"/>
        <v>7504.2965176191965</v>
      </c>
      <c r="BE107" s="196">
        <f t="shared" si="53"/>
        <v>7847.2540226730471</v>
      </c>
      <c r="BF107" s="196">
        <f t="shared" si="54"/>
        <v>8205.8851954713173</v>
      </c>
      <c r="BG107" s="18">
        <v>8580.9063459268709</v>
      </c>
      <c r="BH107" s="196">
        <f t="shared" si="55"/>
        <v>8853.4830511450691</v>
      </c>
      <c r="BI107" s="196">
        <f t="shared" si="56"/>
        <v>9134.718289300512</v>
      </c>
      <c r="BJ107" s="196">
        <f t="shared" si="57"/>
        <v>9424.8871029452202</v>
      </c>
      <c r="BK107" s="196">
        <f t="shared" si="58"/>
        <v>9724.2732714929916</v>
      </c>
      <c r="BL107" s="18">
        <v>10033.169588750099</v>
      </c>
      <c r="BM107" s="196">
        <f t="shared" si="59"/>
        <v>10325.845245661025</v>
      </c>
      <c r="BN107" s="196">
        <f t="shared" si="60"/>
        <v>10627.058487767788</v>
      </c>
      <c r="BO107" s="196">
        <f t="shared" si="61"/>
        <v>10937.05836332314</v>
      </c>
      <c r="BP107" s="196">
        <f t="shared" si="62"/>
        <v>11256.101185518424</v>
      </c>
      <c r="BQ107" s="18">
        <v>11584.45074440771</v>
      </c>
      <c r="BR107" s="202">
        <f t="shared" si="76"/>
        <v>4.5701486374988942E-2</v>
      </c>
      <c r="BS107" s="202">
        <f t="shared" si="73"/>
        <v>3.1765491223148423E-2</v>
      </c>
      <c r="BT107" s="202">
        <f t="shared" si="74"/>
        <v>2.9170807322851822E-2</v>
      </c>
      <c r="BU107" s="30"/>
      <c r="BV107" s="30"/>
    </row>
    <row r="108" spans="1:74" ht="15.75" customHeight="1" x14ac:dyDescent="0.35">
      <c r="A108" s="10" t="s">
        <v>52</v>
      </c>
      <c r="B108" s="18">
        <v>1701.6350780000005</v>
      </c>
      <c r="C108" s="18">
        <v>1722.3115701000008</v>
      </c>
      <c r="D108" s="18">
        <v>1862.8322974800001</v>
      </c>
      <c r="E108" s="18">
        <v>1937.3852886858526</v>
      </c>
      <c r="F108" s="171">
        <f t="shared" si="63"/>
        <v>1937.3852886858526</v>
      </c>
      <c r="G108" s="18">
        <v>2011.4964691002756</v>
      </c>
      <c r="H108" s="171">
        <f t="shared" si="64"/>
        <v>2011.4964691002756</v>
      </c>
      <c r="I108" s="18">
        <v>2084.6160809643779</v>
      </c>
      <c r="J108" s="18">
        <v>2156.1109836845212</v>
      </c>
      <c r="K108" s="18">
        <v>2225.2550733349703</v>
      </c>
      <c r="L108" s="18">
        <v>2291.2187274168755</v>
      </c>
      <c r="M108" s="18">
        <v>2813.3141886445201</v>
      </c>
      <c r="N108" s="18">
        <v>3266.6207812986931</v>
      </c>
      <c r="O108" s="18">
        <v>3792.6197825046147</v>
      </c>
      <c r="P108" s="30"/>
      <c r="Q108" s="18">
        <v>466.17771619509665</v>
      </c>
      <c r="R108" s="18">
        <v>495.72211624218642</v>
      </c>
      <c r="S108" s="18">
        <v>514.54513616420491</v>
      </c>
      <c r="T108" s="18">
        <v>548.42257543950461</v>
      </c>
      <c r="U108" s="162"/>
      <c r="V108" s="18">
        <v>576.2772136322501</v>
      </c>
      <c r="W108" s="162"/>
      <c r="X108" s="18">
        <v>600.47125645798155</v>
      </c>
      <c r="Y108" s="18">
        <v>625.92142922279766</v>
      </c>
      <c r="Z108" s="18">
        <v>650.29150064012254</v>
      </c>
      <c r="AA108" s="18">
        <v>680.40646105925691</v>
      </c>
      <c r="AB108" s="18">
        <v>848.22797598080729</v>
      </c>
      <c r="AC108" s="18">
        <v>1269.0185917772119</v>
      </c>
      <c r="AD108" s="18">
        <v>1909.8304721123814</v>
      </c>
      <c r="AE108" s="30"/>
      <c r="AF108" s="18">
        <v>1235.4573618049039</v>
      </c>
      <c r="AG108" s="18">
        <v>1226.5894538578145</v>
      </c>
      <c r="AH108" s="18">
        <v>1348.2871613157952</v>
      </c>
      <c r="AI108" s="18">
        <v>1388.9627132463479</v>
      </c>
      <c r="AJ108" s="18">
        <v>1435.2192554680255</v>
      </c>
      <c r="AK108" s="18">
        <v>1484.1448245063964</v>
      </c>
      <c r="AL108" s="18">
        <v>1530.1895544617237</v>
      </c>
      <c r="AM108" s="18">
        <v>1574.9635726948477</v>
      </c>
      <c r="AN108" s="18">
        <v>1610.8122663576187</v>
      </c>
      <c r="AO108" s="18">
        <v>1965.0862126637128</v>
      </c>
      <c r="AP108" s="18">
        <v>1997.6021895214813</v>
      </c>
      <c r="AQ108" s="18">
        <v>1882.7893103922333</v>
      </c>
      <c r="AR108" s="30"/>
      <c r="AS108" s="18">
        <v>1700.2101498392649</v>
      </c>
      <c r="AT108" s="18">
        <v>1727.3624733133265</v>
      </c>
      <c r="AU108" s="18">
        <v>1926.7262827050063</v>
      </c>
      <c r="AV108" s="18">
        <v>2141.3022667475748</v>
      </c>
      <c r="AW108" s="171">
        <f t="shared" ref="AW108:AY108" si="83">AV108</f>
        <v>2141.3022667475748</v>
      </c>
      <c r="AX108" s="18">
        <v>2330.0216110378669</v>
      </c>
      <c r="AY108" s="171">
        <f t="shared" si="83"/>
        <v>2330.0216110378669</v>
      </c>
      <c r="AZ108" s="18">
        <v>2347.7674774506536</v>
      </c>
      <c r="BA108" s="18">
        <v>2427.3826651187342</v>
      </c>
      <c r="BB108" s="18">
        <v>2597.4399887926565</v>
      </c>
      <c r="BC108" s="18">
        <v>2780.8269744915115</v>
      </c>
      <c r="BD108" s="196">
        <f t="shared" si="52"/>
        <v>2931.087369114362</v>
      </c>
      <c r="BE108" s="196">
        <f t="shared" si="53"/>
        <v>3089.4669981949201</v>
      </c>
      <c r="BF108" s="196">
        <f t="shared" si="54"/>
        <v>3256.4045799219989</v>
      </c>
      <c r="BG108" s="18">
        <v>3432.3625383707486</v>
      </c>
      <c r="BH108" s="196">
        <f t="shared" si="55"/>
        <v>3477.1283839525804</v>
      </c>
      <c r="BI108" s="196">
        <f t="shared" si="56"/>
        <v>3522.4780783872807</v>
      </c>
      <c r="BJ108" s="196">
        <f t="shared" si="57"/>
        <v>3568.4192363971579</v>
      </c>
      <c r="BK108" s="196">
        <f t="shared" si="58"/>
        <v>3614.9595720178872</v>
      </c>
      <c r="BL108" s="18">
        <v>3662.1068998937862</v>
      </c>
      <c r="BM108" s="196">
        <f t="shared" si="59"/>
        <v>3693.7091181213145</v>
      </c>
      <c r="BN108" s="196">
        <f t="shared" si="60"/>
        <v>3725.5840482669269</v>
      </c>
      <c r="BO108" s="196">
        <f t="shared" si="61"/>
        <v>3757.7340437030907</v>
      </c>
      <c r="BP108" s="196">
        <f t="shared" si="62"/>
        <v>3790.1614781107428</v>
      </c>
      <c r="BQ108" s="18">
        <v>3822.868745654544</v>
      </c>
      <c r="BR108" s="202">
        <f t="shared" si="76"/>
        <v>5.4034427888245862E-2</v>
      </c>
      <c r="BS108" s="202">
        <f t="shared" si="73"/>
        <v>1.304228358204873E-2</v>
      </c>
      <c r="BT108" s="202">
        <f t="shared" si="74"/>
        <v>8.6295182230875511E-3</v>
      </c>
      <c r="BU108" s="30"/>
      <c r="BV108" s="30"/>
    </row>
    <row r="109" spans="1:74" ht="15.75" customHeight="1" x14ac:dyDescent="0.35">
      <c r="A109" s="10" t="s">
        <v>43</v>
      </c>
      <c r="B109" s="18">
        <v>124.20694000000002</v>
      </c>
      <c r="C109" s="18">
        <v>125.716173</v>
      </c>
      <c r="D109" s="18">
        <v>135.97316040000001</v>
      </c>
      <c r="E109" s="18">
        <v>220.57517518244995</v>
      </c>
      <c r="F109" s="171">
        <f t="shared" si="63"/>
        <v>220.57517518244995</v>
      </c>
      <c r="G109" s="18">
        <v>318.02315717000397</v>
      </c>
      <c r="H109" s="171">
        <f t="shared" si="64"/>
        <v>318.02315717000397</v>
      </c>
      <c r="I109" s="18">
        <v>429.81774865244893</v>
      </c>
      <c r="J109" s="18">
        <v>557.61490957358262</v>
      </c>
      <c r="K109" s="18">
        <v>703.2408809636471</v>
      </c>
      <c r="L109" s="18">
        <v>868.70852224336454</v>
      </c>
      <c r="M109" s="18">
        <v>1480.6916782339581</v>
      </c>
      <c r="N109" s="18">
        <v>1719.2740954203653</v>
      </c>
      <c r="O109" s="18">
        <v>1996.1156750024302</v>
      </c>
      <c r="P109" s="30"/>
      <c r="Q109" s="18">
        <v>316.99261818556084</v>
      </c>
      <c r="R109" s="18">
        <v>292.46055944300213</v>
      </c>
      <c r="S109" s="18">
        <v>297.95010005102699</v>
      </c>
      <c r="T109" s="18">
        <v>334.01801403751006</v>
      </c>
      <c r="U109" s="162"/>
      <c r="V109" s="18">
        <v>369.33236237008634</v>
      </c>
      <c r="W109" s="162"/>
      <c r="X109" s="18">
        <v>405.17082001134781</v>
      </c>
      <c r="Y109" s="18">
        <v>444.92637580033357</v>
      </c>
      <c r="Z109" s="18">
        <v>487.30077829888978</v>
      </c>
      <c r="AA109" s="18">
        <v>537.91666732441377</v>
      </c>
      <c r="AB109" s="18">
        <v>748.43644939482976</v>
      </c>
      <c r="AC109" s="18">
        <v>1119.7222868622457</v>
      </c>
      <c r="AD109" s="18">
        <v>1685.1445342168074</v>
      </c>
      <c r="AE109" s="30"/>
      <c r="AF109" s="18">
        <v>-192.78567818556081</v>
      </c>
      <c r="AG109" s="18">
        <v>-166.74438644300213</v>
      </c>
      <c r="AH109" s="18">
        <v>-161.97693965102698</v>
      </c>
      <c r="AI109" s="18">
        <v>-113.4428388550601</v>
      </c>
      <c r="AJ109" s="18">
        <v>-51.309205200082374</v>
      </c>
      <c r="AK109" s="18">
        <v>24.646928641101113</v>
      </c>
      <c r="AL109" s="18">
        <v>112.68853377324905</v>
      </c>
      <c r="AM109" s="18">
        <v>215.94010266475732</v>
      </c>
      <c r="AN109" s="18">
        <v>330.79185491895078</v>
      </c>
      <c r="AO109" s="18">
        <v>732.25522883912834</v>
      </c>
      <c r="AP109" s="18">
        <v>599.55180855811955</v>
      </c>
      <c r="AQ109" s="18">
        <v>310.97114078562277</v>
      </c>
      <c r="AR109" s="30"/>
      <c r="AS109" s="18">
        <v>0</v>
      </c>
      <c r="AT109" s="18">
        <v>0</v>
      </c>
      <c r="AU109" s="18">
        <v>0</v>
      </c>
      <c r="AV109" s="18">
        <v>0</v>
      </c>
      <c r="AW109" s="171">
        <f t="shared" ref="AW109:AY109" si="84">AV109</f>
        <v>0</v>
      </c>
      <c r="AX109" s="18">
        <v>0</v>
      </c>
      <c r="AY109" s="171">
        <f t="shared" si="84"/>
        <v>0</v>
      </c>
      <c r="AZ109" s="18">
        <v>0</v>
      </c>
      <c r="BA109" s="18">
        <v>0</v>
      </c>
      <c r="BB109" s="18">
        <v>0</v>
      </c>
      <c r="BC109" s="18">
        <v>0</v>
      </c>
      <c r="BD109" s="196" t="e">
        <f t="shared" si="52"/>
        <v>#DIV/0!</v>
      </c>
      <c r="BE109" s="196" t="e">
        <f t="shared" si="53"/>
        <v>#DIV/0!</v>
      </c>
      <c r="BF109" s="196" t="e">
        <f t="shared" si="54"/>
        <v>#DIV/0!</v>
      </c>
      <c r="BG109" s="18">
        <v>0</v>
      </c>
      <c r="BH109" s="196" t="e">
        <f t="shared" si="55"/>
        <v>#DIV/0!</v>
      </c>
      <c r="BI109" s="196" t="e">
        <f t="shared" si="56"/>
        <v>#DIV/0!</v>
      </c>
      <c r="BJ109" s="196" t="e">
        <f t="shared" si="57"/>
        <v>#DIV/0!</v>
      </c>
      <c r="BK109" s="196" t="e">
        <f t="shared" si="58"/>
        <v>#DIV/0!</v>
      </c>
      <c r="BL109" s="18">
        <v>0</v>
      </c>
      <c r="BM109" s="196" t="e">
        <f t="shared" si="59"/>
        <v>#DIV/0!</v>
      </c>
      <c r="BN109" s="196" t="e">
        <f t="shared" si="60"/>
        <v>#DIV/0!</v>
      </c>
      <c r="BO109" s="196" t="e">
        <f t="shared" si="61"/>
        <v>#DIV/0!</v>
      </c>
      <c r="BP109" s="196" t="e">
        <f t="shared" si="62"/>
        <v>#DIV/0!</v>
      </c>
      <c r="BQ109" s="18">
        <v>0</v>
      </c>
      <c r="BR109" s="202" t="e">
        <f t="shared" si="76"/>
        <v>#DIV/0!</v>
      </c>
      <c r="BS109" s="202" t="e">
        <f t="shared" si="73"/>
        <v>#DIV/0!</v>
      </c>
      <c r="BT109" s="202" t="e">
        <f t="shared" si="74"/>
        <v>#DIV/0!</v>
      </c>
      <c r="BU109" s="30"/>
      <c r="BV109" s="30"/>
    </row>
    <row r="110" spans="1:74" ht="15.75" customHeight="1" x14ac:dyDescent="0.35">
      <c r="A110" s="10" t="s">
        <v>44</v>
      </c>
      <c r="B110" s="18">
        <v>4347.2429000000002</v>
      </c>
      <c r="C110" s="18">
        <v>4400.0660549999993</v>
      </c>
      <c r="D110" s="18">
        <v>4759.060614</v>
      </c>
      <c r="E110" s="18">
        <v>4962.9414416051241</v>
      </c>
      <c r="F110" s="171">
        <f t="shared" si="63"/>
        <v>4962.9414416051241</v>
      </c>
      <c r="G110" s="18">
        <v>5167.8763040125632</v>
      </c>
      <c r="H110" s="171">
        <f t="shared" si="64"/>
        <v>5167.8763040125632</v>
      </c>
      <c r="I110" s="18">
        <v>5372.7218581556099</v>
      </c>
      <c r="J110" s="18">
        <v>5576.1490957358246</v>
      </c>
      <c r="K110" s="18">
        <v>5776.6215222013843</v>
      </c>
      <c r="L110" s="18">
        <v>5972.3710904231293</v>
      </c>
      <c r="M110" s="18">
        <v>7403.45839116979</v>
      </c>
      <c r="N110" s="18">
        <v>8596.3704771018256</v>
      </c>
      <c r="O110" s="18">
        <v>9980.57837501215</v>
      </c>
      <c r="P110" s="30"/>
      <c r="Q110" s="18">
        <v>186.1106331390543</v>
      </c>
      <c r="R110" s="18">
        <v>167.13656723285342</v>
      </c>
      <c r="S110" s="18">
        <v>180.37432934978975</v>
      </c>
      <c r="T110" s="18">
        <v>192.37974315184243</v>
      </c>
      <c r="U110" s="162"/>
      <c r="V110" s="18">
        <v>202.29540290790285</v>
      </c>
      <c r="W110" s="162"/>
      <c r="X110" s="18">
        <v>210.94867166452573</v>
      </c>
      <c r="Y110" s="18">
        <v>220.06741479472768</v>
      </c>
      <c r="Z110" s="18">
        <v>228.83309393356916</v>
      </c>
      <c r="AA110" s="18">
        <v>239.65138164215634</v>
      </c>
      <c r="AB110" s="18">
        <v>299.37457975793188</v>
      </c>
      <c r="AC110" s="18">
        <v>447.88891474489833</v>
      </c>
      <c r="AD110" s="18">
        <v>674.05781368672297</v>
      </c>
      <c r="AE110" s="30"/>
      <c r="AF110" s="18">
        <v>4161.1322668609455</v>
      </c>
      <c r="AG110" s="18">
        <v>4232.9294877671455</v>
      </c>
      <c r="AH110" s="18">
        <v>4578.6862846502099</v>
      </c>
      <c r="AI110" s="18">
        <v>4770.5616984532817</v>
      </c>
      <c r="AJ110" s="18">
        <v>4965.5809011046604</v>
      </c>
      <c r="AK110" s="18">
        <v>5161.7731864910838</v>
      </c>
      <c r="AL110" s="18">
        <v>5356.0816809410971</v>
      </c>
      <c r="AM110" s="18">
        <v>5547.7884282678151</v>
      </c>
      <c r="AN110" s="18">
        <v>5732.7197087809727</v>
      </c>
      <c r="AO110" s="18">
        <v>7104.0838114118578</v>
      </c>
      <c r="AP110" s="18">
        <v>8148.4815623569275</v>
      </c>
      <c r="AQ110" s="18">
        <v>9306.5205613254275</v>
      </c>
      <c r="AR110" s="30"/>
      <c r="AS110" s="18">
        <v>3157.5331354157779</v>
      </c>
      <c r="AT110" s="18">
        <v>3207.9588790104635</v>
      </c>
      <c r="AU110" s="18">
        <v>3578.205953595012</v>
      </c>
      <c r="AV110" s="18">
        <v>3869.370762719303</v>
      </c>
      <c r="AW110" s="171">
        <f t="shared" ref="AW110:AY110" si="85">AV110</f>
        <v>3869.370762719303</v>
      </c>
      <c r="AX110" s="18">
        <v>4097.6242125148701</v>
      </c>
      <c r="AY110" s="171">
        <f t="shared" si="85"/>
        <v>4097.6242125148701</v>
      </c>
      <c r="AZ110" s="18">
        <v>4019.0595800426458</v>
      </c>
      <c r="BA110" s="18">
        <v>4045.6377751978921</v>
      </c>
      <c r="BB110" s="18">
        <v>4215.5173588602165</v>
      </c>
      <c r="BC110" s="18">
        <v>4395.5007016156187</v>
      </c>
      <c r="BD110" s="196">
        <f t="shared" si="52"/>
        <v>4572.7490520393321</v>
      </c>
      <c r="BE110" s="196">
        <f t="shared" si="53"/>
        <v>4757.1449335091402</v>
      </c>
      <c r="BF110" s="196">
        <f t="shared" si="54"/>
        <v>4948.9765698642641</v>
      </c>
      <c r="BG110" s="18">
        <v>5148.5438075561224</v>
      </c>
      <c r="BH110" s="196">
        <f t="shared" si="55"/>
        <v>5372.6667764283893</v>
      </c>
      <c r="BI110" s="196">
        <f t="shared" si="56"/>
        <v>5606.5461166269333</v>
      </c>
      <c r="BJ110" s="196">
        <f t="shared" si="57"/>
        <v>5850.6065359893091</v>
      </c>
      <c r="BK110" s="196">
        <f t="shared" si="58"/>
        <v>6105.2912304508745</v>
      </c>
      <c r="BL110" s="18">
        <v>6371.0626888563129</v>
      </c>
      <c r="BM110" s="196">
        <f t="shared" si="59"/>
        <v>6627.6498024852226</v>
      </c>
      <c r="BN110" s="196">
        <f t="shared" si="60"/>
        <v>6894.5706626326792</v>
      </c>
      <c r="BO110" s="196">
        <f t="shared" si="61"/>
        <v>7172.2414488783952</v>
      </c>
      <c r="BP110" s="196">
        <f t="shared" si="62"/>
        <v>7461.0951019488994</v>
      </c>
      <c r="BQ110" s="18">
        <v>7761.5819987531659</v>
      </c>
      <c r="BR110" s="202">
        <f t="shared" si="76"/>
        <v>4.0324951002411069E-2</v>
      </c>
      <c r="BS110" s="202">
        <f t="shared" si="73"/>
        <v>4.3531331819171681E-2</v>
      </c>
      <c r="BT110" s="202">
        <f t="shared" si="74"/>
        <v>4.0273832821910327E-2</v>
      </c>
      <c r="BU110" s="30"/>
      <c r="BV110" s="30"/>
    </row>
    <row r="111" spans="1:74" ht="15.75" customHeight="1" x14ac:dyDescent="0.35">
      <c r="A111" s="10" t="s">
        <v>45</v>
      </c>
      <c r="B111" s="18">
        <v>37.262082000000007</v>
      </c>
      <c r="C111" s="18">
        <v>37.714851899999999</v>
      </c>
      <c r="D111" s="18">
        <v>40.791948120000001</v>
      </c>
      <c r="E111" s="18">
        <v>102.93508175180999</v>
      </c>
      <c r="F111" s="171">
        <f t="shared" si="63"/>
        <v>102.93508175180999</v>
      </c>
      <c r="G111" s="18">
        <v>174.91273644350215</v>
      </c>
      <c r="H111" s="171">
        <f t="shared" si="64"/>
        <v>174.91273644350215</v>
      </c>
      <c r="I111" s="18">
        <v>257.89064919146932</v>
      </c>
      <c r="J111" s="18">
        <v>353.15610939660229</v>
      </c>
      <c r="K111" s="18">
        <v>462.1297217761109</v>
      </c>
      <c r="L111" s="18">
        <v>586.37825251427103</v>
      </c>
      <c r="M111" s="18">
        <v>1036.4841747637706</v>
      </c>
      <c r="N111" s="18">
        <v>1203.4918667942557</v>
      </c>
      <c r="O111" s="18">
        <v>1397.2809725017012</v>
      </c>
      <c r="P111" s="30"/>
      <c r="Q111" s="18">
        <v>42.297160334247586</v>
      </c>
      <c r="R111" s="18">
        <v>39.035312357950225</v>
      </c>
      <c r="S111" s="18">
        <v>37.306875790283009</v>
      </c>
      <c r="T111" s="18">
        <v>46.997617233405521</v>
      </c>
      <c r="U111" s="162"/>
      <c r="V111" s="18">
        <v>57.453964984517967</v>
      </c>
      <c r="W111" s="162"/>
      <c r="X111" s="18">
        <v>68.807535471375559</v>
      </c>
      <c r="Y111" s="18">
        <v>81.654892522875727</v>
      </c>
      <c r="Z111" s="18">
        <v>95.850640042013922</v>
      </c>
      <c r="AA111" s="18">
        <v>112.62427884551047</v>
      </c>
      <c r="AB111" s="18">
        <v>174.63517152546029</v>
      </c>
      <c r="AC111" s="18">
        <v>261.26853360119071</v>
      </c>
      <c r="AD111" s="18">
        <v>393.20039131725508</v>
      </c>
      <c r="AE111" s="30"/>
      <c r="AF111" s="18">
        <v>-5.0350783342475793</v>
      </c>
      <c r="AG111" s="18">
        <v>-1.3204604579502259</v>
      </c>
      <c r="AH111" s="18">
        <v>3.4850723297169921</v>
      </c>
      <c r="AI111" s="18">
        <v>55.937464518404468</v>
      </c>
      <c r="AJ111" s="18">
        <v>117.45877145898419</v>
      </c>
      <c r="AK111" s="18">
        <v>189.08311372009376</v>
      </c>
      <c r="AL111" s="18">
        <v>271.50121687372655</v>
      </c>
      <c r="AM111" s="18">
        <v>366.27908173409696</v>
      </c>
      <c r="AN111" s="18">
        <v>473.75397366876052</v>
      </c>
      <c r="AO111" s="18">
        <v>861.84900323831039</v>
      </c>
      <c r="AP111" s="18">
        <v>942.22333319306495</v>
      </c>
      <c r="AQ111" s="18">
        <v>1004.0805811844461</v>
      </c>
      <c r="AR111" s="30"/>
      <c r="AS111" s="18">
        <v>0</v>
      </c>
      <c r="AT111" s="18">
        <v>0</v>
      </c>
      <c r="AU111" s="18">
        <v>0</v>
      </c>
      <c r="AV111" s="18">
        <v>0</v>
      </c>
      <c r="AW111" s="171">
        <f t="shared" ref="AW111:AY111" si="86">AV111</f>
        <v>0</v>
      </c>
      <c r="AX111" s="18">
        <v>0</v>
      </c>
      <c r="AY111" s="171">
        <f t="shared" si="86"/>
        <v>0</v>
      </c>
      <c r="AZ111" s="18">
        <v>0</v>
      </c>
      <c r="BA111" s="18">
        <v>0</v>
      </c>
      <c r="BB111" s="18">
        <v>0</v>
      </c>
      <c r="BC111" s="18">
        <v>0</v>
      </c>
      <c r="BD111" s="196" t="e">
        <f t="shared" si="52"/>
        <v>#DIV/0!</v>
      </c>
      <c r="BE111" s="196" t="e">
        <f t="shared" si="53"/>
        <v>#DIV/0!</v>
      </c>
      <c r="BF111" s="196" t="e">
        <f t="shared" si="54"/>
        <v>#DIV/0!</v>
      </c>
      <c r="BG111" s="18">
        <v>0</v>
      </c>
      <c r="BH111" s="196" t="e">
        <f t="shared" si="55"/>
        <v>#DIV/0!</v>
      </c>
      <c r="BI111" s="196" t="e">
        <f t="shared" si="56"/>
        <v>#DIV/0!</v>
      </c>
      <c r="BJ111" s="196" t="e">
        <f t="shared" si="57"/>
        <v>#DIV/0!</v>
      </c>
      <c r="BK111" s="196" t="e">
        <f t="shared" si="58"/>
        <v>#DIV/0!</v>
      </c>
      <c r="BL111" s="18">
        <v>0</v>
      </c>
      <c r="BM111" s="196" t="e">
        <f t="shared" si="59"/>
        <v>#DIV/0!</v>
      </c>
      <c r="BN111" s="196" t="e">
        <f t="shared" si="60"/>
        <v>#DIV/0!</v>
      </c>
      <c r="BO111" s="196" t="e">
        <f t="shared" si="61"/>
        <v>#DIV/0!</v>
      </c>
      <c r="BP111" s="196" t="e">
        <f t="shared" si="62"/>
        <v>#DIV/0!</v>
      </c>
      <c r="BQ111" s="18">
        <v>0</v>
      </c>
      <c r="BR111" s="202" t="e">
        <f t="shared" si="76"/>
        <v>#DIV/0!</v>
      </c>
      <c r="BS111" s="202" t="e">
        <f t="shared" si="73"/>
        <v>#DIV/0!</v>
      </c>
      <c r="BT111" s="202" t="e">
        <f t="shared" si="74"/>
        <v>#DIV/0!</v>
      </c>
      <c r="BU111" s="30"/>
      <c r="BV111" s="30"/>
    </row>
    <row r="112" spans="1:74" ht="15.75" customHeight="1" x14ac:dyDescent="0.35">
      <c r="A112" s="10" t="s">
        <v>80</v>
      </c>
      <c r="B112" s="18">
        <v>0</v>
      </c>
      <c r="C112" s="18">
        <v>0</v>
      </c>
      <c r="D112" s="18">
        <v>0</v>
      </c>
      <c r="E112" s="18">
        <v>64.334426094881252</v>
      </c>
      <c r="F112" s="171">
        <f t="shared" si="63"/>
        <v>64.334426094881252</v>
      </c>
      <c r="G112" s="18">
        <v>139.13513126187675</v>
      </c>
      <c r="H112" s="171">
        <f t="shared" si="64"/>
        <v>139.13513126187675</v>
      </c>
      <c r="I112" s="18">
        <v>225.65431804253569</v>
      </c>
      <c r="J112" s="18">
        <v>325.27536391792319</v>
      </c>
      <c r="K112" s="18">
        <v>439.52555060227945</v>
      </c>
      <c r="L112" s="18">
        <v>570.08996772220803</v>
      </c>
      <c r="M112" s="18">
        <v>1036.4841747637706</v>
      </c>
      <c r="N112" s="18">
        <v>1203.4918667942557</v>
      </c>
      <c r="O112" s="18">
        <v>1397.2809725017012</v>
      </c>
      <c r="P112" s="30"/>
      <c r="Q112" s="18">
        <v>53.217367745118167</v>
      </c>
      <c r="R112" s="18">
        <v>42.963150644638567</v>
      </c>
      <c r="S112" s="18">
        <v>48.772484820086518</v>
      </c>
      <c r="T112" s="18">
        <v>58.009477073132807</v>
      </c>
      <c r="U112" s="162"/>
      <c r="V112" s="18">
        <v>67.677007322761099</v>
      </c>
      <c r="W112" s="162"/>
      <c r="X112" s="18">
        <v>77.965953941296036</v>
      </c>
      <c r="Y112" s="18">
        <v>89.542330954399389</v>
      </c>
      <c r="Z112" s="18">
        <v>102.20467586506447</v>
      </c>
      <c r="AA112" s="18">
        <v>117.21183381469245</v>
      </c>
      <c r="AB112" s="18">
        <v>174.63517152546029</v>
      </c>
      <c r="AC112" s="18">
        <v>261.26853360119071</v>
      </c>
      <c r="AD112" s="18">
        <v>393.20039131725508</v>
      </c>
      <c r="AE112" s="30"/>
      <c r="AF112" s="18">
        <v>-53.217367745118167</v>
      </c>
      <c r="AG112" s="18">
        <v>-42.963150644638567</v>
      </c>
      <c r="AH112" s="18">
        <v>-48.772484820086518</v>
      </c>
      <c r="AI112" s="18">
        <v>6.324949021748445</v>
      </c>
      <c r="AJ112" s="18">
        <v>71.458123939115652</v>
      </c>
      <c r="AK112" s="18">
        <v>147.68836410123964</v>
      </c>
      <c r="AL112" s="18">
        <v>235.73303296352378</v>
      </c>
      <c r="AM112" s="18">
        <v>337.32087473721498</v>
      </c>
      <c r="AN112" s="18">
        <v>452.87813390751558</v>
      </c>
      <c r="AO112" s="18">
        <v>861.84900323831039</v>
      </c>
      <c r="AP112" s="18">
        <v>942.22333319306495</v>
      </c>
      <c r="AQ112" s="18">
        <v>1004.0805811844461</v>
      </c>
      <c r="AR112" s="30"/>
      <c r="AS112" s="18">
        <v>0</v>
      </c>
      <c r="AT112" s="18">
        <v>0</v>
      </c>
      <c r="AU112" s="18">
        <v>0</v>
      </c>
      <c r="AV112" s="18">
        <v>0</v>
      </c>
      <c r="AW112" s="171">
        <f t="shared" ref="AW112:AY112" si="87">AV112</f>
        <v>0</v>
      </c>
      <c r="AX112" s="18">
        <v>0</v>
      </c>
      <c r="AY112" s="171">
        <f t="shared" si="87"/>
        <v>0</v>
      </c>
      <c r="AZ112" s="18">
        <v>0</v>
      </c>
      <c r="BA112" s="18">
        <v>0</v>
      </c>
      <c r="BB112" s="18">
        <v>0</v>
      </c>
      <c r="BC112" s="18">
        <v>0</v>
      </c>
      <c r="BD112" s="196" t="e">
        <f t="shared" si="52"/>
        <v>#DIV/0!</v>
      </c>
      <c r="BE112" s="196" t="e">
        <f t="shared" si="53"/>
        <v>#DIV/0!</v>
      </c>
      <c r="BF112" s="196" t="e">
        <f t="shared" si="54"/>
        <v>#DIV/0!</v>
      </c>
      <c r="BG112" s="18">
        <v>0</v>
      </c>
      <c r="BH112" s="196" t="e">
        <f t="shared" si="55"/>
        <v>#DIV/0!</v>
      </c>
      <c r="BI112" s="196" t="e">
        <f t="shared" si="56"/>
        <v>#DIV/0!</v>
      </c>
      <c r="BJ112" s="196" t="e">
        <f t="shared" si="57"/>
        <v>#DIV/0!</v>
      </c>
      <c r="BK112" s="196" t="e">
        <f t="shared" si="58"/>
        <v>#DIV/0!</v>
      </c>
      <c r="BL112" s="18">
        <v>0</v>
      </c>
      <c r="BM112" s="196" t="e">
        <f t="shared" si="59"/>
        <v>#DIV/0!</v>
      </c>
      <c r="BN112" s="196" t="e">
        <f t="shared" si="60"/>
        <v>#DIV/0!</v>
      </c>
      <c r="BO112" s="196" t="e">
        <f t="shared" si="61"/>
        <v>#DIV/0!</v>
      </c>
      <c r="BP112" s="196" t="e">
        <f t="shared" si="62"/>
        <v>#DIV/0!</v>
      </c>
      <c r="BQ112" s="18">
        <v>0</v>
      </c>
      <c r="BR112" s="202" t="e">
        <f t="shared" si="76"/>
        <v>#DIV/0!</v>
      </c>
      <c r="BS112" s="202" t="e">
        <f t="shared" si="73"/>
        <v>#DIV/0!</v>
      </c>
      <c r="BT112" s="202" t="e">
        <f t="shared" si="74"/>
        <v>#DIV/0!</v>
      </c>
      <c r="BU112" s="30"/>
      <c r="BV112" s="30"/>
    </row>
    <row r="113" spans="1:74" ht="15.75" customHeight="1" x14ac:dyDescent="0.35">
      <c r="A113" s="10" t="s">
        <v>77</v>
      </c>
      <c r="B113" s="18">
        <v>0</v>
      </c>
      <c r="C113" s="18">
        <v>0</v>
      </c>
      <c r="D113" s="18">
        <v>0</v>
      </c>
      <c r="E113" s="18">
        <v>64.334426094881252</v>
      </c>
      <c r="F113" s="171">
        <f t="shared" si="63"/>
        <v>64.334426094881252</v>
      </c>
      <c r="G113" s="18">
        <v>139.13513126187675</v>
      </c>
      <c r="H113" s="171">
        <f t="shared" si="64"/>
        <v>139.13513126187675</v>
      </c>
      <c r="I113" s="18">
        <v>225.65431804253569</v>
      </c>
      <c r="J113" s="18">
        <v>325.27536391792319</v>
      </c>
      <c r="K113" s="18">
        <v>439.52555060227945</v>
      </c>
      <c r="L113" s="18">
        <v>570.08996772220803</v>
      </c>
      <c r="M113" s="18">
        <v>1036.4841747637706</v>
      </c>
      <c r="N113" s="18">
        <v>1203.4918667942557</v>
      </c>
      <c r="O113" s="18">
        <v>1397.2809725017012</v>
      </c>
      <c r="P113" s="30"/>
      <c r="Q113" s="18">
        <v>101.11396962878828</v>
      </c>
      <c r="R113" s="18">
        <v>84.883619860179778</v>
      </c>
      <c r="S113" s="18">
        <v>83.78124959337849</v>
      </c>
      <c r="T113" s="18">
        <v>96.418699940215703</v>
      </c>
      <c r="U113" s="162"/>
      <c r="V113" s="18">
        <v>109.25896615251361</v>
      </c>
      <c r="W113" s="162"/>
      <c r="X113" s="18">
        <v>122.6476422745062</v>
      </c>
      <c r="Y113" s="18">
        <v>137.62162229388511</v>
      </c>
      <c r="Z113" s="18">
        <v>153.82412350370601</v>
      </c>
      <c r="AA113" s="18">
        <v>173.08959876771061</v>
      </c>
      <c r="AB113" s="18">
        <v>249.47881646494326</v>
      </c>
      <c r="AC113" s="18">
        <v>373.24076228741529</v>
      </c>
      <c r="AD113" s="18">
        <v>561.71484473893577</v>
      </c>
      <c r="AE113" s="30"/>
      <c r="AF113" s="18">
        <v>-101.11396962878828</v>
      </c>
      <c r="AG113" s="18">
        <v>-84.883619860179778</v>
      </c>
      <c r="AH113" s="18">
        <v>-83.78124959337849</v>
      </c>
      <c r="AI113" s="18">
        <v>-32.084273845334451</v>
      </c>
      <c r="AJ113" s="18">
        <v>29.876165109363143</v>
      </c>
      <c r="AK113" s="18">
        <v>103.0066757680295</v>
      </c>
      <c r="AL113" s="18">
        <v>187.65374162403808</v>
      </c>
      <c r="AM113" s="18">
        <v>285.70142709857345</v>
      </c>
      <c r="AN113" s="18">
        <v>397.00036895449739</v>
      </c>
      <c r="AO113" s="18">
        <v>787.00535829882733</v>
      </c>
      <c r="AP113" s="18">
        <v>830.25110450684042</v>
      </c>
      <c r="AQ113" s="18">
        <v>835.5661277627654</v>
      </c>
      <c r="AR113" s="30"/>
      <c r="AS113" s="18">
        <v>0</v>
      </c>
      <c r="AT113" s="18">
        <v>0</v>
      </c>
      <c r="AU113" s="18">
        <v>0</v>
      </c>
      <c r="AV113" s="18">
        <v>0</v>
      </c>
      <c r="AW113" s="171">
        <f t="shared" ref="AW113:AY113" si="88">AV113</f>
        <v>0</v>
      </c>
      <c r="AX113" s="18">
        <v>0</v>
      </c>
      <c r="AY113" s="171">
        <f t="shared" si="88"/>
        <v>0</v>
      </c>
      <c r="AZ113" s="18">
        <v>0</v>
      </c>
      <c r="BA113" s="18">
        <v>0</v>
      </c>
      <c r="BB113" s="18">
        <v>0</v>
      </c>
      <c r="BC113" s="18">
        <v>0</v>
      </c>
      <c r="BD113" s="196" t="e">
        <f t="shared" si="52"/>
        <v>#DIV/0!</v>
      </c>
      <c r="BE113" s="196" t="e">
        <f t="shared" si="53"/>
        <v>#DIV/0!</v>
      </c>
      <c r="BF113" s="196" t="e">
        <f t="shared" si="54"/>
        <v>#DIV/0!</v>
      </c>
      <c r="BG113" s="18">
        <v>0</v>
      </c>
      <c r="BH113" s="196" t="e">
        <f t="shared" si="55"/>
        <v>#DIV/0!</v>
      </c>
      <c r="BI113" s="196" t="e">
        <f t="shared" si="56"/>
        <v>#DIV/0!</v>
      </c>
      <c r="BJ113" s="196" t="e">
        <f t="shared" si="57"/>
        <v>#DIV/0!</v>
      </c>
      <c r="BK113" s="196" t="e">
        <f t="shared" si="58"/>
        <v>#DIV/0!</v>
      </c>
      <c r="BL113" s="18">
        <v>0</v>
      </c>
      <c r="BM113" s="196" t="e">
        <f t="shared" si="59"/>
        <v>#DIV/0!</v>
      </c>
      <c r="BN113" s="196" t="e">
        <f t="shared" si="60"/>
        <v>#DIV/0!</v>
      </c>
      <c r="BO113" s="196" t="e">
        <f t="shared" si="61"/>
        <v>#DIV/0!</v>
      </c>
      <c r="BP113" s="196" t="e">
        <f t="shared" si="62"/>
        <v>#DIV/0!</v>
      </c>
      <c r="BQ113" s="18">
        <v>0</v>
      </c>
      <c r="BR113" s="202" t="e">
        <f t="shared" si="76"/>
        <v>#DIV/0!</v>
      </c>
      <c r="BS113" s="202" t="e">
        <f t="shared" si="73"/>
        <v>#DIV/0!</v>
      </c>
      <c r="BT113" s="202" t="e">
        <f t="shared" si="74"/>
        <v>#DIV/0!</v>
      </c>
      <c r="BU113" s="30"/>
      <c r="BV113" s="30"/>
    </row>
    <row r="114" spans="1:74" x14ac:dyDescent="0.35">
      <c r="A114" s="6" t="s">
        <v>14</v>
      </c>
      <c r="B114" s="3">
        <v>3830.2550000000001</v>
      </c>
      <c r="C114" s="3">
        <v>3951.0372000000002</v>
      </c>
      <c r="D114" s="3">
        <v>4091.1194280000004</v>
      </c>
      <c r="E114" s="3">
        <v>4235.2245302399997</v>
      </c>
      <c r="F114" s="170">
        <f t="shared" si="63"/>
        <v>4235.2245302399997</v>
      </c>
      <c r="G114" s="3">
        <v>4383.4573887984006</v>
      </c>
      <c r="H114" s="170">
        <f t="shared" si="64"/>
        <v>4383.4573887984006</v>
      </c>
      <c r="I114" s="3">
        <v>4535.9254718870407</v>
      </c>
      <c r="J114" s="3">
        <v>4692.7388953437076</v>
      </c>
      <c r="K114" s="3">
        <v>4854.0104855498857</v>
      </c>
      <c r="L114" s="3">
        <v>5019.8558438061737</v>
      </c>
      <c r="M114" s="3">
        <v>5731.3878369901358</v>
      </c>
      <c r="N114" s="3">
        <v>6821.8401981837142</v>
      </c>
      <c r="O114" s="3">
        <v>8118.4271332872213</v>
      </c>
      <c r="P114" s="30"/>
      <c r="Q114" s="3">
        <v>1437.9419732737856</v>
      </c>
      <c r="R114" s="3">
        <v>1331.8562917978811</v>
      </c>
      <c r="S114" s="3">
        <v>1407.0001886416076</v>
      </c>
      <c r="T114" s="3">
        <v>1519.9696768952927</v>
      </c>
      <c r="U114" s="3"/>
      <c r="V114" s="3">
        <v>1627.1763258725032</v>
      </c>
      <c r="W114" s="3"/>
      <c r="X114" s="3">
        <v>1728.9049660369392</v>
      </c>
      <c r="Y114" s="3">
        <v>1843.260088378277</v>
      </c>
      <c r="Z114" s="3">
        <v>1960.8804028687343</v>
      </c>
      <c r="AA114" s="3">
        <v>2104.5166104344776</v>
      </c>
      <c r="AB114" s="3">
        <v>2741.2640521452422</v>
      </c>
      <c r="AC114" s="3">
        <v>3700.5999576722934</v>
      </c>
      <c r="AD114" s="3">
        <v>4885.4301498160967</v>
      </c>
      <c r="AE114" s="30"/>
      <c r="AF114" s="3">
        <v>2392.313026726215</v>
      </c>
      <c r="AG114" s="3">
        <v>2619.1809082021191</v>
      </c>
      <c r="AH114" s="3">
        <v>2684.1192393583929</v>
      </c>
      <c r="AI114" s="3">
        <v>2715.254853344707</v>
      </c>
      <c r="AJ114" s="3">
        <v>2756.281062925897</v>
      </c>
      <c r="AK114" s="3">
        <v>2807.0205058501015</v>
      </c>
      <c r="AL114" s="3">
        <v>2849.478806965431</v>
      </c>
      <c r="AM114" s="3">
        <v>2893.1300826811512</v>
      </c>
      <c r="AN114" s="3">
        <v>2915.3392333716961</v>
      </c>
      <c r="AO114" s="3">
        <v>2990.1237848448936</v>
      </c>
      <c r="AP114" s="3">
        <v>3121.2402405114208</v>
      </c>
      <c r="AQ114" s="3">
        <v>3232.9969834711237</v>
      </c>
      <c r="AR114" s="30"/>
      <c r="AS114" s="3">
        <v>1279.5435672764538</v>
      </c>
      <c r="AT114" s="3">
        <v>1545.5057840994268</v>
      </c>
      <c r="AU114" s="3">
        <v>2166.2712654090342</v>
      </c>
      <c r="AV114" s="3">
        <v>2166.2712654090342</v>
      </c>
      <c r="AW114" s="170">
        <f t="shared" ref="AW114:AY114" si="89">AV114</f>
        <v>2166.2712654090342</v>
      </c>
      <c r="AX114" s="3">
        <v>2166.2712654090342</v>
      </c>
      <c r="AY114" s="170">
        <f t="shared" si="89"/>
        <v>2166.2712654090342</v>
      </c>
      <c r="AZ114" s="3">
        <v>2166.2712654090342</v>
      </c>
      <c r="BA114" s="3">
        <v>2166.2712654090342</v>
      </c>
      <c r="BB114" s="3">
        <v>2166.2712654090342</v>
      </c>
      <c r="BC114" s="3">
        <v>2166.2712654090342</v>
      </c>
      <c r="BD114" s="194">
        <f t="shared" si="52"/>
        <v>2166.2712654090342</v>
      </c>
      <c r="BE114" s="194">
        <f t="shared" si="53"/>
        <v>2166.2712654090342</v>
      </c>
      <c r="BF114" s="194">
        <f t="shared" si="54"/>
        <v>2166.2712654090342</v>
      </c>
      <c r="BG114" s="3">
        <v>2166.2712654090342</v>
      </c>
      <c r="BH114" s="194">
        <f t="shared" si="55"/>
        <v>2166.2712654090342</v>
      </c>
      <c r="BI114" s="194">
        <f t="shared" si="56"/>
        <v>2166.2712654090342</v>
      </c>
      <c r="BJ114" s="194">
        <f t="shared" si="57"/>
        <v>2166.2712654090342</v>
      </c>
      <c r="BK114" s="194">
        <f t="shared" si="58"/>
        <v>2166.2712654090342</v>
      </c>
      <c r="BL114" s="3">
        <v>2166.2712654090342</v>
      </c>
      <c r="BM114" s="194">
        <f t="shared" si="59"/>
        <v>2166.2712654090342</v>
      </c>
      <c r="BN114" s="194">
        <f t="shared" si="60"/>
        <v>2166.2712654090342</v>
      </c>
      <c r="BO114" s="194">
        <f t="shared" si="61"/>
        <v>2166.2712654090342</v>
      </c>
      <c r="BP114" s="194">
        <f t="shared" si="62"/>
        <v>2166.2712654090342</v>
      </c>
      <c r="BQ114" s="3">
        <v>2166.2712654090342</v>
      </c>
      <c r="BR114" s="202">
        <f t="shared" si="76"/>
        <v>0</v>
      </c>
      <c r="BS114" s="202">
        <f t="shared" si="73"/>
        <v>0</v>
      </c>
      <c r="BT114" s="202">
        <f t="shared" si="74"/>
        <v>0</v>
      </c>
      <c r="BU114" s="30"/>
      <c r="BV114" s="30"/>
    </row>
    <row r="115" spans="1:74" x14ac:dyDescent="0.35">
      <c r="A115" s="9" t="s">
        <v>48</v>
      </c>
      <c r="B115" s="3">
        <v>2298.1530000000002</v>
      </c>
      <c r="C115" s="3">
        <v>2370.6223199999999</v>
      </c>
      <c r="D115" s="3">
        <v>2454.6716568000002</v>
      </c>
      <c r="E115" s="3">
        <v>2541.1347181439996</v>
      </c>
      <c r="F115" s="170">
        <f t="shared" si="63"/>
        <v>2541.1347181439996</v>
      </c>
      <c r="G115" s="3">
        <v>2630.07443327904</v>
      </c>
      <c r="H115" s="170">
        <f t="shared" si="64"/>
        <v>2630.07443327904</v>
      </c>
      <c r="I115" s="3">
        <v>2721.5552831322243</v>
      </c>
      <c r="J115" s="3">
        <v>2815.6433372062247</v>
      </c>
      <c r="K115" s="3">
        <v>2912.4062913299313</v>
      </c>
      <c r="L115" s="3">
        <v>3011.913506283704</v>
      </c>
      <c r="M115" s="3">
        <v>3438.8327021940813</v>
      </c>
      <c r="N115" s="3">
        <v>3990.7765159374726</v>
      </c>
      <c r="O115" s="3">
        <v>4627.5034659737157</v>
      </c>
      <c r="P115" s="30"/>
      <c r="Q115" s="3">
        <v>807.50849683993169</v>
      </c>
      <c r="R115" s="3">
        <v>740.92497070897366</v>
      </c>
      <c r="S115" s="3">
        <v>778.70284108617079</v>
      </c>
      <c r="T115" s="3">
        <v>848.17024319405425</v>
      </c>
      <c r="U115" s="3"/>
      <c r="V115" s="3">
        <v>915.42783537011644</v>
      </c>
      <c r="W115" s="3"/>
      <c r="X115" s="3">
        <v>980.55817172661557</v>
      </c>
      <c r="Y115" s="3">
        <v>1053.8369482599678</v>
      </c>
      <c r="Z115" s="3">
        <v>1130.0423820389985</v>
      </c>
      <c r="AA115" s="3">
        <v>1222.4342511370587</v>
      </c>
      <c r="AB115" s="3">
        <v>1617.345790765693</v>
      </c>
      <c r="AC115" s="3">
        <v>2183.3539750266532</v>
      </c>
      <c r="AD115" s="3">
        <v>2882.4037883914971</v>
      </c>
      <c r="AE115" s="30"/>
      <c r="AF115" s="3">
        <v>1490.6445031600686</v>
      </c>
      <c r="AG115" s="3">
        <v>1629.6973492910263</v>
      </c>
      <c r="AH115" s="3">
        <v>1675.9688157138294</v>
      </c>
      <c r="AI115" s="3">
        <v>1692.9644749499453</v>
      </c>
      <c r="AJ115" s="3">
        <v>1714.6465979089235</v>
      </c>
      <c r="AK115" s="3">
        <v>1740.9971114056088</v>
      </c>
      <c r="AL115" s="3">
        <v>1761.8063889462569</v>
      </c>
      <c r="AM115" s="3">
        <v>1782.3639092909327</v>
      </c>
      <c r="AN115" s="3">
        <v>1789.4792551466453</v>
      </c>
      <c r="AO115" s="3">
        <v>1821.4869114283883</v>
      </c>
      <c r="AP115" s="3">
        <v>1807.4225409108194</v>
      </c>
      <c r="AQ115" s="3">
        <v>1745.0996775822186</v>
      </c>
      <c r="AR115" s="30"/>
      <c r="AS115" s="3">
        <v>895.68049709351772</v>
      </c>
      <c r="AT115" s="3">
        <v>1081.8540488695987</v>
      </c>
      <c r="AU115" s="3">
        <v>1516.3898857863239</v>
      </c>
      <c r="AV115" s="3">
        <v>1502.8506903775176</v>
      </c>
      <c r="AW115" s="170">
        <f t="shared" ref="AW115:AY115" si="90">AV115</f>
        <v>1502.8506903775176</v>
      </c>
      <c r="AX115" s="3">
        <v>1489.311494968711</v>
      </c>
      <c r="AY115" s="170">
        <f t="shared" si="90"/>
        <v>1489.311494968711</v>
      </c>
      <c r="AZ115" s="3">
        <v>1475.7722995599047</v>
      </c>
      <c r="BA115" s="3">
        <v>1462.2331041510984</v>
      </c>
      <c r="BB115" s="3">
        <v>1448.693908742292</v>
      </c>
      <c r="BC115" s="3">
        <v>1435.1547133334855</v>
      </c>
      <c r="BD115" s="194">
        <f t="shared" si="52"/>
        <v>1428.3366834151423</v>
      </c>
      <c r="BE115" s="194">
        <f t="shared" si="53"/>
        <v>1421.5510441035647</v>
      </c>
      <c r="BF115" s="194">
        <f t="shared" si="54"/>
        <v>1414.797641519785</v>
      </c>
      <c r="BG115" s="3">
        <v>1408.0763225158721</v>
      </c>
      <c r="BH115" s="194">
        <f t="shared" si="55"/>
        <v>1429.1016885171869</v>
      </c>
      <c r="BI115" s="194">
        <f t="shared" si="56"/>
        <v>1450.4410048409522</v>
      </c>
      <c r="BJ115" s="194">
        <f t="shared" si="57"/>
        <v>1472.0989593867732</v>
      </c>
      <c r="BK115" s="194">
        <f t="shared" si="58"/>
        <v>1494.0803100538728</v>
      </c>
      <c r="BL115" s="3">
        <v>1516.3898857863239</v>
      </c>
      <c r="BM115" s="194">
        <f t="shared" si="59"/>
        <v>1537.4589313891117</v>
      </c>
      <c r="BN115" s="194">
        <f t="shared" si="60"/>
        <v>1558.8207148205895</v>
      </c>
      <c r="BO115" s="194">
        <f t="shared" si="61"/>
        <v>1580.4793034427992</v>
      </c>
      <c r="BP115" s="194">
        <f t="shared" si="62"/>
        <v>1602.4388211305813</v>
      </c>
      <c r="BQ115" s="3">
        <v>1624.7034490567758</v>
      </c>
      <c r="BR115" s="202">
        <f t="shared" si="76"/>
        <v>-4.7507281654022293E-3</v>
      </c>
      <c r="BS115" s="202">
        <f t="shared" si="73"/>
        <v>1.4931978945393887E-2</v>
      </c>
      <c r="BT115" s="202">
        <f t="shared" si="74"/>
        <v>1.3894214014664508E-2</v>
      </c>
      <c r="BU115" s="30"/>
      <c r="BV115" s="30"/>
    </row>
    <row r="116" spans="1:74" x14ac:dyDescent="0.35">
      <c r="A116" s="9" t="s">
        <v>49</v>
      </c>
      <c r="B116" s="3">
        <v>1532.1020000000001</v>
      </c>
      <c r="C116" s="3">
        <v>1580.4148800000003</v>
      </c>
      <c r="D116" s="3">
        <v>1636.4477712000003</v>
      </c>
      <c r="E116" s="3">
        <v>1694.0898120960001</v>
      </c>
      <c r="F116" s="170">
        <f t="shared" si="63"/>
        <v>1694.0898120960001</v>
      </c>
      <c r="G116" s="3">
        <v>1753.3829555193604</v>
      </c>
      <c r="H116" s="170">
        <f t="shared" si="64"/>
        <v>1753.3829555193604</v>
      </c>
      <c r="I116" s="3">
        <v>1814.3701887548164</v>
      </c>
      <c r="J116" s="3">
        <v>1877.0955581374831</v>
      </c>
      <c r="K116" s="3">
        <v>1941.6041942199545</v>
      </c>
      <c r="L116" s="3">
        <v>2007.9423375224696</v>
      </c>
      <c r="M116" s="3">
        <v>2292.5551347960545</v>
      </c>
      <c r="N116" s="3">
        <v>2831.0636822462416</v>
      </c>
      <c r="O116" s="3">
        <v>3490.9236673135051</v>
      </c>
      <c r="P116" s="30"/>
      <c r="Q116" s="3">
        <v>249.36909750173476</v>
      </c>
      <c r="R116" s="3">
        <v>236.81783418777465</v>
      </c>
      <c r="S116" s="3">
        <v>245.74297356886862</v>
      </c>
      <c r="T116" s="3">
        <v>272.18889186385775</v>
      </c>
      <c r="U116" s="3"/>
      <c r="V116" s="3">
        <v>298.57552855241062</v>
      </c>
      <c r="W116" s="3"/>
      <c r="X116" s="3">
        <v>324.88002869469904</v>
      </c>
      <c r="Y116" s="3">
        <v>354.51180268689939</v>
      </c>
      <c r="Z116" s="3">
        <v>385.79639413651154</v>
      </c>
      <c r="AA116" s="3">
        <v>423.35370808272813</v>
      </c>
      <c r="AB116" s="3">
        <v>575.66545095050083</v>
      </c>
      <c r="AC116" s="3">
        <v>777.12599111118163</v>
      </c>
      <c r="AD116" s="3">
        <v>1025.9403314613803</v>
      </c>
      <c r="AE116" s="30"/>
      <c r="AF116" s="3">
        <v>1282.7329024982653</v>
      </c>
      <c r="AG116" s="3">
        <v>1343.5970458122256</v>
      </c>
      <c r="AH116" s="3">
        <v>1390.7047976311317</v>
      </c>
      <c r="AI116" s="3">
        <v>1421.9009202321422</v>
      </c>
      <c r="AJ116" s="3">
        <v>1454.8074269669498</v>
      </c>
      <c r="AK116" s="3">
        <v>1489.4901600601174</v>
      </c>
      <c r="AL116" s="3">
        <v>1522.5837554505838</v>
      </c>
      <c r="AM116" s="3">
        <v>1555.807800083443</v>
      </c>
      <c r="AN116" s="3">
        <v>1584.5886294397415</v>
      </c>
      <c r="AO116" s="3">
        <v>1716.8896838455537</v>
      </c>
      <c r="AP116" s="3">
        <v>2053.93769113506</v>
      </c>
      <c r="AQ116" s="3">
        <v>2464.9833358521246</v>
      </c>
      <c r="AR116" s="30"/>
      <c r="AS116" s="3">
        <v>383.86307018293616</v>
      </c>
      <c r="AT116" s="3">
        <v>463.65173522982803</v>
      </c>
      <c r="AU116" s="3">
        <v>649.88137962271026</v>
      </c>
      <c r="AV116" s="3">
        <v>663.42057503151659</v>
      </c>
      <c r="AW116" s="170">
        <f t="shared" ref="AW116:AY116" si="91">AV116</f>
        <v>663.42057503151659</v>
      </c>
      <c r="AX116" s="3">
        <v>676.95977044032304</v>
      </c>
      <c r="AY116" s="170">
        <f t="shared" si="91"/>
        <v>676.95977044032304</v>
      </c>
      <c r="AZ116" s="3">
        <v>690.49896584912949</v>
      </c>
      <c r="BA116" s="3">
        <v>704.03816125793594</v>
      </c>
      <c r="BB116" s="3">
        <v>717.57735666674228</v>
      </c>
      <c r="BC116" s="3">
        <v>731.11655207554873</v>
      </c>
      <c r="BD116" s="194">
        <f t="shared" si="52"/>
        <v>737.7941086050979</v>
      </c>
      <c r="BE116" s="194">
        <f t="shared" si="53"/>
        <v>744.5326537158503</v>
      </c>
      <c r="BF116" s="194">
        <f t="shared" si="54"/>
        <v>751.33274443896266</v>
      </c>
      <c r="BG116" s="3">
        <v>758.19494289316197</v>
      </c>
      <c r="BH116" s="194">
        <f t="shared" si="55"/>
        <v>735.17634617924796</v>
      </c>
      <c r="BI116" s="194">
        <f t="shared" si="56"/>
        <v>712.85658793642153</v>
      </c>
      <c r="BJ116" s="194">
        <f t="shared" si="57"/>
        <v>691.21445161465829</v>
      </c>
      <c r="BK116" s="194">
        <f t="shared" si="58"/>
        <v>670.22936479274699</v>
      </c>
      <c r="BL116" s="3">
        <v>649.88137962271026</v>
      </c>
      <c r="BM116" s="194">
        <f t="shared" si="59"/>
        <v>626.61075472310301</v>
      </c>
      <c r="BN116" s="194">
        <f t="shared" si="60"/>
        <v>604.17339263144481</v>
      </c>
      <c r="BO116" s="194">
        <f t="shared" si="61"/>
        <v>582.5394562930752</v>
      </c>
      <c r="BP116" s="194">
        <f t="shared" si="62"/>
        <v>561.68017704354918</v>
      </c>
      <c r="BQ116" s="3">
        <v>541.56781635225855</v>
      </c>
      <c r="BR116" s="202">
        <f t="shared" si="76"/>
        <v>9.1333680116971738E-3</v>
      </c>
      <c r="BS116" s="202">
        <f t="shared" si="73"/>
        <v>-3.0359733904420927E-2</v>
      </c>
      <c r="BT116" s="202">
        <f t="shared" si="74"/>
        <v>-3.5807495997372762E-2</v>
      </c>
      <c r="BU116" s="30"/>
      <c r="BV116" s="30"/>
    </row>
    <row r="117" spans="1:74" x14ac:dyDescent="0.35">
      <c r="A117" s="9" t="s">
        <v>53</v>
      </c>
      <c r="B117" s="3">
        <v>0</v>
      </c>
      <c r="C117" s="3">
        <v>0</v>
      </c>
      <c r="D117" s="3">
        <v>0</v>
      </c>
      <c r="E117" s="3">
        <v>0</v>
      </c>
      <c r="F117" s="170">
        <f t="shared" si="63"/>
        <v>0</v>
      </c>
      <c r="G117" s="3">
        <v>0</v>
      </c>
      <c r="H117" s="170">
        <f t="shared" si="64"/>
        <v>0</v>
      </c>
      <c r="I117" s="3">
        <v>0</v>
      </c>
      <c r="J117" s="3">
        <v>0</v>
      </c>
      <c r="K117" s="3">
        <v>0</v>
      </c>
      <c r="L117" s="3">
        <v>0</v>
      </c>
      <c r="M117" s="3">
        <v>0</v>
      </c>
      <c r="N117" s="3">
        <v>0</v>
      </c>
      <c r="O117" s="3">
        <v>0</v>
      </c>
      <c r="P117" s="30"/>
      <c r="Q117" s="3">
        <v>381.06437893211904</v>
      </c>
      <c r="R117" s="3">
        <v>354.11348690113283</v>
      </c>
      <c r="S117" s="3">
        <v>382.55437398656824</v>
      </c>
      <c r="T117" s="3">
        <v>399.61054183738054</v>
      </c>
      <c r="U117" s="3"/>
      <c r="V117" s="3">
        <v>413.17296194997618</v>
      </c>
      <c r="W117" s="3"/>
      <c r="X117" s="3">
        <v>423.46676561562469</v>
      </c>
      <c r="Y117" s="3">
        <v>434.91133743140966</v>
      </c>
      <c r="Z117" s="3">
        <v>445.04162669322432</v>
      </c>
      <c r="AA117" s="3">
        <v>458.72865121469067</v>
      </c>
      <c r="AB117" s="3">
        <v>548.25281042904851</v>
      </c>
      <c r="AC117" s="3">
        <v>740.11999153445868</v>
      </c>
      <c r="AD117" s="3">
        <v>977.0860299632194</v>
      </c>
      <c r="AE117" s="30"/>
      <c r="AF117" s="3">
        <v>-381.06437893211904</v>
      </c>
      <c r="AG117" s="3">
        <v>-354.11348690113283</v>
      </c>
      <c r="AH117" s="3">
        <v>-382.55437398656824</v>
      </c>
      <c r="AI117" s="3">
        <v>-399.61054183738054</v>
      </c>
      <c r="AJ117" s="3">
        <v>-413.17296194997618</v>
      </c>
      <c r="AK117" s="3">
        <v>-423.46676561562469</v>
      </c>
      <c r="AL117" s="3">
        <v>-434.91133743140966</v>
      </c>
      <c r="AM117" s="3">
        <v>-445.04162669322432</v>
      </c>
      <c r="AN117" s="3">
        <v>-458.72865121469067</v>
      </c>
      <c r="AO117" s="3">
        <v>-548.25281042904851</v>
      </c>
      <c r="AP117" s="3">
        <v>-740.11999153445868</v>
      </c>
      <c r="AQ117" s="3">
        <v>-977.0860299632194</v>
      </c>
      <c r="AR117" s="30"/>
      <c r="AS117" s="3">
        <v>0</v>
      </c>
      <c r="AT117" s="3">
        <v>0</v>
      </c>
      <c r="AU117" s="3">
        <v>0</v>
      </c>
      <c r="AV117" s="3">
        <v>0</v>
      </c>
      <c r="AW117" s="170">
        <f t="shared" ref="AW117:AY117" si="92">AV117</f>
        <v>0</v>
      </c>
      <c r="AX117" s="3">
        <v>0</v>
      </c>
      <c r="AY117" s="170">
        <f t="shared" si="92"/>
        <v>0</v>
      </c>
      <c r="AZ117" s="3">
        <v>0</v>
      </c>
      <c r="BA117" s="3">
        <v>0</v>
      </c>
      <c r="BB117" s="3">
        <v>0</v>
      </c>
      <c r="BC117" s="3">
        <v>0</v>
      </c>
      <c r="BD117" s="194" t="e">
        <f t="shared" si="52"/>
        <v>#DIV/0!</v>
      </c>
      <c r="BE117" s="194" t="e">
        <f t="shared" si="53"/>
        <v>#DIV/0!</v>
      </c>
      <c r="BF117" s="194" t="e">
        <f t="shared" si="54"/>
        <v>#DIV/0!</v>
      </c>
      <c r="BG117" s="3">
        <v>0</v>
      </c>
      <c r="BH117" s="194" t="e">
        <f t="shared" si="55"/>
        <v>#DIV/0!</v>
      </c>
      <c r="BI117" s="194" t="e">
        <f t="shared" si="56"/>
        <v>#DIV/0!</v>
      </c>
      <c r="BJ117" s="194" t="e">
        <f t="shared" si="57"/>
        <v>#DIV/0!</v>
      </c>
      <c r="BK117" s="194" t="e">
        <f t="shared" si="58"/>
        <v>#DIV/0!</v>
      </c>
      <c r="BL117" s="3">
        <v>0</v>
      </c>
      <c r="BM117" s="194" t="e">
        <f t="shared" si="59"/>
        <v>#DIV/0!</v>
      </c>
      <c r="BN117" s="194" t="e">
        <f t="shared" si="60"/>
        <v>#DIV/0!</v>
      </c>
      <c r="BO117" s="194" t="e">
        <f t="shared" si="61"/>
        <v>#DIV/0!</v>
      </c>
      <c r="BP117" s="194" t="e">
        <f t="shared" si="62"/>
        <v>#DIV/0!</v>
      </c>
      <c r="BQ117" s="3">
        <v>0</v>
      </c>
      <c r="BR117" s="202" t="e">
        <f t="shared" si="76"/>
        <v>#DIV/0!</v>
      </c>
      <c r="BS117" s="202" t="e">
        <f t="shared" si="73"/>
        <v>#DIV/0!</v>
      </c>
      <c r="BT117" s="202" t="e">
        <f t="shared" si="74"/>
        <v>#DIV/0!</v>
      </c>
      <c r="BU117" s="30"/>
      <c r="BV117" s="30"/>
    </row>
    <row r="118" spans="1:74" x14ac:dyDescent="0.35">
      <c r="A118" s="7" t="s">
        <v>13</v>
      </c>
      <c r="B118" s="8">
        <v>0</v>
      </c>
      <c r="C118" s="8">
        <v>0</v>
      </c>
      <c r="D118" s="8">
        <v>0</v>
      </c>
      <c r="E118" s="8">
        <v>0</v>
      </c>
      <c r="F118" s="169">
        <f t="shared" si="63"/>
        <v>0</v>
      </c>
      <c r="G118" s="8">
        <v>0</v>
      </c>
      <c r="H118" s="169">
        <f t="shared" si="64"/>
        <v>0</v>
      </c>
      <c r="I118" s="8">
        <v>0</v>
      </c>
      <c r="J118" s="8">
        <v>0</v>
      </c>
      <c r="K118" s="8">
        <v>0</v>
      </c>
      <c r="L118" s="8">
        <v>0</v>
      </c>
      <c r="M118" s="8">
        <v>0</v>
      </c>
      <c r="N118" s="8">
        <v>0</v>
      </c>
      <c r="O118" s="8">
        <v>0</v>
      </c>
      <c r="P118" s="30"/>
      <c r="Q118" s="8">
        <v>134.23408631273523</v>
      </c>
      <c r="R118" s="8">
        <v>121.13382454204786</v>
      </c>
      <c r="S118" s="8">
        <v>58.988531432353248</v>
      </c>
      <c r="T118" s="8">
        <v>62.166668705120479</v>
      </c>
      <c r="U118" s="160"/>
      <c r="V118" s="8">
        <v>65.337642138709796</v>
      </c>
      <c r="W118" s="160"/>
      <c r="X118" s="8">
        <v>68.297672276260045</v>
      </c>
      <c r="Y118" s="8">
        <v>71.810861687334381</v>
      </c>
      <c r="Z118" s="8">
        <v>75.237017342989617</v>
      </c>
      <c r="AA118" s="8">
        <v>79.007896429174536</v>
      </c>
      <c r="AB118" s="8">
        <v>94.327163202665446</v>
      </c>
      <c r="AC118" s="8">
        <v>114.10416448482819</v>
      </c>
      <c r="AD118" s="8">
        <v>135.59756563486087</v>
      </c>
      <c r="AE118" s="30"/>
      <c r="AF118" s="8">
        <v>-134.23408631273523</v>
      </c>
      <c r="AG118" s="8">
        <v>-121.13382454204786</v>
      </c>
      <c r="AH118" s="8">
        <v>-58.988531432353248</v>
      </c>
      <c r="AI118" s="8">
        <v>-62.166668705120479</v>
      </c>
      <c r="AJ118" s="8">
        <v>-65.337642138709796</v>
      </c>
      <c r="AK118" s="8">
        <v>-68.297672276260045</v>
      </c>
      <c r="AL118" s="8">
        <v>-71.810861687334381</v>
      </c>
      <c r="AM118" s="8">
        <v>-75.237017342989617</v>
      </c>
      <c r="AN118" s="8">
        <v>-79.007896429174536</v>
      </c>
      <c r="AO118" s="8">
        <v>-94.327163202665446</v>
      </c>
      <c r="AP118" s="8">
        <v>-114.10416448482819</v>
      </c>
      <c r="AQ118" s="8">
        <v>-135.59756563486087</v>
      </c>
      <c r="AR118" s="30"/>
      <c r="AS118" s="8">
        <v>0</v>
      </c>
      <c r="AT118" s="8">
        <v>0</v>
      </c>
      <c r="AU118" s="8">
        <v>0</v>
      </c>
      <c r="AV118" s="8">
        <v>0</v>
      </c>
      <c r="AW118" s="169">
        <f t="shared" ref="AW118:AY118" si="93">AV118</f>
        <v>0</v>
      </c>
      <c r="AX118" s="8">
        <v>0</v>
      </c>
      <c r="AY118" s="169">
        <f t="shared" si="93"/>
        <v>0</v>
      </c>
      <c r="AZ118" s="8">
        <v>0</v>
      </c>
      <c r="BA118" s="8">
        <v>0</v>
      </c>
      <c r="BB118" s="8">
        <v>0</v>
      </c>
      <c r="BC118" s="8">
        <v>0</v>
      </c>
      <c r="BD118" s="195" t="e">
        <f t="shared" si="52"/>
        <v>#DIV/0!</v>
      </c>
      <c r="BE118" s="195" t="e">
        <f t="shared" si="53"/>
        <v>#DIV/0!</v>
      </c>
      <c r="BF118" s="195" t="e">
        <f t="shared" si="54"/>
        <v>#DIV/0!</v>
      </c>
      <c r="BG118" s="8">
        <v>0</v>
      </c>
      <c r="BH118" s="195" t="e">
        <f t="shared" si="55"/>
        <v>#DIV/0!</v>
      </c>
      <c r="BI118" s="195" t="e">
        <f t="shared" si="56"/>
        <v>#DIV/0!</v>
      </c>
      <c r="BJ118" s="195" t="e">
        <f t="shared" si="57"/>
        <v>#DIV/0!</v>
      </c>
      <c r="BK118" s="195" t="e">
        <f t="shared" si="58"/>
        <v>#DIV/0!</v>
      </c>
      <c r="BL118" s="8">
        <v>0</v>
      </c>
      <c r="BM118" s="195" t="e">
        <f t="shared" si="59"/>
        <v>#DIV/0!</v>
      </c>
      <c r="BN118" s="195" t="e">
        <f t="shared" si="60"/>
        <v>#DIV/0!</v>
      </c>
      <c r="BO118" s="195" t="e">
        <f t="shared" si="61"/>
        <v>#DIV/0!</v>
      </c>
      <c r="BP118" s="195" t="e">
        <f t="shared" si="62"/>
        <v>#DIV/0!</v>
      </c>
      <c r="BQ118" s="8">
        <v>0</v>
      </c>
      <c r="BR118" s="202" t="e">
        <f t="shared" si="76"/>
        <v>#DIV/0!</v>
      </c>
      <c r="BS118" s="202" t="e">
        <f t="shared" si="73"/>
        <v>#DIV/0!</v>
      </c>
      <c r="BT118" s="202" t="e">
        <f t="shared" si="74"/>
        <v>#DIV/0!</v>
      </c>
      <c r="BU118" s="30"/>
      <c r="BV118" s="30"/>
    </row>
    <row r="119" spans="1:74" x14ac:dyDescent="0.35">
      <c r="A119" s="6" t="s">
        <v>17</v>
      </c>
      <c r="B119" s="3">
        <v>1324.818</v>
      </c>
      <c r="C119" s="3">
        <v>1373.2048000000002</v>
      </c>
      <c r="D119" s="3">
        <v>1393.45272</v>
      </c>
      <c r="E119" s="3">
        <v>1413.9922747500002</v>
      </c>
      <c r="F119" s="170">
        <f t="shared" si="63"/>
        <v>1413.9922747500002</v>
      </c>
      <c r="G119" s="3">
        <v>1434.8275913812499</v>
      </c>
      <c r="H119" s="170">
        <f t="shared" si="64"/>
        <v>1434.8275913812499</v>
      </c>
      <c r="I119" s="3">
        <v>1455.9628546353515</v>
      </c>
      <c r="J119" s="3">
        <v>1477.402307659652</v>
      </c>
      <c r="K119" s="3">
        <v>1499.1502528135236</v>
      </c>
      <c r="L119" s="3">
        <v>1521.2110524856701</v>
      </c>
      <c r="M119" s="3">
        <v>1612.6721918717026</v>
      </c>
      <c r="N119" s="3">
        <v>1648.4860808080741</v>
      </c>
      <c r="O119" s="3">
        <v>1685.0874564251519</v>
      </c>
      <c r="P119" s="30"/>
      <c r="Q119" s="3">
        <v>165.76327079533917</v>
      </c>
      <c r="R119" s="3">
        <v>152.64907764066621</v>
      </c>
      <c r="S119" s="3">
        <v>158.46366442050976</v>
      </c>
      <c r="T119" s="3">
        <v>167.31752029841059</v>
      </c>
      <c r="U119" s="3"/>
      <c r="V119" s="3">
        <v>175.36275066611455</v>
      </c>
      <c r="W119" s="3"/>
      <c r="X119" s="3">
        <v>182.42537811627034</v>
      </c>
      <c r="Y119" s="3">
        <v>190.51000875710753</v>
      </c>
      <c r="Z119" s="3">
        <v>198.50254773133616</v>
      </c>
      <c r="AA119" s="3">
        <v>208.40091004802218</v>
      </c>
      <c r="AB119" s="3">
        <v>248.8645299530906</v>
      </c>
      <c r="AC119" s="3">
        <v>307.13791793416573</v>
      </c>
      <c r="AD119" s="3">
        <v>368.86749778559874</v>
      </c>
      <c r="AE119" s="30"/>
      <c r="AF119" s="3">
        <v>1159.0547292046608</v>
      </c>
      <c r="AG119" s="3">
        <v>1220.5557223593341</v>
      </c>
      <c r="AH119" s="3">
        <v>1234.9890555794902</v>
      </c>
      <c r="AI119" s="3">
        <v>1246.6747544515897</v>
      </c>
      <c r="AJ119" s="3">
        <v>1259.4648407151353</v>
      </c>
      <c r="AK119" s="3">
        <v>1273.5374765190813</v>
      </c>
      <c r="AL119" s="3">
        <v>1286.8922989025443</v>
      </c>
      <c r="AM119" s="3">
        <v>1300.6477050821875</v>
      </c>
      <c r="AN119" s="3">
        <v>1312.810142437648</v>
      </c>
      <c r="AO119" s="3">
        <v>1363.807661918612</v>
      </c>
      <c r="AP119" s="3">
        <v>1341.3481628739084</v>
      </c>
      <c r="AQ119" s="3">
        <v>1316.2199586395532</v>
      </c>
      <c r="AR119" s="30"/>
      <c r="AS119" s="3">
        <v>969.94773974371662</v>
      </c>
      <c r="AT119" s="3">
        <v>1029.5350201785263</v>
      </c>
      <c r="AU119" s="3">
        <v>997.1768759879003</v>
      </c>
      <c r="AV119" s="3">
        <v>1012.1345291277187</v>
      </c>
      <c r="AW119" s="170">
        <f t="shared" ref="AW119:AY119" si="94">AV119</f>
        <v>1012.1345291277187</v>
      </c>
      <c r="AX119" s="3">
        <v>1027.3165470646343</v>
      </c>
      <c r="AY119" s="170">
        <f t="shared" si="94"/>
        <v>1027.3165470646343</v>
      </c>
      <c r="AZ119" s="3">
        <v>1042.7262952706037</v>
      </c>
      <c r="BA119" s="3">
        <v>1058.3671896996627</v>
      </c>
      <c r="BB119" s="3">
        <v>1074.2426975451576</v>
      </c>
      <c r="BC119" s="3">
        <v>1090.3563380083349</v>
      </c>
      <c r="BD119" s="194">
        <f t="shared" si="52"/>
        <v>1106.7116830784598</v>
      </c>
      <c r="BE119" s="194">
        <f t="shared" si="53"/>
        <v>1123.3123583246365</v>
      </c>
      <c r="BF119" s="194">
        <f t="shared" si="54"/>
        <v>1140.1620436995061</v>
      </c>
      <c r="BG119" s="3">
        <v>1157.2644743549986</v>
      </c>
      <c r="BH119" s="194">
        <f t="shared" si="55"/>
        <v>1160.715622548038</v>
      </c>
      <c r="BI119" s="194">
        <f t="shared" si="56"/>
        <v>1164.1770626182708</v>
      </c>
      <c r="BJ119" s="194">
        <f t="shared" si="57"/>
        <v>1167.6488252577249</v>
      </c>
      <c r="BK119" s="194">
        <f t="shared" si="58"/>
        <v>1171.1309412499563</v>
      </c>
      <c r="BL119" s="3">
        <v>1174.6234414703235</v>
      </c>
      <c r="BM119" s="194">
        <f t="shared" si="59"/>
        <v>1178.1263568862587</v>
      </c>
      <c r="BN119" s="194">
        <f t="shared" si="60"/>
        <v>1181.6397185575449</v>
      </c>
      <c r="BO119" s="194">
        <f t="shared" si="61"/>
        <v>1185.1635576365907</v>
      </c>
      <c r="BP119" s="194">
        <f t="shared" si="62"/>
        <v>1188.6979053687055</v>
      </c>
      <c r="BQ119" s="3">
        <v>1192.2427930923782</v>
      </c>
      <c r="BR119" s="202">
        <f t="shared" si="76"/>
        <v>1.4999999999999902E-2</v>
      </c>
      <c r="BS119" s="202">
        <f t="shared" si="73"/>
        <v>2.9821603181614531E-3</v>
      </c>
      <c r="BT119" s="202">
        <f t="shared" si="74"/>
        <v>2.9821603181614531E-3</v>
      </c>
      <c r="BU119" s="30"/>
      <c r="BV119" s="30"/>
    </row>
    <row r="120" spans="1:74" x14ac:dyDescent="0.35">
      <c r="A120" s="9" t="s">
        <v>64</v>
      </c>
      <c r="B120" s="3">
        <v>1324.818</v>
      </c>
      <c r="C120" s="3">
        <v>1373.2048000000002</v>
      </c>
      <c r="D120" s="3">
        <v>1393.45272</v>
      </c>
      <c r="E120" s="3">
        <v>1413.9922747500002</v>
      </c>
      <c r="F120" s="170">
        <f t="shared" si="63"/>
        <v>1413.9922747500002</v>
      </c>
      <c r="G120" s="3">
        <v>1434.8275913812499</v>
      </c>
      <c r="H120" s="170">
        <f t="shared" si="64"/>
        <v>1434.8275913812499</v>
      </c>
      <c r="I120" s="3">
        <v>1455.9628546353515</v>
      </c>
      <c r="J120" s="3">
        <v>1477.402307659652</v>
      </c>
      <c r="K120" s="3">
        <v>1499.1502528135236</v>
      </c>
      <c r="L120" s="3">
        <v>1521.2110524856701</v>
      </c>
      <c r="M120" s="3">
        <v>1612.6721918717026</v>
      </c>
      <c r="N120" s="3">
        <v>1648.4860808080741</v>
      </c>
      <c r="O120" s="3">
        <v>1685.0874564251519</v>
      </c>
      <c r="P120" s="31"/>
      <c r="Q120" s="3">
        <v>18.665044927339977</v>
      </c>
      <c r="R120" s="3">
        <v>17.636606706544654</v>
      </c>
      <c r="S120" s="3">
        <v>17.959611769865148</v>
      </c>
      <c r="T120" s="3">
        <v>20.775625063602035</v>
      </c>
      <c r="U120" s="3"/>
      <c r="V120" s="3">
        <v>23.674300402139323</v>
      </c>
      <c r="W120" s="3"/>
      <c r="X120" s="3">
        <v>26.603986237783687</v>
      </c>
      <c r="Y120" s="3">
        <v>29.846806362297798</v>
      </c>
      <c r="Z120" s="3">
        <v>33.249362986625272</v>
      </c>
      <c r="AA120" s="3">
        <v>37.164959310961223</v>
      </c>
      <c r="AB120" s="3">
        <v>49.772905990618113</v>
      </c>
      <c r="AC120" s="3">
        <v>61.427583586833151</v>
      </c>
      <c r="AD120" s="3">
        <v>73.773499557119749</v>
      </c>
      <c r="AE120" s="31"/>
      <c r="AF120" s="3">
        <v>1306.15295507266</v>
      </c>
      <c r="AG120" s="3">
        <v>1355.5681932934556</v>
      </c>
      <c r="AH120" s="3">
        <v>1375.4931082301348</v>
      </c>
      <c r="AI120" s="3">
        <v>1393.2166496863981</v>
      </c>
      <c r="AJ120" s="3">
        <v>1411.1532909791106</v>
      </c>
      <c r="AK120" s="3">
        <v>1429.3588683975679</v>
      </c>
      <c r="AL120" s="3">
        <v>1447.5555012973541</v>
      </c>
      <c r="AM120" s="3">
        <v>1465.9008898268983</v>
      </c>
      <c r="AN120" s="3">
        <v>1484.0460931747089</v>
      </c>
      <c r="AO120" s="3">
        <v>1562.8992858810846</v>
      </c>
      <c r="AP120" s="3">
        <v>1587.0584972212409</v>
      </c>
      <c r="AQ120" s="3">
        <v>1611.3139568680322</v>
      </c>
      <c r="AR120" s="31"/>
      <c r="AS120" s="3">
        <v>969.94773974371662</v>
      </c>
      <c r="AT120" s="3">
        <v>1029.5350201785263</v>
      </c>
      <c r="AU120" s="3">
        <v>997.1768759879003</v>
      </c>
      <c r="AV120" s="3">
        <v>1012.1345291277187</v>
      </c>
      <c r="AW120" s="170">
        <f t="shared" ref="AW120:AY120" si="95">AV120</f>
        <v>1012.1345291277187</v>
      </c>
      <c r="AX120" s="3">
        <v>1027.3165470646343</v>
      </c>
      <c r="AY120" s="170">
        <f t="shared" si="95"/>
        <v>1027.3165470646343</v>
      </c>
      <c r="AZ120" s="3">
        <v>1042.7262952706037</v>
      </c>
      <c r="BA120" s="3">
        <v>1058.3671896996627</v>
      </c>
      <c r="BB120" s="3">
        <v>1074.2426975451576</v>
      </c>
      <c r="BC120" s="3">
        <v>1090.3563380083349</v>
      </c>
      <c r="BD120" s="194">
        <f t="shared" si="52"/>
        <v>1106.7116830784598</v>
      </c>
      <c r="BE120" s="194">
        <f t="shared" si="53"/>
        <v>1123.3123583246365</v>
      </c>
      <c r="BF120" s="194">
        <f t="shared" si="54"/>
        <v>1140.1620436995061</v>
      </c>
      <c r="BG120" s="3">
        <v>1157.2644743549986</v>
      </c>
      <c r="BH120" s="194">
        <f t="shared" si="55"/>
        <v>1160.715622548038</v>
      </c>
      <c r="BI120" s="194">
        <f t="shared" si="56"/>
        <v>1164.1770626182708</v>
      </c>
      <c r="BJ120" s="194">
        <f t="shared" si="57"/>
        <v>1167.6488252577249</v>
      </c>
      <c r="BK120" s="194">
        <f t="shared" si="58"/>
        <v>1171.1309412499563</v>
      </c>
      <c r="BL120" s="3">
        <v>1174.6234414703235</v>
      </c>
      <c r="BM120" s="194">
        <f t="shared" si="59"/>
        <v>1178.1263568862587</v>
      </c>
      <c r="BN120" s="194">
        <f t="shared" si="60"/>
        <v>1181.6397185575449</v>
      </c>
      <c r="BO120" s="194">
        <f t="shared" si="61"/>
        <v>1185.1635576365907</v>
      </c>
      <c r="BP120" s="194">
        <f t="shared" si="62"/>
        <v>1188.6979053687055</v>
      </c>
      <c r="BQ120" s="3">
        <v>1192.2427930923782</v>
      </c>
      <c r="BR120" s="202">
        <f t="shared" si="76"/>
        <v>1.4999999999999902E-2</v>
      </c>
      <c r="BS120" s="202">
        <f t="shared" si="73"/>
        <v>2.9821603181614531E-3</v>
      </c>
      <c r="BT120" s="202">
        <f t="shared" si="74"/>
        <v>2.9821603181614531E-3</v>
      </c>
      <c r="BU120" s="30"/>
      <c r="BV120" s="31"/>
    </row>
    <row r="121" spans="1:74" x14ac:dyDescent="0.35">
      <c r="A121" s="9" t="s">
        <v>65</v>
      </c>
      <c r="B121" s="3">
        <v>0</v>
      </c>
      <c r="C121" s="3">
        <v>0</v>
      </c>
      <c r="D121" s="3">
        <v>0</v>
      </c>
      <c r="E121" s="3">
        <v>0</v>
      </c>
      <c r="F121" s="170">
        <f t="shared" si="63"/>
        <v>0</v>
      </c>
      <c r="G121" s="3">
        <v>0</v>
      </c>
      <c r="H121" s="170">
        <f t="shared" si="64"/>
        <v>0</v>
      </c>
      <c r="I121" s="3">
        <v>0</v>
      </c>
      <c r="J121" s="3">
        <v>0</v>
      </c>
      <c r="K121" s="3">
        <v>0</v>
      </c>
      <c r="L121" s="3">
        <v>0</v>
      </c>
      <c r="M121" s="3">
        <v>0</v>
      </c>
      <c r="N121" s="3">
        <v>0</v>
      </c>
      <c r="O121" s="3">
        <v>0</v>
      </c>
      <c r="P121" s="30"/>
      <c r="Q121" s="3">
        <v>8.6853632171163042</v>
      </c>
      <c r="R121" s="3">
        <v>8.3920574186827768</v>
      </c>
      <c r="S121" s="3">
        <v>9.0189033606743703</v>
      </c>
      <c r="T121" s="3">
        <v>10.423934258037738</v>
      </c>
      <c r="U121" s="3"/>
      <c r="V121" s="3">
        <v>11.869600420408215</v>
      </c>
      <c r="W121" s="3"/>
      <c r="X121" s="3">
        <v>13.330124062275896</v>
      </c>
      <c r="Y121" s="3">
        <v>14.946905289576065</v>
      </c>
      <c r="Z121" s="3">
        <v>16.643047569314177</v>
      </c>
      <c r="AA121" s="3">
        <v>18.595334257756431</v>
      </c>
      <c r="AB121" s="3">
        <v>24.88645299530906</v>
      </c>
      <c r="AC121" s="3">
        <v>30.713791793416576</v>
      </c>
      <c r="AD121" s="3">
        <v>36.886749778559874</v>
      </c>
      <c r="AE121" s="30"/>
      <c r="AF121" s="3">
        <v>-8.6853632171163042</v>
      </c>
      <c r="AG121" s="3">
        <v>-8.3920574186827768</v>
      </c>
      <c r="AH121" s="3">
        <v>-9.0189033606743703</v>
      </c>
      <c r="AI121" s="3">
        <v>-10.423934258037738</v>
      </c>
      <c r="AJ121" s="3">
        <v>-11.869600420408215</v>
      </c>
      <c r="AK121" s="3">
        <v>-13.330124062275896</v>
      </c>
      <c r="AL121" s="3">
        <v>-14.946905289576065</v>
      </c>
      <c r="AM121" s="3">
        <v>-16.643047569314177</v>
      </c>
      <c r="AN121" s="3">
        <v>-18.595334257756431</v>
      </c>
      <c r="AO121" s="3">
        <v>-24.88645299530906</v>
      </c>
      <c r="AP121" s="3">
        <v>-30.713791793416576</v>
      </c>
      <c r="AQ121" s="3">
        <v>-36.886749778559874</v>
      </c>
      <c r="AR121" s="30"/>
      <c r="AS121" s="3">
        <v>0</v>
      </c>
      <c r="AT121" s="3">
        <v>0</v>
      </c>
      <c r="AU121" s="3">
        <v>0</v>
      </c>
      <c r="AV121" s="3">
        <v>0</v>
      </c>
      <c r="AW121" s="170">
        <f t="shared" ref="AW121:AY121" si="96">AV121</f>
        <v>0</v>
      </c>
      <c r="AX121" s="3">
        <v>0</v>
      </c>
      <c r="AY121" s="170">
        <f t="shared" si="96"/>
        <v>0</v>
      </c>
      <c r="AZ121" s="3">
        <v>0</v>
      </c>
      <c r="BA121" s="3">
        <v>0</v>
      </c>
      <c r="BB121" s="3">
        <v>0</v>
      </c>
      <c r="BC121" s="3">
        <v>0</v>
      </c>
      <c r="BD121" s="194" t="e">
        <f t="shared" si="52"/>
        <v>#DIV/0!</v>
      </c>
      <c r="BE121" s="194" t="e">
        <f t="shared" si="53"/>
        <v>#DIV/0!</v>
      </c>
      <c r="BF121" s="194" t="e">
        <f t="shared" si="54"/>
        <v>#DIV/0!</v>
      </c>
      <c r="BG121" s="3">
        <v>0</v>
      </c>
      <c r="BH121" s="194" t="e">
        <f t="shared" si="55"/>
        <v>#DIV/0!</v>
      </c>
      <c r="BI121" s="194" t="e">
        <f t="shared" si="56"/>
        <v>#DIV/0!</v>
      </c>
      <c r="BJ121" s="194" t="e">
        <f t="shared" si="57"/>
        <v>#DIV/0!</v>
      </c>
      <c r="BK121" s="194" t="e">
        <f t="shared" si="58"/>
        <v>#DIV/0!</v>
      </c>
      <c r="BL121" s="3">
        <v>0</v>
      </c>
      <c r="BM121" s="194" t="e">
        <f t="shared" si="59"/>
        <v>#DIV/0!</v>
      </c>
      <c r="BN121" s="194" t="e">
        <f t="shared" si="60"/>
        <v>#DIV/0!</v>
      </c>
      <c r="BO121" s="194" t="e">
        <f t="shared" si="61"/>
        <v>#DIV/0!</v>
      </c>
      <c r="BP121" s="194" t="e">
        <f t="shared" si="62"/>
        <v>#DIV/0!</v>
      </c>
      <c r="BQ121" s="3">
        <v>0</v>
      </c>
      <c r="BR121" s="202" t="e">
        <f t="shared" si="76"/>
        <v>#DIV/0!</v>
      </c>
      <c r="BS121" s="202" t="e">
        <f t="shared" si="73"/>
        <v>#DIV/0!</v>
      </c>
      <c r="BT121" s="202" t="e">
        <f t="shared" si="74"/>
        <v>#DIV/0!</v>
      </c>
      <c r="BU121" s="30"/>
      <c r="BV121" s="30"/>
    </row>
    <row r="122" spans="1:74" x14ac:dyDescent="0.35">
      <c r="A122" s="9" t="s">
        <v>66</v>
      </c>
      <c r="B122" s="3">
        <v>0</v>
      </c>
      <c r="C122" s="3">
        <v>0</v>
      </c>
      <c r="D122" s="3">
        <v>0</v>
      </c>
      <c r="E122" s="3">
        <v>0</v>
      </c>
      <c r="F122" s="170">
        <f t="shared" si="63"/>
        <v>0</v>
      </c>
      <c r="G122" s="3">
        <v>0</v>
      </c>
      <c r="H122" s="170">
        <f t="shared" si="64"/>
        <v>0</v>
      </c>
      <c r="I122" s="3">
        <v>0</v>
      </c>
      <c r="J122" s="3">
        <v>0</v>
      </c>
      <c r="K122" s="3">
        <v>0</v>
      </c>
      <c r="L122" s="3">
        <v>0</v>
      </c>
      <c r="M122" s="3">
        <v>0</v>
      </c>
      <c r="N122" s="3">
        <v>0</v>
      </c>
      <c r="O122" s="3">
        <v>0</v>
      </c>
      <c r="P122" s="30"/>
      <c r="Q122" s="3">
        <v>138.41286265088289</v>
      </c>
      <c r="R122" s="3">
        <v>126.62041351543877</v>
      </c>
      <c r="S122" s="3">
        <v>131.48514928997022</v>
      </c>
      <c r="T122" s="3">
        <v>136.1179609767708</v>
      </c>
      <c r="U122" s="3"/>
      <c r="V122" s="3">
        <v>139.81884984356699</v>
      </c>
      <c r="W122" s="3"/>
      <c r="X122" s="3">
        <v>142.49126781621075</v>
      </c>
      <c r="Y122" s="3">
        <v>145.71629710523365</v>
      </c>
      <c r="Z122" s="3">
        <v>148.61013717539672</v>
      </c>
      <c r="AA122" s="3">
        <v>152.64061647930453</v>
      </c>
      <c r="AB122" s="3">
        <v>174.20517096716341</v>
      </c>
      <c r="AC122" s="3">
        <v>214.99654255391599</v>
      </c>
      <c r="AD122" s="3">
        <v>258.20724844991912</v>
      </c>
      <c r="AE122" s="30"/>
      <c r="AF122" s="3">
        <v>-138.41286265088289</v>
      </c>
      <c r="AG122" s="3">
        <v>-126.62041351543877</v>
      </c>
      <c r="AH122" s="3">
        <v>-131.48514928997022</v>
      </c>
      <c r="AI122" s="3">
        <v>-136.1179609767708</v>
      </c>
      <c r="AJ122" s="3">
        <v>-139.81884984356699</v>
      </c>
      <c r="AK122" s="3">
        <v>-142.49126781621075</v>
      </c>
      <c r="AL122" s="3">
        <v>-145.71629710523365</v>
      </c>
      <c r="AM122" s="3">
        <v>-148.61013717539672</v>
      </c>
      <c r="AN122" s="3">
        <v>-152.64061647930453</v>
      </c>
      <c r="AO122" s="3">
        <v>-174.20517096716341</v>
      </c>
      <c r="AP122" s="3">
        <v>-214.99654255391599</v>
      </c>
      <c r="AQ122" s="3">
        <v>-258.20724844991912</v>
      </c>
      <c r="AR122" s="30"/>
      <c r="AS122" s="3">
        <v>0</v>
      </c>
      <c r="AT122" s="3">
        <v>0</v>
      </c>
      <c r="AU122" s="3">
        <v>0</v>
      </c>
      <c r="AV122" s="3">
        <v>0</v>
      </c>
      <c r="AW122" s="170">
        <f t="shared" ref="AW122:AY122" si="97">AV122</f>
        <v>0</v>
      </c>
      <c r="AX122" s="3">
        <v>0</v>
      </c>
      <c r="AY122" s="170">
        <f t="shared" si="97"/>
        <v>0</v>
      </c>
      <c r="AZ122" s="3">
        <v>0</v>
      </c>
      <c r="BA122" s="3">
        <v>0</v>
      </c>
      <c r="BB122" s="3">
        <v>0</v>
      </c>
      <c r="BC122" s="3">
        <v>0</v>
      </c>
      <c r="BD122" s="194" t="e">
        <f t="shared" si="52"/>
        <v>#DIV/0!</v>
      </c>
      <c r="BE122" s="194" t="e">
        <f t="shared" si="53"/>
        <v>#DIV/0!</v>
      </c>
      <c r="BF122" s="194" t="e">
        <f t="shared" si="54"/>
        <v>#DIV/0!</v>
      </c>
      <c r="BG122" s="3">
        <v>0</v>
      </c>
      <c r="BH122" s="194" t="e">
        <f t="shared" si="55"/>
        <v>#DIV/0!</v>
      </c>
      <c r="BI122" s="194" t="e">
        <f t="shared" si="56"/>
        <v>#DIV/0!</v>
      </c>
      <c r="BJ122" s="194" t="e">
        <f t="shared" si="57"/>
        <v>#DIV/0!</v>
      </c>
      <c r="BK122" s="194" t="e">
        <f t="shared" si="58"/>
        <v>#DIV/0!</v>
      </c>
      <c r="BL122" s="3">
        <v>0</v>
      </c>
      <c r="BM122" s="194" t="e">
        <f t="shared" si="59"/>
        <v>#DIV/0!</v>
      </c>
      <c r="BN122" s="194" t="e">
        <f t="shared" si="60"/>
        <v>#DIV/0!</v>
      </c>
      <c r="BO122" s="194" t="e">
        <f t="shared" si="61"/>
        <v>#DIV/0!</v>
      </c>
      <c r="BP122" s="194" t="e">
        <f t="shared" si="62"/>
        <v>#DIV/0!</v>
      </c>
      <c r="BQ122" s="3">
        <v>0</v>
      </c>
      <c r="BR122" s="202" t="e">
        <f t="shared" si="76"/>
        <v>#DIV/0!</v>
      </c>
      <c r="BS122" s="202" t="e">
        <f t="shared" si="73"/>
        <v>#DIV/0!</v>
      </c>
      <c r="BT122" s="202" t="e">
        <f t="shared" si="74"/>
        <v>#DIV/0!</v>
      </c>
      <c r="BU122" s="30"/>
      <c r="BV122" s="30"/>
    </row>
    <row r="123" spans="1:74" x14ac:dyDescent="0.35">
      <c r="A123" s="7" t="s">
        <v>24</v>
      </c>
      <c r="B123" s="8">
        <v>0</v>
      </c>
      <c r="C123" s="8">
        <v>0</v>
      </c>
      <c r="D123" s="8">
        <v>0</v>
      </c>
      <c r="E123" s="8">
        <v>0</v>
      </c>
      <c r="F123" s="169">
        <f t="shared" si="63"/>
        <v>0</v>
      </c>
      <c r="G123" s="8">
        <v>0</v>
      </c>
      <c r="H123" s="169">
        <f t="shared" si="64"/>
        <v>0</v>
      </c>
      <c r="I123" s="8">
        <v>0</v>
      </c>
      <c r="J123" s="8">
        <v>0</v>
      </c>
      <c r="K123" s="8">
        <v>0</v>
      </c>
      <c r="L123" s="8">
        <v>0</v>
      </c>
      <c r="M123" s="8">
        <v>0</v>
      </c>
      <c r="N123" s="8">
        <v>0</v>
      </c>
      <c r="O123" s="8">
        <v>0</v>
      </c>
      <c r="P123" s="30"/>
      <c r="Q123" s="8">
        <v>24.087474268954555</v>
      </c>
      <c r="R123" s="8">
        <v>21.704241367571935</v>
      </c>
      <c r="S123" s="8">
        <v>22.686524577725375</v>
      </c>
      <c r="T123" s="8">
        <v>23.928670878502171</v>
      </c>
      <c r="U123" s="160"/>
      <c r="V123" s="8">
        <v>25.12581061278177</v>
      </c>
      <c r="W123" s="160"/>
      <c r="X123" s="8">
        <v>26.278449587332315</v>
      </c>
      <c r="Y123" s="8">
        <v>27.508045158764403</v>
      </c>
      <c r="Z123" s="8">
        <v>28.766465271013367</v>
      </c>
      <c r="AA123" s="8">
        <v>30.189244023397702</v>
      </c>
      <c r="AB123" s="8">
        <v>36.206344365942307</v>
      </c>
      <c r="AC123" s="8">
        <v>43.13068618993352</v>
      </c>
      <c r="AD123" s="8">
        <v>50.204854587089606</v>
      </c>
      <c r="AE123" s="30"/>
      <c r="AF123" s="8">
        <v>-24.087474268954555</v>
      </c>
      <c r="AG123" s="8">
        <v>-21.704241367571935</v>
      </c>
      <c r="AH123" s="8">
        <v>-22.686524577725375</v>
      </c>
      <c r="AI123" s="8">
        <v>-23.928670878502171</v>
      </c>
      <c r="AJ123" s="8">
        <v>-25.12581061278177</v>
      </c>
      <c r="AK123" s="8">
        <v>-26.278449587332315</v>
      </c>
      <c r="AL123" s="8">
        <v>-27.508045158764403</v>
      </c>
      <c r="AM123" s="8">
        <v>-28.766465271013367</v>
      </c>
      <c r="AN123" s="8">
        <v>-30.189244023397702</v>
      </c>
      <c r="AO123" s="8">
        <v>-36.206344365942307</v>
      </c>
      <c r="AP123" s="8">
        <v>-43.13068618993352</v>
      </c>
      <c r="AQ123" s="8">
        <v>-50.204854587089606</v>
      </c>
      <c r="AR123" s="30"/>
      <c r="AS123" s="8">
        <v>0</v>
      </c>
      <c r="AT123" s="8">
        <v>0</v>
      </c>
      <c r="AU123" s="8">
        <v>0</v>
      </c>
      <c r="AV123" s="8">
        <v>0</v>
      </c>
      <c r="AW123" s="169">
        <f t="shared" ref="AW123:AY123" si="98">AV123</f>
        <v>0</v>
      </c>
      <c r="AX123" s="8">
        <v>0</v>
      </c>
      <c r="AY123" s="169">
        <f t="shared" si="98"/>
        <v>0</v>
      </c>
      <c r="AZ123" s="8">
        <v>0</v>
      </c>
      <c r="BA123" s="8">
        <v>0</v>
      </c>
      <c r="BB123" s="8">
        <v>0</v>
      </c>
      <c r="BC123" s="8">
        <v>0</v>
      </c>
      <c r="BD123" s="195" t="e">
        <f t="shared" si="52"/>
        <v>#DIV/0!</v>
      </c>
      <c r="BE123" s="195" t="e">
        <f t="shared" si="53"/>
        <v>#DIV/0!</v>
      </c>
      <c r="BF123" s="195" t="e">
        <f t="shared" si="54"/>
        <v>#DIV/0!</v>
      </c>
      <c r="BG123" s="8">
        <v>0</v>
      </c>
      <c r="BH123" s="195" t="e">
        <f t="shared" si="55"/>
        <v>#DIV/0!</v>
      </c>
      <c r="BI123" s="195" t="e">
        <f t="shared" si="56"/>
        <v>#DIV/0!</v>
      </c>
      <c r="BJ123" s="195" t="e">
        <f t="shared" si="57"/>
        <v>#DIV/0!</v>
      </c>
      <c r="BK123" s="195" t="e">
        <f t="shared" si="58"/>
        <v>#DIV/0!</v>
      </c>
      <c r="BL123" s="8">
        <v>0</v>
      </c>
      <c r="BM123" s="195" t="e">
        <f t="shared" si="59"/>
        <v>#DIV/0!</v>
      </c>
      <c r="BN123" s="195" t="e">
        <f t="shared" si="60"/>
        <v>#DIV/0!</v>
      </c>
      <c r="BO123" s="195" t="e">
        <f t="shared" si="61"/>
        <v>#DIV/0!</v>
      </c>
      <c r="BP123" s="195" t="e">
        <f t="shared" si="62"/>
        <v>#DIV/0!</v>
      </c>
      <c r="BQ123" s="8">
        <v>0</v>
      </c>
      <c r="BR123" s="202" t="e">
        <f t="shared" si="76"/>
        <v>#DIV/0!</v>
      </c>
      <c r="BS123" s="202" t="e">
        <f t="shared" si="73"/>
        <v>#DIV/0!</v>
      </c>
      <c r="BT123" s="202" t="e">
        <f t="shared" si="74"/>
        <v>#DIV/0!</v>
      </c>
      <c r="BU123" s="30"/>
      <c r="BV123" s="30"/>
    </row>
    <row r="124" spans="1:74" x14ac:dyDescent="0.35">
      <c r="A124" s="6" t="s">
        <v>19</v>
      </c>
      <c r="B124" s="3">
        <v>0</v>
      </c>
      <c r="C124" s="3">
        <v>0</v>
      </c>
      <c r="D124" s="3">
        <v>0</v>
      </c>
      <c r="E124" s="3">
        <v>0</v>
      </c>
      <c r="F124" s="170">
        <f t="shared" si="63"/>
        <v>0</v>
      </c>
      <c r="G124" s="3">
        <v>0</v>
      </c>
      <c r="H124" s="170">
        <f t="shared" si="64"/>
        <v>0</v>
      </c>
      <c r="I124" s="3">
        <v>0</v>
      </c>
      <c r="J124" s="3">
        <v>0</v>
      </c>
      <c r="K124" s="3">
        <v>0</v>
      </c>
      <c r="L124" s="3">
        <v>0</v>
      </c>
      <c r="M124" s="3">
        <v>0</v>
      </c>
      <c r="N124" s="3">
        <v>0</v>
      </c>
      <c r="O124" s="3">
        <v>0</v>
      </c>
      <c r="P124" s="30"/>
      <c r="Q124" s="3">
        <v>39.894688390047286</v>
      </c>
      <c r="R124" s="3">
        <v>38.644650619018456</v>
      </c>
      <c r="S124" s="3">
        <v>39.863880026826713</v>
      </c>
      <c r="T124" s="3">
        <v>42.16719086513865</v>
      </c>
      <c r="U124" s="3"/>
      <c r="V124" s="3">
        <v>44.522140559316689</v>
      </c>
      <c r="W124" s="3"/>
      <c r="X124" s="3">
        <v>46.695244929474534</v>
      </c>
      <c r="Y124" s="3">
        <v>49.30452363303074</v>
      </c>
      <c r="Z124" s="3">
        <v>51.855932478271505</v>
      </c>
      <c r="AA124" s="3">
        <v>54.622404828648655</v>
      </c>
      <c r="AB124" s="3">
        <v>65.990718440275202</v>
      </c>
      <c r="AC124" s="3">
        <v>80.962852836673918</v>
      </c>
      <c r="AD124" s="3">
        <v>97.718889544194823</v>
      </c>
      <c r="AE124" s="30"/>
      <c r="AF124" s="3">
        <v>-39.894688390047286</v>
      </c>
      <c r="AG124" s="3">
        <v>-38.644650619018456</v>
      </c>
      <c r="AH124" s="3">
        <v>-39.863880026826713</v>
      </c>
      <c r="AI124" s="3">
        <v>-42.16719086513865</v>
      </c>
      <c r="AJ124" s="3">
        <v>-44.522140559316689</v>
      </c>
      <c r="AK124" s="3">
        <v>-46.695244929474534</v>
      </c>
      <c r="AL124" s="3">
        <v>-49.30452363303074</v>
      </c>
      <c r="AM124" s="3">
        <v>-51.855932478271505</v>
      </c>
      <c r="AN124" s="3">
        <v>-54.622404828648655</v>
      </c>
      <c r="AO124" s="3">
        <v>-65.990718440275202</v>
      </c>
      <c r="AP124" s="3">
        <v>-80.962852836673918</v>
      </c>
      <c r="AQ124" s="3">
        <v>-97.718889544194823</v>
      </c>
      <c r="AR124" s="30"/>
      <c r="AS124" s="3">
        <v>0</v>
      </c>
      <c r="AT124" s="3">
        <v>0</v>
      </c>
      <c r="AU124" s="3">
        <v>0</v>
      </c>
      <c r="AV124" s="3">
        <v>0</v>
      </c>
      <c r="AW124" s="170">
        <f t="shared" ref="AW124:AY124" si="99">AV124</f>
        <v>0</v>
      </c>
      <c r="AX124" s="3">
        <v>0</v>
      </c>
      <c r="AY124" s="170">
        <f t="shared" si="99"/>
        <v>0</v>
      </c>
      <c r="AZ124" s="3">
        <v>0</v>
      </c>
      <c r="BA124" s="3">
        <v>0</v>
      </c>
      <c r="BB124" s="3">
        <v>0</v>
      </c>
      <c r="BC124" s="3">
        <v>0</v>
      </c>
      <c r="BD124" s="194" t="e">
        <f t="shared" si="52"/>
        <v>#DIV/0!</v>
      </c>
      <c r="BE124" s="194" t="e">
        <f t="shared" si="53"/>
        <v>#DIV/0!</v>
      </c>
      <c r="BF124" s="194" t="e">
        <f t="shared" si="54"/>
        <v>#DIV/0!</v>
      </c>
      <c r="BG124" s="3">
        <v>0</v>
      </c>
      <c r="BH124" s="194" t="e">
        <f t="shared" si="55"/>
        <v>#DIV/0!</v>
      </c>
      <c r="BI124" s="194" t="e">
        <f t="shared" si="56"/>
        <v>#DIV/0!</v>
      </c>
      <c r="BJ124" s="194" t="e">
        <f t="shared" si="57"/>
        <v>#DIV/0!</v>
      </c>
      <c r="BK124" s="194" t="e">
        <f t="shared" si="58"/>
        <v>#DIV/0!</v>
      </c>
      <c r="BL124" s="3">
        <v>0</v>
      </c>
      <c r="BM124" s="194" t="e">
        <f t="shared" si="59"/>
        <v>#DIV/0!</v>
      </c>
      <c r="BN124" s="194" t="e">
        <f t="shared" si="60"/>
        <v>#DIV/0!</v>
      </c>
      <c r="BO124" s="194" t="e">
        <f t="shared" si="61"/>
        <v>#DIV/0!</v>
      </c>
      <c r="BP124" s="194" t="e">
        <f t="shared" si="62"/>
        <v>#DIV/0!</v>
      </c>
      <c r="BQ124" s="3">
        <v>0</v>
      </c>
      <c r="BR124" s="202" t="e">
        <f t="shared" si="76"/>
        <v>#DIV/0!</v>
      </c>
      <c r="BS124" s="202" t="e">
        <f t="shared" si="73"/>
        <v>#DIV/0!</v>
      </c>
      <c r="BT124" s="202" t="e">
        <f t="shared" si="74"/>
        <v>#DIV/0!</v>
      </c>
      <c r="BU124" s="30"/>
      <c r="BV124" s="30"/>
    </row>
    <row r="125" spans="1:74" x14ac:dyDescent="0.35">
      <c r="A125" s="7" t="s">
        <v>25</v>
      </c>
      <c r="B125" s="8">
        <v>0</v>
      </c>
      <c r="C125" s="8">
        <v>0</v>
      </c>
      <c r="D125" s="8">
        <v>0</v>
      </c>
      <c r="E125" s="8">
        <v>0</v>
      </c>
      <c r="F125" s="169">
        <f t="shared" si="63"/>
        <v>0</v>
      </c>
      <c r="G125" s="8">
        <v>0</v>
      </c>
      <c r="H125" s="169">
        <f t="shared" si="64"/>
        <v>0</v>
      </c>
      <c r="I125" s="8">
        <v>0</v>
      </c>
      <c r="J125" s="8">
        <v>0</v>
      </c>
      <c r="K125" s="8">
        <v>0</v>
      </c>
      <c r="L125" s="8">
        <v>0</v>
      </c>
      <c r="M125" s="8">
        <v>0</v>
      </c>
      <c r="N125" s="8">
        <v>0</v>
      </c>
      <c r="O125" s="8">
        <v>0</v>
      </c>
      <c r="P125" s="30"/>
      <c r="Q125" s="8">
        <v>20.594404371863096</v>
      </c>
      <c r="R125" s="8">
        <v>20.27556172776421</v>
      </c>
      <c r="S125" s="8">
        <v>21.719540757444687</v>
      </c>
      <c r="T125" s="8">
        <v>23.055203747139299</v>
      </c>
      <c r="U125" s="160"/>
      <c r="V125" s="8">
        <v>24.376228959915426</v>
      </c>
      <c r="W125" s="160"/>
      <c r="X125" s="8">
        <v>25.702720867965006</v>
      </c>
      <c r="Y125" s="8">
        <v>27.134843155401686</v>
      </c>
      <c r="Z125" s="8">
        <v>28.608168537511897</v>
      </c>
      <c r="AA125" s="8">
        <v>30.167413751159263</v>
      </c>
      <c r="AB125" s="8">
        <v>36.941145384973844</v>
      </c>
      <c r="AC125" s="8">
        <v>46.713048994175836</v>
      </c>
      <c r="AD125" s="8">
        <v>58.341049948995597</v>
      </c>
      <c r="AE125" s="30"/>
      <c r="AF125" s="8">
        <v>-20.594404371863096</v>
      </c>
      <c r="AG125" s="8">
        <v>-20.27556172776421</v>
      </c>
      <c r="AH125" s="8">
        <v>-21.719540757444687</v>
      </c>
      <c r="AI125" s="8">
        <v>-23.055203747139299</v>
      </c>
      <c r="AJ125" s="8">
        <v>-24.376228959915426</v>
      </c>
      <c r="AK125" s="8">
        <v>-25.702720867965006</v>
      </c>
      <c r="AL125" s="8">
        <v>-27.134843155401686</v>
      </c>
      <c r="AM125" s="8">
        <v>-28.608168537511897</v>
      </c>
      <c r="AN125" s="8">
        <v>-30.167413751159263</v>
      </c>
      <c r="AO125" s="8">
        <v>-36.941145384973844</v>
      </c>
      <c r="AP125" s="8">
        <v>-46.713048994175836</v>
      </c>
      <c r="AQ125" s="8">
        <v>-58.341049948995597</v>
      </c>
      <c r="AR125" s="30"/>
      <c r="AS125" s="8">
        <v>0</v>
      </c>
      <c r="AT125" s="8">
        <v>0</v>
      </c>
      <c r="AU125" s="8">
        <v>0</v>
      </c>
      <c r="AV125" s="8">
        <v>0</v>
      </c>
      <c r="AW125" s="169">
        <f t="shared" ref="AW125:AY125" si="100">AV125</f>
        <v>0</v>
      </c>
      <c r="AX125" s="8">
        <v>0</v>
      </c>
      <c r="AY125" s="169">
        <f t="shared" si="100"/>
        <v>0</v>
      </c>
      <c r="AZ125" s="8">
        <v>0</v>
      </c>
      <c r="BA125" s="8">
        <v>0</v>
      </c>
      <c r="BB125" s="8">
        <v>0</v>
      </c>
      <c r="BC125" s="8">
        <v>0</v>
      </c>
      <c r="BD125" s="195" t="e">
        <f t="shared" si="52"/>
        <v>#DIV/0!</v>
      </c>
      <c r="BE125" s="195" t="e">
        <f t="shared" si="53"/>
        <v>#DIV/0!</v>
      </c>
      <c r="BF125" s="195" t="e">
        <f t="shared" si="54"/>
        <v>#DIV/0!</v>
      </c>
      <c r="BG125" s="8">
        <v>0</v>
      </c>
      <c r="BH125" s="195" t="e">
        <f t="shared" si="55"/>
        <v>#DIV/0!</v>
      </c>
      <c r="BI125" s="195" t="e">
        <f t="shared" si="56"/>
        <v>#DIV/0!</v>
      </c>
      <c r="BJ125" s="195" t="e">
        <f t="shared" si="57"/>
        <v>#DIV/0!</v>
      </c>
      <c r="BK125" s="195" t="e">
        <f t="shared" si="58"/>
        <v>#DIV/0!</v>
      </c>
      <c r="BL125" s="8">
        <v>0</v>
      </c>
      <c r="BM125" s="195" t="e">
        <f t="shared" si="59"/>
        <v>#DIV/0!</v>
      </c>
      <c r="BN125" s="195" t="e">
        <f t="shared" si="60"/>
        <v>#DIV/0!</v>
      </c>
      <c r="BO125" s="195" t="e">
        <f t="shared" si="61"/>
        <v>#DIV/0!</v>
      </c>
      <c r="BP125" s="195" t="e">
        <f t="shared" si="62"/>
        <v>#DIV/0!</v>
      </c>
      <c r="BQ125" s="8">
        <v>0</v>
      </c>
      <c r="BR125" s="202" t="e">
        <f t="shared" si="76"/>
        <v>#DIV/0!</v>
      </c>
      <c r="BS125" s="202" t="e">
        <f t="shared" si="73"/>
        <v>#DIV/0!</v>
      </c>
      <c r="BT125" s="202" t="e">
        <f t="shared" si="74"/>
        <v>#DIV/0!</v>
      </c>
      <c r="BU125" s="30"/>
      <c r="BV125" s="30"/>
    </row>
    <row r="126" spans="1:74" x14ac:dyDescent="0.35">
      <c r="A126" s="6" t="s">
        <v>20</v>
      </c>
      <c r="B126" s="3">
        <v>88</v>
      </c>
      <c r="C126" s="3">
        <v>88</v>
      </c>
      <c r="D126" s="3">
        <v>88</v>
      </c>
      <c r="E126" s="3">
        <v>88</v>
      </c>
      <c r="F126" s="170">
        <f t="shared" si="63"/>
        <v>88</v>
      </c>
      <c r="G126" s="3">
        <v>88</v>
      </c>
      <c r="H126" s="170">
        <f t="shared" si="64"/>
        <v>88</v>
      </c>
      <c r="I126" s="3">
        <v>88</v>
      </c>
      <c r="J126" s="3">
        <v>88</v>
      </c>
      <c r="K126" s="3">
        <v>88</v>
      </c>
      <c r="L126" s="3">
        <v>88</v>
      </c>
      <c r="M126" s="3">
        <v>88</v>
      </c>
      <c r="N126" s="3">
        <v>88</v>
      </c>
      <c r="O126" s="3">
        <v>88</v>
      </c>
      <c r="P126" s="30"/>
      <c r="Q126" s="3">
        <v>168.47243089466193</v>
      </c>
      <c r="R126" s="3">
        <v>149.62311438751973</v>
      </c>
      <c r="S126" s="3">
        <v>159.99848286051343</v>
      </c>
      <c r="T126" s="3">
        <v>168.36069064352625</v>
      </c>
      <c r="U126" s="3"/>
      <c r="V126" s="3">
        <v>176.41167100943773</v>
      </c>
      <c r="W126" s="3"/>
      <c r="X126" s="3">
        <v>183.7667561714016</v>
      </c>
      <c r="Y126" s="3">
        <v>192.46160297672279</v>
      </c>
      <c r="Z126" s="3">
        <v>200.88094995610464</v>
      </c>
      <c r="AA126" s="3">
        <v>209.90695588764186</v>
      </c>
      <c r="AB126" s="3">
        <v>245.8944252883571</v>
      </c>
      <c r="AC126" s="3">
        <v>282.57778320146429</v>
      </c>
      <c r="AD126" s="3">
        <v>317.06820153516122</v>
      </c>
      <c r="AE126" s="30"/>
      <c r="AF126" s="3">
        <v>-80.472430894661926</v>
      </c>
      <c r="AG126" s="3">
        <v>-61.623114387519735</v>
      </c>
      <c r="AH126" s="3">
        <v>-71.998482860513434</v>
      </c>
      <c r="AI126" s="3">
        <v>-80.360690643526254</v>
      </c>
      <c r="AJ126" s="3">
        <v>-88.411671009437725</v>
      </c>
      <c r="AK126" s="3">
        <v>-95.766756171401596</v>
      </c>
      <c r="AL126" s="3">
        <v>-104.46160297672279</v>
      </c>
      <c r="AM126" s="3">
        <v>-112.88094995610464</v>
      </c>
      <c r="AN126" s="3">
        <v>-121.90695588764186</v>
      </c>
      <c r="AO126" s="3">
        <v>-157.8944252883571</v>
      </c>
      <c r="AP126" s="3">
        <v>-194.57778320146429</v>
      </c>
      <c r="AQ126" s="3">
        <v>-229.06820153516122</v>
      </c>
      <c r="AR126" s="30"/>
      <c r="AS126" s="3">
        <v>0</v>
      </c>
      <c r="AT126" s="3">
        <v>0</v>
      </c>
      <c r="AU126" s="3">
        <v>0</v>
      </c>
      <c r="AV126" s="3">
        <v>0</v>
      </c>
      <c r="AW126" s="170">
        <f t="shared" ref="AW126:AY126" si="101">AV126</f>
        <v>0</v>
      </c>
      <c r="AX126" s="3">
        <v>0</v>
      </c>
      <c r="AY126" s="170">
        <f t="shared" si="101"/>
        <v>0</v>
      </c>
      <c r="AZ126" s="3">
        <v>0</v>
      </c>
      <c r="BA126" s="3">
        <v>0</v>
      </c>
      <c r="BB126" s="3">
        <v>0</v>
      </c>
      <c r="BC126" s="3">
        <v>0</v>
      </c>
      <c r="BD126" s="194" t="e">
        <f t="shared" si="52"/>
        <v>#DIV/0!</v>
      </c>
      <c r="BE126" s="194" t="e">
        <f t="shared" si="53"/>
        <v>#DIV/0!</v>
      </c>
      <c r="BF126" s="194" t="e">
        <f t="shared" si="54"/>
        <v>#DIV/0!</v>
      </c>
      <c r="BG126" s="3">
        <v>0</v>
      </c>
      <c r="BH126" s="194" t="e">
        <f t="shared" si="55"/>
        <v>#DIV/0!</v>
      </c>
      <c r="BI126" s="194" t="e">
        <f t="shared" si="56"/>
        <v>#DIV/0!</v>
      </c>
      <c r="BJ126" s="194" t="e">
        <f t="shared" si="57"/>
        <v>#DIV/0!</v>
      </c>
      <c r="BK126" s="194" t="e">
        <f t="shared" si="58"/>
        <v>#DIV/0!</v>
      </c>
      <c r="BL126" s="3">
        <v>0</v>
      </c>
      <c r="BM126" s="194" t="e">
        <f t="shared" si="59"/>
        <v>#DIV/0!</v>
      </c>
      <c r="BN126" s="194" t="e">
        <f t="shared" si="60"/>
        <v>#DIV/0!</v>
      </c>
      <c r="BO126" s="194" t="e">
        <f t="shared" si="61"/>
        <v>#DIV/0!</v>
      </c>
      <c r="BP126" s="194" t="e">
        <f t="shared" si="62"/>
        <v>#DIV/0!</v>
      </c>
      <c r="BQ126" s="3">
        <v>0</v>
      </c>
      <c r="BR126" s="202" t="e">
        <f t="shared" si="76"/>
        <v>#DIV/0!</v>
      </c>
      <c r="BS126" s="202" t="e">
        <f t="shared" si="73"/>
        <v>#DIV/0!</v>
      </c>
      <c r="BT126" s="202" t="e">
        <f t="shared" si="74"/>
        <v>#DIV/0!</v>
      </c>
      <c r="BU126" s="30"/>
      <c r="BV126" s="30"/>
    </row>
    <row r="127" spans="1:74" x14ac:dyDescent="0.35">
      <c r="A127" s="7" t="s">
        <v>23</v>
      </c>
      <c r="B127" s="8">
        <v>0</v>
      </c>
      <c r="C127" s="8">
        <v>0</v>
      </c>
      <c r="D127" s="8">
        <v>0</v>
      </c>
      <c r="E127" s="8">
        <v>0</v>
      </c>
      <c r="F127" s="169">
        <f t="shared" si="63"/>
        <v>0</v>
      </c>
      <c r="G127" s="8">
        <v>0</v>
      </c>
      <c r="H127" s="169">
        <f t="shared" si="64"/>
        <v>0</v>
      </c>
      <c r="I127" s="8">
        <v>0</v>
      </c>
      <c r="J127" s="8">
        <v>0</v>
      </c>
      <c r="K127" s="8">
        <v>0</v>
      </c>
      <c r="L127" s="8">
        <v>0</v>
      </c>
      <c r="M127" s="8">
        <v>0</v>
      </c>
      <c r="N127" s="8">
        <v>0</v>
      </c>
      <c r="O127" s="8">
        <v>0</v>
      </c>
      <c r="P127" s="30"/>
      <c r="Q127" s="8">
        <v>24.532131828624543</v>
      </c>
      <c r="R127" s="8">
        <v>23.928737169265226</v>
      </c>
      <c r="S127" s="8">
        <v>25.208563598279135</v>
      </c>
      <c r="T127" s="8">
        <v>26.781540107173267</v>
      </c>
      <c r="U127" s="160"/>
      <c r="V127" s="8">
        <v>28.290115186023066</v>
      </c>
      <c r="W127" s="160"/>
      <c r="X127" s="8">
        <v>29.758183586998388</v>
      </c>
      <c r="Y127" s="8">
        <v>31.403107141350834</v>
      </c>
      <c r="Z127" s="8">
        <v>33.062271500885259</v>
      </c>
      <c r="AA127" s="8">
        <v>34.831841453302104</v>
      </c>
      <c r="AB127" s="8">
        <v>42.342872902095984</v>
      </c>
      <c r="AC127" s="8">
        <v>52.778701266468673</v>
      </c>
      <c r="AD127" s="8">
        <v>64.862653984065872</v>
      </c>
      <c r="AE127" s="30"/>
      <c r="AF127" s="8">
        <v>-24.532131828624543</v>
      </c>
      <c r="AG127" s="8">
        <v>-23.928737169265226</v>
      </c>
      <c r="AH127" s="8">
        <v>-25.208563598279135</v>
      </c>
      <c r="AI127" s="8">
        <v>-26.781540107173267</v>
      </c>
      <c r="AJ127" s="8">
        <v>-28.290115186023066</v>
      </c>
      <c r="AK127" s="8">
        <v>-29.758183586998388</v>
      </c>
      <c r="AL127" s="8">
        <v>-31.403107141350834</v>
      </c>
      <c r="AM127" s="8">
        <v>-33.062271500885259</v>
      </c>
      <c r="AN127" s="8">
        <v>-34.831841453302104</v>
      </c>
      <c r="AO127" s="8">
        <v>-42.342872902095984</v>
      </c>
      <c r="AP127" s="8">
        <v>-52.778701266468673</v>
      </c>
      <c r="AQ127" s="8">
        <v>-64.862653984065872</v>
      </c>
      <c r="AR127" s="30"/>
      <c r="AS127" s="8">
        <v>0</v>
      </c>
      <c r="AT127" s="8">
        <v>0</v>
      </c>
      <c r="AU127" s="8">
        <v>0</v>
      </c>
      <c r="AV127" s="8">
        <v>0</v>
      </c>
      <c r="AW127" s="169">
        <f t="shared" ref="AW127:AY127" si="102">AV127</f>
        <v>0</v>
      </c>
      <c r="AX127" s="8">
        <v>0</v>
      </c>
      <c r="AY127" s="169">
        <f t="shared" si="102"/>
        <v>0</v>
      </c>
      <c r="AZ127" s="8">
        <v>0</v>
      </c>
      <c r="BA127" s="8">
        <v>0</v>
      </c>
      <c r="BB127" s="8">
        <v>0</v>
      </c>
      <c r="BC127" s="8">
        <v>0</v>
      </c>
      <c r="BD127" s="195" t="e">
        <f t="shared" si="52"/>
        <v>#DIV/0!</v>
      </c>
      <c r="BE127" s="195" t="e">
        <f t="shared" si="53"/>
        <v>#DIV/0!</v>
      </c>
      <c r="BF127" s="195" t="e">
        <f t="shared" si="54"/>
        <v>#DIV/0!</v>
      </c>
      <c r="BG127" s="8">
        <v>0</v>
      </c>
      <c r="BH127" s="195" t="e">
        <f t="shared" si="55"/>
        <v>#DIV/0!</v>
      </c>
      <c r="BI127" s="195" t="e">
        <f t="shared" si="56"/>
        <v>#DIV/0!</v>
      </c>
      <c r="BJ127" s="195" t="e">
        <f t="shared" si="57"/>
        <v>#DIV/0!</v>
      </c>
      <c r="BK127" s="195" t="e">
        <f t="shared" si="58"/>
        <v>#DIV/0!</v>
      </c>
      <c r="BL127" s="8">
        <v>0</v>
      </c>
      <c r="BM127" s="195" t="e">
        <f t="shared" si="59"/>
        <v>#DIV/0!</v>
      </c>
      <c r="BN127" s="195" t="e">
        <f t="shared" si="60"/>
        <v>#DIV/0!</v>
      </c>
      <c r="BO127" s="195" t="e">
        <f t="shared" si="61"/>
        <v>#DIV/0!</v>
      </c>
      <c r="BP127" s="195" t="e">
        <f t="shared" si="62"/>
        <v>#DIV/0!</v>
      </c>
      <c r="BQ127" s="8">
        <v>0</v>
      </c>
      <c r="BR127" s="202" t="e">
        <f t="shared" si="76"/>
        <v>#DIV/0!</v>
      </c>
      <c r="BS127" s="202" t="e">
        <f t="shared" si="73"/>
        <v>#DIV/0!</v>
      </c>
      <c r="BT127" s="202" t="e">
        <f t="shared" si="74"/>
        <v>#DIV/0!</v>
      </c>
      <c r="BU127" s="30"/>
      <c r="BV127" s="30"/>
    </row>
    <row r="128" spans="1:74" x14ac:dyDescent="0.35">
      <c r="A128" s="6" t="s">
        <v>18</v>
      </c>
      <c r="B128" s="3">
        <v>0</v>
      </c>
      <c r="C128" s="3">
        <v>0</v>
      </c>
      <c r="D128" s="3">
        <v>0</v>
      </c>
      <c r="E128" s="3">
        <v>0</v>
      </c>
      <c r="F128" s="170">
        <f t="shared" si="63"/>
        <v>0</v>
      </c>
      <c r="G128" s="3">
        <v>0</v>
      </c>
      <c r="H128" s="170">
        <f t="shared" si="64"/>
        <v>0</v>
      </c>
      <c r="I128" s="3">
        <v>0</v>
      </c>
      <c r="J128" s="3">
        <v>0</v>
      </c>
      <c r="K128" s="3">
        <v>0</v>
      </c>
      <c r="L128" s="3">
        <v>0</v>
      </c>
      <c r="M128" s="3">
        <v>0</v>
      </c>
      <c r="N128" s="3">
        <v>0</v>
      </c>
      <c r="O128" s="3">
        <v>0</v>
      </c>
      <c r="P128" s="30"/>
      <c r="Q128" s="3">
        <v>52.279531371630803</v>
      </c>
      <c r="R128" s="3">
        <v>60.414599263138122</v>
      </c>
      <c r="S128" s="3">
        <v>67.705140531393411</v>
      </c>
      <c r="T128" s="3">
        <v>71.806864992412443</v>
      </c>
      <c r="U128" s="3"/>
      <c r="V128" s="3">
        <v>75.44610719768049</v>
      </c>
      <c r="W128" s="3"/>
      <c r="X128" s="3">
        <v>78.984190483482067</v>
      </c>
      <c r="Y128" s="3">
        <v>82.872564163190418</v>
      </c>
      <c r="Z128" s="3">
        <v>86.783003516342902</v>
      </c>
      <c r="AA128" s="3">
        <v>90.9114966292601</v>
      </c>
      <c r="AB128" s="3">
        <v>108.13812539592681</v>
      </c>
      <c r="AC128" s="3">
        <v>128.79063676901092</v>
      </c>
      <c r="AD128" s="3">
        <v>150.42395382934831</v>
      </c>
      <c r="AE128" s="30"/>
      <c r="AF128" s="3">
        <v>-52.279531371630803</v>
      </c>
      <c r="AG128" s="3">
        <v>-60.414599263138122</v>
      </c>
      <c r="AH128" s="3">
        <v>-67.705140531393411</v>
      </c>
      <c r="AI128" s="3">
        <v>-71.806864992412443</v>
      </c>
      <c r="AJ128" s="3">
        <v>-75.44610719768049</v>
      </c>
      <c r="AK128" s="3">
        <v>-78.984190483482067</v>
      </c>
      <c r="AL128" s="3">
        <v>-82.872564163190418</v>
      </c>
      <c r="AM128" s="3">
        <v>-86.783003516342902</v>
      </c>
      <c r="AN128" s="3">
        <v>-90.9114966292601</v>
      </c>
      <c r="AO128" s="3">
        <v>-108.13812539592681</v>
      </c>
      <c r="AP128" s="3">
        <v>-128.79063676901092</v>
      </c>
      <c r="AQ128" s="3">
        <v>-150.42395382934831</v>
      </c>
      <c r="AR128" s="30"/>
      <c r="AS128" s="3">
        <v>0</v>
      </c>
      <c r="AT128" s="3">
        <v>0</v>
      </c>
      <c r="AU128" s="3">
        <v>0</v>
      </c>
      <c r="AV128" s="3">
        <v>0</v>
      </c>
      <c r="AW128" s="170">
        <f t="shared" ref="AW128:AY128" si="103">AV128</f>
        <v>0</v>
      </c>
      <c r="AX128" s="3">
        <v>0</v>
      </c>
      <c r="AY128" s="170">
        <f t="shared" si="103"/>
        <v>0</v>
      </c>
      <c r="AZ128" s="3">
        <v>0</v>
      </c>
      <c r="BA128" s="3">
        <v>0</v>
      </c>
      <c r="BB128" s="3">
        <v>0</v>
      </c>
      <c r="BC128" s="3">
        <v>0</v>
      </c>
      <c r="BD128" s="194" t="e">
        <f t="shared" si="52"/>
        <v>#DIV/0!</v>
      </c>
      <c r="BE128" s="194" t="e">
        <f t="shared" si="53"/>
        <v>#DIV/0!</v>
      </c>
      <c r="BF128" s="194" t="e">
        <f t="shared" si="54"/>
        <v>#DIV/0!</v>
      </c>
      <c r="BG128" s="3">
        <v>0</v>
      </c>
      <c r="BH128" s="194" t="e">
        <f t="shared" si="55"/>
        <v>#DIV/0!</v>
      </c>
      <c r="BI128" s="194" t="e">
        <f t="shared" si="56"/>
        <v>#DIV/0!</v>
      </c>
      <c r="BJ128" s="194" t="e">
        <f t="shared" si="57"/>
        <v>#DIV/0!</v>
      </c>
      <c r="BK128" s="194" t="e">
        <f t="shared" si="58"/>
        <v>#DIV/0!</v>
      </c>
      <c r="BL128" s="3">
        <v>0</v>
      </c>
      <c r="BM128" s="194" t="e">
        <f t="shared" si="59"/>
        <v>#DIV/0!</v>
      </c>
      <c r="BN128" s="194" t="e">
        <f t="shared" si="60"/>
        <v>#DIV/0!</v>
      </c>
      <c r="BO128" s="194" t="e">
        <f t="shared" si="61"/>
        <v>#DIV/0!</v>
      </c>
      <c r="BP128" s="194" t="e">
        <f t="shared" si="62"/>
        <v>#DIV/0!</v>
      </c>
      <c r="BQ128" s="3">
        <v>0</v>
      </c>
      <c r="BR128" s="202" t="e">
        <f t="shared" si="76"/>
        <v>#DIV/0!</v>
      </c>
      <c r="BS128" s="202" t="e">
        <f t="shared" si="73"/>
        <v>#DIV/0!</v>
      </c>
      <c r="BT128" s="202" t="e">
        <f t="shared" si="74"/>
        <v>#DIV/0!</v>
      </c>
      <c r="BU128" s="30"/>
      <c r="BV128" s="30"/>
    </row>
    <row r="129" spans="1:74" x14ac:dyDescent="0.35">
      <c r="A129" s="7" t="s">
        <v>22</v>
      </c>
      <c r="B129" s="18">
        <v>412.72</v>
      </c>
      <c r="C129" s="18">
        <v>415.8</v>
      </c>
      <c r="D129" s="18">
        <v>425.16319999999996</v>
      </c>
      <c r="E129" s="18">
        <v>434.71374099999991</v>
      </c>
      <c r="F129" s="171">
        <f t="shared" si="63"/>
        <v>434.71374099999991</v>
      </c>
      <c r="G129" s="18">
        <v>444.45513650999987</v>
      </c>
      <c r="H129" s="171">
        <f t="shared" si="64"/>
        <v>444.45513650999987</v>
      </c>
      <c r="I129" s="18">
        <v>454.39096329357483</v>
      </c>
      <c r="J129" s="18">
        <v>464.52486247494227</v>
      </c>
      <c r="K129" s="18">
        <v>474.86054066500969</v>
      </c>
      <c r="L129" s="18">
        <v>485.40177110672226</v>
      </c>
      <c r="M129" s="18">
        <v>529.70007817026851</v>
      </c>
      <c r="N129" s="18">
        <v>573.32777296477173</v>
      </c>
      <c r="O129" s="18">
        <v>620.52005903874272</v>
      </c>
      <c r="P129" s="30"/>
      <c r="Q129" s="18">
        <v>11.802024255777459</v>
      </c>
      <c r="R129" s="18">
        <v>11.362826877042767</v>
      </c>
      <c r="S129" s="18">
        <v>10.169872386618179</v>
      </c>
      <c r="T129" s="18">
        <v>10.879114796200669</v>
      </c>
      <c r="U129" s="162"/>
      <c r="V129" s="18">
        <v>11.545880860522734</v>
      </c>
      <c r="W129" s="162"/>
      <c r="X129" s="18">
        <v>12.201507750172926</v>
      </c>
      <c r="Y129" s="18">
        <v>12.933421250337183</v>
      </c>
      <c r="Z129" s="18">
        <v>13.677987035893906</v>
      </c>
      <c r="AA129" s="18">
        <v>14.477115465447827</v>
      </c>
      <c r="AB129" s="18">
        <v>17.92308809894655</v>
      </c>
      <c r="AC129" s="18">
        <v>23.310013872961559</v>
      </c>
      <c r="AD129" s="18">
        <v>30.015992585778818</v>
      </c>
      <c r="AE129" s="30"/>
      <c r="AF129" s="18">
        <v>400.91797574422259</v>
      </c>
      <c r="AG129" s="18">
        <v>404.43717312295723</v>
      </c>
      <c r="AH129" s="18">
        <v>414.99332761338178</v>
      </c>
      <c r="AI129" s="18">
        <v>423.83462620379925</v>
      </c>
      <c r="AJ129" s="18">
        <v>432.90925564947713</v>
      </c>
      <c r="AK129" s="18">
        <v>442.18945554340189</v>
      </c>
      <c r="AL129" s="18">
        <v>451.59144122460509</v>
      </c>
      <c r="AM129" s="18">
        <v>461.18255362911577</v>
      </c>
      <c r="AN129" s="18">
        <v>470.92465564127446</v>
      </c>
      <c r="AO129" s="18">
        <v>511.7769900713219</v>
      </c>
      <c r="AP129" s="18">
        <v>550.01775909181015</v>
      </c>
      <c r="AQ129" s="18">
        <v>590.50406645296391</v>
      </c>
      <c r="AR129" s="30"/>
      <c r="AS129" s="18">
        <v>11.374308203524373</v>
      </c>
      <c r="AT129" s="18">
        <v>0</v>
      </c>
      <c r="AU129" s="18">
        <v>12.444539714174025</v>
      </c>
      <c r="AV129" s="18">
        <v>12.444539714174025</v>
      </c>
      <c r="AW129" s="171">
        <f t="shared" ref="AW129:AY129" si="104">AV129</f>
        <v>12.444539714174025</v>
      </c>
      <c r="AX129" s="18">
        <v>12.444539714174025</v>
      </c>
      <c r="AY129" s="171">
        <f t="shared" si="104"/>
        <v>12.444539714174025</v>
      </c>
      <c r="AZ129" s="18">
        <v>12.444539714174025</v>
      </c>
      <c r="BA129" s="18">
        <v>12.444539714174025</v>
      </c>
      <c r="BB129" s="18">
        <v>12.444539714174025</v>
      </c>
      <c r="BC129" s="18">
        <v>12.444539714174025</v>
      </c>
      <c r="BD129" s="196">
        <f t="shared" si="52"/>
        <v>12.444539714174025</v>
      </c>
      <c r="BE129" s="196">
        <f t="shared" si="53"/>
        <v>12.444539714174025</v>
      </c>
      <c r="BF129" s="196">
        <f t="shared" si="54"/>
        <v>12.444539714174025</v>
      </c>
      <c r="BG129" s="18">
        <v>12.444539714174025</v>
      </c>
      <c r="BH129" s="196">
        <f t="shared" si="55"/>
        <v>12.444539714174025</v>
      </c>
      <c r="BI129" s="196">
        <f t="shared" si="56"/>
        <v>12.444539714174025</v>
      </c>
      <c r="BJ129" s="196">
        <f t="shared" si="57"/>
        <v>12.444539714174025</v>
      </c>
      <c r="BK129" s="196">
        <f t="shared" si="58"/>
        <v>12.444539714174025</v>
      </c>
      <c r="BL129" s="18">
        <v>12.444539714174025</v>
      </c>
      <c r="BM129" s="196">
        <f t="shared" si="59"/>
        <v>12.444539714174025</v>
      </c>
      <c r="BN129" s="196">
        <f t="shared" si="60"/>
        <v>12.444539714174025</v>
      </c>
      <c r="BO129" s="196">
        <f t="shared" si="61"/>
        <v>12.444539714174025</v>
      </c>
      <c r="BP129" s="196">
        <f t="shared" si="62"/>
        <v>12.444539714174025</v>
      </c>
      <c r="BQ129" s="18">
        <v>12.444539714174025</v>
      </c>
      <c r="BR129" s="202">
        <f t="shared" si="76"/>
        <v>0</v>
      </c>
      <c r="BS129" s="202">
        <f t="shared" si="73"/>
        <v>0</v>
      </c>
      <c r="BT129" s="202">
        <f t="shared" si="74"/>
        <v>0</v>
      </c>
      <c r="BU129" s="30"/>
      <c r="BV129" s="30"/>
    </row>
    <row r="130" spans="1:74" x14ac:dyDescent="0.35">
      <c r="A130" s="10" t="s">
        <v>56</v>
      </c>
      <c r="B130" s="18">
        <v>412.72</v>
      </c>
      <c r="C130" s="18">
        <v>415.8</v>
      </c>
      <c r="D130" s="18">
        <v>425.16319999999996</v>
      </c>
      <c r="E130" s="18">
        <v>434.71374099999991</v>
      </c>
      <c r="F130" s="171">
        <f t="shared" si="63"/>
        <v>434.71374099999991</v>
      </c>
      <c r="G130" s="18">
        <v>444.45513650999987</v>
      </c>
      <c r="H130" s="171">
        <f t="shared" si="64"/>
        <v>444.45513650999987</v>
      </c>
      <c r="I130" s="18">
        <v>454.39096329357483</v>
      </c>
      <c r="J130" s="18">
        <v>464.52486247494227</v>
      </c>
      <c r="K130" s="18">
        <v>474.86054066500969</v>
      </c>
      <c r="L130" s="18">
        <v>485.40177110672226</v>
      </c>
      <c r="M130" s="18">
        <v>529.70007817026851</v>
      </c>
      <c r="N130" s="18">
        <v>573.32777296477173</v>
      </c>
      <c r="O130" s="18">
        <v>620.52005903874272</v>
      </c>
      <c r="P130" s="30"/>
      <c r="Q130" s="18">
        <v>5.3984557321949111</v>
      </c>
      <c r="R130" s="18">
        <v>5.2601210081429164</v>
      </c>
      <c r="S130" s="18">
        <v>4.779180940347338</v>
      </c>
      <c r="T130" s="18">
        <v>5.221358187445678</v>
      </c>
      <c r="U130" s="162"/>
      <c r="V130" s="18">
        <v>5.6569204291499053</v>
      </c>
      <c r="W130" s="162"/>
      <c r="X130" s="18">
        <v>6.1002596588087501</v>
      </c>
      <c r="Y130" s="18">
        <v>6.5956257480027647</v>
      </c>
      <c r="Z130" s="18">
        <v>7.1122208464427734</v>
      </c>
      <c r="AA130" s="18">
        <v>7.672636641212276</v>
      </c>
      <c r="AB130" s="18">
        <v>9.8576984544206017</v>
      </c>
      <c r="AC130" s="18">
        <v>12.820507630128857</v>
      </c>
      <c r="AD130" s="18">
        <v>16.508795922178351</v>
      </c>
      <c r="AE130" s="30"/>
      <c r="AF130" s="18">
        <v>407.32154426780511</v>
      </c>
      <c r="AG130" s="18">
        <v>410.53987899185711</v>
      </c>
      <c r="AH130" s="18">
        <v>420.38401905965264</v>
      </c>
      <c r="AI130" s="18">
        <v>429.49238281255424</v>
      </c>
      <c r="AJ130" s="18">
        <v>438.79821608084995</v>
      </c>
      <c r="AK130" s="18">
        <v>448.29070363476609</v>
      </c>
      <c r="AL130" s="18">
        <v>457.92923672693951</v>
      </c>
      <c r="AM130" s="18">
        <v>467.74831981856693</v>
      </c>
      <c r="AN130" s="18">
        <v>477.72913446551001</v>
      </c>
      <c r="AO130" s="18">
        <v>519.84237971584787</v>
      </c>
      <c r="AP130" s="18">
        <v>560.50726533464285</v>
      </c>
      <c r="AQ130" s="18">
        <v>604.01126311656435</v>
      </c>
      <c r="AR130" s="30"/>
      <c r="AS130" s="18">
        <v>11.374308203524373</v>
      </c>
      <c r="AT130" s="18">
        <v>0</v>
      </c>
      <c r="AU130" s="18">
        <v>12.444539714174025</v>
      </c>
      <c r="AV130" s="18">
        <v>12.444539714174025</v>
      </c>
      <c r="AW130" s="171">
        <f t="shared" ref="AW130:AY130" si="105">AV130</f>
        <v>12.444539714174025</v>
      </c>
      <c r="AX130" s="18">
        <v>12.444539714174025</v>
      </c>
      <c r="AY130" s="171">
        <f t="shared" si="105"/>
        <v>12.444539714174025</v>
      </c>
      <c r="AZ130" s="18">
        <v>12.444539714174025</v>
      </c>
      <c r="BA130" s="18">
        <v>12.444539714174025</v>
      </c>
      <c r="BB130" s="18">
        <v>12.444539714174025</v>
      </c>
      <c r="BC130" s="18">
        <v>12.444539714174025</v>
      </c>
      <c r="BD130" s="196">
        <f t="shared" si="52"/>
        <v>12.444539714174025</v>
      </c>
      <c r="BE130" s="196">
        <f t="shared" si="53"/>
        <v>12.444539714174025</v>
      </c>
      <c r="BF130" s="196">
        <f t="shared" si="54"/>
        <v>12.444539714174025</v>
      </c>
      <c r="BG130" s="18">
        <v>12.444539714174025</v>
      </c>
      <c r="BH130" s="196">
        <f t="shared" si="55"/>
        <v>12.444539714174025</v>
      </c>
      <c r="BI130" s="196">
        <f t="shared" si="56"/>
        <v>12.444539714174025</v>
      </c>
      <c r="BJ130" s="196">
        <f t="shared" si="57"/>
        <v>12.444539714174025</v>
      </c>
      <c r="BK130" s="196">
        <f t="shared" si="58"/>
        <v>12.444539714174025</v>
      </c>
      <c r="BL130" s="18">
        <v>12.444539714174025</v>
      </c>
      <c r="BM130" s="196">
        <f t="shared" si="59"/>
        <v>12.444539714174025</v>
      </c>
      <c r="BN130" s="196">
        <f t="shared" si="60"/>
        <v>12.444539714174025</v>
      </c>
      <c r="BO130" s="196">
        <f t="shared" si="61"/>
        <v>12.444539714174025</v>
      </c>
      <c r="BP130" s="196">
        <f t="shared" si="62"/>
        <v>12.444539714174025</v>
      </c>
      <c r="BQ130" s="18">
        <v>12.444539714174025</v>
      </c>
      <c r="BR130" s="202">
        <f t="shared" si="76"/>
        <v>0</v>
      </c>
      <c r="BS130" s="202">
        <f t="shared" si="73"/>
        <v>0</v>
      </c>
      <c r="BT130" s="202">
        <f t="shared" si="74"/>
        <v>0</v>
      </c>
      <c r="BU130" s="30"/>
      <c r="BV130" s="30"/>
    </row>
    <row r="131" spans="1:74" x14ac:dyDescent="0.35">
      <c r="A131" s="10" t="s">
        <v>57</v>
      </c>
      <c r="B131" s="18">
        <v>0</v>
      </c>
      <c r="C131" s="18">
        <v>0</v>
      </c>
      <c r="D131" s="18">
        <v>0</v>
      </c>
      <c r="E131" s="18">
        <v>0</v>
      </c>
      <c r="F131" s="171">
        <f t="shared" si="63"/>
        <v>0</v>
      </c>
      <c r="G131" s="18">
        <v>0</v>
      </c>
      <c r="H131" s="171">
        <f t="shared" si="64"/>
        <v>0</v>
      </c>
      <c r="I131" s="18">
        <v>0</v>
      </c>
      <c r="J131" s="18">
        <v>0</v>
      </c>
      <c r="K131" s="18">
        <v>0</v>
      </c>
      <c r="L131" s="18">
        <v>0</v>
      </c>
      <c r="M131" s="18">
        <v>0</v>
      </c>
      <c r="N131" s="18">
        <v>0</v>
      </c>
      <c r="O131" s="18">
        <v>0</v>
      </c>
      <c r="P131" s="30"/>
      <c r="Q131" s="18">
        <v>6.4035685235825479</v>
      </c>
      <c r="R131" s="18">
        <v>6.102705868899851</v>
      </c>
      <c r="S131" s="18">
        <v>5.3906914462708411</v>
      </c>
      <c r="T131" s="18">
        <v>5.6577566087549913</v>
      </c>
      <c r="U131" s="162"/>
      <c r="V131" s="18">
        <v>5.888960431372829</v>
      </c>
      <c r="W131" s="162"/>
      <c r="X131" s="18">
        <v>6.1012480913641758</v>
      </c>
      <c r="Y131" s="18">
        <v>6.3377955023344184</v>
      </c>
      <c r="Z131" s="18">
        <v>6.565766189451133</v>
      </c>
      <c r="AA131" s="18">
        <v>6.8044788242355514</v>
      </c>
      <c r="AB131" s="18">
        <v>8.0653896445259488</v>
      </c>
      <c r="AC131" s="18">
        <v>10.489506242832702</v>
      </c>
      <c r="AD131" s="18">
        <v>13.507196663600469</v>
      </c>
      <c r="AE131" s="30"/>
      <c r="AF131" s="18">
        <v>-6.4035685235825479</v>
      </c>
      <c r="AG131" s="18">
        <v>-6.102705868899851</v>
      </c>
      <c r="AH131" s="18">
        <v>-5.3906914462708411</v>
      </c>
      <c r="AI131" s="18">
        <v>-5.6577566087549913</v>
      </c>
      <c r="AJ131" s="18">
        <v>-5.888960431372829</v>
      </c>
      <c r="AK131" s="18">
        <v>-6.1012480913641758</v>
      </c>
      <c r="AL131" s="18">
        <v>-6.3377955023344184</v>
      </c>
      <c r="AM131" s="18">
        <v>-6.565766189451133</v>
      </c>
      <c r="AN131" s="18">
        <v>-6.8044788242355514</v>
      </c>
      <c r="AO131" s="18">
        <v>-8.0653896445259488</v>
      </c>
      <c r="AP131" s="18">
        <v>-10.489506242832702</v>
      </c>
      <c r="AQ131" s="18">
        <v>-13.507196663600469</v>
      </c>
      <c r="AR131" s="30"/>
      <c r="AS131" s="18">
        <v>0</v>
      </c>
      <c r="AT131" s="18">
        <v>0</v>
      </c>
      <c r="AU131" s="18">
        <v>0</v>
      </c>
      <c r="AV131" s="18">
        <v>0</v>
      </c>
      <c r="AW131" s="171">
        <f t="shared" ref="AW131:AY131" si="106">AV131</f>
        <v>0</v>
      </c>
      <c r="AX131" s="18">
        <v>0</v>
      </c>
      <c r="AY131" s="171">
        <f t="shared" si="106"/>
        <v>0</v>
      </c>
      <c r="AZ131" s="18">
        <v>0</v>
      </c>
      <c r="BA131" s="18">
        <v>0</v>
      </c>
      <c r="BB131" s="18">
        <v>0</v>
      </c>
      <c r="BC131" s="18">
        <v>0</v>
      </c>
      <c r="BD131" s="196" t="e">
        <f t="shared" si="52"/>
        <v>#DIV/0!</v>
      </c>
      <c r="BE131" s="196" t="e">
        <f t="shared" si="53"/>
        <v>#DIV/0!</v>
      </c>
      <c r="BF131" s="196" t="e">
        <f t="shared" si="54"/>
        <v>#DIV/0!</v>
      </c>
      <c r="BG131" s="18">
        <v>0</v>
      </c>
      <c r="BH131" s="196" t="e">
        <f t="shared" si="55"/>
        <v>#DIV/0!</v>
      </c>
      <c r="BI131" s="196" t="e">
        <f t="shared" si="56"/>
        <v>#DIV/0!</v>
      </c>
      <c r="BJ131" s="196" t="e">
        <f t="shared" si="57"/>
        <v>#DIV/0!</v>
      </c>
      <c r="BK131" s="196" t="e">
        <f t="shared" si="58"/>
        <v>#DIV/0!</v>
      </c>
      <c r="BL131" s="18">
        <v>0</v>
      </c>
      <c r="BM131" s="196" t="e">
        <f t="shared" si="59"/>
        <v>#DIV/0!</v>
      </c>
      <c r="BN131" s="196" t="e">
        <f t="shared" si="60"/>
        <v>#DIV/0!</v>
      </c>
      <c r="BO131" s="196" t="e">
        <f t="shared" si="61"/>
        <v>#DIV/0!</v>
      </c>
      <c r="BP131" s="196" t="e">
        <f t="shared" si="62"/>
        <v>#DIV/0!</v>
      </c>
      <c r="BQ131" s="18">
        <v>0</v>
      </c>
      <c r="BR131" s="202" t="e">
        <f t="shared" si="76"/>
        <v>#DIV/0!</v>
      </c>
      <c r="BS131" s="202" t="e">
        <f t="shared" si="73"/>
        <v>#DIV/0!</v>
      </c>
      <c r="BT131" s="202" t="e">
        <f t="shared" si="74"/>
        <v>#DIV/0!</v>
      </c>
      <c r="BU131" s="30"/>
      <c r="BV131" s="30"/>
    </row>
    <row r="132" spans="1:74" x14ac:dyDescent="0.35">
      <c r="A132" s="6" t="s">
        <v>21</v>
      </c>
      <c r="B132" s="3">
        <v>221.10000000000002</v>
      </c>
      <c r="C132" s="3">
        <v>222.75000000000003</v>
      </c>
      <c r="D132" s="3">
        <v>228.88800000000003</v>
      </c>
      <c r="E132" s="3">
        <v>235.18242000000006</v>
      </c>
      <c r="F132" s="170">
        <f t="shared" si="63"/>
        <v>235.18242000000006</v>
      </c>
      <c r="G132" s="3">
        <v>241.63706160000007</v>
      </c>
      <c r="H132" s="170">
        <f t="shared" si="64"/>
        <v>241.63706160000007</v>
      </c>
      <c r="I132" s="3">
        <v>248.25581589600006</v>
      </c>
      <c r="J132" s="3">
        <v>255.04266553920007</v>
      </c>
      <c r="K132" s="3">
        <v>262.0016868417697</v>
      </c>
      <c r="L132" s="3">
        <v>269.13705193022639</v>
      </c>
      <c r="M132" s="3">
        <v>299.52887089227187</v>
      </c>
      <c r="N132" s="3">
        <v>331.73848235123535</v>
      </c>
      <c r="O132" s="3">
        <v>367.39472739306882</v>
      </c>
      <c r="P132" s="30"/>
      <c r="Q132" s="3">
        <v>46.031215341473469</v>
      </c>
      <c r="R132" s="3">
        <v>40.631644051585972</v>
      </c>
      <c r="S132" s="3">
        <v>41.826337581412922</v>
      </c>
      <c r="T132" s="3">
        <v>45.081842292213892</v>
      </c>
      <c r="U132" s="3"/>
      <c r="V132" s="3">
        <v>47.981831726294871</v>
      </c>
      <c r="W132" s="3"/>
      <c r="X132" s="3">
        <v>50.707537143828247</v>
      </c>
      <c r="Y132" s="3">
        <v>53.605176410788737</v>
      </c>
      <c r="Z132" s="3">
        <v>56.660265613508216</v>
      </c>
      <c r="AA132" s="3">
        <v>60.604834980436983</v>
      </c>
      <c r="AB132" s="3">
        <v>78.158246969936584</v>
      </c>
      <c r="AC132" s="3">
        <v>105.89159818362025</v>
      </c>
      <c r="AD132" s="3">
        <v>140.96624068449015</v>
      </c>
      <c r="AE132" s="30"/>
      <c r="AF132" s="3">
        <v>175.06878465852657</v>
      </c>
      <c r="AG132" s="3">
        <v>182.11835594841406</v>
      </c>
      <c r="AH132" s="3">
        <v>187.0616624185871</v>
      </c>
      <c r="AI132" s="3">
        <v>190.10057770778616</v>
      </c>
      <c r="AJ132" s="3">
        <v>193.6552298737052</v>
      </c>
      <c r="AK132" s="3">
        <v>197.54827875217183</v>
      </c>
      <c r="AL132" s="3">
        <v>201.43748912841133</v>
      </c>
      <c r="AM132" s="3">
        <v>205.34142122826148</v>
      </c>
      <c r="AN132" s="3">
        <v>208.53221694978942</v>
      </c>
      <c r="AO132" s="3">
        <v>221.37062392233528</v>
      </c>
      <c r="AP132" s="3">
        <v>225.84688416761509</v>
      </c>
      <c r="AQ132" s="3">
        <v>226.42848670857867</v>
      </c>
      <c r="AR132" s="30"/>
      <c r="AS132" s="3">
        <v>33.333847739538193</v>
      </c>
      <c r="AT132" s="3">
        <v>70.633088335722135</v>
      </c>
      <c r="AU132" s="3">
        <v>28.998799894400655</v>
      </c>
      <c r="AV132" s="3">
        <v>28.998799894400655</v>
      </c>
      <c r="AW132" s="170">
        <f t="shared" ref="AW132:AY132" si="107">AV132</f>
        <v>28.998799894400655</v>
      </c>
      <c r="AX132" s="3">
        <v>28.998799894400655</v>
      </c>
      <c r="AY132" s="170">
        <f t="shared" si="107"/>
        <v>28.998799894400655</v>
      </c>
      <c r="AZ132" s="3">
        <v>28.998799894400655</v>
      </c>
      <c r="BA132" s="3">
        <v>28.998799894400655</v>
      </c>
      <c r="BB132" s="3">
        <v>28.998799894400655</v>
      </c>
      <c r="BC132" s="3">
        <v>28.998799894400655</v>
      </c>
      <c r="BD132" s="194">
        <f t="shared" si="52"/>
        <v>28.998799894400655</v>
      </c>
      <c r="BE132" s="194">
        <f t="shared" si="53"/>
        <v>28.998799894400655</v>
      </c>
      <c r="BF132" s="194">
        <f t="shared" si="54"/>
        <v>28.998799894400655</v>
      </c>
      <c r="BG132" s="3">
        <v>28.998799894400655</v>
      </c>
      <c r="BH132" s="194">
        <f t="shared" si="55"/>
        <v>28.998799894400655</v>
      </c>
      <c r="BI132" s="194">
        <f t="shared" si="56"/>
        <v>28.998799894400655</v>
      </c>
      <c r="BJ132" s="194">
        <f t="shared" si="57"/>
        <v>28.998799894400655</v>
      </c>
      <c r="BK132" s="194">
        <f t="shared" si="58"/>
        <v>28.998799894400655</v>
      </c>
      <c r="BL132" s="3">
        <v>28.998799894400655</v>
      </c>
      <c r="BM132" s="194">
        <f t="shared" si="59"/>
        <v>28.998799894400655</v>
      </c>
      <c r="BN132" s="194">
        <f t="shared" si="60"/>
        <v>28.998799894400655</v>
      </c>
      <c r="BO132" s="194">
        <f t="shared" si="61"/>
        <v>28.998799894400655</v>
      </c>
      <c r="BP132" s="194">
        <f t="shared" si="62"/>
        <v>28.998799894400655</v>
      </c>
      <c r="BQ132" s="3">
        <v>28.998799894400655</v>
      </c>
      <c r="BR132" s="202">
        <f t="shared" si="76"/>
        <v>0</v>
      </c>
      <c r="BS132" s="202">
        <f t="shared" si="73"/>
        <v>0</v>
      </c>
      <c r="BT132" s="202">
        <f t="shared" si="74"/>
        <v>0</v>
      </c>
      <c r="BU132" s="30"/>
      <c r="BV132" s="30"/>
    </row>
    <row r="133" spans="1:74" x14ac:dyDescent="0.35">
      <c r="A133" s="9" t="s">
        <v>54</v>
      </c>
      <c r="B133" s="3">
        <v>221.10000000000002</v>
      </c>
      <c r="C133" s="3">
        <v>222.75000000000003</v>
      </c>
      <c r="D133" s="3">
        <v>228.88800000000003</v>
      </c>
      <c r="E133" s="3">
        <v>235.18242000000006</v>
      </c>
      <c r="F133" s="170">
        <f t="shared" si="63"/>
        <v>235.18242000000006</v>
      </c>
      <c r="G133" s="3">
        <v>241.63706160000007</v>
      </c>
      <c r="H133" s="170">
        <f t="shared" si="64"/>
        <v>241.63706160000007</v>
      </c>
      <c r="I133" s="3">
        <v>248.25581589600006</v>
      </c>
      <c r="J133" s="3">
        <v>255.04266553920007</v>
      </c>
      <c r="K133" s="3">
        <v>262.0016868417697</v>
      </c>
      <c r="L133" s="3">
        <v>269.13705193022639</v>
      </c>
      <c r="M133" s="3">
        <v>299.52887089227187</v>
      </c>
      <c r="N133" s="3">
        <v>331.73848235123535</v>
      </c>
      <c r="O133" s="3">
        <v>367.39472739306882</v>
      </c>
      <c r="P133" s="30"/>
      <c r="Q133" s="3">
        <v>22.038346415767567</v>
      </c>
      <c r="R133" s="3">
        <v>19.754894509766412</v>
      </c>
      <c r="S133" s="3">
        <v>20.666808708058618</v>
      </c>
      <c r="T133" s="3">
        <v>21.463293272206773</v>
      </c>
      <c r="U133" s="3"/>
      <c r="V133" s="3">
        <v>21.979634889957623</v>
      </c>
      <c r="W133" s="3"/>
      <c r="X133" s="3">
        <v>22.314800247967131</v>
      </c>
      <c r="Y133" s="3">
        <v>22.624330836925125</v>
      </c>
      <c r="Z133" s="3">
        <v>22.893083043045564</v>
      </c>
      <c r="AA133" s="3">
        <v>23.395131865244849</v>
      </c>
      <c r="AB133" s="3">
        <v>27.355386439477805</v>
      </c>
      <c r="AC133" s="3">
        <v>37.062059364267085</v>
      </c>
      <c r="AD133" s="3">
        <v>49.338184239571547</v>
      </c>
      <c r="AE133" s="30"/>
      <c r="AF133" s="3">
        <v>199.06165358423246</v>
      </c>
      <c r="AG133" s="3">
        <v>202.99510549023361</v>
      </c>
      <c r="AH133" s="3">
        <v>208.22119129194141</v>
      </c>
      <c r="AI133" s="3">
        <v>213.71912672779328</v>
      </c>
      <c r="AJ133" s="3">
        <v>219.65742671004244</v>
      </c>
      <c r="AK133" s="3">
        <v>225.94101564803293</v>
      </c>
      <c r="AL133" s="3">
        <v>232.41833470227493</v>
      </c>
      <c r="AM133" s="3">
        <v>239.10860379872412</v>
      </c>
      <c r="AN133" s="3">
        <v>245.74192006498154</v>
      </c>
      <c r="AO133" s="3">
        <v>272.17348445279407</v>
      </c>
      <c r="AP133" s="3">
        <v>294.67642298696825</v>
      </c>
      <c r="AQ133" s="3">
        <v>318.05654315349727</v>
      </c>
      <c r="AR133" s="30"/>
      <c r="AS133" s="3">
        <v>33.333847739538193</v>
      </c>
      <c r="AT133" s="3">
        <v>70.633088335722135</v>
      </c>
      <c r="AU133" s="3">
        <v>28.998799894400655</v>
      </c>
      <c r="AV133" s="3">
        <v>28.998799894400655</v>
      </c>
      <c r="AW133" s="170">
        <f t="shared" ref="AW133:AY133" si="108">AV133</f>
        <v>28.998799894400655</v>
      </c>
      <c r="AX133" s="3">
        <v>28.998799894400655</v>
      </c>
      <c r="AY133" s="170">
        <f t="shared" si="108"/>
        <v>28.998799894400655</v>
      </c>
      <c r="AZ133" s="3">
        <v>28.998799894400655</v>
      </c>
      <c r="BA133" s="3">
        <v>28.998799894400655</v>
      </c>
      <c r="BB133" s="3">
        <v>28.998799894400655</v>
      </c>
      <c r="BC133" s="3">
        <v>28.998799894400655</v>
      </c>
      <c r="BD133" s="194">
        <f t="shared" si="52"/>
        <v>28.998799894400655</v>
      </c>
      <c r="BE133" s="194">
        <f t="shared" si="53"/>
        <v>28.998799894400655</v>
      </c>
      <c r="BF133" s="194">
        <f t="shared" si="54"/>
        <v>28.998799894400655</v>
      </c>
      <c r="BG133" s="3">
        <v>28.998799894400655</v>
      </c>
      <c r="BH133" s="194">
        <f t="shared" si="55"/>
        <v>28.998799894400655</v>
      </c>
      <c r="BI133" s="194">
        <f t="shared" si="56"/>
        <v>28.998799894400655</v>
      </c>
      <c r="BJ133" s="194">
        <f t="shared" si="57"/>
        <v>28.998799894400655</v>
      </c>
      <c r="BK133" s="194">
        <f t="shared" si="58"/>
        <v>28.998799894400655</v>
      </c>
      <c r="BL133" s="3">
        <v>28.998799894400655</v>
      </c>
      <c r="BM133" s="194">
        <f t="shared" si="59"/>
        <v>28.998799894400655</v>
      </c>
      <c r="BN133" s="194">
        <f t="shared" si="60"/>
        <v>28.998799894400655</v>
      </c>
      <c r="BO133" s="194">
        <f t="shared" si="61"/>
        <v>28.998799894400655</v>
      </c>
      <c r="BP133" s="194">
        <f t="shared" si="62"/>
        <v>28.998799894400655</v>
      </c>
      <c r="BQ133" s="3">
        <v>28.998799894400655</v>
      </c>
      <c r="BR133" s="202">
        <f t="shared" si="76"/>
        <v>0</v>
      </c>
      <c r="BS133" s="202">
        <f t="shared" si="73"/>
        <v>0</v>
      </c>
      <c r="BT133" s="202">
        <f t="shared" si="74"/>
        <v>0</v>
      </c>
      <c r="BU133" s="30"/>
      <c r="BV133" s="30"/>
    </row>
    <row r="134" spans="1:74" x14ac:dyDescent="0.35">
      <c r="A134" s="9" t="s">
        <v>55</v>
      </c>
      <c r="B134" s="3">
        <v>0</v>
      </c>
      <c r="C134" s="3">
        <v>0</v>
      </c>
      <c r="D134" s="3">
        <v>0</v>
      </c>
      <c r="E134" s="3">
        <v>0</v>
      </c>
      <c r="F134" s="170">
        <f t="shared" si="63"/>
        <v>0</v>
      </c>
      <c r="G134" s="3">
        <v>0</v>
      </c>
      <c r="H134" s="170">
        <f t="shared" si="64"/>
        <v>0</v>
      </c>
      <c r="I134" s="3">
        <v>0</v>
      </c>
      <c r="J134" s="3">
        <v>0</v>
      </c>
      <c r="K134" s="3">
        <v>0</v>
      </c>
      <c r="L134" s="3">
        <v>0</v>
      </c>
      <c r="M134" s="3">
        <v>0</v>
      </c>
      <c r="N134" s="3">
        <v>0</v>
      </c>
      <c r="O134" s="3">
        <v>0</v>
      </c>
      <c r="P134" s="30"/>
      <c r="Q134" s="3">
        <v>23.992868925705903</v>
      </c>
      <c r="R134" s="3">
        <v>20.87674954181956</v>
      </c>
      <c r="S134" s="3">
        <v>21.159528873354304</v>
      </c>
      <c r="T134" s="3">
        <v>23.618549020007119</v>
      </c>
      <c r="U134" s="3"/>
      <c r="V134" s="3">
        <v>26.002196836337248</v>
      </c>
      <c r="W134" s="3"/>
      <c r="X134" s="3">
        <v>28.392736895861116</v>
      </c>
      <c r="Y134" s="3">
        <v>30.980845573863611</v>
      </c>
      <c r="Z134" s="3">
        <v>33.767182570462651</v>
      </c>
      <c r="AA134" s="3">
        <v>37.209703115192134</v>
      </c>
      <c r="AB134" s="3">
        <v>50.80286053045878</v>
      </c>
      <c r="AC134" s="3">
        <v>68.829538819353161</v>
      </c>
      <c r="AD134" s="3">
        <v>91.628056444918599</v>
      </c>
      <c r="AE134" s="30"/>
      <c r="AF134" s="3">
        <v>-23.992868925705903</v>
      </c>
      <c r="AG134" s="3">
        <v>-20.87674954181956</v>
      </c>
      <c r="AH134" s="3">
        <v>-21.159528873354304</v>
      </c>
      <c r="AI134" s="3">
        <v>-23.618549020007119</v>
      </c>
      <c r="AJ134" s="3">
        <v>-26.002196836337248</v>
      </c>
      <c r="AK134" s="3">
        <v>-28.392736895861116</v>
      </c>
      <c r="AL134" s="3">
        <v>-30.980845573863611</v>
      </c>
      <c r="AM134" s="3">
        <v>-33.767182570462651</v>
      </c>
      <c r="AN134" s="3">
        <v>-37.209703115192134</v>
      </c>
      <c r="AO134" s="3">
        <v>-50.80286053045878</v>
      </c>
      <c r="AP134" s="3">
        <v>-68.829538819353161</v>
      </c>
      <c r="AQ134" s="3">
        <v>-91.628056444918599</v>
      </c>
      <c r="AR134" s="30"/>
      <c r="AS134" s="3">
        <v>0</v>
      </c>
      <c r="AT134" s="3">
        <v>0</v>
      </c>
      <c r="AU134" s="3">
        <v>0</v>
      </c>
      <c r="AV134" s="3">
        <v>0</v>
      </c>
      <c r="AW134" s="170">
        <f t="shared" ref="AW134:AY134" si="109">AV134</f>
        <v>0</v>
      </c>
      <c r="AX134" s="3">
        <v>0</v>
      </c>
      <c r="AY134" s="170">
        <f t="shared" si="109"/>
        <v>0</v>
      </c>
      <c r="AZ134" s="3">
        <v>0</v>
      </c>
      <c r="BA134" s="3">
        <v>0</v>
      </c>
      <c r="BB134" s="3">
        <v>0</v>
      </c>
      <c r="BC134" s="3">
        <v>0</v>
      </c>
      <c r="BD134" s="194" t="e">
        <f t="shared" si="52"/>
        <v>#DIV/0!</v>
      </c>
      <c r="BE134" s="194" t="e">
        <f t="shared" si="53"/>
        <v>#DIV/0!</v>
      </c>
      <c r="BF134" s="194" t="e">
        <f t="shared" si="54"/>
        <v>#DIV/0!</v>
      </c>
      <c r="BG134" s="3">
        <v>0</v>
      </c>
      <c r="BH134" s="194" t="e">
        <f t="shared" si="55"/>
        <v>#DIV/0!</v>
      </c>
      <c r="BI134" s="194" t="e">
        <f t="shared" si="56"/>
        <v>#DIV/0!</v>
      </c>
      <c r="BJ134" s="194" t="e">
        <f t="shared" si="57"/>
        <v>#DIV/0!</v>
      </c>
      <c r="BK134" s="194" t="e">
        <f t="shared" si="58"/>
        <v>#DIV/0!</v>
      </c>
      <c r="BL134" s="3">
        <v>0</v>
      </c>
      <c r="BM134" s="194" t="e">
        <f t="shared" si="59"/>
        <v>#DIV/0!</v>
      </c>
      <c r="BN134" s="194" t="e">
        <f t="shared" si="60"/>
        <v>#DIV/0!</v>
      </c>
      <c r="BO134" s="194" t="e">
        <f t="shared" si="61"/>
        <v>#DIV/0!</v>
      </c>
      <c r="BP134" s="194" t="e">
        <f t="shared" si="62"/>
        <v>#DIV/0!</v>
      </c>
      <c r="BQ134" s="3">
        <v>0</v>
      </c>
      <c r="BR134" s="202" t="e">
        <f t="shared" si="76"/>
        <v>#DIV/0!</v>
      </c>
      <c r="BS134" s="202" t="e">
        <f t="shared" si="73"/>
        <v>#DIV/0!</v>
      </c>
      <c r="BT134" s="202" t="e">
        <f t="shared" si="74"/>
        <v>#DIV/0!</v>
      </c>
      <c r="BU134" s="30"/>
      <c r="BV134" s="30"/>
    </row>
    <row r="135" spans="1:74" x14ac:dyDescent="0.35">
      <c r="A135" s="7" t="s">
        <v>32</v>
      </c>
      <c r="B135" s="18">
        <v>230</v>
      </c>
      <c r="C135" s="18">
        <v>150</v>
      </c>
      <c r="D135" s="18">
        <v>0</v>
      </c>
      <c r="E135" s="18">
        <v>50</v>
      </c>
      <c r="F135" s="171">
        <f t="shared" si="63"/>
        <v>50</v>
      </c>
      <c r="G135" s="18">
        <v>100</v>
      </c>
      <c r="H135" s="171">
        <f t="shared" si="64"/>
        <v>100</v>
      </c>
      <c r="I135" s="18">
        <v>150</v>
      </c>
      <c r="J135" s="18">
        <v>200</v>
      </c>
      <c r="K135" s="18">
        <v>250</v>
      </c>
      <c r="L135" s="18">
        <v>300</v>
      </c>
      <c r="M135" s="18">
        <v>500</v>
      </c>
      <c r="N135" s="18">
        <v>550</v>
      </c>
      <c r="O135" s="18">
        <v>600</v>
      </c>
      <c r="P135" s="30"/>
      <c r="Q135" s="18">
        <v>159.95570221526472</v>
      </c>
      <c r="R135" s="18">
        <v>153.14462874632051</v>
      </c>
      <c r="S135" s="18">
        <v>145.76845104832302</v>
      </c>
      <c r="T135" s="18">
        <v>155.87987189115702</v>
      </c>
      <c r="U135" s="162"/>
      <c r="V135" s="18">
        <v>164.16494076245914</v>
      </c>
      <c r="W135" s="162"/>
      <c r="X135" s="18">
        <v>171.37307064270917</v>
      </c>
      <c r="Y135" s="18">
        <v>179.21601664838204</v>
      </c>
      <c r="Z135" s="18">
        <v>187.2724180444315</v>
      </c>
      <c r="AA135" s="18">
        <v>198.39778938206791</v>
      </c>
      <c r="AB135" s="18">
        <v>245.39981137214266</v>
      </c>
      <c r="AC135" s="18">
        <v>301.49647789005735</v>
      </c>
      <c r="AD135" s="18">
        <v>359.54207588207294</v>
      </c>
      <c r="AE135" s="30"/>
      <c r="AF135" s="18">
        <v>70.044297784735278</v>
      </c>
      <c r="AG135" s="18">
        <v>-3.1446287463205032</v>
      </c>
      <c r="AH135" s="18">
        <v>-145.76845104832302</v>
      </c>
      <c r="AI135" s="18">
        <v>-105.87987189115702</v>
      </c>
      <c r="AJ135" s="18">
        <v>-64.164940762459139</v>
      </c>
      <c r="AK135" s="18">
        <v>-21.373070642709191</v>
      </c>
      <c r="AL135" s="18">
        <v>20.78398335161797</v>
      </c>
      <c r="AM135" s="18">
        <v>62.727581955568496</v>
      </c>
      <c r="AN135" s="18">
        <v>101.60221061793213</v>
      </c>
      <c r="AO135" s="18">
        <v>254.60018862785736</v>
      </c>
      <c r="AP135" s="18">
        <v>248.50352210994268</v>
      </c>
      <c r="AQ135" s="18">
        <v>240.45792411792706</v>
      </c>
      <c r="AR135" s="30"/>
      <c r="AS135" s="18">
        <v>106.56262219447342</v>
      </c>
      <c r="AT135" s="18">
        <v>138.4241120870357</v>
      </c>
      <c r="AU135" s="18">
        <v>0.72431515173331007</v>
      </c>
      <c r="AV135" s="18">
        <v>0.72431515173331007</v>
      </c>
      <c r="AW135" s="171">
        <f t="shared" ref="AW135:AY135" si="110">AV135</f>
        <v>0.72431515173331007</v>
      </c>
      <c r="AX135" s="18">
        <v>0.72431515173331007</v>
      </c>
      <c r="AY135" s="171">
        <f t="shared" si="110"/>
        <v>0.72431515173331007</v>
      </c>
      <c r="AZ135" s="18">
        <v>0.72431515173331007</v>
      </c>
      <c r="BA135" s="18">
        <v>0.72431515173331007</v>
      </c>
      <c r="BB135" s="18">
        <v>0.72431515173331007</v>
      </c>
      <c r="BC135" s="18">
        <v>0.72431515173331007</v>
      </c>
      <c r="BD135" s="196">
        <f t="shared" si="52"/>
        <v>0.72431515173331007</v>
      </c>
      <c r="BE135" s="196">
        <f t="shared" si="53"/>
        <v>0.72431515173331007</v>
      </c>
      <c r="BF135" s="196">
        <f t="shared" si="54"/>
        <v>0.72431515173331007</v>
      </c>
      <c r="BG135" s="18">
        <v>0.72431515173331007</v>
      </c>
      <c r="BH135" s="196">
        <f t="shared" si="55"/>
        <v>0.72431515173331007</v>
      </c>
      <c r="BI135" s="196">
        <f t="shared" si="56"/>
        <v>0.72431515173331007</v>
      </c>
      <c r="BJ135" s="196">
        <f t="shared" si="57"/>
        <v>0.72431515173331007</v>
      </c>
      <c r="BK135" s="196">
        <f t="shared" si="58"/>
        <v>0.72431515173331007</v>
      </c>
      <c r="BL135" s="18">
        <v>0.72431515173331007</v>
      </c>
      <c r="BM135" s="196">
        <f t="shared" si="59"/>
        <v>0.72431515173331007</v>
      </c>
      <c r="BN135" s="196">
        <f t="shared" si="60"/>
        <v>0.72431515173331007</v>
      </c>
      <c r="BO135" s="196">
        <f t="shared" si="61"/>
        <v>0.72431515173331007</v>
      </c>
      <c r="BP135" s="196">
        <f t="shared" si="62"/>
        <v>0.72431515173331007</v>
      </c>
      <c r="BQ135" s="18">
        <v>0.72431515173331007</v>
      </c>
      <c r="BR135" s="202">
        <f t="shared" si="76"/>
        <v>0</v>
      </c>
      <c r="BS135" s="202">
        <f t="shared" si="73"/>
        <v>0</v>
      </c>
      <c r="BT135" s="202">
        <f t="shared" si="74"/>
        <v>0</v>
      </c>
      <c r="BU135" s="30"/>
      <c r="BV135" s="30"/>
    </row>
    <row r="136" spans="1:74" x14ac:dyDescent="0.35">
      <c r="A136" s="10" t="s">
        <v>58</v>
      </c>
      <c r="B136" s="18">
        <v>230</v>
      </c>
      <c r="C136" s="18">
        <v>150</v>
      </c>
      <c r="D136" s="18">
        <v>0</v>
      </c>
      <c r="E136" s="18">
        <v>50</v>
      </c>
      <c r="F136" s="171">
        <f t="shared" si="63"/>
        <v>50</v>
      </c>
      <c r="G136" s="18">
        <v>100</v>
      </c>
      <c r="H136" s="171">
        <f t="shared" si="64"/>
        <v>100</v>
      </c>
      <c r="I136" s="18">
        <v>150</v>
      </c>
      <c r="J136" s="18">
        <v>200</v>
      </c>
      <c r="K136" s="18">
        <v>250</v>
      </c>
      <c r="L136" s="18">
        <v>300</v>
      </c>
      <c r="M136" s="18">
        <v>500</v>
      </c>
      <c r="N136" s="18">
        <v>550</v>
      </c>
      <c r="O136" s="18">
        <v>600</v>
      </c>
      <c r="P136" s="30"/>
      <c r="Q136" s="18">
        <v>47.817265954750162</v>
      </c>
      <c r="R136" s="18">
        <v>45.604983177874388</v>
      </c>
      <c r="S136" s="18">
        <v>42.135719378363234</v>
      </c>
      <c r="T136" s="18">
        <v>45.252678966601657</v>
      </c>
      <c r="U136" s="162"/>
      <c r="V136" s="18">
        <v>47.86235394600304</v>
      </c>
      <c r="W136" s="162"/>
      <c r="X136" s="18">
        <v>50.177344851724001</v>
      </c>
      <c r="Y136" s="18">
        <v>52.696954584225502</v>
      </c>
      <c r="Z136" s="18">
        <v>55.299132876339456</v>
      </c>
      <c r="AA136" s="18">
        <v>58.831430771008812</v>
      </c>
      <c r="AB136" s="18">
        <v>73.380393958562479</v>
      </c>
      <c r="AC136" s="18">
        <v>97.396559886787998</v>
      </c>
      <c r="AD136" s="18">
        <v>124.78400557261281</v>
      </c>
      <c r="AE136" s="30"/>
      <c r="AF136" s="18">
        <v>182.18273404524984</v>
      </c>
      <c r="AG136" s="18">
        <v>104.39501682212561</v>
      </c>
      <c r="AH136" s="18">
        <v>-42.135719378363234</v>
      </c>
      <c r="AI136" s="18">
        <v>4.7473210333983431</v>
      </c>
      <c r="AJ136" s="18">
        <v>52.13764605399696</v>
      </c>
      <c r="AK136" s="18">
        <v>99.822655148275999</v>
      </c>
      <c r="AL136" s="18">
        <v>147.30304541577451</v>
      </c>
      <c r="AM136" s="18">
        <v>194.70086712366054</v>
      </c>
      <c r="AN136" s="18">
        <v>241.1685692289912</v>
      </c>
      <c r="AO136" s="18">
        <v>426.61960604143752</v>
      </c>
      <c r="AP136" s="18">
        <v>452.603440113212</v>
      </c>
      <c r="AQ136" s="18">
        <v>475.21599442738716</v>
      </c>
      <c r="AR136" s="30"/>
      <c r="AS136" s="18">
        <v>106.56262219447342</v>
      </c>
      <c r="AT136" s="18">
        <v>138.4241120870357</v>
      </c>
      <c r="AU136" s="18">
        <v>0.72431515173331007</v>
      </c>
      <c r="AV136" s="18">
        <v>0.72431515173331007</v>
      </c>
      <c r="AW136" s="171">
        <f t="shared" ref="AW136:AY136" si="111">AV136</f>
        <v>0.72431515173331007</v>
      </c>
      <c r="AX136" s="18">
        <v>0.72431515173331007</v>
      </c>
      <c r="AY136" s="171">
        <f t="shared" si="111"/>
        <v>0.72431515173331007</v>
      </c>
      <c r="AZ136" s="18">
        <v>0.72431515173331007</v>
      </c>
      <c r="BA136" s="18">
        <v>0.72431515173331007</v>
      </c>
      <c r="BB136" s="18">
        <v>0.72431515173331007</v>
      </c>
      <c r="BC136" s="18">
        <v>0.72431515173331007</v>
      </c>
      <c r="BD136" s="196">
        <f t="shared" si="52"/>
        <v>0.72431515173331007</v>
      </c>
      <c r="BE136" s="196">
        <f t="shared" si="53"/>
        <v>0.72431515173331007</v>
      </c>
      <c r="BF136" s="196">
        <f t="shared" si="54"/>
        <v>0.72431515173331007</v>
      </c>
      <c r="BG136" s="18">
        <v>0.72431515173331007</v>
      </c>
      <c r="BH136" s="196">
        <f t="shared" si="55"/>
        <v>0.72431515173331007</v>
      </c>
      <c r="BI136" s="196">
        <f t="shared" si="56"/>
        <v>0.72431515173331007</v>
      </c>
      <c r="BJ136" s="196">
        <f t="shared" si="57"/>
        <v>0.72431515173331007</v>
      </c>
      <c r="BK136" s="196">
        <f t="shared" si="58"/>
        <v>0.72431515173331007</v>
      </c>
      <c r="BL136" s="18">
        <v>0.72431515173331007</v>
      </c>
      <c r="BM136" s="196">
        <f t="shared" si="59"/>
        <v>0.72431515173331007</v>
      </c>
      <c r="BN136" s="196">
        <f t="shared" si="60"/>
        <v>0.72431515173331007</v>
      </c>
      <c r="BO136" s="196">
        <f t="shared" si="61"/>
        <v>0.72431515173331007</v>
      </c>
      <c r="BP136" s="196">
        <f t="shared" si="62"/>
        <v>0.72431515173331007</v>
      </c>
      <c r="BQ136" s="18">
        <v>0.72431515173331007</v>
      </c>
      <c r="BR136" s="202">
        <f t="shared" si="76"/>
        <v>0</v>
      </c>
      <c r="BS136" s="202">
        <f t="shared" si="73"/>
        <v>0</v>
      </c>
      <c r="BT136" s="202">
        <f t="shared" si="74"/>
        <v>0</v>
      </c>
      <c r="BU136" s="30"/>
      <c r="BV136" s="30"/>
    </row>
    <row r="137" spans="1:74" x14ac:dyDescent="0.35">
      <c r="A137" s="10" t="s">
        <v>67</v>
      </c>
      <c r="B137" s="18">
        <v>0</v>
      </c>
      <c r="C137" s="18">
        <v>0</v>
      </c>
      <c r="D137" s="18">
        <v>0</v>
      </c>
      <c r="E137" s="18">
        <v>0</v>
      </c>
      <c r="F137" s="171">
        <f t="shared" si="63"/>
        <v>0</v>
      </c>
      <c r="G137" s="18">
        <v>0</v>
      </c>
      <c r="H137" s="171">
        <f t="shared" si="64"/>
        <v>0</v>
      </c>
      <c r="I137" s="18">
        <v>0</v>
      </c>
      <c r="J137" s="18">
        <v>0</v>
      </c>
      <c r="K137" s="18">
        <v>0</v>
      </c>
      <c r="L137" s="18">
        <v>0</v>
      </c>
      <c r="M137" s="18">
        <v>0</v>
      </c>
      <c r="N137" s="18">
        <v>0</v>
      </c>
      <c r="O137" s="18">
        <v>0</v>
      </c>
      <c r="P137" s="30"/>
      <c r="Q137" s="18">
        <v>3.0114269401851446</v>
      </c>
      <c r="R137" s="18">
        <v>2.8402829659208919</v>
      </c>
      <c r="S137" s="18">
        <v>2.3453723623740812</v>
      </c>
      <c r="T137" s="18">
        <v>2.9071637764993628</v>
      </c>
      <c r="U137" s="162"/>
      <c r="V137" s="18">
        <v>3.4819944852831677</v>
      </c>
      <c r="W137" s="162"/>
      <c r="X137" s="18">
        <v>4.0736504185640241</v>
      </c>
      <c r="Y137" s="18">
        <v>4.7189318426679066</v>
      </c>
      <c r="Z137" s="18">
        <v>5.4105410915190078</v>
      </c>
      <c r="AA137" s="18">
        <v>6.2399282099414233</v>
      </c>
      <c r="AB137" s="18">
        <v>8.9748186892541302</v>
      </c>
      <c r="AC137" s="18">
        <v>11.026398958427022</v>
      </c>
      <c r="AD137" s="18">
        <v>13.149256000471228</v>
      </c>
      <c r="AE137" s="30"/>
      <c r="AF137" s="18">
        <v>-3.0114269401851446</v>
      </c>
      <c r="AG137" s="18">
        <v>-2.8402829659208919</v>
      </c>
      <c r="AH137" s="18">
        <v>-2.3453723623740812</v>
      </c>
      <c r="AI137" s="18">
        <v>-2.9071637764993628</v>
      </c>
      <c r="AJ137" s="18">
        <v>-3.4819944852831677</v>
      </c>
      <c r="AK137" s="18">
        <v>-4.0736504185640241</v>
      </c>
      <c r="AL137" s="18">
        <v>-4.7189318426679066</v>
      </c>
      <c r="AM137" s="18">
        <v>-5.4105410915190078</v>
      </c>
      <c r="AN137" s="18">
        <v>-6.2399282099414233</v>
      </c>
      <c r="AO137" s="18">
        <v>-8.9748186892541302</v>
      </c>
      <c r="AP137" s="18">
        <v>-11.026398958427022</v>
      </c>
      <c r="AQ137" s="18">
        <v>-13.149256000471228</v>
      </c>
      <c r="AR137" s="30"/>
      <c r="AS137" s="18">
        <v>0</v>
      </c>
      <c r="AT137" s="18">
        <v>0</v>
      </c>
      <c r="AU137" s="18">
        <v>0</v>
      </c>
      <c r="AV137" s="18">
        <v>0</v>
      </c>
      <c r="AW137" s="171">
        <f t="shared" ref="AW137:AY137" si="112">AV137</f>
        <v>0</v>
      </c>
      <c r="AX137" s="18">
        <v>0</v>
      </c>
      <c r="AY137" s="171">
        <f t="shared" si="112"/>
        <v>0</v>
      </c>
      <c r="AZ137" s="18">
        <v>0</v>
      </c>
      <c r="BA137" s="18">
        <v>0</v>
      </c>
      <c r="BB137" s="18">
        <v>0</v>
      </c>
      <c r="BC137" s="18">
        <v>0</v>
      </c>
      <c r="BD137" s="196" t="e">
        <f t="shared" si="52"/>
        <v>#DIV/0!</v>
      </c>
      <c r="BE137" s="196" t="e">
        <f t="shared" si="53"/>
        <v>#DIV/0!</v>
      </c>
      <c r="BF137" s="196" t="e">
        <f t="shared" si="54"/>
        <v>#DIV/0!</v>
      </c>
      <c r="BG137" s="18">
        <v>0</v>
      </c>
      <c r="BH137" s="196" t="e">
        <f t="shared" si="55"/>
        <v>#DIV/0!</v>
      </c>
      <c r="BI137" s="196" t="e">
        <f t="shared" si="56"/>
        <v>#DIV/0!</v>
      </c>
      <c r="BJ137" s="196" t="e">
        <f t="shared" si="57"/>
        <v>#DIV/0!</v>
      </c>
      <c r="BK137" s="196" t="e">
        <f t="shared" si="58"/>
        <v>#DIV/0!</v>
      </c>
      <c r="BL137" s="18">
        <v>0</v>
      </c>
      <c r="BM137" s="196" t="e">
        <f t="shared" si="59"/>
        <v>#DIV/0!</v>
      </c>
      <c r="BN137" s="196" t="e">
        <f t="shared" si="60"/>
        <v>#DIV/0!</v>
      </c>
      <c r="BO137" s="196" t="e">
        <f t="shared" si="61"/>
        <v>#DIV/0!</v>
      </c>
      <c r="BP137" s="196" t="e">
        <f t="shared" si="62"/>
        <v>#DIV/0!</v>
      </c>
      <c r="BQ137" s="18">
        <v>0</v>
      </c>
      <c r="BR137" s="202" t="e">
        <f t="shared" si="76"/>
        <v>#DIV/0!</v>
      </c>
      <c r="BS137" s="202" t="e">
        <f t="shared" si="73"/>
        <v>#DIV/0!</v>
      </c>
      <c r="BT137" s="202" t="e">
        <f t="shared" si="74"/>
        <v>#DIV/0!</v>
      </c>
      <c r="BU137" s="30"/>
      <c r="BV137" s="30"/>
    </row>
    <row r="138" spans="1:74" x14ac:dyDescent="0.35">
      <c r="A138" s="10" t="s">
        <v>68</v>
      </c>
      <c r="B138" s="18">
        <v>0</v>
      </c>
      <c r="C138" s="18">
        <v>0</v>
      </c>
      <c r="D138" s="18">
        <v>0</v>
      </c>
      <c r="E138" s="18">
        <v>0</v>
      </c>
      <c r="F138" s="171">
        <f t="shared" si="63"/>
        <v>0</v>
      </c>
      <c r="G138" s="18">
        <v>0</v>
      </c>
      <c r="H138" s="171">
        <f t="shared" si="64"/>
        <v>0</v>
      </c>
      <c r="I138" s="18">
        <v>0</v>
      </c>
      <c r="J138" s="18">
        <v>0</v>
      </c>
      <c r="K138" s="18">
        <v>0</v>
      </c>
      <c r="L138" s="18">
        <v>0</v>
      </c>
      <c r="M138" s="18">
        <v>0</v>
      </c>
      <c r="N138" s="18">
        <v>0</v>
      </c>
      <c r="O138" s="18">
        <v>0</v>
      </c>
      <c r="P138" s="30"/>
      <c r="Q138" s="18">
        <v>84.854849840584137</v>
      </c>
      <c r="R138" s="18">
        <v>87.183777777010121</v>
      </c>
      <c r="S138" s="18">
        <v>79.702368761305877</v>
      </c>
      <c r="T138" s="18">
        <v>84.709341767897115</v>
      </c>
      <c r="U138" s="162"/>
      <c r="V138" s="18">
        <v>88.662257703081465</v>
      </c>
      <c r="W138" s="162"/>
      <c r="X138" s="18">
        <v>91.981688596892283</v>
      </c>
      <c r="Y138" s="18">
        <v>95.591474850560815</v>
      </c>
      <c r="Z138" s="18">
        <v>99.261904684446421</v>
      </c>
      <c r="AA138" s="18">
        <v>104.49481577462672</v>
      </c>
      <c r="AB138" s="18">
        <v>127.60790191351418</v>
      </c>
      <c r="AC138" s="18">
        <v>149.53624321411431</v>
      </c>
      <c r="AD138" s="18">
        <v>169.68952609714282</v>
      </c>
      <c r="AE138" s="30"/>
      <c r="AF138" s="18">
        <v>-84.854849840584137</v>
      </c>
      <c r="AG138" s="18">
        <v>-87.183777777010121</v>
      </c>
      <c r="AH138" s="18">
        <v>-79.702368761305877</v>
      </c>
      <c r="AI138" s="18">
        <v>-84.709341767897115</v>
      </c>
      <c r="AJ138" s="18">
        <v>-88.662257703081465</v>
      </c>
      <c r="AK138" s="18">
        <v>-91.981688596892283</v>
      </c>
      <c r="AL138" s="18">
        <v>-95.591474850560815</v>
      </c>
      <c r="AM138" s="18">
        <v>-99.261904684446421</v>
      </c>
      <c r="AN138" s="18">
        <v>-104.49481577462672</v>
      </c>
      <c r="AO138" s="18">
        <v>-127.60790191351418</v>
      </c>
      <c r="AP138" s="18">
        <v>-149.53624321411431</v>
      </c>
      <c r="AQ138" s="18">
        <v>-169.68952609714282</v>
      </c>
      <c r="AR138" s="30"/>
      <c r="AS138" s="18">
        <v>0</v>
      </c>
      <c r="AT138" s="18">
        <v>0</v>
      </c>
      <c r="AU138" s="18">
        <v>0</v>
      </c>
      <c r="AV138" s="18">
        <v>0</v>
      </c>
      <c r="AW138" s="171">
        <f t="shared" ref="AW138:AY138" si="113">AV138</f>
        <v>0</v>
      </c>
      <c r="AX138" s="18">
        <v>0</v>
      </c>
      <c r="AY138" s="171">
        <f t="shared" si="113"/>
        <v>0</v>
      </c>
      <c r="AZ138" s="18">
        <v>0</v>
      </c>
      <c r="BA138" s="18">
        <v>0</v>
      </c>
      <c r="BB138" s="18">
        <v>0</v>
      </c>
      <c r="BC138" s="18">
        <v>0</v>
      </c>
      <c r="BD138" s="196" t="e">
        <f t="shared" si="52"/>
        <v>#DIV/0!</v>
      </c>
      <c r="BE138" s="196" t="e">
        <f t="shared" si="53"/>
        <v>#DIV/0!</v>
      </c>
      <c r="BF138" s="196" t="e">
        <f t="shared" si="54"/>
        <v>#DIV/0!</v>
      </c>
      <c r="BG138" s="18">
        <v>0</v>
      </c>
      <c r="BH138" s="196" t="e">
        <f t="shared" si="55"/>
        <v>#DIV/0!</v>
      </c>
      <c r="BI138" s="196" t="e">
        <f t="shared" si="56"/>
        <v>#DIV/0!</v>
      </c>
      <c r="BJ138" s="196" t="e">
        <f t="shared" si="57"/>
        <v>#DIV/0!</v>
      </c>
      <c r="BK138" s="196" t="e">
        <f t="shared" si="58"/>
        <v>#DIV/0!</v>
      </c>
      <c r="BL138" s="18">
        <v>0</v>
      </c>
      <c r="BM138" s="196" t="e">
        <f t="shared" si="59"/>
        <v>#DIV/0!</v>
      </c>
      <c r="BN138" s="196" t="e">
        <f t="shared" si="60"/>
        <v>#DIV/0!</v>
      </c>
      <c r="BO138" s="196" t="e">
        <f t="shared" si="61"/>
        <v>#DIV/0!</v>
      </c>
      <c r="BP138" s="196" t="e">
        <f t="shared" si="62"/>
        <v>#DIV/0!</v>
      </c>
      <c r="BQ138" s="18">
        <v>0</v>
      </c>
      <c r="BR138" s="202" t="e">
        <f t="shared" si="76"/>
        <v>#DIV/0!</v>
      </c>
      <c r="BS138" s="202" t="e">
        <f t="shared" si="73"/>
        <v>#DIV/0!</v>
      </c>
      <c r="BT138" s="202" t="e">
        <f t="shared" si="74"/>
        <v>#DIV/0!</v>
      </c>
      <c r="BU138" s="30"/>
      <c r="BV138" s="30"/>
    </row>
    <row r="139" spans="1:74" x14ac:dyDescent="0.35">
      <c r="A139" s="10" t="s">
        <v>69</v>
      </c>
      <c r="B139" s="18">
        <v>0</v>
      </c>
      <c r="C139" s="18">
        <v>0</v>
      </c>
      <c r="D139" s="18">
        <v>0</v>
      </c>
      <c r="E139" s="18">
        <v>0</v>
      </c>
      <c r="F139" s="171">
        <f t="shared" si="63"/>
        <v>0</v>
      </c>
      <c r="G139" s="18">
        <v>0</v>
      </c>
      <c r="H139" s="171">
        <f t="shared" si="64"/>
        <v>0</v>
      </c>
      <c r="I139" s="18">
        <v>0</v>
      </c>
      <c r="J139" s="18">
        <v>0</v>
      </c>
      <c r="K139" s="18">
        <v>0</v>
      </c>
      <c r="L139" s="18">
        <v>0</v>
      </c>
      <c r="M139" s="18">
        <v>0</v>
      </c>
      <c r="N139" s="18">
        <v>0</v>
      </c>
      <c r="O139" s="18">
        <v>0</v>
      </c>
      <c r="P139" s="30"/>
      <c r="Q139" s="18">
        <v>24.272159479745277</v>
      </c>
      <c r="R139" s="18">
        <v>17.515584825515102</v>
      </c>
      <c r="S139" s="18">
        <v>21.584990546279812</v>
      </c>
      <c r="T139" s="18">
        <v>23.010687380158878</v>
      </c>
      <c r="U139" s="162"/>
      <c r="V139" s="18">
        <v>24.15833462809147</v>
      </c>
      <c r="W139" s="162"/>
      <c r="X139" s="18">
        <v>25.140386775528878</v>
      </c>
      <c r="Y139" s="18">
        <v>26.208655370927822</v>
      </c>
      <c r="Z139" s="18">
        <v>27.300839392126619</v>
      </c>
      <c r="AA139" s="18">
        <v>28.83161462649095</v>
      </c>
      <c r="AB139" s="18">
        <v>35.43669681081186</v>
      </c>
      <c r="AC139" s="18">
        <v>43.537275830728028</v>
      </c>
      <c r="AD139" s="18">
        <v>51.919288211846037</v>
      </c>
      <c r="AE139" s="30"/>
      <c r="AF139" s="18">
        <v>-24.272159479745277</v>
      </c>
      <c r="AG139" s="18">
        <v>-17.515584825515102</v>
      </c>
      <c r="AH139" s="18">
        <v>-21.584990546279812</v>
      </c>
      <c r="AI139" s="18">
        <v>-23.010687380158878</v>
      </c>
      <c r="AJ139" s="18">
        <v>-24.15833462809147</v>
      </c>
      <c r="AK139" s="18">
        <v>-25.140386775528878</v>
      </c>
      <c r="AL139" s="18">
        <v>-26.208655370927822</v>
      </c>
      <c r="AM139" s="18">
        <v>-27.300839392126619</v>
      </c>
      <c r="AN139" s="18">
        <v>-28.83161462649095</v>
      </c>
      <c r="AO139" s="18">
        <v>-35.43669681081186</v>
      </c>
      <c r="AP139" s="18">
        <v>-43.537275830728028</v>
      </c>
      <c r="AQ139" s="18">
        <v>-51.919288211846037</v>
      </c>
      <c r="AR139" s="30"/>
      <c r="AS139" s="18">
        <v>0</v>
      </c>
      <c r="AT139" s="18">
        <v>0</v>
      </c>
      <c r="AU139" s="18">
        <v>0</v>
      </c>
      <c r="AV139" s="18">
        <v>0</v>
      </c>
      <c r="AW139" s="171">
        <f t="shared" ref="AW139:AY139" si="114">AV139</f>
        <v>0</v>
      </c>
      <c r="AX139" s="18">
        <v>0</v>
      </c>
      <c r="AY139" s="171">
        <f t="shared" si="114"/>
        <v>0</v>
      </c>
      <c r="AZ139" s="18">
        <v>0</v>
      </c>
      <c r="BA139" s="18">
        <v>0</v>
      </c>
      <c r="BB139" s="18">
        <v>0</v>
      </c>
      <c r="BC139" s="18">
        <v>0</v>
      </c>
      <c r="BD139" s="196" t="e">
        <f t="shared" si="52"/>
        <v>#DIV/0!</v>
      </c>
      <c r="BE139" s="196" t="e">
        <f t="shared" si="53"/>
        <v>#DIV/0!</v>
      </c>
      <c r="BF139" s="196" t="e">
        <f t="shared" si="54"/>
        <v>#DIV/0!</v>
      </c>
      <c r="BG139" s="18">
        <v>0</v>
      </c>
      <c r="BH139" s="196" t="e">
        <f t="shared" si="55"/>
        <v>#DIV/0!</v>
      </c>
      <c r="BI139" s="196" t="e">
        <f t="shared" si="56"/>
        <v>#DIV/0!</v>
      </c>
      <c r="BJ139" s="196" t="e">
        <f t="shared" si="57"/>
        <v>#DIV/0!</v>
      </c>
      <c r="BK139" s="196" t="e">
        <f t="shared" si="58"/>
        <v>#DIV/0!</v>
      </c>
      <c r="BL139" s="18">
        <v>0</v>
      </c>
      <c r="BM139" s="196" t="e">
        <f t="shared" si="59"/>
        <v>#DIV/0!</v>
      </c>
      <c r="BN139" s="196" t="e">
        <f t="shared" si="60"/>
        <v>#DIV/0!</v>
      </c>
      <c r="BO139" s="196" t="e">
        <f t="shared" si="61"/>
        <v>#DIV/0!</v>
      </c>
      <c r="BP139" s="196" t="e">
        <f t="shared" si="62"/>
        <v>#DIV/0!</v>
      </c>
      <c r="BQ139" s="18">
        <v>0</v>
      </c>
      <c r="BR139" s="202" t="e">
        <f t="shared" si="76"/>
        <v>#DIV/0!</v>
      </c>
      <c r="BS139" s="202" t="e">
        <f t="shared" si="73"/>
        <v>#DIV/0!</v>
      </c>
      <c r="BT139" s="202" t="e">
        <f t="shared" si="74"/>
        <v>#DIV/0!</v>
      </c>
      <c r="BU139" s="30"/>
      <c r="BV139" s="30"/>
    </row>
    <row r="140" spans="1:74" x14ac:dyDescent="0.35">
      <c r="A140" s="6" t="s">
        <v>29</v>
      </c>
      <c r="B140" s="3">
        <v>0</v>
      </c>
      <c r="C140" s="3">
        <v>0</v>
      </c>
      <c r="D140" s="3">
        <v>0</v>
      </c>
      <c r="E140" s="3">
        <v>0</v>
      </c>
      <c r="F140" s="170">
        <f t="shared" si="63"/>
        <v>0</v>
      </c>
      <c r="G140" s="3">
        <v>0</v>
      </c>
      <c r="H140" s="170">
        <f t="shared" si="64"/>
        <v>0</v>
      </c>
      <c r="I140" s="3">
        <v>0</v>
      </c>
      <c r="J140" s="3">
        <v>0</v>
      </c>
      <c r="K140" s="3">
        <v>0</v>
      </c>
      <c r="L140" s="3">
        <v>0</v>
      </c>
      <c r="M140" s="3">
        <v>0</v>
      </c>
      <c r="N140" s="3">
        <v>0</v>
      </c>
      <c r="O140" s="3">
        <v>0</v>
      </c>
      <c r="P140" s="30"/>
      <c r="Q140" s="3">
        <v>197.6854946807162</v>
      </c>
      <c r="R140" s="3">
        <v>183.23957128605753</v>
      </c>
      <c r="S140" s="3">
        <v>184.84565523391205</v>
      </c>
      <c r="T140" s="3">
        <v>196.9081458359766</v>
      </c>
      <c r="U140" s="3"/>
      <c r="V140" s="3">
        <v>207.27762796541901</v>
      </c>
      <c r="W140" s="3"/>
      <c r="X140" s="3">
        <v>216.33535877987941</v>
      </c>
      <c r="Y140" s="3">
        <v>226.46631485834163</v>
      </c>
      <c r="Z140" s="3">
        <v>236.71388302234794</v>
      </c>
      <c r="AA140" s="3">
        <v>250.24905839496472</v>
      </c>
      <c r="AB140" s="3">
        <v>306.84856063532658</v>
      </c>
      <c r="AC140" s="3">
        <v>373.48403222680105</v>
      </c>
      <c r="AD140" s="3">
        <v>442.02950873224256</v>
      </c>
      <c r="AE140" s="30"/>
      <c r="AF140" s="3">
        <v>-197.6854946807162</v>
      </c>
      <c r="AG140" s="3">
        <v>-183.23957128605753</v>
      </c>
      <c r="AH140" s="3">
        <v>-184.84565523391205</v>
      </c>
      <c r="AI140" s="3">
        <v>-196.9081458359766</v>
      </c>
      <c r="AJ140" s="3">
        <v>-207.27762796541901</v>
      </c>
      <c r="AK140" s="3">
        <v>-216.33535877987941</v>
      </c>
      <c r="AL140" s="3">
        <v>-226.46631485834163</v>
      </c>
      <c r="AM140" s="3">
        <v>-236.71388302234794</v>
      </c>
      <c r="AN140" s="3">
        <v>-250.24905839496472</v>
      </c>
      <c r="AO140" s="3">
        <v>-306.84856063532658</v>
      </c>
      <c r="AP140" s="3">
        <v>-373.48403222680105</v>
      </c>
      <c r="AQ140" s="3">
        <v>-442.02950873224256</v>
      </c>
      <c r="AR140" s="30"/>
      <c r="AS140" s="3">
        <v>2.7545029443251691E-2</v>
      </c>
      <c r="AT140" s="3">
        <v>8.0723529526539578E-2</v>
      </c>
      <c r="AU140" s="3">
        <v>0.22713969080923277</v>
      </c>
      <c r="AV140" s="3">
        <v>0.22713969080923277</v>
      </c>
      <c r="AW140" s="170">
        <f t="shared" ref="AW140:AY140" si="115">AV140</f>
        <v>0.22713969080923277</v>
      </c>
      <c r="AX140" s="3">
        <v>0.22713969080923277</v>
      </c>
      <c r="AY140" s="170">
        <f t="shared" si="115"/>
        <v>0.22713969080923277</v>
      </c>
      <c r="AZ140" s="3">
        <v>0.22713969080923277</v>
      </c>
      <c r="BA140" s="3">
        <v>0.22713969080923277</v>
      </c>
      <c r="BB140" s="3">
        <v>0.22713969080923277</v>
      </c>
      <c r="BC140" s="3">
        <v>0.22713969080923277</v>
      </c>
      <c r="BD140" s="194">
        <f t="shared" si="52"/>
        <v>0.22713969080923277</v>
      </c>
      <c r="BE140" s="194">
        <f t="shared" si="53"/>
        <v>0.22713969080923277</v>
      </c>
      <c r="BF140" s="194">
        <f t="shared" si="54"/>
        <v>0.22713969080923277</v>
      </c>
      <c r="BG140" s="3">
        <v>0.22713969080923277</v>
      </c>
      <c r="BH140" s="194">
        <f t="shared" si="55"/>
        <v>0.22713969080923277</v>
      </c>
      <c r="BI140" s="194">
        <f t="shared" si="56"/>
        <v>0.22713969080923277</v>
      </c>
      <c r="BJ140" s="194">
        <f t="shared" si="57"/>
        <v>0.22713969080923277</v>
      </c>
      <c r="BK140" s="194">
        <f t="shared" si="58"/>
        <v>0.22713969080923277</v>
      </c>
      <c r="BL140" s="3">
        <v>0.22713969080923277</v>
      </c>
      <c r="BM140" s="194">
        <f t="shared" si="59"/>
        <v>0.22713969080923277</v>
      </c>
      <c r="BN140" s="194">
        <f t="shared" si="60"/>
        <v>0.22713969080923277</v>
      </c>
      <c r="BO140" s="194">
        <f t="shared" si="61"/>
        <v>0.22713969080923277</v>
      </c>
      <c r="BP140" s="194">
        <f t="shared" si="62"/>
        <v>0.22713969080923277</v>
      </c>
      <c r="BQ140" s="3">
        <v>0.22713969080923277</v>
      </c>
      <c r="BR140" s="202">
        <f t="shared" si="76"/>
        <v>0</v>
      </c>
      <c r="BS140" s="202">
        <f t="shared" si="73"/>
        <v>0</v>
      </c>
      <c r="BT140" s="202">
        <f t="shared" si="74"/>
        <v>0</v>
      </c>
      <c r="BU140" s="30"/>
      <c r="BV140" s="30"/>
    </row>
    <row r="141" spans="1:74" x14ac:dyDescent="0.35">
      <c r="A141" s="9" t="s">
        <v>70</v>
      </c>
      <c r="B141" s="3">
        <v>0</v>
      </c>
      <c r="C141" s="3">
        <v>0</v>
      </c>
      <c r="D141" s="3">
        <v>0</v>
      </c>
      <c r="E141" s="3">
        <v>0</v>
      </c>
      <c r="F141" s="170">
        <f t="shared" si="63"/>
        <v>0</v>
      </c>
      <c r="G141" s="3">
        <v>0</v>
      </c>
      <c r="H141" s="170">
        <f t="shared" si="64"/>
        <v>0</v>
      </c>
      <c r="I141" s="3">
        <v>0</v>
      </c>
      <c r="J141" s="3">
        <v>0</v>
      </c>
      <c r="K141" s="3">
        <v>0</v>
      </c>
      <c r="L141" s="3">
        <v>0</v>
      </c>
      <c r="M141" s="3">
        <v>0</v>
      </c>
      <c r="N141" s="3">
        <v>0</v>
      </c>
      <c r="O141" s="3">
        <v>0</v>
      </c>
      <c r="P141" s="30"/>
      <c r="Q141" s="3">
        <v>4.2610160883823482</v>
      </c>
      <c r="R141" s="3">
        <v>4.3255031078135175</v>
      </c>
      <c r="S141" s="3">
        <v>4.0388282265066096</v>
      </c>
      <c r="T141" s="3">
        <v>4.2568619876492733</v>
      </c>
      <c r="U141" s="3"/>
      <c r="V141" s="3">
        <v>4.4331087720649407</v>
      </c>
      <c r="W141" s="3"/>
      <c r="X141" s="3">
        <v>4.5768088430516229</v>
      </c>
      <c r="Y141" s="3">
        <v>4.7387774133881635</v>
      </c>
      <c r="Z141" s="3">
        <v>4.8984742222682769</v>
      </c>
      <c r="AA141" s="3">
        <v>5.1207046578296627</v>
      </c>
      <c r="AB141" s="3">
        <v>6.1369712127065554</v>
      </c>
      <c r="AC141" s="3">
        <v>26.143882255876065</v>
      </c>
      <c r="AD141" s="3">
        <v>8.8405901746448308</v>
      </c>
      <c r="AE141" s="30"/>
      <c r="AF141" s="3">
        <v>-4.2610160883823482</v>
      </c>
      <c r="AG141" s="3">
        <v>-4.3255031078135175</v>
      </c>
      <c r="AH141" s="3">
        <v>-4.0388282265066096</v>
      </c>
      <c r="AI141" s="3">
        <v>-4.2568619876492733</v>
      </c>
      <c r="AJ141" s="3">
        <v>-4.4331087720649407</v>
      </c>
      <c r="AK141" s="3">
        <v>-4.5768088430516229</v>
      </c>
      <c r="AL141" s="3">
        <v>-4.7387774133881635</v>
      </c>
      <c r="AM141" s="3">
        <v>-4.8984742222682769</v>
      </c>
      <c r="AN141" s="3">
        <v>-5.1207046578296627</v>
      </c>
      <c r="AO141" s="3">
        <v>-6.1369712127065554</v>
      </c>
      <c r="AP141" s="3">
        <v>-26.143882255876065</v>
      </c>
      <c r="AQ141" s="3">
        <v>-8.8405901746448308</v>
      </c>
      <c r="AR141" s="30"/>
      <c r="AS141" s="3">
        <v>2.7545029443251691E-2</v>
      </c>
      <c r="AT141" s="3">
        <v>8.0723529526539578E-2</v>
      </c>
      <c r="AU141" s="3">
        <v>0.22713969080923277</v>
      </c>
      <c r="AV141" s="3">
        <v>0.22713969080923277</v>
      </c>
      <c r="AW141" s="170">
        <f t="shared" ref="AW141:AY141" si="116">AV141</f>
        <v>0.22713969080923277</v>
      </c>
      <c r="AX141" s="3">
        <v>0.22713969080923277</v>
      </c>
      <c r="AY141" s="170">
        <f t="shared" si="116"/>
        <v>0.22713969080923277</v>
      </c>
      <c r="AZ141" s="3">
        <v>0.22713969080923277</v>
      </c>
      <c r="BA141" s="3">
        <v>0.22713969080923277</v>
      </c>
      <c r="BB141" s="3">
        <v>0.22713969080923277</v>
      </c>
      <c r="BC141" s="3">
        <v>0.22713969080923277</v>
      </c>
      <c r="BD141" s="194">
        <f t="shared" si="52"/>
        <v>0.22713969080923277</v>
      </c>
      <c r="BE141" s="194">
        <f t="shared" si="53"/>
        <v>0.22713969080923277</v>
      </c>
      <c r="BF141" s="194">
        <f t="shared" si="54"/>
        <v>0.22713969080923277</v>
      </c>
      <c r="BG141" s="3">
        <v>0.22713969080923277</v>
      </c>
      <c r="BH141" s="194">
        <f t="shared" si="55"/>
        <v>0.22713969080923277</v>
      </c>
      <c r="BI141" s="194">
        <f t="shared" si="56"/>
        <v>0.22713969080923277</v>
      </c>
      <c r="BJ141" s="194">
        <f t="shared" si="57"/>
        <v>0.22713969080923277</v>
      </c>
      <c r="BK141" s="194">
        <f t="shared" si="58"/>
        <v>0.22713969080923277</v>
      </c>
      <c r="BL141" s="3">
        <v>0.22713969080923277</v>
      </c>
      <c r="BM141" s="194">
        <f t="shared" si="59"/>
        <v>0.22713969080923277</v>
      </c>
      <c r="BN141" s="194">
        <f t="shared" si="60"/>
        <v>0.22713969080923277</v>
      </c>
      <c r="BO141" s="194">
        <f t="shared" si="61"/>
        <v>0.22713969080923277</v>
      </c>
      <c r="BP141" s="194">
        <f t="shared" si="62"/>
        <v>0.22713969080923277</v>
      </c>
      <c r="BQ141" s="3">
        <v>0.22713969080923277</v>
      </c>
      <c r="BR141" s="202">
        <f t="shared" si="76"/>
        <v>0</v>
      </c>
      <c r="BS141" s="202">
        <f t="shared" si="73"/>
        <v>0</v>
      </c>
      <c r="BT141" s="202">
        <f t="shared" si="74"/>
        <v>0</v>
      </c>
      <c r="BU141" s="30"/>
      <c r="BV141" s="30"/>
    </row>
    <row r="142" spans="1:74" x14ac:dyDescent="0.35">
      <c r="A142" s="9" t="s">
        <v>61</v>
      </c>
      <c r="B142" s="3">
        <v>0</v>
      </c>
      <c r="C142" s="3">
        <v>0</v>
      </c>
      <c r="D142" s="3">
        <v>0</v>
      </c>
      <c r="E142" s="3">
        <v>0</v>
      </c>
      <c r="F142" s="170">
        <f t="shared" si="63"/>
        <v>0</v>
      </c>
      <c r="G142" s="3">
        <v>0</v>
      </c>
      <c r="H142" s="170">
        <f t="shared" si="64"/>
        <v>0</v>
      </c>
      <c r="I142" s="3">
        <v>0</v>
      </c>
      <c r="J142" s="3">
        <v>0</v>
      </c>
      <c r="K142" s="3">
        <v>0</v>
      </c>
      <c r="L142" s="3">
        <v>0</v>
      </c>
      <c r="M142" s="3">
        <v>0</v>
      </c>
      <c r="N142" s="3">
        <v>0</v>
      </c>
      <c r="O142" s="3">
        <v>0</v>
      </c>
      <c r="P142" s="30"/>
      <c r="Q142" s="3">
        <v>12.209014231432279</v>
      </c>
      <c r="R142" s="3">
        <v>13.248645297279987</v>
      </c>
      <c r="S142" s="3">
        <v>14.840621842903797</v>
      </c>
      <c r="T142" s="3">
        <v>17.032700376452777</v>
      </c>
      <c r="U142" s="3"/>
      <c r="V142" s="3">
        <v>19.217728739368365</v>
      </c>
      <c r="W142" s="3"/>
      <c r="X142" s="3">
        <v>21.401862381204676</v>
      </c>
      <c r="Y142" s="3">
        <v>23.811411186324683</v>
      </c>
      <c r="Z142" s="3">
        <v>26.359856785666782</v>
      </c>
      <c r="AA142" s="3">
        <v>29.422192221966803</v>
      </c>
      <c r="AB142" s="3">
        <v>39.890312882592454</v>
      </c>
      <c r="AC142" s="3">
        <v>29.878722578144085</v>
      </c>
      <c r="AD142" s="3">
        <v>57.463836135191542</v>
      </c>
      <c r="AE142" s="30"/>
      <c r="AF142" s="3">
        <v>-12.209014231432279</v>
      </c>
      <c r="AG142" s="3">
        <v>-13.248645297279987</v>
      </c>
      <c r="AH142" s="3">
        <v>-14.840621842903797</v>
      </c>
      <c r="AI142" s="3">
        <v>-17.032700376452777</v>
      </c>
      <c r="AJ142" s="3">
        <v>-19.217728739368365</v>
      </c>
      <c r="AK142" s="3">
        <v>-21.401862381204676</v>
      </c>
      <c r="AL142" s="3">
        <v>-23.811411186324683</v>
      </c>
      <c r="AM142" s="3">
        <v>-26.359856785666782</v>
      </c>
      <c r="AN142" s="3">
        <v>-29.422192221966803</v>
      </c>
      <c r="AO142" s="3">
        <v>-39.890312882592454</v>
      </c>
      <c r="AP142" s="3">
        <v>-29.878722578144085</v>
      </c>
      <c r="AQ142" s="3">
        <v>-57.463836135191542</v>
      </c>
      <c r="AR142" s="30"/>
      <c r="AS142" s="3">
        <v>0</v>
      </c>
      <c r="AT142" s="3">
        <v>0</v>
      </c>
      <c r="AU142" s="3">
        <v>0</v>
      </c>
      <c r="AV142" s="3">
        <v>0</v>
      </c>
      <c r="AW142" s="170">
        <f t="shared" ref="AW142:AY142" si="117">AV142</f>
        <v>0</v>
      </c>
      <c r="AX142" s="3">
        <v>0</v>
      </c>
      <c r="AY142" s="170">
        <f t="shared" si="117"/>
        <v>0</v>
      </c>
      <c r="AZ142" s="3">
        <v>0</v>
      </c>
      <c r="BA142" s="3">
        <v>0</v>
      </c>
      <c r="BB142" s="3">
        <v>0</v>
      </c>
      <c r="BC142" s="3">
        <v>0</v>
      </c>
      <c r="BD142" s="194" t="e">
        <f t="shared" si="52"/>
        <v>#DIV/0!</v>
      </c>
      <c r="BE142" s="194" t="e">
        <f t="shared" si="53"/>
        <v>#DIV/0!</v>
      </c>
      <c r="BF142" s="194" t="e">
        <f t="shared" si="54"/>
        <v>#DIV/0!</v>
      </c>
      <c r="BG142" s="3">
        <v>0</v>
      </c>
      <c r="BH142" s="194" t="e">
        <f t="shared" si="55"/>
        <v>#DIV/0!</v>
      </c>
      <c r="BI142" s="194" t="e">
        <f t="shared" si="56"/>
        <v>#DIV/0!</v>
      </c>
      <c r="BJ142" s="194" t="e">
        <f t="shared" si="57"/>
        <v>#DIV/0!</v>
      </c>
      <c r="BK142" s="194" t="e">
        <f t="shared" si="58"/>
        <v>#DIV/0!</v>
      </c>
      <c r="BL142" s="3">
        <v>0</v>
      </c>
      <c r="BM142" s="194" t="e">
        <f t="shared" si="59"/>
        <v>#DIV/0!</v>
      </c>
      <c r="BN142" s="194" t="e">
        <f t="shared" si="60"/>
        <v>#DIV/0!</v>
      </c>
      <c r="BO142" s="194" t="e">
        <f t="shared" si="61"/>
        <v>#DIV/0!</v>
      </c>
      <c r="BP142" s="194" t="e">
        <f t="shared" si="62"/>
        <v>#DIV/0!</v>
      </c>
      <c r="BQ142" s="3">
        <v>0</v>
      </c>
      <c r="BR142" s="202" t="e">
        <f t="shared" si="76"/>
        <v>#DIV/0!</v>
      </c>
      <c r="BS142" s="202" t="e">
        <f t="shared" si="73"/>
        <v>#DIV/0!</v>
      </c>
      <c r="BT142" s="202" t="e">
        <f t="shared" si="74"/>
        <v>#DIV/0!</v>
      </c>
      <c r="BU142" s="30"/>
      <c r="BV142" s="30"/>
    </row>
    <row r="143" spans="1:74" x14ac:dyDescent="0.35">
      <c r="A143" s="9" t="s">
        <v>60</v>
      </c>
      <c r="B143" s="3">
        <v>0</v>
      </c>
      <c r="C143" s="3">
        <v>0</v>
      </c>
      <c r="D143" s="3">
        <v>0</v>
      </c>
      <c r="E143" s="3">
        <v>0</v>
      </c>
      <c r="F143" s="170">
        <f t="shared" si="63"/>
        <v>0</v>
      </c>
      <c r="G143" s="3">
        <v>0</v>
      </c>
      <c r="H143" s="170">
        <f t="shared" si="64"/>
        <v>0</v>
      </c>
      <c r="I143" s="3">
        <v>0</v>
      </c>
      <c r="J143" s="3">
        <v>0</v>
      </c>
      <c r="K143" s="3">
        <v>0</v>
      </c>
      <c r="L143" s="3">
        <v>0</v>
      </c>
      <c r="M143" s="3">
        <v>0</v>
      </c>
      <c r="N143" s="3">
        <v>0</v>
      </c>
      <c r="O143" s="3">
        <v>0</v>
      </c>
      <c r="P143" s="30"/>
      <c r="Q143" s="3">
        <v>29.710763476200981</v>
      </c>
      <c r="R143" s="3">
        <v>29.017739307611787</v>
      </c>
      <c r="S143" s="3">
        <v>30.180298677652321</v>
      </c>
      <c r="T143" s="3">
        <v>32.069218067235454</v>
      </c>
      <c r="U143" s="3"/>
      <c r="V143" s="3">
        <v>33.673230194570252</v>
      </c>
      <c r="W143" s="3"/>
      <c r="X143" s="3">
        <v>35.056194042034129</v>
      </c>
      <c r="Y143" s="3">
        <v>36.605218832628587</v>
      </c>
      <c r="Z143" s="3">
        <v>38.164755109506075</v>
      </c>
      <c r="AA143" s="3">
        <v>40.244613608088521</v>
      </c>
      <c r="AB143" s="3">
        <v>49.095769701652252</v>
      </c>
      <c r="AC143" s="3">
        <v>59.757445156288171</v>
      </c>
      <c r="AD143" s="3">
        <v>70.724721397158817</v>
      </c>
      <c r="AE143" s="30"/>
      <c r="AF143" s="3">
        <v>-29.710763476200981</v>
      </c>
      <c r="AG143" s="3">
        <v>-29.017739307611787</v>
      </c>
      <c r="AH143" s="3">
        <v>-30.180298677652321</v>
      </c>
      <c r="AI143" s="3">
        <v>-32.069218067235454</v>
      </c>
      <c r="AJ143" s="3">
        <v>-33.673230194570252</v>
      </c>
      <c r="AK143" s="3">
        <v>-35.056194042034129</v>
      </c>
      <c r="AL143" s="3">
        <v>-36.605218832628587</v>
      </c>
      <c r="AM143" s="3">
        <v>-38.164755109506075</v>
      </c>
      <c r="AN143" s="3">
        <v>-40.244613608088521</v>
      </c>
      <c r="AO143" s="3">
        <v>-49.095769701652252</v>
      </c>
      <c r="AP143" s="3">
        <v>-59.757445156288171</v>
      </c>
      <c r="AQ143" s="3">
        <v>-70.724721397158817</v>
      </c>
      <c r="AR143" s="30"/>
      <c r="AS143" s="3">
        <v>0</v>
      </c>
      <c r="AT143" s="3">
        <v>0</v>
      </c>
      <c r="AU143" s="3">
        <v>0</v>
      </c>
      <c r="AV143" s="3">
        <v>0</v>
      </c>
      <c r="AW143" s="170">
        <f t="shared" ref="AW143:AY143" si="118">AV143</f>
        <v>0</v>
      </c>
      <c r="AX143" s="3">
        <v>0</v>
      </c>
      <c r="AY143" s="170">
        <f t="shared" si="118"/>
        <v>0</v>
      </c>
      <c r="AZ143" s="3">
        <v>0</v>
      </c>
      <c r="BA143" s="3">
        <v>0</v>
      </c>
      <c r="BB143" s="3">
        <v>0</v>
      </c>
      <c r="BC143" s="3">
        <v>0</v>
      </c>
      <c r="BD143" s="194" t="e">
        <f t="shared" si="52"/>
        <v>#DIV/0!</v>
      </c>
      <c r="BE143" s="194" t="e">
        <f t="shared" si="53"/>
        <v>#DIV/0!</v>
      </c>
      <c r="BF143" s="194" t="e">
        <f t="shared" si="54"/>
        <v>#DIV/0!</v>
      </c>
      <c r="BG143" s="3">
        <v>0</v>
      </c>
      <c r="BH143" s="194" t="e">
        <f t="shared" si="55"/>
        <v>#DIV/0!</v>
      </c>
      <c r="BI143" s="194" t="e">
        <f t="shared" si="56"/>
        <v>#DIV/0!</v>
      </c>
      <c r="BJ143" s="194" t="e">
        <f t="shared" si="57"/>
        <v>#DIV/0!</v>
      </c>
      <c r="BK143" s="194" t="e">
        <f t="shared" si="58"/>
        <v>#DIV/0!</v>
      </c>
      <c r="BL143" s="3">
        <v>0</v>
      </c>
      <c r="BM143" s="194" t="e">
        <f t="shared" si="59"/>
        <v>#DIV/0!</v>
      </c>
      <c r="BN143" s="194" t="e">
        <f t="shared" si="60"/>
        <v>#DIV/0!</v>
      </c>
      <c r="BO143" s="194" t="e">
        <f t="shared" si="61"/>
        <v>#DIV/0!</v>
      </c>
      <c r="BP143" s="194" t="e">
        <f t="shared" si="62"/>
        <v>#DIV/0!</v>
      </c>
      <c r="BQ143" s="3">
        <v>0</v>
      </c>
      <c r="BR143" s="202" t="e">
        <f t="shared" si="76"/>
        <v>#DIV/0!</v>
      </c>
      <c r="BS143" s="202" t="e">
        <f t="shared" si="73"/>
        <v>#DIV/0!</v>
      </c>
      <c r="BT143" s="202" t="e">
        <f t="shared" si="74"/>
        <v>#DIV/0!</v>
      </c>
      <c r="BU143" s="30"/>
      <c r="BV143" s="30"/>
    </row>
    <row r="144" spans="1:74" x14ac:dyDescent="0.35">
      <c r="A144" s="9" t="s">
        <v>59</v>
      </c>
      <c r="B144" s="3">
        <v>0</v>
      </c>
      <c r="C144" s="3">
        <v>0</v>
      </c>
      <c r="D144" s="3">
        <v>0</v>
      </c>
      <c r="E144" s="3">
        <v>0</v>
      </c>
      <c r="F144" s="170">
        <f t="shared" si="63"/>
        <v>0</v>
      </c>
      <c r="G144" s="3">
        <v>0</v>
      </c>
      <c r="H144" s="170">
        <f t="shared" si="64"/>
        <v>0</v>
      </c>
      <c r="I144" s="3">
        <v>0</v>
      </c>
      <c r="J144" s="3">
        <v>0</v>
      </c>
      <c r="K144" s="3">
        <v>0</v>
      </c>
      <c r="L144" s="3">
        <v>0</v>
      </c>
      <c r="M144" s="3">
        <v>0</v>
      </c>
      <c r="N144" s="3">
        <v>0</v>
      </c>
      <c r="O144" s="3">
        <v>0</v>
      </c>
      <c r="P144" s="30"/>
      <c r="Q144" s="3">
        <v>151.50470088470061</v>
      </c>
      <c r="R144" s="3">
        <v>136.64768357335225</v>
      </c>
      <c r="S144" s="3">
        <v>135.78590648684934</v>
      </c>
      <c r="T144" s="3">
        <v>143.5493654046391</v>
      </c>
      <c r="U144" s="3"/>
      <c r="V144" s="3">
        <v>149.95356025941544</v>
      </c>
      <c r="W144" s="3"/>
      <c r="X144" s="3">
        <v>155.300493513589</v>
      </c>
      <c r="Y144" s="3">
        <v>161.3109074260002</v>
      </c>
      <c r="Z144" s="3">
        <v>167.29079690490681</v>
      </c>
      <c r="AA144" s="3">
        <v>175.46154790707973</v>
      </c>
      <c r="AB144" s="3">
        <v>211.72550683837531</v>
      </c>
      <c r="AC144" s="3">
        <v>257.70398223649272</v>
      </c>
      <c r="AD144" s="3">
        <v>305.0003610252474</v>
      </c>
      <c r="AE144" s="30"/>
      <c r="AF144" s="3">
        <v>-151.50470088470061</v>
      </c>
      <c r="AG144" s="3">
        <v>-136.64768357335225</v>
      </c>
      <c r="AH144" s="3">
        <v>-135.78590648684934</v>
      </c>
      <c r="AI144" s="3">
        <v>-143.5493654046391</v>
      </c>
      <c r="AJ144" s="3">
        <v>-149.95356025941544</v>
      </c>
      <c r="AK144" s="3">
        <v>-155.300493513589</v>
      </c>
      <c r="AL144" s="3">
        <v>-161.3109074260002</v>
      </c>
      <c r="AM144" s="3">
        <v>-167.29079690490681</v>
      </c>
      <c r="AN144" s="3">
        <v>-175.46154790707973</v>
      </c>
      <c r="AO144" s="3">
        <v>-211.72550683837531</v>
      </c>
      <c r="AP144" s="3">
        <v>-257.70398223649272</v>
      </c>
      <c r="AQ144" s="3">
        <v>-305.0003610252474</v>
      </c>
      <c r="AR144" s="30"/>
      <c r="AS144" s="3">
        <v>0</v>
      </c>
      <c r="AT144" s="3">
        <v>0</v>
      </c>
      <c r="AU144" s="3">
        <v>0</v>
      </c>
      <c r="AV144" s="3">
        <v>0</v>
      </c>
      <c r="AW144" s="170">
        <f t="shared" ref="AW144:AY144" si="119">AV144</f>
        <v>0</v>
      </c>
      <c r="AX144" s="3">
        <v>0</v>
      </c>
      <c r="AY144" s="170">
        <f t="shared" si="119"/>
        <v>0</v>
      </c>
      <c r="AZ144" s="3">
        <v>0</v>
      </c>
      <c r="BA144" s="3">
        <v>0</v>
      </c>
      <c r="BB144" s="3">
        <v>0</v>
      </c>
      <c r="BC144" s="3">
        <v>0</v>
      </c>
      <c r="BD144" s="194" t="e">
        <f t="shared" si="52"/>
        <v>#DIV/0!</v>
      </c>
      <c r="BE144" s="194" t="e">
        <f t="shared" si="53"/>
        <v>#DIV/0!</v>
      </c>
      <c r="BF144" s="194" t="e">
        <f t="shared" si="54"/>
        <v>#DIV/0!</v>
      </c>
      <c r="BG144" s="3">
        <v>0</v>
      </c>
      <c r="BH144" s="194" t="e">
        <f t="shared" si="55"/>
        <v>#DIV/0!</v>
      </c>
      <c r="BI144" s="194" t="e">
        <f t="shared" si="56"/>
        <v>#DIV/0!</v>
      </c>
      <c r="BJ144" s="194" t="e">
        <f t="shared" si="57"/>
        <v>#DIV/0!</v>
      </c>
      <c r="BK144" s="194" t="e">
        <f t="shared" si="58"/>
        <v>#DIV/0!</v>
      </c>
      <c r="BL144" s="3">
        <v>0</v>
      </c>
      <c r="BM144" s="194" t="e">
        <f t="shared" si="59"/>
        <v>#DIV/0!</v>
      </c>
      <c r="BN144" s="194" t="e">
        <f t="shared" si="60"/>
        <v>#DIV/0!</v>
      </c>
      <c r="BO144" s="194" t="e">
        <f t="shared" si="61"/>
        <v>#DIV/0!</v>
      </c>
      <c r="BP144" s="194" t="e">
        <f t="shared" si="62"/>
        <v>#DIV/0!</v>
      </c>
      <c r="BQ144" s="3">
        <v>0</v>
      </c>
      <c r="BR144" s="202" t="e">
        <f t="shared" si="76"/>
        <v>#DIV/0!</v>
      </c>
      <c r="BS144" s="202" t="e">
        <f t="shared" si="73"/>
        <v>#DIV/0!</v>
      </c>
      <c r="BT144" s="202" t="e">
        <f t="shared" si="74"/>
        <v>#DIV/0!</v>
      </c>
      <c r="BU144" s="30"/>
      <c r="BV144" s="30"/>
    </row>
    <row r="145" spans="1:74" x14ac:dyDescent="0.35">
      <c r="A145" s="7" t="s">
        <v>27</v>
      </c>
      <c r="B145" s="8">
        <v>0</v>
      </c>
      <c r="C145" s="8">
        <v>0</v>
      </c>
      <c r="D145" s="8">
        <v>0</v>
      </c>
      <c r="E145" s="8">
        <v>0</v>
      </c>
      <c r="F145" s="169">
        <f t="shared" si="63"/>
        <v>0</v>
      </c>
      <c r="G145" s="8">
        <v>0</v>
      </c>
      <c r="H145" s="169">
        <f t="shared" si="64"/>
        <v>0</v>
      </c>
      <c r="I145" s="8">
        <v>0</v>
      </c>
      <c r="J145" s="8">
        <v>0</v>
      </c>
      <c r="K145" s="8">
        <v>0</v>
      </c>
      <c r="L145" s="8">
        <v>0</v>
      </c>
      <c r="M145" s="8">
        <v>0</v>
      </c>
      <c r="N145" s="8">
        <v>0</v>
      </c>
      <c r="O145" s="8">
        <v>0</v>
      </c>
      <c r="P145" s="30"/>
      <c r="Q145" s="8">
        <v>18.494999526544348</v>
      </c>
      <c r="R145" s="8">
        <v>16.305982640992767</v>
      </c>
      <c r="S145" s="8">
        <v>16.223791668208754</v>
      </c>
      <c r="T145" s="8">
        <v>17.594421598688129</v>
      </c>
      <c r="U145" s="160"/>
      <c r="V145" s="8">
        <v>18.641525418434952</v>
      </c>
      <c r="W145" s="160"/>
      <c r="X145" s="8">
        <v>19.559081367611931</v>
      </c>
      <c r="Y145" s="8">
        <v>20.509216030801323</v>
      </c>
      <c r="Z145" s="8">
        <v>21.52194098837089</v>
      </c>
      <c r="AA145" s="8">
        <v>23.030779208511369</v>
      </c>
      <c r="AB145" s="8">
        <v>29.651603107364359</v>
      </c>
      <c r="AC145" s="8">
        <v>38.86619184762344</v>
      </c>
      <c r="AD145" s="8">
        <v>49.479787130134746</v>
      </c>
      <c r="AE145" s="30"/>
      <c r="AF145" s="8">
        <v>-18.494999526544348</v>
      </c>
      <c r="AG145" s="8">
        <v>-16.305982640992767</v>
      </c>
      <c r="AH145" s="8">
        <v>-16.223791668208754</v>
      </c>
      <c r="AI145" s="8">
        <v>-17.594421598688129</v>
      </c>
      <c r="AJ145" s="8">
        <v>-18.641525418434952</v>
      </c>
      <c r="AK145" s="8">
        <v>-19.559081367611931</v>
      </c>
      <c r="AL145" s="8">
        <v>-20.509216030801323</v>
      </c>
      <c r="AM145" s="8">
        <v>-21.52194098837089</v>
      </c>
      <c r="AN145" s="8">
        <v>-23.030779208511369</v>
      </c>
      <c r="AO145" s="8">
        <v>-29.651603107364359</v>
      </c>
      <c r="AP145" s="8">
        <v>-38.86619184762344</v>
      </c>
      <c r="AQ145" s="8">
        <v>-49.479787130134746</v>
      </c>
      <c r="AR145" s="30"/>
      <c r="AS145" s="8">
        <v>0</v>
      </c>
      <c r="AT145" s="8">
        <v>0</v>
      </c>
      <c r="AU145" s="8">
        <v>0</v>
      </c>
      <c r="AV145" s="8">
        <v>0</v>
      </c>
      <c r="AW145" s="169">
        <f t="shared" ref="AW145:AY145" si="120">AV145</f>
        <v>0</v>
      </c>
      <c r="AX145" s="8">
        <v>0</v>
      </c>
      <c r="AY145" s="169">
        <f t="shared" si="120"/>
        <v>0</v>
      </c>
      <c r="AZ145" s="8">
        <v>0</v>
      </c>
      <c r="BA145" s="8">
        <v>0</v>
      </c>
      <c r="BB145" s="8">
        <v>0</v>
      </c>
      <c r="BC145" s="8">
        <v>0</v>
      </c>
      <c r="BD145" s="195" t="e">
        <f t="shared" si="52"/>
        <v>#DIV/0!</v>
      </c>
      <c r="BE145" s="195" t="e">
        <f t="shared" si="53"/>
        <v>#DIV/0!</v>
      </c>
      <c r="BF145" s="195" t="e">
        <f t="shared" si="54"/>
        <v>#DIV/0!</v>
      </c>
      <c r="BG145" s="8">
        <v>0</v>
      </c>
      <c r="BH145" s="195" t="e">
        <f t="shared" si="55"/>
        <v>#DIV/0!</v>
      </c>
      <c r="BI145" s="195" t="e">
        <f t="shared" si="56"/>
        <v>#DIV/0!</v>
      </c>
      <c r="BJ145" s="195" t="e">
        <f t="shared" si="57"/>
        <v>#DIV/0!</v>
      </c>
      <c r="BK145" s="195" t="e">
        <f t="shared" si="58"/>
        <v>#DIV/0!</v>
      </c>
      <c r="BL145" s="8">
        <v>0</v>
      </c>
      <c r="BM145" s="195" t="e">
        <f t="shared" si="59"/>
        <v>#DIV/0!</v>
      </c>
      <c r="BN145" s="195" t="e">
        <f t="shared" si="60"/>
        <v>#DIV/0!</v>
      </c>
      <c r="BO145" s="195" t="e">
        <f t="shared" si="61"/>
        <v>#DIV/0!</v>
      </c>
      <c r="BP145" s="195" t="e">
        <f t="shared" si="62"/>
        <v>#DIV/0!</v>
      </c>
      <c r="BQ145" s="8">
        <v>0</v>
      </c>
      <c r="BR145" s="202" t="e">
        <f t="shared" si="76"/>
        <v>#DIV/0!</v>
      </c>
      <c r="BS145" s="202" t="e">
        <f t="shared" si="73"/>
        <v>#DIV/0!</v>
      </c>
      <c r="BT145" s="202" t="e">
        <f t="shared" si="74"/>
        <v>#DIV/0!</v>
      </c>
      <c r="BU145" s="30"/>
      <c r="BV145" s="30"/>
    </row>
    <row r="146" spans="1:74" x14ac:dyDescent="0.35">
      <c r="A146" s="6" t="s">
        <v>30</v>
      </c>
      <c r="B146" s="3">
        <v>66</v>
      </c>
      <c r="C146" s="3">
        <v>66</v>
      </c>
      <c r="D146" s="3">
        <v>66</v>
      </c>
      <c r="E146" s="3">
        <v>66</v>
      </c>
      <c r="F146" s="170">
        <f t="shared" si="63"/>
        <v>66</v>
      </c>
      <c r="G146" s="3">
        <v>66</v>
      </c>
      <c r="H146" s="170">
        <f t="shared" si="64"/>
        <v>66</v>
      </c>
      <c r="I146" s="3">
        <v>66</v>
      </c>
      <c r="J146" s="3">
        <v>66</v>
      </c>
      <c r="K146" s="3">
        <v>66</v>
      </c>
      <c r="L146" s="3">
        <v>66</v>
      </c>
      <c r="M146" s="3">
        <v>66</v>
      </c>
      <c r="N146" s="3">
        <v>66</v>
      </c>
      <c r="O146" s="3">
        <v>66</v>
      </c>
      <c r="P146" s="30"/>
      <c r="Q146" s="3">
        <v>134.69429319440627</v>
      </c>
      <c r="R146" s="3">
        <v>117.97270314867613</v>
      </c>
      <c r="S146" s="3">
        <v>127.271920479013</v>
      </c>
      <c r="T146" s="3">
        <v>136.39430308052317</v>
      </c>
      <c r="U146" s="3"/>
      <c r="V146" s="3">
        <v>144.39696792505754</v>
      </c>
      <c r="W146" s="3"/>
      <c r="X146" s="3">
        <v>151.66708800736166</v>
      </c>
      <c r="Y146" s="3">
        <v>159.55861645820869</v>
      </c>
      <c r="Z146" s="3">
        <v>167.73802607481417</v>
      </c>
      <c r="AA146" s="3">
        <v>178.46750666562815</v>
      </c>
      <c r="AB146" s="3">
        <v>224.96306127758427</v>
      </c>
      <c r="AC146" s="3">
        <v>289.63164064473625</v>
      </c>
      <c r="AD146" s="3">
        <v>364.52300496173604</v>
      </c>
      <c r="AE146" s="30"/>
      <c r="AF146" s="3">
        <v>-68.694293194406271</v>
      </c>
      <c r="AG146" s="3">
        <v>-51.972703148676132</v>
      </c>
      <c r="AH146" s="3">
        <v>-61.271920479013005</v>
      </c>
      <c r="AI146" s="3">
        <v>-70.394303080523173</v>
      </c>
      <c r="AJ146" s="3">
        <v>-78.396967925057538</v>
      </c>
      <c r="AK146" s="3">
        <v>-85.667088007361656</v>
      </c>
      <c r="AL146" s="3">
        <v>-93.558616458208689</v>
      </c>
      <c r="AM146" s="3">
        <v>-101.73802607481417</v>
      </c>
      <c r="AN146" s="3">
        <v>-112.46750666562815</v>
      </c>
      <c r="AO146" s="3">
        <v>-158.96306127758427</v>
      </c>
      <c r="AP146" s="3">
        <v>-223.63164064473625</v>
      </c>
      <c r="AQ146" s="3">
        <v>-298.52300496173604</v>
      </c>
      <c r="AR146" s="30"/>
      <c r="AS146" s="3">
        <v>1.8901673674003585</v>
      </c>
      <c r="AT146" s="3">
        <v>0</v>
      </c>
      <c r="AU146" s="3">
        <v>0</v>
      </c>
      <c r="AV146" s="3">
        <v>0</v>
      </c>
      <c r="AW146" s="170">
        <f t="shared" ref="AW146:AY146" si="121">AV146</f>
        <v>0</v>
      </c>
      <c r="AX146" s="3">
        <v>0</v>
      </c>
      <c r="AY146" s="170">
        <f t="shared" si="121"/>
        <v>0</v>
      </c>
      <c r="AZ146" s="3">
        <v>0</v>
      </c>
      <c r="BA146" s="3">
        <v>0</v>
      </c>
      <c r="BB146" s="3">
        <v>0</v>
      </c>
      <c r="BC146" s="3">
        <v>0</v>
      </c>
      <c r="BD146" s="194" t="e">
        <f t="shared" si="52"/>
        <v>#DIV/0!</v>
      </c>
      <c r="BE146" s="194" t="e">
        <f t="shared" si="53"/>
        <v>#DIV/0!</v>
      </c>
      <c r="BF146" s="194" t="e">
        <f t="shared" si="54"/>
        <v>#DIV/0!</v>
      </c>
      <c r="BG146" s="3">
        <v>0</v>
      </c>
      <c r="BH146" s="194" t="e">
        <f t="shared" si="55"/>
        <v>#DIV/0!</v>
      </c>
      <c r="BI146" s="194" t="e">
        <f t="shared" si="56"/>
        <v>#DIV/0!</v>
      </c>
      <c r="BJ146" s="194" t="e">
        <f t="shared" si="57"/>
        <v>#DIV/0!</v>
      </c>
      <c r="BK146" s="194" t="e">
        <f t="shared" si="58"/>
        <v>#DIV/0!</v>
      </c>
      <c r="BL146" s="3">
        <v>0</v>
      </c>
      <c r="BM146" s="194" t="e">
        <f t="shared" si="59"/>
        <v>#DIV/0!</v>
      </c>
      <c r="BN146" s="194" t="e">
        <f t="shared" si="60"/>
        <v>#DIV/0!</v>
      </c>
      <c r="BO146" s="194" t="e">
        <f t="shared" si="61"/>
        <v>#DIV/0!</v>
      </c>
      <c r="BP146" s="194" t="e">
        <f t="shared" si="62"/>
        <v>#DIV/0!</v>
      </c>
      <c r="BQ146" s="3">
        <v>0</v>
      </c>
      <c r="BR146" s="202" t="e">
        <f t="shared" si="76"/>
        <v>#DIV/0!</v>
      </c>
      <c r="BS146" s="202" t="e">
        <f t="shared" si="73"/>
        <v>#DIV/0!</v>
      </c>
      <c r="BT146" s="202" t="e">
        <f t="shared" si="74"/>
        <v>#DIV/0!</v>
      </c>
      <c r="BU146" s="30"/>
      <c r="BV146" s="30"/>
    </row>
    <row r="147" spans="1:74" x14ac:dyDescent="0.35">
      <c r="A147" s="7" t="s">
        <v>26</v>
      </c>
      <c r="B147" s="8">
        <v>0</v>
      </c>
      <c r="C147" s="8">
        <v>0</v>
      </c>
      <c r="D147" s="8">
        <v>0</v>
      </c>
      <c r="E147" s="8">
        <v>0</v>
      </c>
      <c r="F147" s="169">
        <f t="shared" si="63"/>
        <v>0</v>
      </c>
      <c r="G147" s="8">
        <v>0</v>
      </c>
      <c r="H147" s="169">
        <f t="shared" si="64"/>
        <v>0</v>
      </c>
      <c r="I147" s="8">
        <v>0</v>
      </c>
      <c r="J147" s="8">
        <v>0</v>
      </c>
      <c r="K147" s="8">
        <v>0</v>
      </c>
      <c r="L147" s="8">
        <v>0</v>
      </c>
      <c r="M147" s="8">
        <v>0</v>
      </c>
      <c r="N147" s="8">
        <v>0</v>
      </c>
      <c r="O147" s="8">
        <v>0</v>
      </c>
      <c r="P147" s="30"/>
      <c r="Q147" s="8">
        <v>34.865672211111473</v>
      </c>
      <c r="R147" s="8">
        <v>34.256789234881339</v>
      </c>
      <c r="S147" s="8">
        <v>33.791370604667748</v>
      </c>
      <c r="T147" s="8">
        <v>35.892015084450044</v>
      </c>
      <c r="U147" s="160"/>
      <c r="V147" s="8">
        <v>37.354562984767831</v>
      </c>
      <c r="W147" s="160"/>
      <c r="X147" s="8">
        <v>38.554121669437166</v>
      </c>
      <c r="Y147" s="8">
        <v>39.758720704127725</v>
      </c>
      <c r="Z147" s="8">
        <v>41.011666949444425</v>
      </c>
      <c r="AA147" s="8">
        <v>42.995132261505539</v>
      </c>
      <c r="AB147" s="8">
        <v>50.960490357456131</v>
      </c>
      <c r="AC147" s="8">
        <v>57.100179504765244</v>
      </c>
      <c r="AD147" s="8">
        <v>61.218215873828541</v>
      </c>
      <c r="AE147" s="30"/>
      <c r="AF147" s="8">
        <v>-34.865672211111473</v>
      </c>
      <c r="AG147" s="8">
        <v>-34.256789234881339</v>
      </c>
      <c r="AH147" s="8">
        <v>-33.791370604667748</v>
      </c>
      <c r="AI147" s="8">
        <v>-35.892015084450044</v>
      </c>
      <c r="AJ147" s="8">
        <v>-37.354562984767831</v>
      </c>
      <c r="AK147" s="8">
        <v>-38.554121669437166</v>
      </c>
      <c r="AL147" s="8">
        <v>-39.758720704127725</v>
      </c>
      <c r="AM147" s="8">
        <v>-41.011666949444425</v>
      </c>
      <c r="AN147" s="8">
        <v>-42.995132261505539</v>
      </c>
      <c r="AO147" s="8">
        <v>-50.960490357456131</v>
      </c>
      <c r="AP147" s="8">
        <v>-57.100179504765244</v>
      </c>
      <c r="AQ147" s="8">
        <v>-61.218215873828541</v>
      </c>
      <c r="AR147" s="30"/>
      <c r="AS147" s="8">
        <v>0</v>
      </c>
      <c r="AT147" s="8">
        <v>0</v>
      </c>
      <c r="AU147" s="8">
        <v>0</v>
      </c>
      <c r="AV147" s="8">
        <v>0</v>
      </c>
      <c r="AW147" s="169">
        <f t="shared" ref="AW147:AY147" si="122">AV147</f>
        <v>0</v>
      </c>
      <c r="AX147" s="8">
        <v>0</v>
      </c>
      <c r="AY147" s="169">
        <f t="shared" si="122"/>
        <v>0</v>
      </c>
      <c r="AZ147" s="8">
        <v>0</v>
      </c>
      <c r="BA147" s="8">
        <v>0</v>
      </c>
      <c r="BB147" s="8">
        <v>0</v>
      </c>
      <c r="BC147" s="8">
        <v>0</v>
      </c>
      <c r="BD147" s="195" t="e">
        <f t="shared" si="52"/>
        <v>#DIV/0!</v>
      </c>
      <c r="BE147" s="195" t="e">
        <f t="shared" si="53"/>
        <v>#DIV/0!</v>
      </c>
      <c r="BF147" s="195" t="e">
        <f t="shared" si="54"/>
        <v>#DIV/0!</v>
      </c>
      <c r="BG147" s="8">
        <v>0</v>
      </c>
      <c r="BH147" s="195" t="e">
        <f t="shared" si="55"/>
        <v>#DIV/0!</v>
      </c>
      <c r="BI147" s="195" t="e">
        <f t="shared" si="56"/>
        <v>#DIV/0!</v>
      </c>
      <c r="BJ147" s="195" t="e">
        <f t="shared" si="57"/>
        <v>#DIV/0!</v>
      </c>
      <c r="BK147" s="195" t="e">
        <f t="shared" si="58"/>
        <v>#DIV/0!</v>
      </c>
      <c r="BL147" s="8">
        <v>0</v>
      </c>
      <c r="BM147" s="195" t="e">
        <f t="shared" si="59"/>
        <v>#DIV/0!</v>
      </c>
      <c r="BN147" s="195" t="e">
        <f t="shared" si="60"/>
        <v>#DIV/0!</v>
      </c>
      <c r="BO147" s="195" t="e">
        <f t="shared" si="61"/>
        <v>#DIV/0!</v>
      </c>
      <c r="BP147" s="195" t="e">
        <f t="shared" si="62"/>
        <v>#DIV/0!</v>
      </c>
      <c r="BQ147" s="8">
        <v>0</v>
      </c>
      <c r="BR147" s="202" t="e">
        <f t="shared" si="76"/>
        <v>#DIV/0!</v>
      </c>
      <c r="BS147" s="202" t="e">
        <f t="shared" si="73"/>
        <v>#DIV/0!</v>
      </c>
      <c r="BT147" s="202" t="e">
        <f t="shared" si="74"/>
        <v>#DIV/0!</v>
      </c>
      <c r="BU147" s="30"/>
      <c r="BV147" s="30"/>
    </row>
    <row r="148" spans="1:74" x14ac:dyDescent="0.35">
      <c r="A148" s="6" t="s">
        <v>28</v>
      </c>
      <c r="B148" s="3">
        <v>246.40000000000003</v>
      </c>
      <c r="C148" s="3">
        <v>255.20000000000005</v>
      </c>
      <c r="D148" s="3">
        <v>267.96000000000004</v>
      </c>
      <c r="E148" s="3">
        <v>281.04538000000002</v>
      </c>
      <c r="F148" s="170">
        <f t="shared" si="63"/>
        <v>281.04538000000002</v>
      </c>
      <c r="G148" s="3">
        <v>294.46303039999998</v>
      </c>
      <c r="H148" s="170">
        <f t="shared" si="64"/>
        <v>294.46303039999998</v>
      </c>
      <c r="I148" s="3">
        <v>308.21997510149993</v>
      </c>
      <c r="J148" s="3">
        <v>322.32337396220493</v>
      </c>
      <c r="K148" s="3">
        <v>336.78052529433319</v>
      </c>
      <c r="L148" s="3">
        <v>351.59886840728382</v>
      </c>
      <c r="M148" s="3">
        <v>414.63802596498533</v>
      </c>
      <c r="N148" s="3">
        <v>431.37903626332155</v>
      </c>
      <c r="O148" s="3">
        <v>475.0430118850968</v>
      </c>
      <c r="P148" s="30"/>
      <c r="Q148" s="3">
        <v>21.869327161076715</v>
      </c>
      <c r="R148" s="3">
        <v>18.537605885976483</v>
      </c>
      <c r="S148" s="3">
        <v>19.206177281055414</v>
      </c>
      <c r="T148" s="3">
        <v>20.664543972437073</v>
      </c>
      <c r="U148" s="3"/>
      <c r="V148" s="3">
        <v>21.825673736568707</v>
      </c>
      <c r="W148" s="3"/>
      <c r="X148" s="3">
        <v>22.946095507723737</v>
      </c>
      <c r="Y148" s="3">
        <v>24.139947811965978</v>
      </c>
      <c r="Z148" s="3">
        <v>25.37227306191533</v>
      </c>
      <c r="AA148" s="3">
        <v>26.799456806632584</v>
      </c>
      <c r="AB148" s="3">
        <v>32.945490367615058</v>
      </c>
      <c r="AC148" s="3">
        <v>41.516313847201339</v>
      </c>
      <c r="AD148" s="3">
        <v>51.356408555302323</v>
      </c>
      <c r="AE148" s="30"/>
      <c r="AF148" s="3">
        <v>224.53067283892332</v>
      </c>
      <c r="AG148" s="3">
        <v>236.66239411402356</v>
      </c>
      <c r="AH148" s="3">
        <v>248.75382271894463</v>
      </c>
      <c r="AI148" s="3">
        <v>260.38083602756296</v>
      </c>
      <c r="AJ148" s="3">
        <v>272.63735666343126</v>
      </c>
      <c r="AK148" s="3">
        <v>285.2738795937762</v>
      </c>
      <c r="AL148" s="3">
        <v>298.18342615023897</v>
      </c>
      <c r="AM148" s="3">
        <v>311.40825223241785</v>
      </c>
      <c r="AN148" s="3">
        <v>324.79941160065124</v>
      </c>
      <c r="AO148" s="3">
        <v>381.69253559737029</v>
      </c>
      <c r="AP148" s="3">
        <v>389.86272241612022</v>
      </c>
      <c r="AQ148" s="3">
        <v>423.68660332979448</v>
      </c>
      <c r="AR148" s="30"/>
      <c r="AS148" s="3">
        <v>0</v>
      </c>
      <c r="AT148" s="3">
        <v>0</v>
      </c>
      <c r="AU148" s="3">
        <v>0</v>
      </c>
      <c r="AV148" s="3">
        <v>0</v>
      </c>
      <c r="AW148" s="170">
        <f t="shared" ref="AW148:AY149" si="123">AV148</f>
        <v>0</v>
      </c>
      <c r="AX148" s="3">
        <v>0</v>
      </c>
      <c r="AY148" s="170">
        <f t="shared" si="123"/>
        <v>0</v>
      </c>
      <c r="AZ148" s="3">
        <v>0</v>
      </c>
      <c r="BA148" s="3">
        <v>0</v>
      </c>
      <c r="BB148" s="3">
        <v>0</v>
      </c>
      <c r="BC148" s="3">
        <v>0</v>
      </c>
      <c r="BD148" s="194" t="e">
        <f t="shared" si="52"/>
        <v>#DIV/0!</v>
      </c>
      <c r="BE148" s="194" t="e">
        <f t="shared" si="53"/>
        <v>#DIV/0!</v>
      </c>
      <c r="BF148" s="194" t="e">
        <f t="shared" si="54"/>
        <v>#DIV/0!</v>
      </c>
      <c r="BG148" s="3">
        <v>0</v>
      </c>
      <c r="BH148" s="194" t="e">
        <f t="shared" si="55"/>
        <v>#DIV/0!</v>
      </c>
      <c r="BI148" s="194" t="e">
        <f t="shared" si="56"/>
        <v>#DIV/0!</v>
      </c>
      <c r="BJ148" s="194" t="e">
        <f t="shared" si="57"/>
        <v>#DIV/0!</v>
      </c>
      <c r="BK148" s="194" t="e">
        <f t="shared" si="58"/>
        <v>#DIV/0!</v>
      </c>
      <c r="BL148" s="3">
        <v>0</v>
      </c>
      <c r="BM148" s="194" t="e">
        <f t="shared" si="59"/>
        <v>#DIV/0!</v>
      </c>
      <c r="BN148" s="194" t="e">
        <f t="shared" si="60"/>
        <v>#DIV/0!</v>
      </c>
      <c r="BO148" s="194" t="e">
        <f t="shared" si="61"/>
        <v>#DIV/0!</v>
      </c>
      <c r="BP148" s="194" t="e">
        <f t="shared" si="62"/>
        <v>#DIV/0!</v>
      </c>
      <c r="BQ148" s="3">
        <v>0</v>
      </c>
      <c r="BR148" s="202" t="e">
        <f t="shared" si="76"/>
        <v>#DIV/0!</v>
      </c>
      <c r="BS148" s="202" t="e">
        <f t="shared" si="73"/>
        <v>#DIV/0!</v>
      </c>
      <c r="BT148" s="202" t="e">
        <f t="shared" si="74"/>
        <v>#DIV/0!</v>
      </c>
      <c r="BU148" s="30"/>
      <c r="BV148" s="30"/>
    </row>
    <row r="149" spans="1:74" x14ac:dyDescent="0.35">
      <c r="A149" s="7" t="s">
        <v>31</v>
      </c>
      <c r="B149" s="8">
        <v>0</v>
      </c>
      <c r="C149" s="8">
        <v>0</v>
      </c>
      <c r="D149" s="8">
        <v>0</v>
      </c>
      <c r="E149" s="8">
        <v>0</v>
      </c>
      <c r="F149" s="169">
        <f t="shared" si="63"/>
        <v>0</v>
      </c>
      <c r="G149" s="8">
        <v>0</v>
      </c>
      <c r="H149" s="169">
        <f t="shared" si="64"/>
        <v>0</v>
      </c>
      <c r="I149" s="8">
        <v>0</v>
      </c>
      <c r="J149" s="8">
        <v>0</v>
      </c>
      <c r="K149" s="8">
        <v>0</v>
      </c>
      <c r="L149" s="8">
        <v>0</v>
      </c>
      <c r="M149" s="8">
        <v>0</v>
      </c>
      <c r="N149" s="8">
        <v>0</v>
      </c>
      <c r="O149" s="8">
        <v>0</v>
      </c>
      <c r="P149" s="30"/>
      <c r="Q149" s="8">
        <v>6.8510242879174301</v>
      </c>
      <c r="R149" s="8">
        <v>6.2147365541286295</v>
      </c>
      <c r="S149" s="8">
        <v>6.2752391795280031</v>
      </c>
      <c r="T149" s="8">
        <v>6.7815373455411105</v>
      </c>
      <c r="U149" s="160"/>
      <c r="V149" s="8">
        <v>7.1790119565143637</v>
      </c>
      <c r="W149" s="160"/>
      <c r="X149" s="8">
        <v>7.5387389948927774</v>
      </c>
      <c r="Y149" s="8">
        <v>7.9150551285690121</v>
      </c>
      <c r="Z149" s="8">
        <v>8.3120140378324692</v>
      </c>
      <c r="AA149" s="8">
        <v>8.858905339452761</v>
      </c>
      <c r="AB149" s="8">
        <v>11.248752620843165</v>
      </c>
      <c r="AC149" s="8">
        <v>14.5844757502012</v>
      </c>
      <c r="AD149" s="8">
        <v>18.433487382968295</v>
      </c>
      <c r="AE149" s="30"/>
      <c r="AF149" s="8">
        <v>-6.8510242879174301</v>
      </c>
      <c r="AG149" s="8">
        <v>-6.2147365541286295</v>
      </c>
      <c r="AH149" s="8">
        <v>-6.2752391795280031</v>
      </c>
      <c r="AI149" s="8">
        <v>-6.7815373455411105</v>
      </c>
      <c r="AJ149" s="8">
        <v>-7.1790119565143637</v>
      </c>
      <c r="AK149" s="8">
        <v>-7.5387389948927774</v>
      </c>
      <c r="AL149" s="8">
        <v>-7.9150551285690121</v>
      </c>
      <c r="AM149" s="8">
        <v>-8.3120140378324692</v>
      </c>
      <c r="AN149" s="8">
        <v>-8.858905339452761</v>
      </c>
      <c r="AO149" s="8">
        <v>-11.248752620843165</v>
      </c>
      <c r="AP149" s="8">
        <v>-14.5844757502012</v>
      </c>
      <c r="AQ149" s="8">
        <v>-18.433487382968295</v>
      </c>
      <c r="AR149" s="30"/>
      <c r="AS149" s="8">
        <v>0</v>
      </c>
      <c r="AT149" s="8">
        <v>0</v>
      </c>
      <c r="AU149" s="8">
        <v>0</v>
      </c>
      <c r="AV149" s="8">
        <v>0</v>
      </c>
      <c r="AW149" s="169">
        <f t="shared" si="123"/>
        <v>0</v>
      </c>
      <c r="AX149" s="8">
        <v>0</v>
      </c>
      <c r="AY149" s="169">
        <f t="shared" si="123"/>
        <v>0</v>
      </c>
      <c r="AZ149" s="8">
        <v>0</v>
      </c>
      <c r="BA149" s="8">
        <v>0</v>
      </c>
      <c r="BB149" s="8">
        <v>0</v>
      </c>
      <c r="BC149" s="8">
        <v>0</v>
      </c>
      <c r="BD149" s="195" t="e">
        <f t="shared" si="52"/>
        <v>#DIV/0!</v>
      </c>
      <c r="BE149" s="195" t="e">
        <f t="shared" si="53"/>
        <v>#DIV/0!</v>
      </c>
      <c r="BF149" s="195" t="e">
        <f t="shared" si="54"/>
        <v>#DIV/0!</v>
      </c>
      <c r="BG149" s="8">
        <v>0</v>
      </c>
      <c r="BH149" s="195" t="e">
        <f t="shared" si="55"/>
        <v>#DIV/0!</v>
      </c>
      <c r="BI149" s="195" t="e">
        <f t="shared" si="56"/>
        <v>#DIV/0!</v>
      </c>
      <c r="BJ149" s="195" t="e">
        <f t="shared" si="57"/>
        <v>#DIV/0!</v>
      </c>
      <c r="BK149" s="195" t="e">
        <f t="shared" si="58"/>
        <v>#DIV/0!</v>
      </c>
      <c r="BL149" s="8">
        <v>0</v>
      </c>
      <c r="BM149" s="195" t="e">
        <f t="shared" si="59"/>
        <v>#DIV/0!</v>
      </c>
      <c r="BN149" s="195" t="e">
        <f t="shared" si="60"/>
        <v>#DIV/0!</v>
      </c>
      <c r="BO149" s="195" t="e">
        <f t="shared" si="61"/>
        <v>#DIV/0!</v>
      </c>
      <c r="BP149" s="195" t="e">
        <f t="shared" si="62"/>
        <v>#DIV/0!</v>
      </c>
      <c r="BQ149" s="8">
        <v>0</v>
      </c>
      <c r="BR149" s="202" t="e">
        <f t="shared" si="76"/>
        <v>#DIV/0!</v>
      </c>
      <c r="BS149" s="202" t="e">
        <f t="shared" si="73"/>
        <v>#DIV/0!</v>
      </c>
      <c r="BT149" s="202" t="e">
        <f t="shared" si="74"/>
        <v>#DIV/0!</v>
      </c>
      <c r="BU149" s="30"/>
      <c r="BV149" s="30"/>
    </row>
    <row r="150" spans="1:74" x14ac:dyDescent="0.35">
      <c r="F150" s="172"/>
      <c r="H150" s="172"/>
      <c r="AF150" s="32"/>
      <c r="AG150" s="32"/>
      <c r="AH150" s="32"/>
      <c r="AI150" s="32"/>
      <c r="AJ150" s="32"/>
      <c r="AK150" s="32"/>
      <c r="AL150" s="32"/>
      <c r="AM150" s="32"/>
      <c r="AN150" s="32"/>
      <c r="AO150" s="32"/>
      <c r="AP150" s="32"/>
      <c r="AQ150" s="32"/>
      <c r="AW150" s="172"/>
      <c r="AY150" s="172"/>
      <c r="BE150" s="188"/>
      <c r="BF150" s="188"/>
      <c r="BH150" s="188"/>
      <c r="BI150" s="188"/>
      <c r="BJ150" s="188"/>
      <c r="BK150" s="188"/>
      <c r="BM150" s="188"/>
      <c r="BN150" s="188"/>
      <c r="BO150" s="188"/>
      <c r="BP150" s="188"/>
      <c r="BR150" s="202" t="e">
        <f t="shared" si="76"/>
        <v>#DIV/0!</v>
      </c>
      <c r="BS150" s="202" t="e">
        <f t="shared" si="73"/>
        <v>#DIV/0!</v>
      </c>
      <c r="BT150" s="202" t="e">
        <f t="shared" si="74"/>
        <v>#DIV/0!</v>
      </c>
      <c r="BU150" s="30"/>
    </row>
    <row r="151" spans="1:74" x14ac:dyDescent="0.35">
      <c r="A151" s="7" t="s">
        <v>1</v>
      </c>
      <c r="B151" s="8">
        <v>12780.645312562814</v>
      </c>
      <c r="C151" s="8">
        <v>12003.82515516039</v>
      </c>
      <c r="D151" s="8">
        <v>12172.440354405946</v>
      </c>
      <c r="E151" s="8">
        <v>12625.303226904272</v>
      </c>
      <c r="F151" s="169"/>
      <c r="G151" s="8">
        <v>13364.765420930133</v>
      </c>
      <c r="H151" s="169"/>
      <c r="I151" s="8">
        <v>13080.257195365128</v>
      </c>
      <c r="J151" s="8">
        <v>12879.525792098164</v>
      </c>
      <c r="K151" s="8">
        <v>12852.305823157403</v>
      </c>
      <c r="L151" s="8">
        <v>12907.245014067901</v>
      </c>
      <c r="M151" s="8">
        <v>12475.105909780268</v>
      </c>
      <c r="N151" s="8">
        <v>14943.911781711668</v>
      </c>
      <c r="O151" s="8">
        <v>17165.397672401919</v>
      </c>
      <c r="Q151" s="8">
        <v>8002.4059597344531</v>
      </c>
      <c r="R151" s="8">
        <v>8327.7059756227918</v>
      </c>
      <c r="S151" s="8">
        <v>8544.5212123221063</v>
      </c>
      <c r="T151" s="8">
        <v>8958.6147982820967</v>
      </c>
      <c r="U151" s="160"/>
      <c r="V151" s="8">
        <v>9373.8001726365492</v>
      </c>
      <c r="W151" s="160"/>
      <c r="X151" s="8">
        <v>9757.155498716118</v>
      </c>
      <c r="Y151" s="8">
        <v>10212.741793645191</v>
      </c>
      <c r="Z151" s="8">
        <v>10654.377213272059</v>
      </c>
      <c r="AA151" s="8">
        <v>11146.098390184474</v>
      </c>
      <c r="AB151" s="8">
        <v>13116.625861508979</v>
      </c>
      <c r="AC151" s="8">
        <v>14792.681720536601</v>
      </c>
      <c r="AD151" s="8">
        <v>15711.278678234352</v>
      </c>
      <c r="AF151" s="8">
        <v>4778.2393528283592</v>
      </c>
      <c r="AG151" s="8">
        <v>3676.1191795375967</v>
      </c>
      <c r="AH151" s="8">
        <v>3627.9191420838397</v>
      </c>
      <c r="AI151" s="8">
        <v>3666.6884286221748</v>
      </c>
      <c r="AJ151" s="8">
        <v>3990.965248293583</v>
      </c>
      <c r="AK151" s="8">
        <v>3323.101696649011</v>
      </c>
      <c r="AL151" s="8">
        <v>2666.7839984529728</v>
      </c>
      <c r="AM151" s="8">
        <v>2197.9286098853454</v>
      </c>
      <c r="AN151" s="8">
        <v>1761.1466238834282</v>
      </c>
      <c r="AO151" s="8">
        <v>-641.51995172871011</v>
      </c>
      <c r="AP151" s="8">
        <v>151.23006117506566</v>
      </c>
      <c r="AQ151" s="8">
        <v>1454.1189941675675</v>
      </c>
      <c r="AS151" s="8">
        <v>5949.476155790755</v>
      </c>
      <c r="AT151" s="8">
        <v>5957.0227936957372</v>
      </c>
      <c r="AU151" s="8">
        <v>5556.4837213318415</v>
      </c>
      <c r="AV151" s="8">
        <v>5556.4837213318415</v>
      </c>
      <c r="AW151" s="169"/>
      <c r="AX151" s="8">
        <v>5556.4837213318415</v>
      </c>
      <c r="AY151" s="169"/>
      <c r="AZ151" s="8">
        <v>5556.4837213318415</v>
      </c>
      <c r="BA151" s="8">
        <v>5386.9699753333171</v>
      </c>
      <c r="BB151" s="8">
        <v>5225.9258882498889</v>
      </c>
      <c r="BC151" s="8">
        <v>5072.9280977034996</v>
      </c>
      <c r="BD151" s="195">
        <f t="shared" si="52"/>
        <v>4932.3747484379246</v>
      </c>
      <c r="BE151" s="195">
        <f t="shared" si="53"/>
        <v>4795.7156479393907</v>
      </c>
      <c r="BF151" s="195">
        <f t="shared" si="54"/>
        <v>4662.8428999995267</v>
      </c>
      <c r="BG151" s="8">
        <v>4533.6515978419366</v>
      </c>
      <c r="BH151" s="195">
        <f t="shared" si="55"/>
        <v>4509.7178516691338</v>
      </c>
      <c r="BI151" s="195">
        <f t="shared" si="56"/>
        <v>4485.9104549066251</v>
      </c>
      <c r="BJ151" s="195">
        <f t="shared" si="57"/>
        <v>4462.228740539168</v>
      </c>
      <c r="BK151" s="195">
        <f t="shared" si="58"/>
        <v>4438.6720450727835</v>
      </c>
      <c r="BL151" s="8">
        <v>4415.2397085161647</v>
      </c>
      <c r="BM151" s="195">
        <f t="shared" si="59"/>
        <v>4392.5075283877086</v>
      </c>
      <c r="BN151" s="195">
        <f t="shared" si="60"/>
        <v>4369.8923865284078</v>
      </c>
      <c r="BO151" s="195">
        <f t="shared" si="61"/>
        <v>4347.3936803582919</v>
      </c>
      <c r="BP151" s="195">
        <f t="shared" si="62"/>
        <v>4325.0108103998155</v>
      </c>
      <c r="BQ151" s="8">
        <v>4302.7431802618876</v>
      </c>
      <c r="BR151" s="202">
        <f t="shared" si="76"/>
        <v>-2.7706552617846714E-2</v>
      </c>
      <c r="BS151" s="202">
        <f t="shared" si="73"/>
        <v>-5.2791322086142012E-3</v>
      </c>
      <c r="BT151" s="202">
        <f t="shared" si="74"/>
        <v>-5.1485721340588375E-3</v>
      </c>
      <c r="BU151" s="30"/>
    </row>
    <row r="152" spans="1:74" x14ac:dyDescent="0.35">
      <c r="A152" s="7" t="s">
        <v>2</v>
      </c>
      <c r="B152" s="8">
        <v>3996.7619999999997</v>
      </c>
      <c r="C152" s="8">
        <v>4005.3096599999999</v>
      </c>
      <c r="D152" s="8">
        <v>4094.5933797999996</v>
      </c>
      <c r="E152" s="8">
        <v>4186.0429954804995</v>
      </c>
      <c r="F152" s="169"/>
      <c r="G152" s="8">
        <v>4279.7150524497602</v>
      </c>
      <c r="H152" s="169"/>
      <c r="I152" s="8">
        <v>4375.6676548727783</v>
      </c>
      <c r="J152" s="8">
        <v>4473.96051020291</v>
      </c>
      <c r="K152" s="8">
        <v>4574.65497501346</v>
      </c>
      <c r="L152" s="8">
        <v>4677.8141021676765</v>
      </c>
      <c r="M152" s="8">
        <v>5116.4204203806657</v>
      </c>
      <c r="N152" s="8">
        <v>5376.2612663593618</v>
      </c>
      <c r="O152" s="8">
        <v>5649.2951458849757</v>
      </c>
      <c r="Q152" s="8">
        <v>3143.070759420204</v>
      </c>
      <c r="R152" s="8">
        <v>3086.0687910847746</v>
      </c>
      <c r="S152" s="8">
        <v>3153.9533336948843</v>
      </c>
      <c r="T152" s="8">
        <v>3296.4727595167733</v>
      </c>
      <c r="U152" s="160"/>
      <c r="V152" s="8">
        <v>3423.9712999622138</v>
      </c>
      <c r="W152" s="160"/>
      <c r="X152" s="8">
        <v>3535.5657894505885</v>
      </c>
      <c r="Y152" s="8">
        <v>3664.3695420533527</v>
      </c>
      <c r="Z152" s="8">
        <v>3787.9244521606097</v>
      </c>
      <c r="AA152" s="8">
        <v>3932.6736446099212</v>
      </c>
      <c r="AB152" s="8">
        <v>4483.4005665197774</v>
      </c>
      <c r="AC152" s="8">
        <v>5221.9080058552827</v>
      </c>
      <c r="AD152" s="8">
        <v>5950.0198087906028</v>
      </c>
      <c r="AF152" s="8">
        <v>853.69124057979582</v>
      </c>
      <c r="AG152" s="8">
        <v>919.24086891522518</v>
      </c>
      <c r="AH152" s="8">
        <v>940.64004610511574</v>
      </c>
      <c r="AI152" s="8">
        <v>889.57023596372642</v>
      </c>
      <c r="AJ152" s="8">
        <v>855.74375248754609</v>
      </c>
      <c r="AK152" s="8">
        <v>840.10186542218935</v>
      </c>
      <c r="AL152" s="8">
        <v>809.59096814955774</v>
      </c>
      <c r="AM152" s="8">
        <v>786.73052285285087</v>
      </c>
      <c r="AN152" s="8">
        <v>745.14045755775624</v>
      </c>
      <c r="AO152" s="8">
        <v>633.01985386088904</v>
      </c>
      <c r="AP152" s="8">
        <v>154.35326050407934</v>
      </c>
      <c r="AQ152" s="8">
        <v>-300.72466290562716</v>
      </c>
      <c r="AS152" s="8">
        <v>876.10636592954074</v>
      </c>
      <c r="AT152" s="8">
        <v>546.20038067277881</v>
      </c>
      <c r="AU152" s="8">
        <v>337.43901992670419</v>
      </c>
      <c r="AV152" s="8">
        <v>696.47279497989825</v>
      </c>
      <c r="AW152" s="169"/>
      <c r="AX152" s="8">
        <v>721.60515923362186</v>
      </c>
      <c r="AY152" s="169"/>
      <c r="AZ152" s="8">
        <v>747.99414170003161</v>
      </c>
      <c r="BA152" s="8">
        <v>775.70257328976186</v>
      </c>
      <c r="BB152" s="8">
        <v>804.79642645897866</v>
      </c>
      <c r="BC152" s="8">
        <v>804.79642645897866</v>
      </c>
      <c r="BD152" s="195">
        <f t="shared" si="52"/>
        <v>804.79642645897866</v>
      </c>
      <c r="BE152" s="195">
        <f t="shared" si="53"/>
        <v>804.79642645897866</v>
      </c>
      <c r="BF152" s="195">
        <f t="shared" si="54"/>
        <v>804.79642645897866</v>
      </c>
      <c r="BG152" s="8">
        <v>804.79642645897866</v>
      </c>
      <c r="BH152" s="195">
        <f t="shared" si="55"/>
        <v>804.79642645897866</v>
      </c>
      <c r="BI152" s="195">
        <f t="shared" si="56"/>
        <v>804.79642645897866</v>
      </c>
      <c r="BJ152" s="195">
        <f t="shared" si="57"/>
        <v>804.79642645897866</v>
      </c>
      <c r="BK152" s="195">
        <f t="shared" si="58"/>
        <v>804.79642645897866</v>
      </c>
      <c r="BL152" s="8">
        <v>804.79642645897866</v>
      </c>
      <c r="BM152" s="195">
        <f t="shared" si="59"/>
        <v>804.79642645897866</v>
      </c>
      <c r="BN152" s="195">
        <f t="shared" si="60"/>
        <v>804.79642645897866</v>
      </c>
      <c r="BO152" s="195">
        <f t="shared" si="61"/>
        <v>804.79642645897866</v>
      </c>
      <c r="BP152" s="195">
        <f t="shared" si="62"/>
        <v>804.79642645897866</v>
      </c>
      <c r="BQ152" s="8">
        <v>804.79642645897866</v>
      </c>
      <c r="BR152" s="202">
        <f t="shared" si="76"/>
        <v>0</v>
      </c>
      <c r="BS152" s="202">
        <f t="shared" si="73"/>
        <v>0</v>
      </c>
      <c r="BT152" s="202">
        <f t="shared" si="74"/>
        <v>0</v>
      </c>
      <c r="BU152" s="30"/>
    </row>
    <row r="153" spans="1:74" x14ac:dyDescent="0.35">
      <c r="A153" s="7" t="s">
        <v>3</v>
      </c>
      <c r="B153" s="8">
        <v>11345.29</v>
      </c>
      <c r="C153" s="8">
        <v>11734.765350000001</v>
      </c>
      <c r="D153" s="8">
        <v>12471.671223000001</v>
      </c>
      <c r="E153" s="8">
        <v>13256.8609337175</v>
      </c>
      <c r="F153" s="169"/>
      <c r="G153" s="8">
        <v>14093.776827017249</v>
      </c>
      <c r="H153" s="169"/>
      <c r="I153" s="8">
        <v>14986.118189453791</v>
      </c>
      <c r="J153" s="8">
        <v>15937.860725596225</v>
      </c>
      <c r="K153" s="8">
        <v>16953.277512950161</v>
      </c>
      <c r="L153" s="8">
        <v>18036.961547353454</v>
      </c>
      <c r="M153" s="8">
        <v>23158.838206543507</v>
      </c>
      <c r="N153" s="8">
        <v>27498.69967175115</v>
      </c>
      <c r="O153" s="8">
        <v>32709.590271266057</v>
      </c>
      <c r="Q153" s="8">
        <v>3535.3093358937326</v>
      </c>
      <c r="R153" s="8">
        <v>3331.9745434964279</v>
      </c>
      <c r="S153" s="8">
        <v>3450.6682121282747</v>
      </c>
      <c r="T153" s="8">
        <v>3753.1502337342945</v>
      </c>
      <c r="U153" s="160"/>
      <c r="V153" s="8">
        <v>4036.5688823078508</v>
      </c>
      <c r="W153" s="160"/>
      <c r="X153" s="8">
        <v>4309.5223422720883</v>
      </c>
      <c r="Y153" s="8">
        <v>4612.0877420972374</v>
      </c>
      <c r="Z153" s="8">
        <v>4925.4286001487717</v>
      </c>
      <c r="AA153" s="8">
        <v>5305.6122837636976</v>
      </c>
      <c r="AB153" s="8">
        <v>6989.1743616166832</v>
      </c>
      <c r="AC153" s="8">
        <v>10033.226574556555</v>
      </c>
      <c r="AD153" s="8">
        <v>14379.602145527588</v>
      </c>
      <c r="AF153" s="8">
        <v>7809.9806641062696</v>
      </c>
      <c r="AG153" s="8">
        <v>8402.7908065035735</v>
      </c>
      <c r="AH153" s="8">
        <v>9021.0030108717237</v>
      </c>
      <c r="AI153" s="8">
        <v>9503.7106999832031</v>
      </c>
      <c r="AJ153" s="8">
        <v>10057.207944709397</v>
      </c>
      <c r="AK153" s="8">
        <v>10676.595847181703</v>
      </c>
      <c r="AL153" s="8">
        <v>11325.77298349899</v>
      </c>
      <c r="AM153" s="8">
        <v>12027.84891280139</v>
      </c>
      <c r="AN153" s="8">
        <v>12731.349263589756</v>
      </c>
      <c r="AO153" s="8">
        <v>16169.663844926821</v>
      </c>
      <c r="AP153" s="8">
        <v>17465.473097194597</v>
      </c>
      <c r="AQ153" s="8">
        <v>18329.988125738477</v>
      </c>
      <c r="AS153" s="8">
        <v>6585.1193943515127</v>
      </c>
      <c r="AT153" s="8">
        <v>6832.526771999449</v>
      </c>
      <c r="AU153" s="8">
        <v>8016.2381572565628</v>
      </c>
      <c r="AV153" s="8">
        <v>8539.2306832007962</v>
      </c>
      <c r="AW153" s="169"/>
      <c r="AX153" s="8">
        <v>8974.3177967029005</v>
      </c>
      <c r="AY153" s="169"/>
      <c r="AZ153" s="8">
        <v>8932.5190660305198</v>
      </c>
      <c r="BA153" s="8">
        <v>9058.6834860102554</v>
      </c>
      <c r="BB153" s="8">
        <v>9419.5899823607324</v>
      </c>
      <c r="BC153" s="8">
        <v>9804.9783792799317</v>
      </c>
      <c r="BD153" s="195">
        <f t="shared" si="52"/>
        <v>10161.152687716674</v>
      </c>
      <c r="BE153" s="195">
        <f t="shared" si="53"/>
        <v>10530.265335544198</v>
      </c>
      <c r="BF153" s="195">
        <f t="shared" si="54"/>
        <v>10912.786319116047</v>
      </c>
      <c r="BG153" s="8">
        <v>11309.202707809249</v>
      </c>
      <c r="BH153" s="195">
        <f t="shared" si="55"/>
        <v>11590.889363880173</v>
      </c>
      <c r="BI153" s="195">
        <f t="shared" si="56"/>
        <v>11879.592197329688</v>
      </c>
      <c r="BJ153" s="195">
        <f t="shared" si="57"/>
        <v>12175.485965264481</v>
      </c>
      <c r="BK153" s="195">
        <f t="shared" si="58"/>
        <v>12478.749777595438</v>
      </c>
      <c r="BL153" s="8">
        <v>12789.567205456146</v>
      </c>
      <c r="BM153" s="195">
        <f t="shared" si="59"/>
        <v>13091.161365146754</v>
      </c>
      <c r="BN153" s="195">
        <f t="shared" si="60"/>
        <v>13399.867496313667</v>
      </c>
      <c r="BO153" s="195">
        <f t="shared" si="61"/>
        <v>13715.853308233258</v>
      </c>
      <c r="BP153" s="195">
        <f t="shared" si="62"/>
        <v>14039.290464978605</v>
      </c>
      <c r="BQ153" s="8">
        <v>14370.354678678606</v>
      </c>
      <c r="BR153" s="202">
        <f t="shared" si="76"/>
        <v>3.6325863725453766E-2</v>
      </c>
      <c r="BS153" s="202">
        <f t="shared" si="73"/>
        <v>2.4907737826329157E-2</v>
      </c>
      <c r="BT153" s="202">
        <f t="shared" si="74"/>
        <v>2.3581263919700612E-2</v>
      </c>
      <c r="BU153" s="30"/>
    </row>
    <row r="154" spans="1:74" x14ac:dyDescent="0.35">
      <c r="A154" s="7" t="s">
        <v>4</v>
      </c>
      <c r="B154" s="8">
        <v>2046.6379999999999</v>
      </c>
      <c r="C154" s="8">
        <v>2099.7548000000002</v>
      </c>
      <c r="D154" s="8">
        <v>2135.5039200000001</v>
      </c>
      <c r="E154" s="8">
        <v>2171.8884357500001</v>
      </c>
      <c r="F154" s="169"/>
      <c r="G154" s="8">
        <v>2208.91978949125</v>
      </c>
      <c r="H154" s="169"/>
      <c r="I154" s="8">
        <v>2246.6096338249263</v>
      </c>
      <c r="J154" s="8">
        <v>2284.9698356737945</v>
      </c>
      <c r="K154" s="8">
        <v>2324.012480320303</v>
      </c>
      <c r="L154" s="8">
        <v>2363.7498755226188</v>
      </c>
      <c r="M154" s="8">
        <v>2529.9011409342429</v>
      </c>
      <c r="N154" s="8">
        <v>2641.5523361240812</v>
      </c>
      <c r="O154" s="8">
        <v>2761.0022428569637</v>
      </c>
      <c r="Q154" s="8">
        <v>553.45717151837232</v>
      </c>
      <c r="R154" s="8">
        <v>519.23445310357272</v>
      </c>
      <c r="S154" s="8">
        <v>547.64200674072356</v>
      </c>
      <c r="T154" s="8">
        <v>579.3786386207172</v>
      </c>
      <c r="U154" s="160"/>
      <c r="V154" s="8">
        <v>609.06253677808729</v>
      </c>
      <c r="W154" s="160"/>
      <c r="X154" s="8">
        <v>636.51996863692546</v>
      </c>
      <c r="Y154" s="8">
        <v>667.73329264669428</v>
      </c>
      <c r="Z154" s="8">
        <v>698.79759164086795</v>
      </c>
      <c r="AA154" s="8">
        <v>734.11221706731669</v>
      </c>
      <c r="AB154" s="8">
        <v>880.45949679954492</v>
      </c>
      <c r="AC154" s="8">
        <v>1071.2932392484747</v>
      </c>
      <c r="AD154" s="8">
        <v>1278.469334484723</v>
      </c>
      <c r="AF154" s="8">
        <v>1493.1808284816277</v>
      </c>
      <c r="AG154" s="8">
        <v>1580.5203468964278</v>
      </c>
      <c r="AH154" s="8">
        <v>1587.8619132592764</v>
      </c>
      <c r="AI154" s="8">
        <v>1592.509797129283</v>
      </c>
      <c r="AJ154" s="8">
        <v>1599.8572527131623</v>
      </c>
      <c r="AK154" s="8">
        <v>1610.0896651880012</v>
      </c>
      <c r="AL154" s="8">
        <v>1617.2365430270997</v>
      </c>
      <c r="AM154" s="8">
        <v>1625.214888679435</v>
      </c>
      <c r="AN154" s="8">
        <v>1629.6376584553022</v>
      </c>
      <c r="AO154" s="8">
        <v>1649.441644134698</v>
      </c>
      <c r="AP154" s="8">
        <v>1570.2590968756067</v>
      </c>
      <c r="AQ154" s="8">
        <v>1482.5329083722404</v>
      </c>
      <c r="AS154" s="8">
        <v>1014.6558956867792</v>
      </c>
      <c r="AT154" s="8">
        <v>1100.1681085142484</v>
      </c>
      <c r="AU154" s="8">
        <v>1038.620215596475</v>
      </c>
      <c r="AV154" s="8">
        <v>1053.5778687362933</v>
      </c>
      <c r="AW154" s="169"/>
      <c r="AX154" s="8">
        <v>1068.7598866732089</v>
      </c>
      <c r="AY154" s="169"/>
      <c r="AZ154" s="8">
        <v>1084.1696348791784</v>
      </c>
      <c r="BA154" s="8">
        <v>1099.8105293082374</v>
      </c>
      <c r="BB154" s="8">
        <v>1115.6860371537323</v>
      </c>
      <c r="BC154" s="8">
        <v>1131.7996776169095</v>
      </c>
      <c r="BD154" s="195">
        <f t="shared" si="52"/>
        <v>1148.1681845530461</v>
      </c>
      <c r="BE154" s="195">
        <f t="shared" si="53"/>
        <v>1164.7734189106666</v>
      </c>
      <c r="BF154" s="195">
        <f t="shared" si="54"/>
        <v>1181.6188043295872</v>
      </c>
      <c r="BG154" s="8">
        <v>1198.7078139635732</v>
      </c>
      <c r="BH154" s="195">
        <f t="shared" si="55"/>
        <v>1202.1596698006808</v>
      </c>
      <c r="BI154" s="195">
        <f t="shared" si="56"/>
        <v>1205.6214657654671</v>
      </c>
      <c r="BJ154" s="195">
        <f t="shared" si="57"/>
        <v>1209.0932304819946</v>
      </c>
      <c r="BK154" s="195">
        <f t="shared" si="58"/>
        <v>1212.5749926567537</v>
      </c>
      <c r="BL154" s="8">
        <v>1216.0667810788982</v>
      </c>
      <c r="BM154" s="195">
        <f t="shared" si="59"/>
        <v>1219.5704044975428</v>
      </c>
      <c r="BN154" s="195">
        <f t="shared" si="60"/>
        <v>1223.0841222442707</v>
      </c>
      <c r="BO154" s="195">
        <f t="shared" si="61"/>
        <v>1226.6079634019623</v>
      </c>
      <c r="BP154" s="195">
        <f t="shared" si="62"/>
        <v>1230.1419571372883</v>
      </c>
      <c r="BQ154" s="8">
        <v>1233.6861327009528</v>
      </c>
      <c r="BR154" s="202">
        <f t="shared" si="76"/>
        <v>1.4462371089026815E-2</v>
      </c>
      <c r="BS154" s="202">
        <f t="shared" si="73"/>
        <v>2.8796473977206194E-3</v>
      </c>
      <c r="BT154" s="202">
        <f t="shared" si="74"/>
        <v>2.8811110320241529E-3</v>
      </c>
      <c r="BU154" s="30"/>
    </row>
    <row r="155" spans="1:74" x14ac:dyDescent="0.35">
      <c r="A155" s="7" t="s">
        <v>5</v>
      </c>
      <c r="B155" s="8">
        <v>542.40000000000009</v>
      </c>
      <c r="C155" s="8">
        <v>471.20000000000005</v>
      </c>
      <c r="D155" s="8">
        <v>333.96000000000004</v>
      </c>
      <c r="E155" s="8">
        <v>397.04538000000002</v>
      </c>
      <c r="F155" s="175"/>
      <c r="G155" s="8">
        <v>460.46303039999998</v>
      </c>
      <c r="H155" s="175"/>
      <c r="I155" s="8">
        <v>524.21997510149993</v>
      </c>
      <c r="J155" s="8">
        <v>588.32337396220487</v>
      </c>
      <c r="K155" s="8">
        <v>652.78052529433319</v>
      </c>
      <c r="L155" s="8">
        <v>717.59886840728382</v>
      </c>
      <c r="M155" s="8">
        <v>980.63802596498533</v>
      </c>
      <c r="N155" s="8">
        <v>1047.3790362633215</v>
      </c>
      <c r="O155" s="8">
        <v>1141.0430118850968</v>
      </c>
      <c r="Q155" s="8">
        <v>574.41651327703721</v>
      </c>
      <c r="R155" s="8">
        <v>529.67201749703338</v>
      </c>
      <c r="S155" s="8">
        <v>533.38260549470806</v>
      </c>
      <c r="T155" s="8">
        <v>570.11483880877313</v>
      </c>
      <c r="U155" s="160"/>
      <c r="V155" s="8">
        <v>600.84031074922154</v>
      </c>
      <c r="W155" s="160"/>
      <c r="X155" s="8">
        <v>627.97355496961586</v>
      </c>
      <c r="Y155" s="8">
        <v>657.56388764039639</v>
      </c>
      <c r="Z155" s="8">
        <v>687.94222217915672</v>
      </c>
      <c r="AA155" s="8">
        <v>728.79862805876303</v>
      </c>
      <c r="AB155" s="8">
        <v>902.01776973833216</v>
      </c>
      <c r="AC155" s="8">
        <v>1116.6793117113859</v>
      </c>
      <c r="AD155" s="8">
        <v>1346.5824885182856</v>
      </c>
      <c r="AF155" s="8">
        <v>-32.01651327703712</v>
      </c>
      <c r="AG155" s="8">
        <v>-58.472017497033349</v>
      </c>
      <c r="AH155" s="8">
        <v>-199.42260549470794</v>
      </c>
      <c r="AI155" s="8">
        <v>-173.06945880877313</v>
      </c>
      <c r="AJ155" s="8">
        <v>-140.37728034922156</v>
      </c>
      <c r="AK155" s="8">
        <v>-103.75357986811593</v>
      </c>
      <c r="AL155" s="8">
        <v>-69.240513678191434</v>
      </c>
      <c r="AM155" s="8">
        <v>-35.161696884823527</v>
      </c>
      <c r="AN155" s="8">
        <v>-11.199759651479155</v>
      </c>
      <c r="AO155" s="8">
        <v>78.620256226653112</v>
      </c>
      <c r="AP155" s="8">
        <v>-69.300275448064326</v>
      </c>
      <c r="AQ155" s="8">
        <v>-205.5394766331886</v>
      </c>
      <c r="AS155" s="8">
        <v>108.48033459131702</v>
      </c>
      <c r="AT155" s="8">
        <v>138.50483561656225</v>
      </c>
      <c r="AU155" s="8">
        <v>0.95145484254254287</v>
      </c>
      <c r="AV155" s="8">
        <v>0.95145484254254287</v>
      </c>
      <c r="AW155" s="175"/>
      <c r="AX155" s="8">
        <v>0.95145484254254287</v>
      </c>
      <c r="AY155" s="175"/>
      <c r="AZ155" s="8">
        <v>0.95145484254254287</v>
      </c>
      <c r="BA155" s="8">
        <v>0.95145484254254287</v>
      </c>
      <c r="BB155" s="8">
        <v>0.95145484254254287</v>
      </c>
      <c r="BC155" s="8">
        <v>0.95145484254254287</v>
      </c>
      <c r="BD155" s="195">
        <f t="shared" si="52"/>
        <v>0.95145484254254287</v>
      </c>
      <c r="BE155" s="195">
        <f t="shared" si="53"/>
        <v>0.95145484254254287</v>
      </c>
      <c r="BF155" s="195">
        <f t="shared" si="54"/>
        <v>0.95145484254254287</v>
      </c>
      <c r="BG155" s="8">
        <v>0.95145484254254287</v>
      </c>
      <c r="BH155" s="195">
        <f t="shared" si="55"/>
        <v>0.95145484254254287</v>
      </c>
      <c r="BI155" s="195">
        <f t="shared" si="56"/>
        <v>0.95145484254254287</v>
      </c>
      <c r="BJ155" s="195">
        <f t="shared" si="57"/>
        <v>0.95145484254254287</v>
      </c>
      <c r="BK155" s="195">
        <f t="shared" si="58"/>
        <v>0.95145484254254287</v>
      </c>
      <c r="BL155" s="8">
        <v>0.95145484254254287</v>
      </c>
      <c r="BM155" s="195">
        <f t="shared" si="59"/>
        <v>0.95145484254254287</v>
      </c>
      <c r="BN155" s="195">
        <f t="shared" si="60"/>
        <v>0.95145484254254287</v>
      </c>
      <c r="BO155" s="195">
        <f t="shared" si="61"/>
        <v>0.95145484254254287</v>
      </c>
      <c r="BP155" s="195">
        <f t="shared" si="62"/>
        <v>0.95145484254254287</v>
      </c>
      <c r="BQ155" s="8">
        <v>0.95145484254254287</v>
      </c>
      <c r="BR155" s="202">
        <f t="shared" si="76"/>
        <v>0</v>
      </c>
      <c r="BS155" s="202">
        <f t="shared" si="73"/>
        <v>0</v>
      </c>
      <c r="BT155" s="202">
        <f t="shared" si="74"/>
        <v>0</v>
      </c>
      <c r="BU155" s="30"/>
    </row>
  </sheetData>
  <mergeCells count="1">
    <mergeCell ref="BS3:BT3"/>
  </mergeCells>
  <conditionalFormatting sqref="BU12:BU75">
    <cfRule type="colorScale" priority="438">
      <colorScale>
        <cfvo type="min"/>
        <cfvo type="percentile" val="50"/>
        <cfvo type="max"/>
        <color rgb="FFFF0000"/>
        <color theme="0"/>
        <color theme="3"/>
      </colorScale>
    </cfRule>
  </conditionalFormatting>
  <conditionalFormatting sqref="BU92:BU155">
    <cfRule type="colorScale" priority="437">
      <colorScale>
        <cfvo type="min"/>
        <cfvo type="percentile" val="50"/>
        <cfvo type="max"/>
        <color rgb="FFFF0000"/>
        <color theme="0"/>
        <color theme="3"/>
      </colorScale>
    </cfRule>
  </conditionalFormatting>
  <conditionalFormatting sqref="B55:E55 B140:E140 B135:E135 B132:E132 B129:E129 B119:E119 B114:E114 B107:E107 B104:E104 B98:E98 B60:E60 B52:E52 B49:E49 B39:E39 B34:E34 B24:E24 B18:E18 B92:E92 B12:E12 B27:E27 I55:L55 I12:L12 I27:L27 I92:L92 I18:L18 I24:L24 I34:L34 I39:L39 I49:L49 I52:L52 I60:L60 I98:L98 I104:L104 I107:L107 I114:L114 I119:L119 I129:L129 I132:L132 I135:L135 I140:L140 G27 G12 G92 G18 G24 G34 G39 G49 G52 G60 G98 G104 G107 G114 G119 G129 G132 G135 G140 G55 BG12 BG92 BG18 BG24 BG27 BG34 BG39 BG49 BG52 BG55 BG60 BG98 BG104 BG107 BG114 BG119 BG129 BG132 BG135 BG140 BL60 BL55 BL52 BL49 BL39 BL34 BL27 BL24 BL18 BL12 BL140 BL135 BL132 BL129 BL119 BL114 BL107 BL104 BL98 BL92 BQ12 BQ18 BQ24 BQ27 BQ34 BQ39 BQ49 BQ52 BQ55 BQ60 BQ92 BQ98 BQ104 BQ107 BQ114 BQ119 BQ129 BQ132 BQ135 BQ140">
    <cfRule type="cellIs" dxfId="868" priority="484" operator="notEqual">
      <formula>#REF!</formula>
    </cfRule>
  </conditionalFormatting>
  <conditionalFormatting sqref="Q12:AA12">
    <cfRule type="cellIs" dxfId="867" priority="483" operator="notEqual">
      <formula>#REF!</formula>
    </cfRule>
  </conditionalFormatting>
  <conditionalFormatting sqref="AS12:AV12 AZ12:BC12 AX12">
    <cfRule type="cellIs" dxfId="866" priority="480" operator="notEqual">
      <formula>#REF!</formula>
    </cfRule>
  </conditionalFormatting>
  <conditionalFormatting sqref="Q92:AA92">
    <cfRule type="cellIs" dxfId="865" priority="479" operator="notEqual">
      <formula>#REF!</formula>
    </cfRule>
  </conditionalFormatting>
  <conditionalFormatting sqref="AS92:AV92 AZ92:BC92 AX92">
    <cfRule type="cellIs" dxfId="864" priority="478" operator="notEqual">
      <formula>#REF!</formula>
    </cfRule>
  </conditionalFormatting>
  <conditionalFormatting sqref="AS18:AV18 M18:O18 AZ18:BC18 AX18">
    <cfRule type="cellIs" dxfId="863" priority="468" operator="notEqual">
      <formula>#REF!</formula>
    </cfRule>
  </conditionalFormatting>
  <conditionalFormatting sqref="AS24:AV24 M24:O24 AZ24:BC24 AX24">
    <cfRule type="cellIs" dxfId="862" priority="467" operator="notEqual">
      <formula>#REF!</formula>
    </cfRule>
  </conditionalFormatting>
  <conditionalFormatting sqref="AS27:AV27 M27:O27 AZ27:BC27 AX27">
    <cfRule type="cellIs" dxfId="861" priority="466" operator="notEqual">
      <formula>#REF!</formula>
    </cfRule>
  </conditionalFormatting>
  <conditionalFormatting sqref="AS34:AV34 M34:O34 AZ34:BC34 AX34">
    <cfRule type="cellIs" dxfId="860" priority="465" operator="notEqual">
      <formula>#REF!</formula>
    </cfRule>
  </conditionalFormatting>
  <conditionalFormatting sqref="AS39:AV39 M39:O39 AZ39:BC39 AX39">
    <cfRule type="cellIs" dxfId="859" priority="464" operator="notEqual">
      <formula>#REF!</formula>
    </cfRule>
  </conditionalFormatting>
  <conditionalFormatting sqref="AS49:AV49 M49:O49 AZ49:BC49 AX49">
    <cfRule type="cellIs" dxfId="858" priority="463" operator="notEqual">
      <formula>#REF!</formula>
    </cfRule>
  </conditionalFormatting>
  <conditionalFormatting sqref="AS52:AV52 M52:O52 AZ52:BC52 AX52">
    <cfRule type="cellIs" dxfId="857" priority="462" operator="notEqual">
      <formula>#REF!</formula>
    </cfRule>
  </conditionalFormatting>
  <conditionalFormatting sqref="AS55:AV55 M55:O55 AZ55:BC55 AX55">
    <cfRule type="cellIs" dxfId="856" priority="461" operator="notEqual">
      <formula>#REF!</formula>
    </cfRule>
  </conditionalFormatting>
  <conditionalFormatting sqref="AS60:AV60 M60:O60 AZ60:BC60 AX60">
    <cfRule type="cellIs" dxfId="855" priority="460" operator="notEqual">
      <formula>#REF!</formula>
    </cfRule>
  </conditionalFormatting>
  <conditionalFormatting sqref="AS98:AV98 M98:O98 AZ98:BC98 AX98">
    <cfRule type="cellIs" dxfId="854" priority="459" operator="notEqual">
      <formula>#REF!</formula>
    </cfRule>
  </conditionalFormatting>
  <conditionalFormatting sqref="AS104:AV104 M104:O104 AZ104:BC104 AX104">
    <cfRule type="cellIs" dxfId="853" priority="458" operator="notEqual">
      <formula>#REF!</formula>
    </cfRule>
  </conditionalFormatting>
  <conditionalFormatting sqref="AS107:AV107 M107:O107 AZ107:BC107 AX107">
    <cfRule type="cellIs" dxfId="852" priority="457" operator="notEqual">
      <formula>#REF!</formula>
    </cfRule>
  </conditionalFormatting>
  <conditionalFormatting sqref="AS114:AV114 M114:O114 AZ114:BC114 AX114">
    <cfRule type="cellIs" dxfId="851" priority="456" operator="notEqual">
      <formula>#REF!</formula>
    </cfRule>
  </conditionalFormatting>
  <conditionalFormatting sqref="AS119:AV119 M119:O119 AZ119:BC119 AX119">
    <cfRule type="cellIs" dxfId="850" priority="455" operator="notEqual">
      <formula>#REF!</formula>
    </cfRule>
  </conditionalFormatting>
  <conditionalFormatting sqref="AS129:AV129 M129:O129 AZ129:BC129 AX129">
    <cfRule type="cellIs" dxfId="849" priority="454" operator="notEqual">
      <formula>#REF!</formula>
    </cfRule>
  </conditionalFormatting>
  <conditionalFormatting sqref="AS132:AV132 M132:O132 AZ132:BC132 AX132">
    <cfRule type="cellIs" dxfId="848" priority="453" operator="notEqual">
      <formula>#REF!</formula>
    </cfRule>
  </conditionalFormatting>
  <conditionalFormatting sqref="AS135:AV135 M135:O135 AZ135:BC135 AX135">
    <cfRule type="cellIs" dxfId="847" priority="452" operator="notEqual">
      <formula>#REF!</formula>
    </cfRule>
  </conditionalFormatting>
  <conditionalFormatting sqref="AS140:AV140 M140:O140 AZ140:BC140 AX140">
    <cfRule type="cellIs" dxfId="846" priority="451" operator="notEqual">
      <formula>#REF!</formula>
    </cfRule>
  </conditionalFormatting>
  <conditionalFormatting sqref="Q18:AA18">
    <cfRule type="cellIs" dxfId="845" priority="498" operator="notEqual">
      <formula>#REF!</formula>
    </cfRule>
  </conditionalFormatting>
  <conditionalFormatting sqref="Q24:AA24">
    <cfRule type="cellIs" dxfId="844" priority="499" operator="notEqual">
      <formula>#REF!</formula>
    </cfRule>
  </conditionalFormatting>
  <conditionalFormatting sqref="Q27:AA27">
    <cfRule type="cellIs" dxfId="843" priority="500" operator="notEqual">
      <formula>#REF!</formula>
    </cfRule>
  </conditionalFormatting>
  <conditionalFormatting sqref="Q34:AA34">
    <cfRule type="cellIs" dxfId="842" priority="501" operator="notEqual">
      <formula>#REF!</formula>
    </cfRule>
  </conditionalFormatting>
  <conditionalFormatting sqref="Q39:AA39">
    <cfRule type="cellIs" dxfId="841" priority="502" operator="notEqual">
      <formula>#REF!</formula>
    </cfRule>
  </conditionalFormatting>
  <conditionalFormatting sqref="Q49:AA49">
    <cfRule type="cellIs" dxfId="840" priority="503" operator="notEqual">
      <formula>#REF!</formula>
    </cfRule>
  </conditionalFormatting>
  <conditionalFormatting sqref="Q52:AA52">
    <cfRule type="cellIs" dxfId="839" priority="504" operator="notEqual">
      <formula>#REF!</formula>
    </cfRule>
  </conditionalFormatting>
  <conditionalFormatting sqref="Q55:AA55">
    <cfRule type="cellIs" dxfId="838" priority="505" operator="notEqual">
      <formula>#REF!</formula>
    </cfRule>
  </conditionalFormatting>
  <conditionalFormatting sqref="Q60:AA60">
    <cfRule type="cellIs" dxfId="837" priority="506" operator="notEqual">
      <formula>#REF!</formula>
    </cfRule>
  </conditionalFormatting>
  <conditionalFormatting sqref="Q98:AA98">
    <cfRule type="cellIs" dxfId="836" priority="507" operator="notEqual">
      <formula>#REF!</formula>
    </cfRule>
  </conditionalFormatting>
  <conditionalFormatting sqref="Q104:AA104">
    <cfRule type="cellIs" dxfId="835" priority="508" operator="notEqual">
      <formula>#REF!</formula>
    </cfRule>
  </conditionalFormatting>
  <conditionalFormatting sqref="Q107:AA107">
    <cfRule type="cellIs" dxfId="834" priority="509" operator="notEqual">
      <formula>#REF!</formula>
    </cfRule>
  </conditionalFormatting>
  <conditionalFormatting sqref="Q114:AA114">
    <cfRule type="cellIs" dxfId="833" priority="510" operator="notEqual">
      <formula>#REF!</formula>
    </cfRule>
  </conditionalFormatting>
  <conditionalFormatting sqref="Q119:AA119">
    <cfRule type="cellIs" dxfId="832" priority="511" operator="notEqual">
      <formula>#REF!</formula>
    </cfRule>
  </conditionalFormatting>
  <conditionalFormatting sqref="Q129:AA129">
    <cfRule type="cellIs" dxfId="831" priority="512" operator="notEqual">
      <formula>#REF!</formula>
    </cfRule>
  </conditionalFormatting>
  <conditionalFormatting sqref="Q132:AA132">
    <cfRule type="cellIs" dxfId="830" priority="513" operator="notEqual">
      <formula>#REF!</formula>
    </cfRule>
  </conditionalFormatting>
  <conditionalFormatting sqref="Q135:AA135">
    <cfRule type="cellIs" dxfId="829" priority="514" operator="notEqual">
      <formula>#REF!</formula>
    </cfRule>
  </conditionalFormatting>
  <conditionalFormatting sqref="Q140:AA140">
    <cfRule type="cellIs" dxfId="828" priority="515" operator="notEqual">
      <formula>#REF!</formula>
    </cfRule>
  </conditionalFormatting>
  <conditionalFormatting sqref="M12:O12">
    <cfRule type="cellIs" dxfId="827" priority="3030" operator="notEqual">
      <formula>#REF!</formula>
    </cfRule>
  </conditionalFormatting>
  <conditionalFormatting sqref="M92:O92">
    <cfRule type="cellIs" dxfId="826" priority="3032" operator="notEqual">
      <formula>#REF!</formula>
    </cfRule>
  </conditionalFormatting>
  <conditionalFormatting sqref="AB12:AD12">
    <cfRule type="cellIs" dxfId="825" priority="3192" operator="notEqual">
      <formula>#REF!</formula>
    </cfRule>
  </conditionalFormatting>
  <conditionalFormatting sqref="AB92:AD92">
    <cfRule type="cellIs" dxfId="824" priority="3195" operator="notEqual">
      <formula>#REF!</formula>
    </cfRule>
  </conditionalFormatting>
  <conditionalFormatting sqref="AB18:AD18">
    <cfRule type="cellIs" dxfId="823" priority="3215" operator="notEqual">
      <formula>#REF!</formula>
    </cfRule>
  </conditionalFormatting>
  <conditionalFormatting sqref="AB24:AD24">
    <cfRule type="cellIs" dxfId="822" priority="3217" operator="notEqual">
      <formula>#REF!</formula>
    </cfRule>
  </conditionalFormatting>
  <conditionalFormatting sqref="AB27:AD27">
    <cfRule type="cellIs" dxfId="821" priority="3219" operator="notEqual">
      <formula>#REF!</formula>
    </cfRule>
  </conditionalFormatting>
  <conditionalFormatting sqref="AB34:AD34">
    <cfRule type="cellIs" dxfId="820" priority="3221" operator="notEqual">
      <formula>#REF!</formula>
    </cfRule>
  </conditionalFormatting>
  <conditionalFormatting sqref="AB39:AD39">
    <cfRule type="cellIs" dxfId="819" priority="3223" operator="notEqual">
      <formula>#REF!</formula>
    </cfRule>
  </conditionalFormatting>
  <conditionalFormatting sqref="AB49:AD49">
    <cfRule type="cellIs" dxfId="818" priority="3225" operator="notEqual">
      <formula>#REF!</formula>
    </cfRule>
  </conditionalFormatting>
  <conditionalFormatting sqref="AB52:AD52">
    <cfRule type="cellIs" dxfId="817" priority="3227" operator="notEqual">
      <formula>#REF!</formula>
    </cfRule>
  </conditionalFormatting>
  <conditionalFormatting sqref="AB55:AD55">
    <cfRule type="cellIs" dxfId="816" priority="3229" operator="notEqual">
      <formula>#REF!</formula>
    </cfRule>
  </conditionalFormatting>
  <conditionalFormatting sqref="AB60:AD60">
    <cfRule type="cellIs" dxfId="815" priority="3231" operator="notEqual">
      <formula>#REF!</formula>
    </cfRule>
  </conditionalFormatting>
  <conditionalFormatting sqref="AB98:AD98">
    <cfRule type="cellIs" dxfId="814" priority="3233" operator="notEqual">
      <formula>#REF!</formula>
    </cfRule>
  </conditionalFormatting>
  <conditionalFormatting sqref="AB104:AD104">
    <cfRule type="cellIs" dxfId="813" priority="3235" operator="notEqual">
      <formula>#REF!</formula>
    </cfRule>
  </conditionalFormatting>
  <conditionalFormatting sqref="AB107:AD107">
    <cfRule type="cellIs" dxfId="812" priority="3237" operator="notEqual">
      <formula>#REF!</formula>
    </cfRule>
  </conditionalFormatting>
  <conditionalFormatting sqref="AB114:AD114">
    <cfRule type="cellIs" dxfId="811" priority="3239" operator="notEqual">
      <formula>#REF!</formula>
    </cfRule>
  </conditionalFormatting>
  <conditionalFormatting sqref="AB119:AD119">
    <cfRule type="cellIs" dxfId="810" priority="3241" operator="notEqual">
      <formula>#REF!</formula>
    </cfRule>
  </conditionalFormatting>
  <conditionalFormatting sqref="AB129:AD129">
    <cfRule type="cellIs" dxfId="809" priority="3243" operator="notEqual">
      <formula>#REF!</formula>
    </cfRule>
  </conditionalFormatting>
  <conditionalFormatting sqref="AB132:AD132">
    <cfRule type="cellIs" dxfId="808" priority="3245" operator="notEqual">
      <formula>#REF!</formula>
    </cfRule>
  </conditionalFormatting>
  <conditionalFormatting sqref="AB135:AD135">
    <cfRule type="cellIs" dxfId="807" priority="3247" operator="notEqual">
      <formula>#REF!</formula>
    </cfRule>
  </conditionalFormatting>
  <conditionalFormatting sqref="AB140:AD140">
    <cfRule type="cellIs" dxfId="806" priority="3249" operator="notEqual">
      <formula>#REF!</formula>
    </cfRule>
  </conditionalFormatting>
  <conditionalFormatting sqref="BA10:BK10">
    <cfRule type="cellIs" dxfId="805" priority="433" operator="lessThan">
      <formula>0</formula>
    </cfRule>
  </conditionalFormatting>
  <conditionalFormatting sqref="BL10:BP10">
    <cfRule type="cellIs" dxfId="804" priority="432" operator="lessThan">
      <formula>0</formula>
    </cfRule>
  </conditionalFormatting>
  <conditionalFormatting sqref="BQ10">
    <cfRule type="cellIs" dxfId="803" priority="431" operator="lessThan">
      <formula>0</formula>
    </cfRule>
  </conditionalFormatting>
  <conditionalFormatting sqref="AY119">
    <cfRule type="cellIs" dxfId="802" priority="385" operator="notEqual">
      <formula>#REF!</formula>
    </cfRule>
  </conditionalFormatting>
  <conditionalFormatting sqref="AY107">
    <cfRule type="cellIs" dxfId="801" priority="387" operator="notEqual">
      <formula>#REF!</formula>
    </cfRule>
  </conditionalFormatting>
  <conditionalFormatting sqref="AY104">
    <cfRule type="cellIs" dxfId="800" priority="388" operator="notEqual">
      <formula>#REF!</formula>
    </cfRule>
  </conditionalFormatting>
  <conditionalFormatting sqref="AY98">
    <cfRule type="cellIs" dxfId="799" priority="389" operator="notEqual">
      <formula>#REF!</formula>
    </cfRule>
  </conditionalFormatting>
  <conditionalFormatting sqref="AY60">
    <cfRule type="cellIs" dxfId="798" priority="390" operator="notEqual">
      <formula>#REF!</formula>
    </cfRule>
  </conditionalFormatting>
  <conditionalFormatting sqref="AY55">
    <cfRule type="cellIs" dxfId="797" priority="391" operator="notEqual">
      <formula>#REF!</formula>
    </cfRule>
  </conditionalFormatting>
  <conditionalFormatting sqref="AY52">
    <cfRule type="cellIs" dxfId="796" priority="392" operator="notEqual">
      <formula>#REF!</formula>
    </cfRule>
  </conditionalFormatting>
  <conditionalFormatting sqref="AY49">
    <cfRule type="cellIs" dxfId="795" priority="393" operator="notEqual">
      <formula>#REF!</formula>
    </cfRule>
  </conditionalFormatting>
  <conditionalFormatting sqref="AY39">
    <cfRule type="cellIs" dxfId="794" priority="394" operator="notEqual">
      <formula>#REF!</formula>
    </cfRule>
  </conditionalFormatting>
  <conditionalFormatting sqref="AY129">
    <cfRule type="cellIs" dxfId="793" priority="384" operator="notEqual">
      <formula>#REF!</formula>
    </cfRule>
  </conditionalFormatting>
  <conditionalFormatting sqref="AY132">
    <cfRule type="cellIs" dxfId="792" priority="383" operator="notEqual">
      <formula>#REF!</formula>
    </cfRule>
  </conditionalFormatting>
  <conditionalFormatting sqref="H55 H140 H135 H132 H129 H119 H114 H107 H104 H98 H60 H52 H49 H39 H34 H24 H18 H92 H12 H27">
    <cfRule type="cellIs" dxfId="791" priority="411" operator="notEqual">
      <formula>#REF!</formula>
    </cfRule>
  </conditionalFormatting>
  <conditionalFormatting sqref="AY140">
    <cfRule type="cellIs" dxfId="790" priority="381" operator="notEqual">
      <formula>#REF!</formula>
    </cfRule>
  </conditionalFormatting>
  <conditionalFormatting sqref="AY12">
    <cfRule type="cellIs" dxfId="789" priority="409" operator="notEqual">
      <formula>#REF!</formula>
    </cfRule>
  </conditionalFormatting>
  <conditionalFormatting sqref="AY92">
    <cfRule type="cellIs" dxfId="788" priority="408" operator="notEqual">
      <formula>#REF!</formula>
    </cfRule>
  </conditionalFormatting>
  <conditionalFormatting sqref="AY18">
    <cfRule type="cellIs" dxfId="787" priority="398" operator="notEqual">
      <formula>#REF!</formula>
    </cfRule>
  </conditionalFormatting>
  <conditionalFormatting sqref="AY24">
    <cfRule type="cellIs" dxfId="786" priority="397" operator="notEqual">
      <formula>#REF!</formula>
    </cfRule>
  </conditionalFormatting>
  <conditionalFormatting sqref="AY27">
    <cfRule type="cellIs" dxfId="785" priority="396" operator="notEqual">
      <formula>#REF!</formula>
    </cfRule>
  </conditionalFormatting>
  <conditionalFormatting sqref="AY34">
    <cfRule type="cellIs" dxfId="784" priority="395" operator="notEqual">
      <formula>#REF!</formula>
    </cfRule>
  </conditionalFormatting>
  <conditionalFormatting sqref="AY114">
    <cfRule type="cellIs" dxfId="783" priority="386" operator="notEqual">
      <formula>#REF!</formula>
    </cfRule>
  </conditionalFormatting>
  <conditionalFormatting sqref="AY135">
    <cfRule type="cellIs" dxfId="782" priority="382" operator="notEqual">
      <formula>#REF!</formula>
    </cfRule>
  </conditionalFormatting>
  <conditionalFormatting sqref="AW60">
    <cfRule type="cellIs" dxfId="781" priority="371" operator="notEqual">
      <formula>#REF!</formula>
    </cfRule>
  </conditionalFormatting>
  <conditionalFormatting sqref="AW55">
    <cfRule type="cellIs" dxfId="780" priority="372" operator="notEqual">
      <formula>#REF!</formula>
    </cfRule>
  </conditionalFormatting>
  <conditionalFormatting sqref="AW52">
    <cfRule type="cellIs" dxfId="779" priority="373" operator="notEqual">
      <formula>#REF!</formula>
    </cfRule>
  </conditionalFormatting>
  <conditionalFormatting sqref="AW49">
    <cfRule type="cellIs" dxfId="778" priority="374" operator="notEqual">
      <formula>#REF!</formula>
    </cfRule>
  </conditionalFormatting>
  <conditionalFormatting sqref="AW39">
    <cfRule type="cellIs" dxfId="777" priority="375" operator="notEqual">
      <formula>#REF!</formula>
    </cfRule>
  </conditionalFormatting>
  <conditionalFormatting sqref="AW12">
    <cfRule type="cellIs" dxfId="776" priority="380" operator="notEqual">
      <formula>#REF!</formula>
    </cfRule>
  </conditionalFormatting>
  <conditionalFormatting sqref="AW18">
    <cfRule type="cellIs" dxfId="775" priority="379" operator="notEqual">
      <formula>#REF!</formula>
    </cfRule>
  </conditionalFormatting>
  <conditionalFormatting sqref="AW24">
    <cfRule type="cellIs" dxfId="774" priority="378" operator="notEqual">
      <formula>#REF!</formula>
    </cfRule>
  </conditionalFormatting>
  <conditionalFormatting sqref="AW27">
    <cfRule type="cellIs" dxfId="773" priority="377" operator="notEqual">
      <formula>#REF!</formula>
    </cfRule>
  </conditionalFormatting>
  <conditionalFormatting sqref="AW34">
    <cfRule type="cellIs" dxfId="772" priority="376" operator="notEqual">
      <formula>#REF!</formula>
    </cfRule>
  </conditionalFormatting>
  <conditionalFormatting sqref="AW119">
    <cfRule type="cellIs" dxfId="771" priority="365" operator="notEqual">
      <formula>#REF!</formula>
    </cfRule>
  </conditionalFormatting>
  <conditionalFormatting sqref="AW107">
    <cfRule type="cellIs" dxfId="770" priority="367" operator="notEqual">
      <formula>#REF!</formula>
    </cfRule>
  </conditionalFormatting>
  <conditionalFormatting sqref="AW104">
    <cfRule type="cellIs" dxfId="769" priority="368" operator="notEqual">
      <formula>#REF!</formula>
    </cfRule>
  </conditionalFormatting>
  <conditionalFormatting sqref="AW98">
    <cfRule type="cellIs" dxfId="768" priority="369" operator="notEqual">
      <formula>#REF!</formula>
    </cfRule>
  </conditionalFormatting>
  <conditionalFormatting sqref="AW129">
    <cfRule type="cellIs" dxfId="767" priority="364" operator="notEqual">
      <formula>#REF!</formula>
    </cfRule>
  </conditionalFormatting>
  <conditionalFormatting sqref="AW132">
    <cfRule type="cellIs" dxfId="766" priority="363" operator="notEqual">
      <formula>#REF!</formula>
    </cfRule>
  </conditionalFormatting>
  <conditionalFormatting sqref="AW140">
    <cfRule type="cellIs" dxfId="765" priority="361" operator="notEqual">
      <formula>#REF!</formula>
    </cfRule>
  </conditionalFormatting>
  <conditionalFormatting sqref="AW92">
    <cfRule type="cellIs" dxfId="764" priority="370" operator="notEqual">
      <formula>#REF!</formula>
    </cfRule>
  </conditionalFormatting>
  <conditionalFormatting sqref="AW114">
    <cfRule type="cellIs" dxfId="763" priority="366" operator="notEqual">
      <formula>#REF!</formula>
    </cfRule>
  </conditionalFormatting>
  <conditionalFormatting sqref="AW135">
    <cfRule type="cellIs" dxfId="762" priority="362" operator="notEqual">
      <formula>#REF!</formula>
    </cfRule>
  </conditionalFormatting>
  <conditionalFormatting sqref="F55 F140 F135 F132 F129 F119 F114 F107 F104 F98 F60 F52 F49 F39 F34 F24 F18 F92 F12 F27">
    <cfRule type="cellIs" dxfId="761" priority="340" operator="notEqual">
      <formula>#REF!</formula>
    </cfRule>
  </conditionalFormatting>
  <conditionalFormatting sqref="BP140">
    <cfRule type="cellIs" dxfId="760" priority="1" operator="notEqual">
      <formula>#REF!</formula>
    </cfRule>
  </conditionalFormatting>
  <conditionalFormatting sqref="BD12">
    <cfRule type="cellIs" dxfId="759" priority="301" operator="notEqual">
      <formula>#REF!</formula>
    </cfRule>
  </conditionalFormatting>
  <conditionalFormatting sqref="BD18">
    <cfRule type="cellIs" dxfId="758" priority="300" operator="notEqual">
      <formula>#REF!</formula>
    </cfRule>
  </conditionalFormatting>
  <conditionalFormatting sqref="BD24">
    <cfRule type="cellIs" dxfId="757" priority="299" operator="notEqual">
      <formula>#REF!</formula>
    </cfRule>
  </conditionalFormatting>
  <conditionalFormatting sqref="BD27">
    <cfRule type="cellIs" dxfId="756" priority="298" operator="notEqual">
      <formula>#REF!</formula>
    </cfRule>
  </conditionalFormatting>
  <conditionalFormatting sqref="BD34">
    <cfRule type="cellIs" dxfId="755" priority="297" operator="notEqual">
      <formula>#REF!</formula>
    </cfRule>
  </conditionalFormatting>
  <conditionalFormatting sqref="BD39">
    <cfRule type="cellIs" dxfId="754" priority="296" operator="notEqual">
      <formula>#REF!</formula>
    </cfRule>
  </conditionalFormatting>
  <conditionalFormatting sqref="BD49">
    <cfRule type="cellIs" dxfId="753" priority="295" operator="notEqual">
      <formula>#REF!</formula>
    </cfRule>
  </conditionalFormatting>
  <conditionalFormatting sqref="BD52">
    <cfRule type="cellIs" dxfId="752" priority="294" operator="notEqual">
      <formula>#REF!</formula>
    </cfRule>
  </conditionalFormatting>
  <conditionalFormatting sqref="BD55">
    <cfRule type="cellIs" dxfId="751" priority="293" operator="notEqual">
      <formula>#REF!</formula>
    </cfRule>
  </conditionalFormatting>
  <conditionalFormatting sqref="BD60">
    <cfRule type="cellIs" dxfId="750" priority="292" operator="notEqual">
      <formula>#REF!</formula>
    </cfRule>
  </conditionalFormatting>
  <conditionalFormatting sqref="BD92">
    <cfRule type="cellIs" dxfId="749" priority="291" operator="notEqual">
      <formula>#REF!</formula>
    </cfRule>
  </conditionalFormatting>
  <conditionalFormatting sqref="BD98">
    <cfRule type="cellIs" dxfId="748" priority="290" operator="notEqual">
      <formula>#REF!</formula>
    </cfRule>
  </conditionalFormatting>
  <conditionalFormatting sqref="BD104">
    <cfRule type="cellIs" dxfId="747" priority="289" operator="notEqual">
      <formula>#REF!</formula>
    </cfRule>
  </conditionalFormatting>
  <conditionalFormatting sqref="BD107">
    <cfRule type="cellIs" dxfId="746" priority="288" operator="notEqual">
      <formula>#REF!</formula>
    </cfRule>
  </conditionalFormatting>
  <conditionalFormatting sqref="BD114">
    <cfRule type="cellIs" dxfId="745" priority="287" operator="notEqual">
      <formula>#REF!</formula>
    </cfRule>
  </conditionalFormatting>
  <conditionalFormatting sqref="BD119">
    <cfRule type="cellIs" dxfId="744" priority="286" operator="notEqual">
      <formula>#REF!</formula>
    </cfRule>
  </conditionalFormatting>
  <conditionalFormatting sqref="BD129">
    <cfRule type="cellIs" dxfId="743" priority="285" operator="notEqual">
      <formula>#REF!</formula>
    </cfRule>
  </conditionalFormatting>
  <conditionalFormatting sqref="BD132">
    <cfRule type="cellIs" dxfId="742" priority="284" operator="notEqual">
      <formula>#REF!</formula>
    </cfRule>
  </conditionalFormatting>
  <conditionalFormatting sqref="BD135">
    <cfRule type="cellIs" dxfId="741" priority="283" operator="notEqual">
      <formula>#REF!</formula>
    </cfRule>
  </conditionalFormatting>
  <conditionalFormatting sqref="BD140">
    <cfRule type="cellIs" dxfId="740" priority="282" operator="notEqual">
      <formula>#REF!</formula>
    </cfRule>
  </conditionalFormatting>
  <conditionalFormatting sqref="BE12">
    <cfRule type="cellIs" dxfId="739" priority="271" operator="notEqual">
      <formula>#REF!</formula>
    </cfRule>
  </conditionalFormatting>
  <conditionalFormatting sqref="BE18">
    <cfRule type="cellIs" dxfId="738" priority="270" operator="notEqual">
      <formula>#REF!</formula>
    </cfRule>
  </conditionalFormatting>
  <conditionalFormatting sqref="BE24">
    <cfRule type="cellIs" dxfId="737" priority="269" operator="notEqual">
      <formula>#REF!</formula>
    </cfRule>
  </conditionalFormatting>
  <conditionalFormatting sqref="BE27">
    <cfRule type="cellIs" dxfId="736" priority="268" operator="notEqual">
      <formula>#REF!</formula>
    </cfRule>
  </conditionalFormatting>
  <conditionalFormatting sqref="BE34">
    <cfRule type="cellIs" dxfId="735" priority="267" operator="notEqual">
      <formula>#REF!</formula>
    </cfRule>
  </conditionalFormatting>
  <conditionalFormatting sqref="BE39">
    <cfRule type="cellIs" dxfId="734" priority="266" operator="notEqual">
      <formula>#REF!</formula>
    </cfRule>
  </conditionalFormatting>
  <conditionalFormatting sqref="BE49">
    <cfRule type="cellIs" dxfId="733" priority="265" operator="notEqual">
      <formula>#REF!</formula>
    </cfRule>
  </conditionalFormatting>
  <conditionalFormatting sqref="BE52">
    <cfRule type="cellIs" dxfId="732" priority="264" operator="notEqual">
      <formula>#REF!</formula>
    </cfRule>
  </conditionalFormatting>
  <conditionalFormatting sqref="BE55">
    <cfRule type="cellIs" dxfId="731" priority="263" operator="notEqual">
      <formula>#REF!</formula>
    </cfRule>
  </conditionalFormatting>
  <conditionalFormatting sqref="BE60">
    <cfRule type="cellIs" dxfId="730" priority="262" operator="notEqual">
      <formula>#REF!</formula>
    </cfRule>
  </conditionalFormatting>
  <conditionalFormatting sqref="BE92">
    <cfRule type="cellIs" dxfId="729" priority="261" operator="notEqual">
      <formula>#REF!</formula>
    </cfRule>
  </conditionalFormatting>
  <conditionalFormatting sqref="BE98">
    <cfRule type="cellIs" dxfId="728" priority="260" operator="notEqual">
      <formula>#REF!</formula>
    </cfRule>
  </conditionalFormatting>
  <conditionalFormatting sqref="BE104">
    <cfRule type="cellIs" dxfId="727" priority="259" operator="notEqual">
      <formula>#REF!</formula>
    </cfRule>
  </conditionalFormatting>
  <conditionalFormatting sqref="BE107">
    <cfRule type="cellIs" dxfId="726" priority="258" operator="notEqual">
      <formula>#REF!</formula>
    </cfRule>
  </conditionalFormatting>
  <conditionalFormatting sqref="BE114">
    <cfRule type="cellIs" dxfId="725" priority="257" operator="notEqual">
      <formula>#REF!</formula>
    </cfRule>
  </conditionalFormatting>
  <conditionalFormatting sqref="BE119">
    <cfRule type="cellIs" dxfId="724" priority="256" operator="notEqual">
      <formula>#REF!</formula>
    </cfRule>
  </conditionalFormatting>
  <conditionalFormatting sqref="BE129">
    <cfRule type="cellIs" dxfId="723" priority="255" operator="notEqual">
      <formula>#REF!</formula>
    </cfRule>
  </conditionalFormatting>
  <conditionalFormatting sqref="BE132">
    <cfRule type="cellIs" dxfId="722" priority="254" operator="notEqual">
      <formula>#REF!</formula>
    </cfRule>
  </conditionalFormatting>
  <conditionalFormatting sqref="BE135">
    <cfRule type="cellIs" dxfId="721" priority="253" operator="notEqual">
      <formula>#REF!</formula>
    </cfRule>
  </conditionalFormatting>
  <conditionalFormatting sqref="BE140">
    <cfRule type="cellIs" dxfId="720" priority="252" operator="notEqual">
      <formula>#REF!</formula>
    </cfRule>
  </conditionalFormatting>
  <conditionalFormatting sqref="BF12">
    <cfRule type="cellIs" dxfId="719" priority="241" operator="notEqual">
      <formula>#REF!</formula>
    </cfRule>
  </conditionalFormatting>
  <conditionalFormatting sqref="BF18">
    <cfRule type="cellIs" dxfId="718" priority="240" operator="notEqual">
      <formula>#REF!</formula>
    </cfRule>
  </conditionalFormatting>
  <conditionalFormatting sqref="BF24">
    <cfRule type="cellIs" dxfId="717" priority="239" operator="notEqual">
      <formula>#REF!</formula>
    </cfRule>
  </conditionalFormatting>
  <conditionalFormatting sqref="BF27">
    <cfRule type="cellIs" dxfId="716" priority="238" operator="notEqual">
      <formula>#REF!</formula>
    </cfRule>
  </conditionalFormatting>
  <conditionalFormatting sqref="BF34">
    <cfRule type="cellIs" dxfId="715" priority="237" operator="notEqual">
      <formula>#REF!</formula>
    </cfRule>
  </conditionalFormatting>
  <conditionalFormatting sqref="BF39">
    <cfRule type="cellIs" dxfId="714" priority="236" operator="notEqual">
      <formula>#REF!</formula>
    </cfRule>
  </conditionalFormatting>
  <conditionalFormatting sqref="BF49">
    <cfRule type="cellIs" dxfId="713" priority="235" operator="notEqual">
      <formula>#REF!</formula>
    </cfRule>
  </conditionalFormatting>
  <conditionalFormatting sqref="BF52">
    <cfRule type="cellIs" dxfId="712" priority="234" operator="notEqual">
      <formula>#REF!</formula>
    </cfRule>
  </conditionalFormatting>
  <conditionalFormatting sqref="BF55">
    <cfRule type="cellIs" dxfId="711" priority="233" operator="notEqual">
      <formula>#REF!</formula>
    </cfRule>
  </conditionalFormatting>
  <conditionalFormatting sqref="BF60">
    <cfRule type="cellIs" dxfId="710" priority="232" operator="notEqual">
      <formula>#REF!</formula>
    </cfRule>
  </conditionalFormatting>
  <conditionalFormatting sqref="BF92">
    <cfRule type="cellIs" dxfId="709" priority="231" operator="notEqual">
      <formula>#REF!</formula>
    </cfRule>
  </conditionalFormatting>
  <conditionalFormatting sqref="BF98">
    <cfRule type="cellIs" dxfId="708" priority="230" operator="notEqual">
      <formula>#REF!</formula>
    </cfRule>
  </conditionalFormatting>
  <conditionalFormatting sqref="BF104">
    <cfRule type="cellIs" dxfId="707" priority="229" operator="notEqual">
      <formula>#REF!</formula>
    </cfRule>
  </conditionalFormatting>
  <conditionalFormatting sqref="BF107">
    <cfRule type="cellIs" dxfId="706" priority="228" operator="notEqual">
      <formula>#REF!</formula>
    </cfRule>
  </conditionalFormatting>
  <conditionalFormatting sqref="BF114">
    <cfRule type="cellIs" dxfId="705" priority="227" operator="notEqual">
      <formula>#REF!</formula>
    </cfRule>
  </conditionalFormatting>
  <conditionalFormatting sqref="BF119">
    <cfRule type="cellIs" dxfId="704" priority="226" operator="notEqual">
      <formula>#REF!</formula>
    </cfRule>
  </conditionalFormatting>
  <conditionalFormatting sqref="BF129">
    <cfRule type="cellIs" dxfId="703" priority="225" operator="notEqual">
      <formula>#REF!</formula>
    </cfRule>
  </conditionalFormatting>
  <conditionalFormatting sqref="BF132">
    <cfRule type="cellIs" dxfId="702" priority="224" operator="notEqual">
      <formula>#REF!</formula>
    </cfRule>
  </conditionalFormatting>
  <conditionalFormatting sqref="BF135">
    <cfRule type="cellIs" dxfId="701" priority="223" operator="notEqual">
      <formula>#REF!</formula>
    </cfRule>
  </conditionalFormatting>
  <conditionalFormatting sqref="BF140">
    <cfRule type="cellIs" dxfId="700" priority="222" operator="notEqual">
      <formula>#REF!</formula>
    </cfRule>
  </conditionalFormatting>
  <conditionalFormatting sqref="BH12">
    <cfRule type="cellIs" dxfId="699" priority="209" operator="notEqual">
      <formula>#REF!</formula>
    </cfRule>
  </conditionalFormatting>
  <conditionalFormatting sqref="BH18">
    <cfRule type="cellIs" dxfId="698" priority="208" operator="notEqual">
      <formula>#REF!</formula>
    </cfRule>
  </conditionalFormatting>
  <conditionalFormatting sqref="BH24">
    <cfRule type="cellIs" dxfId="697" priority="207" operator="notEqual">
      <formula>#REF!</formula>
    </cfRule>
  </conditionalFormatting>
  <conditionalFormatting sqref="BH27">
    <cfRule type="cellIs" dxfId="696" priority="206" operator="notEqual">
      <formula>#REF!</formula>
    </cfRule>
  </conditionalFormatting>
  <conditionalFormatting sqref="BH34">
    <cfRule type="cellIs" dxfId="695" priority="205" operator="notEqual">
      <formula>#REF!</formula>
    </cfRule>
  </conditionalFormatting>
  <conditionalFormatting sqref="BH39">
    <cfRule type="cellIs" dxfId="694" priority="204" operator="notEqual">
      <formula>#REF!</formula>
    </cfRule>
  </conditionalFormatting>
  <conditionalFormatting sqref="BH49">
    <cfRule type="cellIs" dxfId="693" priority="203" operator="notEqual">
      <formula>#REF!</formula>
    </cfRule>
  </conditionalFormatting>
  <conditionalFormatting sqref="BH52">
    <cfRule type="cellIs" dxfId="692" priority="202" operator="notEqual">
      <formula>#REF!</formula>
    </cfRule>
  </conditionalFormatting>
  <conditionalFormatting sqref="BH55">
    <cfRule type="cellIs" dxfId="691" priority="201" operator="notEqual">
      <formula>#REF!</formula>
    </cfRule>
  </conditionalFormatting>
  <conditionalFormatting sqref="BH60">
    <cfRule type="cellIs" dxfId="690" priority="200" operator="notEqual">
      <formula>#REF!</formula>
    </cfRule>
  </conditionalFormatting>
  <conditionalFormatting sqref="BI12">
    <cfRule type="cellIs" dxfId="689" priority="189" operator="notEqual">
      <formula>#REF!</formula>
    </cfRule>
  </conditionalFormatting>
  <conditionalFormatting sqref="BI18">
    <cfRule type="cellIs" dxfId="688" priority="188" operator="notEqual">
      <formula>#REF!</formula>
    </cfRule>
  </conditionalFormatting>
  <conditionalFormatting sqref="BI24">
    <cfRule type="cellIs" dxfId="687" priority="187" operator="notEqual">
      <formula>#REF!</formula>
    </cfRule>
  </conditionalFormatting>
  <conditionalFormatting sqref="BI27">
    <cfRule type="cellIs" dxfId="686" priority="186" operator="notEqual">
      <formula>#REF!</formula>
    </cfRule>
  </conditionalFormatting>
  <conditionalFormatting sqref="BI34">
    <cfRule type="cellIs" dxfId="685" priority="185" operator="notEqual">
      <formula>#REF!</formula>
    </cfRule>
  </conditionalFormatting>
  <conditionalFormatting sqref="BI39">
    <cfRule type="cellIs" dxfId="684" priority="184" operator="notEqual">
      <formula>#REF!</formula>
    </cfRule>
  </conditionalFormatting>
  <conditionalFormatting sqref="BI49">
    <cfRule type="cellIs" dxfId="683" priority="183" operator="notEqual">
      <formula>#REF!</formula>
    </cfRule>
  </conditionalFormatting>
  <conditionalFormatting sqref="BI52">
    <cfRule type="cellIs" dxfId="682" priority="182" operator="notEqual">
      <formula>#REF!</formula>
    </cfRule>
  </conditionalFormatting>
  <conditionalFormatting sqref="BI55">
    <cfRule type="cellIs" dxfId="681" priority="181" operator="notEqual">
      <formula>#REF!</formula>
    </cfRule>
  </conditionalFormatting>
  <conditionalFormatting sqref="BI60">
    <cfRule type="cellIs" dxfId="680" priority="180" operator="notEqual">
      <formula>#REF!</formula>
    </cfRule>
  </conditionalFormatting>
  <conditionalFormatting sqref="BH92:BI92">
    <cfRule type="cellIs" dxfId="679" priority="179" operator="notEqual">
      <formula>#REF!</formula>
    </cfRule>
  </conditionalFormatting>
  <conditionalFormatting sqref="BH98:BI98">
    <cfRule type="cellIs" dxfId="678" priority="178" operator="notEqual">
      <formula>#REF!</formula>
    </cfRule>
  </conditionalFormatting>
  <conditionalFormatting sqref="BH104:BI104">
    <cfRule type="cellIs" dxfId="677" priority="177" operator="notEqual">
      <formula>#REF!</formula>
    </cfRule>
  </conditionalFormatting>
  <conditionalFormatting sqref="BH107:BI107">
    <cfRule type="cellIs" dxfId="676" priority="176" operator="notEqual">
      <formula>#REF!</formula>
    </cfRule>
  </conditionalFormatting>
  <conditionalFormatting sqref="BH114:BI114">
    <cfRule type="cellIs" dxfId="675" priority="175" operator="notEqual">
      <formula>#REF!</formula>
    </cfRule>
  </conditionalFormatting>
  <conditionalFormatting sqref="BH119:BI119">
    <cfRule type="cellIs" dxfId="674" priority="174" operator="notEqual">
      <formula>#REF!</formula>
    </cfRule>
  </conditionalFormatting>
  <conditionalFormatting sqref="BH129:BI129">
    <cfRule type="cellIs" dxfId="673" priority="173" operator="notEqual">
      <formula>#REF!</formula>
    </cfRule>
  </conditionalFormatting>
  <conditionalFormatting sqref="BH132:BI132">
    <cfRule type="cellIs" dxfId="672" priority="172" operator="notEqual">
      <formula>#REF!</formula>
    </cfRule>
  </conditionalFormatting>
  <conditionalFormatting sqref="BH135:BI135">
    <cfRule type="cellIs" dxfId="671" priority="171" operator="notEqual">
      <formula>#REF!</formula>
    </cfRule>
  </conditionalFormatting>
  <conditionalFormatting sqref="BH140:BI140">
    <cfRule type="cellIs" dxfId="670" priority="170" operator="notEqual">
      <formula>#REF!</formula>
    </cfRule>
  </conditionalFormatting>
  <conditionalFormatting sqref="BJ12">
    <cfRule type="cellIs" dxfId="669" priority="159" operator="notEqual">
      <formula>#REF!</formula>
    </cfRule>
  </conditionalFormatting>
  <conditionalFormatting sqref="BJ18">
    <cfRule type="cellIs" dxfId="668" priority="158" operator="notEqual">
      <formula>#REF!</formula>
    </cfRule>
  </conditionalFormatting>
  <conditionalFormatting sqref="BJ24">
    <cfRule type="cellIs" dxfId="667" priority="157" operator="notEqual">
      <formula>#REF!</formula>
    </cfRule>
  </conditionalFormatting>
  <conditionalFormatting sqref="BJ27">
    <cfRule type="cellIs" dxfId="666" priority="156" operator="notEqual">
      <formula>#REF!</formula>
    </cfRule>
  </conditionalFormatting>
  <conditionalFormatting sqref="BJ34">
    <cfRule type="cellIs" dxfId="665" priority="155" operator="notEqual">
      <formula>#REF!</formula>
    </cfRule>
  </conditionalFormatting>
  <conditionalFormatting sqref="BJ39">
    <cfRule type="cellIs" dxfId="664" priority="154" operator="notEqual">
      <formula>#REF!</formula>
    </cfRule>
  </conditionalFormatting>
  <conditionalFormatting sqref="BJ49">
    <cfRule type="cellIs" dxfId="663" priority="153" operator="notEqual">
      <formula>#REF!</formula>
    </cfRule>
  </conditionalFormatting>
  <conditionalFormatting sqref="BJ52">
    <cfRule type="cellIs" dxfId="662" priority="152" operator="notEqual">
      <formula>#REF!</formula>
    </cfRule>
  </conditionalFormatting>
  <conditionalFormatting sqref="BJ55">
    <cfRule type="cellIs" dxfId="661" priority="151" operator="notEqual">
      <formula>#REF!</formula>
    </cfRule>
  </conditionalFormatting>
  <conditionalFormatting sqref="BJ60">
    <cfRule type="cellIs" dxfId="660" priority="150" operator="notEqual">
      <formula>#REF!</formula>
    </cfRule>
  </conditionalFormatting>
  <conditionalFormatting sqref="BJ92">
    <cfRule type="cellIs" dxfId="659" priority="149" operator="notEqual">
      <formula>#REF!</formula>
    </cfRule>
  </conditionalFormatting>
  <conditionalFormatting sqref="BJ98">
    <cfRule type="cellIs" dxfId="658" priority="148" operator="notEqual">
      <formula>#REF!</formula>
    </cfRule>
  </conditionalFormatting>
  <conditionalFormatting sqref="BJ104">
    <cfRule type="cellIs" dxfId="657" priority="147" operator="notEqual">
      <formula>#REF!</formula>
    </cfRule>
  </conditionalFormatting>
  <conditionalFormatting sqref="BJ107">
    <cfRule type="cellIs" dxfId="656" priority="146" operator="notEqual">
      <formula>#REF!</formula>
    </cfRule>
  </conditionalFormatting>
  <conditionalFormatting sqref="BJ114">
    <cfRule type="cellIs" dxfId="655" priority="145" operator="notEqual">
      <formula>#REF!</formula>
    </cfRule>
  </conditionalFormatting>
  <conditionalFormatting sqref="BJ119">
    <cfRule type="cellIs" dxfId="654" priority="144" operator="notEqual">
      <formula>#REF!</formula>
    </cfRule>
  </conditionalFormatting>
  <conditionalFormatting sqref="BJ129">
    <cfRule type="cellIs" dxfId="653" priority="143" operator="notEqual">
      <formula>#REF!</formula>
    </cfRule>
  </conditionalFormatting>
  <conditionalFormatting sqref="BJ132">
    <cfRule type="cellIs" dxfId="652" priority="142" operator="notEqual">
      <formula>#REF!</formula>
    </cfRule>
  </conditionalFormatting>
  <conditionalFormatting sqref="BJ135">
    <cfRule type="cellIs" dxfId="651" priority="141" operator="notEqual">
      <formula>#REF!</formula>
    </cfRule>
  </conditionalFormatting>
  <conditionalFormatting sqref="BJ140">
    <cfRule type="cellIs" dxfId="650" priority="140" operator="notEqual">
      <formula>#REF!</formula>
    </cfRule>
  </conditionalFormatting>
  <conditionalFormatting sqref="BK12">
    <cfRule type="cellIs" dxfId="649" priority="129" operator="notEqual">
      <formula>#REF!</formula>
    </cfRule>
  </conditionalFormatting>
  <conditionalFormatting sqref="BK18">
    <cfRule type="cellIs" dxfId="648" priority="128" operator="notEqual">
      <formula>#REF!</formula>
    </cfRule>
  </conditionalFormatting>
  <conditionalFormatting sqref="BK24">
    <cfRule type="cellIs" dxfId="647" priority="127" operator="notEqual">
      <formula>#REF!</formula>
    </cfRule>
  </conditionalFormatting>
  <conditionalFormatting sqref="BK27">
    <cfRule type="cellIs" dxfId="646" priority="126" operator="notEqual">
      <formula>#REF!</formula>
    </cfRule>
  </conditionalFormatting>
  <conditionalFormatting sqref="BK34">
    <cfRule type="cellIs" dxfId="645" priority="125" operator="notEqual">
      <formula>#REF!</formula>
    </cfRule>
  </conditionalFormatting>
  <conditionalFormatting sqref="BK39">
    <cfRule type="cellIs" dxfId="644" priority="124" operator="notEqual">
      <formula>#REF!</formula>
    </cfRule>
  </conditionalFormatting>
  <conditionalFormatting sqref="BK49">
    <cfRule type="cellIs" dxfId="643" priority="123" operator="notEqual">
      <formula>#REF!</formula>
    </cfRule>
  </conditionalFormatting>
  <conditionalFormatting sqref="BK52">
    <cfRule type="cellIs" dxfId="642" priority="122" operator="notEqual">
      <formula>#REF!</formula>
    </cfRule>
  </conditionalFormatting>
  <conditionalFormatting sqref="BK55">
    <cfRule type="cellIs" dxfId="641" priority="121" operator="notEqual">
      <formula>#REF!</formula>
    </cfRule>
  </conditionalFormatting>
  <conditionalFormatting sqref="BK60">
    <cfRule type="cellIs" dxfId="640" priority="120" operator="notEqual">
      <formula>#REF!</formula>
    </cfRule>
  </conditionalFormatting>
  <conditionalFormatting sqref="BK92">
    <cfRule type="cellIs" dxfId="639" priority="119" operator="notEqual">
      <formula>#REF!</formula>
    </cfRule>
  </conditionalFormatting>
  <conditionalFormatting sqref="BK98">
    <cfRule type="cellIs" dxfId="638" priority="118" operator="notEqual">
      <formula>#REF!</formula>
    </cfRule>
  </conditionalFormatting>
  <conditionalFormatting sqref="BK104">
    <cfRule type="cellIs" dxfId="637" priority="117" operator="notEqual">
      <formula>#REF!</formula>
    </cfRule>
  </conditionalFormatting>
  <conditionalFormatting sqref="BK107">
    <cfRule type="cellIs" dxfId="636" priority="116" operator="notEqual">
      <formula>#REF!</formula>
    </cfRule>
  </conditionalFormatting>
  <conditionalFormatting sqref="BK114">
    <cfRule type="cellIs" dxfId="635" priority="115" operator="notEqual">
      <formula>#REF!</formula>
    </cfRule>
  </conditionalFormatting>
  <conditionalFormatting sqref="BK119">
    <cfRule type="cellIs" dxfId="634" priority="114" operator="notEqual">
      <formula>#REF!</formula>
    </cfRule>
  </conditionalFormatting>
  <conditionalFormatting sqref="BK129">
    <cfRule type="cellIs" dxfId="633" priority="113" operator="notEqual">
      <formula>#REF!</formula>
    </cfRule>
  </conditionalFormatting>
  <conditionalFormatting sqref="BK132">
    <cfRule type="cellIs" dxfId="632" priority="112" operator="notEqual">
      <formula>#REF!</formula>
    </cfRule>
  </conditionalFormatting>
  <conditionalFormatting sqref="BK135">
    <cfRule type="cellIs" dxfId="631" priority="111" operator="notEqual">
      <formula>#REF!</formula>
    </cfRule>
  </conditionalFormatting>
  <conditionalFormatting sqref="BK140">
    <cfRule type="cellIs" dxfId="630" priority="110" operator="notEqual">
      <formula>#REF!</formula>
    </cfRule>
  </conditionalFormatting>
  <conditionalFormatting sqref="BM12">
    <cfRule type="cellIs" dxfId="629" priority="99" operator="notEqual">
      <formula>#REF!</formula>
    </cfRule>
  </conditionalFormatting>
  <conditionalFormatting sqref="BM18">
    <cfRule type="cellIs" dxfId="628" priority="98" operator="notEqual">
      <formula>#REF!</formula>
    </cfRule>
  </conditionalFormatting>
  <conditionalFormatting sqref="BM24">
    <cfRule type="cellIs" dxfId="627" priority="97" operator="notEqual">
      <formula>#REF!</formula>
    </cfRule>
  </conditionalFormatting>
  <conditionalFormatting sqref="BM27">
    <cfRule type="cellIs" dxfId="626" priority="96" operator="notEqual">
      <formula>#REF!</formula>
    </cfRule>
  </conditionalFormatting>
  <conditionalFormatting sqref="BM34">
    <cfRule type="cellIs" dxfId="625" priority="95" operator="notEqual">
      <formula>#REF!</formula>
    </cfRule>
  </conditionalFormatting>
  <conditionalFormatting sqref="BM39">
    <cfRule type="cellIs" dxfId="624" priority="94" operator="notEqual">
      <formula>#REF!</formula>
    </cfRule>
  </conditionalFormatting>
  <conditionalFormatting sqref="BM49">
    <cfRule type="cellIs" dxfId="623" priority="93" operator="notEqual">
      <formula>#REF!</formula>
    </cfRule>
  </conditionalFormatting>
  <conditionalFormatting sqref="BM52">
    <cfRule type="cellIs" dxfId="622" priority="92" operator="notEqual">
      <formula>#REF!</formula>
    </cfRule>
  </conditionalFormatting>
  <conditionalFormatting sqref="BM55">
    <cfRule type="cellIs" dxfId="621" priority="91" operator="notEqual">
      <formula>#REF!</formula>
    </cfRule>
  </conditionalFormatting>
  <conditionalFormatting sqref="BM60">
    <cfRule type="cellIs" dxfId="620" priority="90" operator="notEqual">
      <formula>#REF!</formula>
    </cfRule>
  </conditionalFormatting>
  <conditionalFormatting sqref="BM92">
    <cfRule type="cellIs" dxfId="619" priority="89" operator="notEqual">
      <formula>#REF!</formula>
    </cfRule>
  </conditionalFormatting>
  <conditionalFormatting sqref="BM98">
    <cfRule type="cellIs" dxfId="618" priority="88" operator="notEqual">
      <formula>#REF!</formula>
    </cfRule>
  </conditionalFormatting>
  <conditionalFormatting sqref="BM104">
    <cfRule type="cellIs" dxfId="617" priority="87" operator="notEqual">
      <formula>#REF!</formula>
    </cfRule>
  </conditionalFormatting>
  <conditionalFormatting sqref="BM107">
    <cfRule type="cellIs" dxfId="616" priority="86" operator="notEqual">
      <formula>#REF!</formula>
    </cfRule>
  </conditionalFormatting>
  <conditionalFormatting sqref="BM114">
    <cfRule type="cellIs" dxfId="615" priority="85" operator="notEqual">
      <formula>#REF!</formula>
    </cfRule>
  </conditionalFormatting>
  <conditionalFormatting sqref="BM119">
    <cfRule type="cellIs" dxfId="614" priority="84" operator="notEqual">
      <formula>#REF!</formula>
    </cfRule>
  </conditionalFormatting>
  <conditionalFormatting sqref="BM129">
    <cfRule type="cellIs" dxfId="613" priority="83" operator="notEqual">
      <formula>#REF!</formula>
    </cfRule>
  </conditionalFormatting>
  <conditionalFormatting sqref="BM132">
    <cfRule type="cellIs" dxfId="612" priority="82" operator="notEqual">
      <formula>#REF!</formula>
    </cfRule>
  </conditionalFormatting>
  <conditionalFormatting sqref="BM135">
    <cfRule type="cellIs" dxfId="611" priority="81" operator="notEqual">
      <formula>#REF!</formula>
    </cfRule>
  </conditionalFormatting>
  <conditionalFormatting sqref="BM140">
    <cfRule type="cellIs" dxfId="610" priority="80" operator="notEqual">
      <formula>#REF!</formula>
    </cfRule>
  </conditionalFormatting>
  <conditionalFormatting sqref="BN12">
    <cfRule type="cellIs" dxfId="609" priority="69" operator="notEqual">
      <formula>#REF!</formula>
    </cfRule>
  </conditionalFormatting>
  <conditionalFormatting sqref="BN18">
    <cfRule type="cellIs" dxfId="608" priority="68" operator="notEqual">
      <formula>#REF!</formula>
    </cfRule>
  </conditionalFormatting>
  <conditionalFormatting sqref="BN24">
    <cfRule type="cellIs" dxfId="607" priority="67" operator="notEqual">
      <formula>#REF!</formula>
    </cfRule>
  </conditionalFormatting>
  <conditionalFormatting sqref="BN27">
    <cfRule type="cellIs" dxfId="606" priority="66" operator="notEqual">
      <formula>#REF!</formula>
    </cfRule>
  </conditionalFormatting>
  <conditionalFormatting sqref="BN34">
    <cfRule type="cellIs" dxfId="605" priority="65" operator="notEqual">
      <formula>#REF!</formula>
    </cfRule>
  </conditionalFormatting>
  <conditionalFormatting sqref="BN39">
    <cfRule type="cellIs" dxfId="604" priority="64" operator="notEqual">
      <formula>#REF!</formula>
    </cfRule>
  </conditionalFormatting>
  <conditionalFormatting sqref="BN49">
    <cfRule type="cellIs" dxfId="603" priority="63" operator="notEqual">
      <formula>#REF!</formula>
    </cfRule>
  </conditionalFormatting>
  <conditionalFormatting sqref="BN52">
    <cfRule type="cellIs" dxfId="602" priority="62" operator="notEqual">
      <formula>#REF!</formula>
    </cfRule>
  </conditionalFormatting>
  <conditionalFormatting sqref="BN55">
    <cfRule type="cellIs" dxfId="601" priority="61" operator="notEqual">
      <formula>#REF!</formula>
    </cfRule>
  </conditionalFormatting>
  <conditionalFormatting sqref="BN60">
    <cfRule type="cellIs" dxfId="600" priority="60" operator="notEqual">
      <formula>#REF!</formula>
    </cfRule>
  </conditionalFormatting>
  <conditionalFormatting sqref="BN92">
    <cfRule type="cellIs" dxfId="599" priority="59" operator="notEqual">
      <formula>#REF!</formula>
    </cfRule>
  </conditionalFormatting>
  <conditionalFormatting sqref="BN98">
    <cfRule type="cellIs" dxfId="598" priority="58" operator="notEqual">
      <formula>#REF!</formula>
    </cfRule>
  </conditionalFormatting>
  <conditionalFormatting sqref="BN104">
    <cfRule type="cellIs" dxfId="597" priority="57" operator="notEqual">
      <formula>#REF!</formula>
    </cfRule>
  </conditionalFormatting>
  <conditionalFormatting sqref="BN107">
    <cfRule type="cellIs" dxfId="596" priority="56" operator="notEqual">
      <formula>#REF!</formula>
    </cfRule>
  </conditionalFormatting>
  <conditionalFormatting sqref="BN114">
    <cfRule type="cellIs" dxfId="595" priority="55" operator="notEqual">
      <formula>#REF!</formula>
    </cfRule>
  </conditionalFormatting>
  <conditionalFormatting sqref="BN119">
    <cfRule type="cellIs" dxfId="594" priority="54" operator="notEqual">
      <formula>#REF!</formula>
    </cfRule>
  </conditionalFormatting>
  <conditionalFormatting sqref="BN129">
    <cfRule type="cellIs" dxfId="593" priority="53" operator="notEqual">
      <formula>#REF!</formula>
    </cfRule>
  </conditionalFormatting>
  <conditionalFormatting sqref="BN132">
    <cfRule type="cellIs" dxfId="592" priority="52" operator="notEqual">
      <formula>#REF!</formula>
    </cfRule>
  </conditionalFormatting>
  <conditionalFormatting sqref="BN135">
    <cfRule type="cellIs" dxfId="591" priority="51" operator="notEqual">
      <formula>#REF!</formula>
    </cfRule>
  </conditionalFormatting>
  <conditionalFormatting sqref="BN140">
    <cfRule type="cellIs" dxfId="590" priority="50" operator="notEqual">
      <formula>#REF!</formula>
    </cfRule>
  </conditionalFormatting>
  <conditionalFormatting sqref="BO12">
    <cfRule type="cellIs" dxfId="589" priority="49" operator="notEqual">
      <formula>#REF!</formula>
    </cfRule>
  </conditionalFormatting>
  <conditionalFormatting sqref="BO18">
    <cfRule type="cellIs" dxfId="588" priority="48" operator="notEqual">
      <formula>#REF!</formula>
    </cfRule>
  </conditionalFormatting>
  <conditionalFormatting sqref="BO24">
    <cfRule type="cellIs" dxfId="587" priority="47" operator="notEqual">
      <formula>#REF!</formula>
    </cfRule>
  </conditionalFormatting>
  <conditionalFormatting sqref="BO27">
    <cfRule type="cellIs" dxfId="586" priority="46" operator="notEqual">
      <formula>#REF!</formula>
    </cfRule>
  </conditionalFormatting>
  <conditionalFormatting sqref="BO34">
    <cfRule type="cellIs" dxfId="585" priority="45" operator="notEqual">
      <formula>#REF!</formula>
    </cfRule>
  </conditionalFormatting>
  <conditionalFormatting sqref="BO39">
    <cfRule type="cellIs" dxfId="584" priority="44" operator="notEqual">
      <formula>#REF!</formula>
    </cfRule>
  </conditionalFormatting>
  <conditionalFormatting sqref="BO49">
    <cfRule type="cellIs" dxfId="583" priority="43" operator="notEqual">
      <formula>#REF!</formula>
    </cfRule>
  </conditionalFormatting>
  <conditionalFormatting sqref="BO52">
    <cfRule type="cellIs" dxfId="582" priority="42" operator="notEqual">
      <formula>#REF!</formula>
    </cfRule>
  </conditionalFormatting>
  <conditionalFormatting sqref="BO55">
    <cfRule type="cellIs" dxfId="581" priority="41" operator="notEqual">
      <formula>#REF!</formula>
    </cfRule>
  </conditionalFormatting>
  <conditionalFormatting sqref="BO60">
    <cfRule type="cellIs" dxfId="580" priority="40" operator="notEqual">
      <formula>#REF!</formula>
    </cfRule>
  </conditionalFormatting>
  <conditionalFormatting sqref="BO92">
    <cfRule type="cellIs" dxfId="579" priority="39" operator="notEqual">
      <formula>#REF!</formula>
    </cfRule>
  </conditionalFormatting>
  <conditionalFormatting sqref="BO98">
    <cfRule type="cellIs" dxfId="578" priority="38" operator="notEqual">
      <formula>#REF!</formula>
    </cfRule>
  </conditionalFormatting>
  <conditionalFormatting sqref="BO104">
    <cfRule type="cellIs" dxfId="577" priority="37" operator="notEqual">
      <formula>#REF!</formula>
    </cfRule>
  </conditionalFormatting>
  <conditionalFormatting sqref="BO107">
    <cfRule type="cellIs" dxfId="576" priority="36" operator="notEqual">
      <formula>#REF!</formula>
    </cfRule>
  </conditionalFormatting>
  <conditionalFormatting sqref="BO114">
    <cfRule type="cellIs" dxfId="575" priority="35" operator="notEqual">
      <formula>#REF!</formula>
    </cfRule>
  </conditionalFormatting>
  <conditionalFormatting sqref="BO119">
    <cfRule type="cellIs" dxfId="574" priority="34" operator="notEqual">
      <formula>#REF!</formula>
    </cfRule>
  </conditionalFormatting>
  <conditionalFormatting sqref="BO129">
    <cfRule type="cellIs" dxfId="573" priority="33" operator="notEqual">
      <formula>#REF!</formula>
    </cfRule>
  </conditionalFormatting>
  <conditionalFormatting sqref="BO132">
    <cfRule type="cellIs" dxfId="572" priority="32" operator="notEqual">
      <formula>#REF!</formula>
    </cfRule>
  </conditionalFormatting>
  <conditionalFormatting sqref="BO135">
    <cfRule type="cellIs" dxfId="571" priority="31" operator="notEqual">
      <formula>#REF!</formula>
    </cfRule>
  </conditionalFormatting>
  <conditionalFormatting sqref="BO140">
    <cfRule type="cellIs" dxfId="570" priority="30" operator="notEqual">
      <formula>#REF!</formula>
    </cfRule>
  </conditionalFormatting>
  <conditionalFormatting sqref="BP12">
    <cfRule type="cellIs" dxfId="569" priority="19" operator="notEqual">
      <formula>#REF!</formula>
    </cfRule>
  </conditionalFormatting>
  <conditionalFormatting sqref="BP18">
    <cfRule type="cellIs" dxfId="568" priority="18" operator="notEqual">
      <formula>#REF!</formula>
    </cfRule>
  </conditionalFormatting>
  <conditionalFormatting sqref="BP24">
    <cfRule type="cellIs" dxfId="567" priority="17" operator="notEqual">
      <formula>#REF!</formula>
    </cfRule>
  </conditionalFormatting>
  <conditionalFormatting sqref="BP27">
    <cfRule type="cellIs" dxfId="566" priority="16" operator="notEqual">
      <formula>#REF!</formula>
    </cfRule>
  </conditionalFormatting>
  <conditionalFormatting sqref="BP34">
    <cfRule type="cellIs" dxfId="565" priority="15" operator="notEqual">
      <formula>#REF!</formula>
    </cfRule>
  </conditionalFormatting>
  <conditionalFormatting sqref="BP39">
    <cfRule type="cellIs" dxfId="564" priority="14" operator="notEqual">
      <formula>#REF!</formula>
    </cfRule>
  </conditionalFormatting>
  <conditionalFormatting sqref="BP49">
    <cfRule type="cellIs" dxfId="563" priority="13" operator="notEqual">
      <formula>#REF!</formula>
    </cfRule>
  </conditionalFormatting>
  <conditionalFormatting sqref="BP52">
    <cfRule type="cellIs" dxfId="562" priority="12" operator="notEqual">
      <formula>#REF!</formula>
    </cfRule>
  </conditionalFormatting>
  <conditionalFormatting sqref="BP55">
    <cfRule type="cellIs" dxfId="561" priority="11" operator="notEqual">
      <formula>#REF!</formula>
    </cfRule>
  </conditionalFormatting>
  <conditionalFormatting sqref="BP60">
    <cfRule type="cellIs" dxfId="560" priority="10" operator="notEqual">
      <formula>#REF!</formula>
    </cfRule>
  </conditionalFormatting>
  <conditionalFormatting sqref="BP98">
    <cfRule type="cellIs" dxfId="559" priority="9" operator="notEqual">
      <formula>#REF!</formula>
    </cfRule>
  </conditionalFormatting>
  <conditionalFormatting sqref="BP104">
    <cfRule type="cellIs" dxfId="558" priority="8" operator="notEqual">
      <formula>#REF!</formula>
    </cfRule>
  </conditionalFormatting>
  <conditionalFormatting sqref="BP107">
    <cfRule type="cellIs" dxfId="557" priority="7" operator="notEqual">
      <formula>#REF!</formula>
    </cfRule>
  </conditionalFormatting>
  <conditionalFormatting sqref="BP114">
    <cfRule type="cellIs" dxfId="556" priority="6" operator="notEqual">
      <formula>#REF!</formula>
    </cfRule>
  </conditionalFormatting>
  <conditionalFormatting sqref="BP119">
    <cfRule type="cellIs" dxfId="555" priority="5" operator="notEqual">
      <formula>#REF!</formula>
    </cfRule>
  </conditionalFormatting>
  <conditionalFormatting sqref="BP129">
    <cfRule type="cellIs" dxfId="554" priority="4" operator="notEqual">
      <formula>#REF!</formula>
    </cfRule>
  </conditionalFormatting>
  <conditionalFormatting sqref="BP132">
    <cfRule type="cellIs" dxfId="553" priority="3" operator="notEqual">
      <formula>#REF!</formula>
    </cfRule>
  </conditionalFormatting>
  <conditionalFormatting sqref="BP135">
    <cfRule type="cellIs" dxfId="552" priority="2" operator="notEqual">
      <formula>#REF!</formula>
    </cfRule>
  </conditionalFormatting>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R9"/>
  <sheetViews>
    <sheetView workbookViewId="0">
      <selection sqref="A1:F1"/>
    </sheetView>
  </sheetViews>
  <sheetFormatPr defaultRowHeight="14.5" x14ac:dyDescent="0.35"/>
  <cols>
    <col min="1" max="1" width="16.81640625" bestFit="1" customWidth="1"/>
    <col min="2" max="2" width="17.26953125" bestFit="1" customWidth="1"/>
    <col min="3" max="3" width="18.26953125" customWidth="1"/>
    <col min="4" max="4" width="21.81640625" style="16" customWidth="1"/>
    <col min="5" max="5" width="14" customWidth="1"/>
    <col min="6" max="6" width="15.1796875" style="16" customWidth="1"/>
    <col min="7" max="7" width="17.26953125" style="16" customWidth="1"/>
    <col min="9" max="9" width="17.26953125" bestFit="1" customWidth="1"/>
    <col min="10" max="10" width="17.26953125" style="16" customWidth="1"/>
    <col min="11" max="11" width="17.26953125" bestFit="1" customWidth="1"/>
    <col min="14" max="15" width="17.26953125" bestFit="1" customWidth="1"/>
    <col min="16" max="16" width="17.26953125" style="16" customWidth="1"/>
    <col min="17" max="17" width="17.26953125" bestFit="1" customWidth="1"/>
  </cols>
  <sheetData>
    <row r="1" spans="1:18" x14ac:dyDescent="0.35">
      <c r="B1" s="231" t="s">
        <v>35</v>
      </c>
      <c r="C1" s="231"/>
      <c r="D1" s="231"/>
      <c r="E1" s="231"/>
      <c r="F1" s="231"/>
      <c r="G1" s="32"/>
      <c r="I1" s="231" t="s">
        <v>36</v>
      </c>
      <c r="J1" s="231"/>
      <c r="K1" s="231"/>
      <c r="N1" s="231" t="s">
        <v>37</v>
      </c>
      <c r="O1" s="231"/>
      <c r="P1" s="231"/>
      <c r="Q1" s="231"/>
      <c r="R1" s="231"/>
    </row>
    <row r="2" spans="1:18" s="16" customFormat="1" ht="29" x14ac:dyDescent="0.35">
      <c r="A2" s="155" t="s">
        <v>94</v>
      </c>
      <c r="B2" s="32" t="s">
        <v>161</v>
      </c>
      <c r="C2" s="157" t="s">
        <v>163</v>
      </c>
      <c r="D2" s="32" t="s">
        <v>164</v>
      </c>
      <c r="E2" s="157" t="s">
        <v>162</v>
      </c>
      <c r="F2" s="157" t="s">
        <v>163</v>
      </c>
      <c r="G2" s="32" t="s">
        <v>164</v>
      </c>
      <c r="I2" s="16" t="s">
        <v>161</v>
      </c>
      <c r="J2" s="157" t="s">
        <v>164</v>
      </c>
      <c r="K2" s="16" t="s">
        <v>162</v>
      </c>
      <c r="N2" s="16" t="s">
        <v>161</v>
      </c>
      <c r="O2" s="16" t="s">
        <v>165</v>
      </c>
      <c r="P2" s="16" t="s">
        <v>164</v>
      </c>
      <c r="Q2" s="16" t="s">
        <v>162</v>
      </c>
    </row>
    <row r="3" spans="1:18" x14ac:dyDescent="0.35">
      <c r="A3" s="156" t="s">
        <v>15</v>
      </c>
      <c r="B3" s="18">
        <v>27133.969599999997</v>
      </c>
      <c r="C3" s="18">
        <v>26811</v>
      </c>
      <c r="D3" s="18">
        <v>27390</v>
      </c>
      <c r="E3" s="18">
        <v>29470.220921304328</v>
      </c>
      <c r="F3" s="18">
        <v>27739</v>
      </c>
      <c r="G3" s="18"/>
      <c r="I3" s="18">
        <v>3518.2473042685551</v>
      </c>
      <c r="J3" s="18">
        <v>5380</v>
      </c>
      <c r="K3" s="18">
        <v>3726.9609151014488</v>
      </c>
      <c r="N3" s="18">
        <v>18754.080173939536</v>
      </c>
      <c r="O3" s="18">
        <v>20000</v>
      </c>
      <c r="P3" s="18">
        <v>16600</v>
      </c>
      <c r="Q3" s="18">
        <v>26209.712409756827</v>
      </c>
      <c r="R3" s="18">
        <v>20000</v>
      </c>
    </row>
    <row r="4" spans="1:18" x14ac:dyDescent="0.35">
      <c r="A4" s="156" t="s">
        <v>52</v>
      </c>
      <c r="B4" s="8">
        <v>12423.880518044265</v>
      </c>
      <c r="C4" s="8"/>
      <c r="D4" s="8"/>
      <c r="E4" s="8">
        <v>12676.179584883641</v>
      </c>
      <c r="F4" s="8"/>
      <c r="G4" s="8"/>
      <c r="I4" s="8">
        <v>1511.8449388470599</v>
      </c>
      <c r="J4" s="8"/>
      <c r="K4" s="8">
        <v>1553.7658602965266</v>
      </c>
      <c r="N4" s="8">
        <v>5121.1433796218662</v>
      </c>
      <c r="O4" s="8"/>
      <c r="P4" s="8"/>
      <c r="Q4" s="8">
        <v>8178.9708763897279</v>
      </c>
      <c r="R4" s="8"/>
    </row>
    <row r="5" spans="1:18" x14ac:dyDescent="0.35">
      <c r="A5" s="156" t="s">
        <v>43</v>
      </c>
      <c r="B5" s="8">
        <v>4234.1268696192801</v>
      </c>
      <c r="C5" s="8"/>
      <c r="D5" s="8"/>
      <c r="E5" s="8">
        <v>4464.4887396963886</v>
      </c>
      <c r="F5" s="8"/>
      <c r="G5" s="8"/>
      <c r="I5" s="8">
        <v>920.79259064356211</v>
      </c>
      <c r="J5" s="8"/>
      <c r="K5" s="8">
        <v>995.79855350572768</v>
      </c>
      <c r="N5" s="8">
        <v>2554.6981545233639</v>
      </c>
      <c r="O5" s="8"/>
      <c r="P5" s="8"/>
      <c r="Q5" s="8">
        <v>3539.3537726236173</v>
      </c>
      <c r="R5" s="8"/>
    </row>
    <row r="6" spans="1:18" x14ac:dyDescent="0.35">
      <c r="A6" s="156" t="s">
        <v>44</v>
      </c>
      <c r="B6" s="8">
        <v>4885.15201435371</v>
      </c>
      <c r="C6" s="8"/>
      <c r="D6" s="8"/>
      <c r="E6" s="8">
        <v>5655.2812229582914</v>
      </c>
      <c r="F6" s="8"/>
      <c r="G6" s="8"/>
      <c r="I6" s="8">
        <v>530.3361933773881</v>
      </c>
      <c r="J6" s="8"/>
      <c r="K6" s="8">
        <v>545.43140575017173</v>
      </c>
      <c r="N6" s="8">
        <v>7044.4175390080945</v>
      </c>
      <c r="O6" s="8"/>
      <c r="P6" s="8"/>
      <c r="Q6" s="8">
        <v>8343.4416255136221</v>
      </c>
      <c r="R6" s="8"/>
    </row>
    <row r="7" spans="1:18" x14ac:dyDescent="0.35">
      <c r="A7" s="156" t="s">
        <v>45</v>
      </c>
      <c r="B7" s="8">
        <v>1380.7252037061442</v>
      </c>
      <c r="C7" s="8"/>
      <c r="D7" s="8"/>
      <c r="E7" s="8">
        <v>2078.0503993032798</v>
      </c>
      <c r="F7" s="8"/>
      <c r="G7" s="8"/>
      <c r="I7" s="8">
        <v>129.55905342746641</v>
      </c>
      <c r="J7" s="8"/>
      <c r="K7" s="8">
        <v>154.90810189934655</v>
      </c>
      <c r="N7" s="8">
        <v>1003.7791329011136</v>
      </c>
      <c r="O7" s="8"/>
      <c r="P7" s="8"/>
      <c r="Q7" s="8">
        <v>1956.0335202437502</v>
      </c>
      <c r="R7" s="8"/>
    </row>
    <row r="8" spans="1:18" x14ac:dyDescent="0.35">
      <c r="A8" s="156" t="s">
        <v>80</v>
      </c>
      <c r="B8" s="8">
        <v>1194.9688264778595</v>
      </c>
      <c r="C8" s="8"/>
      <c r="D8" s="8"/>
      <c r="E8" s="8">
        <v>1235.223291781029</v>
      </c>
      <c r="F8" s="8"/>
      <c r="G8" s="8"/>
      <c r="I8" s="8">
        <v>159.91561661716196</v>
      </c>
      <c r="J8" s="8"/>
      <c r="K8" s="8">
        <v>182.47159703289631</v>
      </c>
      <c r="N8" s="8">
        <v>820.9484965926099</v>
      </c>
      <c r="O8" s="8"/>
      <c r="P8" s="8"/>
      <c r="Q8" s="8">
        <v>1072.3027145696556</v>
      </c>
      <c r="R8" s="8"/>
    </row>
    <row r="9" spans="1:18" x14ac:dyDescent="0.35">
      <c r="A9" s="156" t="s">
        <v>77</v>
      </c>
      <c r="B9" s="8">
        <v>3015.1161677987393</v>
      </c>
      <c r="C9" s="8"/>
      <c r="D9" s="8"/>
      <c r="E9" s="8">
        <v>3360.9976826816965</v>
      </c>
      <c r="F9" s="8"/>
      <c r="G9" s="8"/>
      <c r="I9" s="8">
        <v>265.79891135591674</v>
      </c>
      <c r="J9" s="8"/>
      <c r="K9" s="8">
        <v>294.58539661678032</v>
      </c>
      <c r="N9" s="8">
        <v>2209.0934712924864</v>
      </c>
      <c r="O9" s="8"/>
      <c r="P9" s="8"/>
      <c r="Q9" s="8">
        <v>3119.6099004164525</v>
      </c>
      <c r="R9" s="8"/>
    </row>
  </sheetData>
  <mergeCells count="3">
    <mergeCell ref="I1:K1"/>
    <mergeCell ref="N1:R1"/>
    <mergeCell ref="B1:F1"/>
  </mergeCells>
  <conditionalFormatting sqref="E3:G3 N3 P3:Q3">
    <cfRule type="cellIs" dxfId="228" priority="5" operator="notEqual">
      <formula>#REF!</formula>
    </cfRule>
  </conditionalFormatting>
  <conditionalFormatting sqref="B3:D3">
    <cfRule type="cellIs" dxfId="227" priority="6" operator="notEqual">
      <formula>#REF!</formula>
    </cfRule>
  </conditionalFormatting>
  <conditionalFormatting sqref="I3:K3">
    <cfRule type="cellIs" dxfId="226" priority="4" operator="notEqual">
      <formula>#REF!</formula>
    </cfRule>
  </conditionalFormatting>
  <conditionalFormatting sqref="R3">
    <cfRule type="cellIs" dxfId="225" priority="2" operator="notEqual">
      <formula>#REF!</formula>
    </cfRule>
  </conditionalFormatting>
  <conditionalFormatting sqref="O3">
    <cfRule type="cellIs" dxfId="224" priority="1" operator="notEqual">
      <formula>#REF!</formula>
    </cfRule>
  </conditionalFormatting>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115"/>
  <sheetViews>
    <sheetView showGridLines="0" workbookViewId="0">
      <selection sqref="A1:F1"/>
    </sheetView>
  </sheetViews>
  <sheetFormatPr defaultRowHeight="14.5" x14ac:dyDescent="0.35"/>
  <cols>
    <col min="1" max="1" width="18.7265625" style="117" customWidth="1"/>
    <col min="2" max="2" width="21.26953125" style="16" customWidth="1"/>
    <col min="3" max="3" width="31.81640625" style="16" customWidth="1"/>
    <col min="4" max="4" width="6.26953125" style="16" bestFit="1" customWidth="1"/>
    <col min="5" max="5" width="11.1796875" customWidth="1"/>
    <col min="6" max="6" width="11.1796875" style="16" customWidth="1"/>
    <col min="7" max="7" width="16.81640625" style="16" bestFit="1" customWidth="1"/>
    <col min="8" max="8" width="25.1796875" style="16" customWidth="1"/>
    <col min="9" max="9" width="19.54296875" style="16" bestFit="1" customWidth="1"/>
    <col min="10" max="13" width="11.1796875" style="16" customWidth="1"/>
    <col min="15" max="15" width="12.1796875" customWidth="1"/>
  </cols>
  <sheetData>
    <row r="1" spans="1:13" ht="29.5" thickBot="1" x14ac:dyDescent="0.4">
      <c r="B1" s="134" t="s">
        <v>156</v>
      </c>
      <c r="C1" s="154" t="s">
        <v>157</v>
      </c>
      <c r="D1" s="121" t="s">
        <v>151</v>
      </c>
      <c r="E1" s="1" t="s">
        <v>149</v>
      </c>
      <c r="F1" s="1" t="s">
        <v>150</v>
      </c>
      <c r="G1" s="1" t="s">
        <v>76</v>
      </c>
      <c r="H1" s="1" t="s">
        <v>42</v>
      </c>
      <c r="I1" s="1" t="s">
        <v>72</v>
      </c>
      <c r="J1" s="1" t="s">
        <v>79</v>
      </c>
      <c r="K1" s="1" t="s">
        <v>73</v>
      </c>
      <c r="L1" s="1" t="s">
        <v>81</v>
      </c>
      <c r="M1" s="1" t="s">
        <v>82</v>
      </c>
    </row>
    <row r="2" spans="1:13" x14ac:dyDescent="0.35">
      <c r="A2" s="140" t="s">
        <v>34</v>
      </c>
      <c r="B2" s="141">
        <v>37841.638805225972</v>
      </c>
      <c r="C2" s="142">
        <v>30157.515969666274</v>
      </c>
      <c r="D2" s="143">
        <f>C2-B2</f>
        <v>-7684.1228355596977</v>
      </c>
      <c r="E2" s="142">
        <v>39495.610127926557</v>
      </c>
      <c r="F2" s="142">
        <v>35000</v>
      </c>
      <c r="G2" s="142">
        <v>45728.014544730373</v>
      </c>
      <c r="H2" s="142">
        <v>51215.725181890266</v>
      </c>
      <c r="I2" s="142">
        <v>57830.432910858392</v>
      </c>
      <c r="J2" s="142">
        <v>61827.538527968805</v>
      </c>
      <c r="K2" s="142">
        <v>71661.432889947697</v>
      </c>
      <c r="L2" s="142">
        <v>83715.546422886691</v>
      </c>
      <c r="M2" s="143">
        <v>93947.856717726303</v>
      </c>
    </row>
    <row r="3" spans="1:13" x14ac:dyDescent="0.35">
      <c r="A3" s="150" t="s">
        <v>0</v>
      </c>
      <c r="B3" s="122">
        <v>444.37852498983398</v>
      </c>
      <c r="C3" s="17">
        <v>334.41720641406732</v>
      </c>
      <c r="D3" s="123">
        <f t="shared" ref="D3:D59" si="0">C3-B3</f>
        <v>-109.96131857576665</v>
      </c>
      <c r="E3" s="17">
        <v>351.13806673477069</v>
      </c>
      <c r="F3" s="17">
        <v>396.44073082230193</v>
      </c>
      <c r="G3" s="17">
        <v>368.69497007150926</v>
      </c>
      <c r="H3" s="17">
        <v>387.12971857508472</v>
      </c>
      <c r="I3" s="17">
        <v>406.48620450383896</v>
      </c>
      <c r="J3" s="17">
        <v>426.81051472903096</v>
      </c>
      <c r="K3" s="17">
        <v>518.79084821885431</v>
      </c>
      <c r="L3" s="17">
        <v>544.73039062979706</v>
      </c>
      <c r="M3" s="123">
        <v>571.96691016128693</v>
      </c>
    </row>
    <row r="4" spans="1:13" x14ac:dyDescent="0.35">
      <c r="A4" s="150" t="s">
        <v>7</v>
      </c>
      <c r="B4" s="122">
        <v>203.5958536537814</v>
      </c>
      <c r="C4" s="17">
        <v>151.2218815733255</v>
      </c>
      <c r="D4" s="123">
        <f t="shared" si="0"/>
        <v>-52.3739720804559</v>
      </c>
      <c r="E4" s="17">
        <v>152.73410038905877</v>
      </c>
      <c r="F4" s="17">
        <v>172.43934541982102</v>
      </c>
      <c r="G4" s="17">
        <v>154.26144139294937</v>
      </c>
      <c r="H4" s="17">
        <v>155.80405580687886</v>
      </c>
      <c r="I4" s="17">
        <v>157.36209636494766</v>
      </c>
      <c r="J4" s="17">
        <v>158.93571732859715</v>
      </c>
      <c r="K4" s="17">
        <v>165.3891447843647</v>
      </c>
      <c r="L4" s="17">
        <v>167.04303623220835</v>
      </c>
      <c r="M4" s="123">
        <v>168.71346659453044</v>
      </c>
    </row>
    <row r="5" spans="1:13" x14ac:dyDescent="0.35">
      <c r="A5" s="150" t="s">
        <v>8</v>
      </c>
      <c r="B5" s="122">
        <v>4233.9732486804833</v>
      </c>
      <c r="C5" s="17">
        <v>2999.9559079256692</v>
      </c>
      <c r="D5" s="123">
        <f t="shared" si="0"/>
        <v>-1234.0173407548141</v>
      </c>
      <c r="E5" s="17">
        <v>3029.955467004926</v>
      </c>
      <c r="F5" s="17">
        <v>3420.8702316680951</v>
      </c>
      <c r="G5" s="17">
        <v>3060.2550216749755</v>
      </c>
      <c r="H5" s="17">
        <v>3090.8575718917255</v>
      </c>
      <c r="I5" s="17">
        <v>3121.7661476106427</v>
      </c>
      <c r="J5" s="17">
        <v>3152.9838090867493</v>
      </c>
      <c r="K5" s="17">
        <v>3281.007595200746</v>
      </c>
      <c r="L5" s="17">
        <v>3313.8176711527535</v>
      </c>
      <c r="M5" s="123">
        <v>3346.9558478642812</v>
      </c>
    </row>
    <row r="6" spans="1:13" x14ac:dyDescent="0.35">
      <c r="A6" s="150" t="s">
        <v>9</v>
      </c>
      <c r="B6" s="122">
        <v>1403.5301634711486</v>
      </c>
      <c r="C6" s="17">
        <v>914.79084828566738</v>
      </c>
      <c r="D6" s="123">
        <f t="shared" si="0"/>
        <v>-488.73931518548125</v>
      </c>
      <c r="E6" s="17">
        <v>869.05130587138399</v>
      </c>
      <c r="F6" s="17">
        <v>981.17341143181523</v>
      </c>
      <c r="G6" s="17">
        <v>825.59874057781474</v>
      </c>
      <c r="H6" s="17">
        <v>784.31880354892394</v>
      </c>
      <c r="I6" s="17">
        <v>745.10286337147772</v>
      </c>
      <c r="J6" s="17">
        <v>707.84772020290382</v>
      </c>
      <c r="K6" s="17">
        <v>576.54639215351642</v>
      </c>
      <c r="L6" s="17">
        <v>547.71907254584062</v>
      </c>
      <c r="M6" s="123">
        <v>520.33311891854851</v>
      </c>
    </row>
    <row r="7" spans="1:13" x14ac:dyDescent="0.35">
      <c r="A7" s="150" t="s">
        <v>11</v>
      </c>
      <c r="B7" s="122">
        <v>0</v>
      </c>
      <c r="C7" s="17">
        <v>7.4591419189397822E-4</v>
      </c>
      <c r="D7" s="123">
        <f t="shared" si="0"/>
        <v>7.4591419189397822E-4</v>
      </c>
      <c r="E7" s="17">
        <v>7.4591419189397822E-4</v>
      </c>
      <c r="F7" s="17">
        <v>8.4214955705311852E-4</v>
      </c>
      <c r="G7" s="17">
        <v>7.4591419189397822E-4</v>
      </c>
      <c r="H7" s="17">
        <v>7.4591419189397822E-4</v>
      </c>
      <c r="I7" s="17">
        <v>7.4591419189397822E-4</v>
      </c>
      <c r="J7" s="17">
        <v>7.4591419189397822E-4</v>
      </c>
      <c r="K7" s="17">
        <v>7.4591419189397822E-4</v>
      </c>
      <c r="L7" s="17">
        <v>7.4591419189397822E-4</v>
      </c>
      <c r="M7" s="123">
        <v>7.4591419189397822E-4</v>
      </c>
    </row>
    <row r="8" spans="1:13" x14ac:dyDescent="0.35">
      <c r="A8" s="150" t="s">
        <v>10</v>
      </c>
      <c r="B8" s="122">
        <v>594.86648414891204</v>
      </c>
      <c r="C8" s="17">
        <v>272.35582580478649</v>
      </c>
      <c r="D8" s="123">
        <f t="shared" si="0"/>
        <v>-322.51065834412555</v>
      </c>
      <c r="E8" s="17">
        <v>332.27410748183951</v>
      </c>
      <c r="F8" s="17">
        <v>375.14300636315653</v>
      </c>
      <c r="G8" s="17">
        <v>405.37441112784421</v>
      </c>
      <c r="H8" s="17">
        <v>494.55678157596992</v>
      </c>
      <c r="I8" s="17">
        <v>568.74029881236538</v>
      </c>
      <c r="J8" s="17">
        <v>654.05134363422019</v>
      </c>
      <c r="K8" s="17">
        <v>1143.9398878371485</v>
      </c>
      <c r="L8" s="17">
        <v>1349.8490676478352</v>
      </c>
      <c r="M8" s="123">
        <v>1592.8218998244454</v>
      </c>
    </row>
    <row r="9" spans="1:13" x14ac:dyDescent="0.35">
      <c r="A9" s="151" t="s">
        <v>62</v>
      </c>
      <c r="B9" s="124">
        <v>453.57356926210775</v>
      </c>
      <c r="C9" s="71">
        <v>115.46060581049971</v>
      </c>
      <c r="D9" s="125">
        <f t="shared" si="0"/>
        <v>-338.11296345160804</v>
      </c>
      <c r="E9" s="71">
        <v>132.23819344164161</v>
      </c>
      <c r="F9" s="71">
        <v>149.29912480899952</v>
      </c>
      <c r="G9" s="71">
        <v>156.32554589225487</v>
      </c>
      <c r="H9" s="71">
        <v>190.02024514802213</v>
      </c>
      <c r="I9" s="71">
        <v>213.22483696281097</v>
      </c>
      <c r="J9" s="71">
        <v>257.82479604391199</v>
      </c>
      <c r="K9" s="71">
        <v>468.70974594161748</v>
      </c>
      <c r="L9" s="71">
        <v>432.05339234132953</v>
      </c>
      <c r="M9" s="125">
        <v>452.0283938580917</v>
      </c>
    </row>
    <row r="10" spans="1:13" x14ac:dyDescent="0.35">
      <c r="A10" s="151" t="s">
        <v>50</v>
      </c>
      <c r="B10" s="124">
        <v>136.29291488680428</v>
      </c>
      <c r="C10" s="71">
        <v>151.89521999428678</v>
      </c>
      <c r="D10" s="125">
        <f t="shared" si="0"/>
        <v>15.602305107482493</v>
      </c>
      <c r="E10" s="71">
        <v>195.03591404019789</v>
      </c>
      <c r="F10" s="71">
        <v>220.19879820405484</v>
      </c>
      <c r="G10" s="71">
        <v>244.04886523558935</v>
      </c>
      <c r="H10" s="71">
        <v>299.53653642794779</v>
      </c>
      <c r="I10" s="71">
        <v>350.51546184955441</v>
      </c>
      <c r="J10" s="71">
        <v>391.2265475903082</v>
      </c>
      <c r="K10" s="71">
        <v>670.23014189553101</v>
      </c>
      <c r="L10" s="71">
        <v>912.7956753065057</v>
      </c>
      <c r="M10" s="125">
        <v>1135.7935059663537</v>
      </c>
    </row>
    <row r="11" spans="1:13" x14ac:dyDescent="0.35">
      <c r="A11" s="151" t="s">
        <v>63</v>
      </c>
      <c r="B11" s="124">
        <v>0</v>
      </c>
      <c r="C11" s="71">
        <v>5</v>
      </c>
      <c r="D11" s="125">
        <f t="shared" si="0"/>
        <v>5</v>
      </c>
      <c r="E11" s="71">
        <v>5</v>
      </c>
      <c r="F11" s="71">
        <v>5.6450833501021442</v>
      </c>
      <c r="G11" s="71">
        <v>5</v>
      </c>
      <c r="H11" s="71">
        <v>5</v>
      </c>
      <c r="I11" s="71">
        <v>5</v>
      </c>
      <c r="J11" s="71">
        <v>5</v>
      </c>
      <c r="K11" s="71">
        <v>5</v>
      </c>
      <c r="L11" s="71">
        <v>5</v>
      </c>
      <c r="M11" s="125">
        <v>5</v>
      </c>
    </row>
    <row r="12" spans="1:13" x14ac:dyDescent="0.35">
      <c r="A12" s="151" t="s">
        <v>51</v>
      </c>
      <c r="B12" s="124">
        <v>5</v>
      </c>
      <c r="C12" s="71">
        <v>0</v>
      </c>
      <c r="D12" s="125">
        <f t="shared" si="0"/>
        <v>-5</v>
      </c>
      <c r="E12" s="71">
        <v>0</v>
      </c>
      <c r="F12" s="71">
        <v>0</v>
      </c>
      <c r="G12" s="71">
        <v>0</v>
      </c>
      <c r="H12" s="71">
        <v>0</v>
      </c>
      <c r="I12" s="71">
        <v>0</v>
      </c>
      <c r="J12" s="71">
        <v>0</v>
      </c>
      <c r="K12" s="71">
        <v>0</v>
      </c>
      <c r="L12" s="71">
        <v>0</v>
      </c>
      <c r="M12" s="125">
        <v>0</v>
      </c>
    </row>
    <row r="13" spans="1:13" x14ac:dyDescent="0.35">
      <c r="A13" s="150" t="s">
        <v>12</v>
      </c>
      <c r="B13" s="122">
        <v>5.6506880564381065E-2</v>
      </c>
      <c r="C13" s="17">
        <v>0</v>
      </c>
      <c r="D13" s="123">
        <f t="shared" si="0"/>
        <v>-5.6506880564381065E-2</v>
      </c>
      <c r="E13" s="17">
        <v>0</v>
      </c>
      <c r="F13" s="17">
        <v>0</v>
      </c>
      <c r="G13" s="17">
        <v>0</v>
      </c>
      <c r="H13" s="17">
        <v>0</v>
      </c>
      <c r="I13" s="17">
        <v>0</v>
      </c>
      <c r="J13" s="17">
        <v>0</v>
      </c>
      <c r="K13" s="17">
        <v>0</v>
      </c>
      <c r="L13" s="17">
        <v>0</v>
      </c>
      <c r="M13" s="123">
        <v>0</v>
      </c>
    </row>
    <row r="14" spans="1:13" x14ac:dyDescent="0.35">
      <c r="A14" s="150" t="s">
        <v>16</v>
      </c>
      <c r="B14" s="122">
        <v>3855.4671738240072</v>
      </c>
      <c r="C14" s="17">
        <v>2199.6206018169928</v>
      </c>
      <c r="D14" s="123">
        <f t="shared" si="0"/>
        <v>-1655.8465720070144</v>
      </c>
      <c r="E14" s="17">
        <v>3079.4688425437898</v>
      </c>
      <c r="F14" s="17">
        <v>3476.771658040454</v>
      </c>
      <c r="G14" s="17">
        <v>3910.9254300306134</v>
      </c>
      <c r="H14" s="17">
        <v>4497.564244535205</v>
      </c>
      <c r="I14" s="17">
        <v>4812.3937416526696</v>
      </c>
      <c r="J14" s="17">
        <v>5053.013428735303</v>
      </c>
      <c r="K14" s="17">
        <v>6317.4542440748819</v>
      </c>
      <c r="L14" s="17">
        <v>7896.8178050936021</v>
      </c>
      <c r="M14" s="123">
        <v>9871.0222563670031</v>
      </c>
    </row>
    <row r="15" spans="1:13" x14ac:dyDescent="0.35">
      <c r="A15" s="151" t="s">
        <v>46</v>
      </c>
      <c r="B15" s="124">
        <v>3752.9029897370824</v>
      </c>
      <c r="C15" s="71">
        <v>1967.1491614993577</v>
      </c>
      <c r="D15" s="125">
        <f t="shared" si="0"/>
        <v>-1785.7538282377247</v>
      </c>
      <c r="E15" s="71">
        <v>2549.8303709392376</v>
      </c>
      <c r="F15" s="71">
        <v>2878.8009945147733</v>
      </c>
      <c r="G15" s="71">
        <v>3162.4523511110751</v>
      </c>
      <c r="H15" s="71">
        <v>3514.4054903198066</v>
      </c>
      <c r="I15" s="71">
        <v>3572.404843543954</v>
      </c>
      <c r="J15" s="71">
        <v>3600.6739507950188</v>
      </c>
      <c r="K15" s="71">
        <v>4476.6668969448538</v>
      </c>
      <c r="L15" s="71">
        <v>6575.492122126102</v>
      </c>
      <c r="M15" s="125">
        <v>7958.7428225205276</v>
      </c>
    </row>
    <row r="16" spans="1:13" x14ac:dyDescent="0.35">
      <c r="A16" s="151" t="s">
        <v>47</v>
      </c>
      <c r="B16" s="124">
        <v>102.5641840869248</v>
      </c>
      <c r="C16" s="71">
        <v>232.4714403176352</v>
      </c>
      <c r="D16" s="125">
        <f t="shared" si="0"/>
        <v>129.9072562307104</v>
      </c>
      <c r="E16" s="71">
        <v>529.63847160455248</v>
      </c>
      <c r="F16" s="71">
        <v>597.97066352568129</v>
      </c>
      <c r="G16" s="71">
        <v>748.47307891953824</v>
      </c>
      <c r="H16" s="71">
        <v>983.15875421539829</v>
      </c>
      <c r="I16" s="71">
        <v>1239.9888981087156</v>
      </c>
      <c r="J16" s="71">
        <v>1452.3394779402843</v>
      </c>
      <c r="K16" s="71">
        <v>1840.7873471300281</v>
      </c>
      <c r="L16" s="71">
        <v>1321.3256829675001</v>
      </c>
      <c r="M16" s="125">
        <v>1912.2794338464751</v>
      </c>
    </row>
    <row r="17" spans="1:24" x14ac:dyDescent="0.35">
      <c r="A17" s="150" t="s">
        <v>15</v>
      </c>
      <c r="B17" s="122">
        <v>19459.34702647556</v>
      </c>
      <c r="C17" s="17">
        <v>18754.080173939536</v>
      </c>
      <c r="D17" s="123">
        <f t="shared" si="0"/>
        <v>-705.26685253602409</v>
      </c>
      <c r="E17" s="17">
        <v>26209.712409756827</v>
      </c>
      <c r="F17" s="17">
        <v>20000</v>
      </c>
      <c r="G17" s="17">
        <v>30284.296437742636</v>
      </c>
      <c r="H17" s="17">
        <v>33700.52526782066</v>
      </c>
      <c r="I17" s="17">
        <v>38528.926044001535</v>
      </c>
      <c r="J17" s="17">
        <v>41262.662961321461</v>
      </c>
      <c r="K17" s="17">
        <v>44866.716296214159</v>
      </c>
      <c r="L17" s="17">
        <v>53387.880288306296</v>
      </c>
      <c r="M17" s="123">
        <v>59229.980804767401</v>
      </c>
      <c r="O17" s="119"/>
      <c r="P17" s="118"/>
      <c r="Q17" s="118"/>
      <c r="R17" s="118"/>
      <c r="S17" s="118"/>
      <c r="T17" s="118"/>
      <c r="U17" s="118"/>
      <c r="V17" s="118"/>
      <c r="W17" s="118"/>
      <c r="X17" s="118"/>
    </row>
    <row r="18" spans="1:24" x14ac:dyDescent="0.35">
      <c r="A18" s="151" t="s">
        <v>52</v>
      </c>
      <c r="B18" s="124">
        <v>9784.9497158389386</v>
      </c>
      <c r="C18" s="71">
        <v>5121.1433796218662</v>
      </c>
      <c r="D18" s="125">
        <f t="shared" si="0"/>
        <v>-4663.8063362170724</v>
      </c>
      <c r="E18" s="71">
        <v>8178.9708763897279</v>
      </c>
      <c r="F18" s="71">
        <v>6241.175598206888</v>
      </c>
      <c r="G18" s="71">
        <v>9297.4281630774567</v>
      </c>
      <c r="H18" s="71">
        <v>9887.8983213091542</v>
      </c>
      <c r="I18" s="71">
        <v>11306.719934110039</v>
      </c>
      <c r="J18" s="71">
        <v>11648.642145478734</v>
      </c>
      <c r="K18" s="71">
        <v>10019.46183869436</v>
      </c>
      <c r="L18" s="71">
        <v>11455.845162398502</v>
      </c>
      <c r="M18" s="125">
        <v>11425.844918175113</v>
      </c>
      <c r="O18" s="118"/>
      <c r="P18" s="118"/>
    </row>
    <row r="19" spans="1:24" x14ac:dyDescent="0.35">
      <c r="A19" s="151" t="s">
        <v>43</v>
      </c>
      <c r="B19" s="124">
        <v>2577.7193889065688</v>
      </c>
      <c r="C19" s="71">
        <v>2554.6981545233639</v>
      </c>
      <c r="D19" s="125">
        <f t="shared" si="0"/>
        <v>-23.021234383204956</v>
      </c>
      <c r="E19" s="71">
        <v>3539.3537726236173</v>
      </c>
      <c r="F19" s="71">
        <v>2700.7955808824959</v>
      </c>
      <c r="G19" s="71">
        <v>4105.4284183900991</v>
      </c>
      <c r="H19" s="71">
        <v>4567.9519976149641</v>
      </c>
      <c r="I19" s="71">
        <v>5240.7474007894934</v>
      </c>
      <c r="J19" s="71">
        <v>5588.3749226300297</v>
      </c>
      <c r="K19" s="71">
        <v>5904.3265883519598</v>
      </c>
      <c r="L19" s="71">
        <v>6843.7242984721033</v>
      </c>
      <c r="M19" s="125">
        <v>7241.187588937928</v>
      </c>
    </row>
    <row r="20" spans="1:24" x14ac:dyDescent="0.35">
      <c r="A20" s="152" t="s">
        <v>44</v>
      </c>
      <c r="B20" s="126">
        <v>4311.6927052483943</v>
      </c>
      <c r="C20" s="84">
        <v>7044.4175390080945</v>
      </c>
      <c r="D20" s="127">
        <f t="shared" si="0"/>
        <v>2732.7248337597002</v>
      </c>
      <c r="E20" s="71">
        <v>8343.4416255136221</v>
      </c>
      <c r="F20" s="71">
        <v>6366.6792638348006</v>
      </c>
      <c r="G20" s="71">
        <v>9384.3763503202099</v>
      </c>
      <c r="H20" s="71">
        <v>10610.214748590413</v>
      </c>
      <c r="I20" s="71">
        <v>11793.672266085856</v>
      </c>
      <c r="J20" s="71">
        <v>12853.368097180175</v>
      </c>
      <c r="K20" s="71">
        <v>16523.335035388824</v>
      </c>
      <c r="L20" s="71">
        <v>19863.402530461404</v>
      </c>
      <c r="M20" s="125">
        <v>23269.375011751556</v>
      </c>
    </row>
    <row r="21" spans="1:24" x14ac:dyDescent="0.35">
      <c r="A21" s="152" t="s">
        <v>45</v>
      </c>
      <c r="B21" s="126">
        <v>2227.5600962688404</v>
      </c>
      <c r="C21" s="84">
        <v>1003.7791329011136</v>
      </c>
      <c r="D21" s="127">
        <f t="shared" si="0"/>
        <v>-1223.7809633677268</v>
      </c>
      <c r="E21" s="71">
        <v>1956.0335202437502</v>
      </c>
      <c r="F21" s="71">
        <v>1492.6020474117047</v>
      </c>
      <c r="G21" s="71">
        <v>2664.0064164143055</v>
      </c>
      <c r="H21" s="71">
        <v>3259.3010282683908</v>
      </c>
      <c r="I21" s="71">
        <v>4045.2375357116148</v>
      </c>
      <c r="J21" s="71">
        <v>4599.1150492182614</v>
      </c>
      <c r="K21" s="71">
        <v>5317.6662450971153</v>
      </c>
      <c r="L21" s="71">
        <v>6748.1586275689187</v>
      </c>
      <c r="M21" s="125">
        <v>7887.2115528040704</v>
      </c>
    </row>
    <row r="22" spans="1:24" x14ac:dyDescent="0.35">
      <c r="A22" s="152" t="s">
        <v>80</v>
      </c>
      <c r="B22" s="126">
        <v>557.42512021281755</v>
      </c>
      <c r="C22" s="84">
        <v>820.9484965926099</v>
      </c>
      <c r="D22" s="127">
        <f t="shared" si="0"/>
        <v>263.52337637979235</v>
      </c>
      <c r="E22" s="71">
        <v>1072.3027145696556</v>
      </c>
      <c r="F22" s="71">
        <v>818.24836366421198</v>
      </c>
      <c r="G22" s="71">
        <v>1157.9723127247646</v>
      </c>
      <c r="H22" s="71">
        <v>1198.0535280600232</v>
      </c>
      <c r="I22" s="71">
        <v>1274.5720305516977</v>
      </c>
      <c r="J22" s="71">
        <v>1278.7813795480838</v>
      </c>
      <c r="K22" s="71">
        <v>1246.0913077141679</v>
      </c>
      <c r="L22" s="71">
        <v>1349.0524554994065</v>
      </c>
      <c r="M22" s="125">
        <v>1335.2731274236303</v>
      </c>
    </row>
    <row r="23" spans="1:24" x14ac:dyDescent="0.35">
      <c r="A23" s="151" t="s">
        <v>77</v>
      </c>
      <c r="B23" s="124">
        <v>0</v>
      </c>
      <c r="C23" s="71">
        <v>2209.0934712924864</v>
      </c>
      <c r="D23" s="125">
        <f t="shared" si="0"/>
        <v>2209.0934712924864</v>
      </c>
      <c r="E23" s="71">
        <v>3119.6099004164525</v>
      </c>
      <c r="F23" s="71">
        <v>2380.4991459998978</v>
      </c>
      <c r="G23" s="71">
        <v>3675.0847768158028</v>
      </c>
      <c r="H23" s="71">
        <v>4177.1056439777149</v>
      </c>
      <c r="I23" s="71">
        <v>4867.9768767528358</v>
      </c>
      <c r="J23" s="71">
        <v>5294.3813672661818</v>
      </c>
      <c r="K23" s="71">
        <v>5855.8352809677417</v>
      </c>
      <c r="L23" s="71">
        <v>7127.6972139059681</v>
      </c>
      <c r="M23" s="125">
        <v>8071.0886056751042</v>
      </c>
    </row>
    <row r="24" spans="1:24" x14ac:dyDescent="0.35">
      <c r="A24" s="150" t="s">
        <v>14</v>
      </c>
      <c r="B24" s="122">
        <v>5146.1543152564482</v>
      </c>
      <c r="C24" s="17">
        <v>3002.0414636341534</v>
      </c>
      <c r="D24" s="123">
        <f t="shared" si="0"/>
        <v>-2144.1128516222948</v>
      </c>
      <c r="E24" s="17">
        <v>3452.3476831792759</v>
      </c>
      <c r="F24" s="17">
        <v>3897.7580850158088</v>
      </c>
      <c r="G24" s="17">
        <v>3970.1998356561671</v>
      </c>
      <c r="H24" s="17">
        <v>4565.7298110045922</v>
      </c>
      <c r="I24" s="17">
        <v>5250.5892826552808</v>
      </c>
      <c r="J24" s="17">
        <v>5513.1187467880454</v>
      </c>
      <c r="K24" s="17">
        <v>6143.0940049935225</v>
      </c>
      <c r="L24" s="17">
        <v>6265.9558850933927</v>
      </c>
      <c r="M24" s="123">
        <v>6391.2750027952607</v>
      </c>
    </row>
    <row r="25" spans="1:24" x14ac:dyDescent="0.35">
      <c r="A25" s="151" t="s">
        <v>48</v>
      </c>
      <c r="B25" s="124">
        <v>3605.6645012680206</v>
      </c>
      <c r="C25" s="71">
        <v>1924.8788070452001</v>
      </c>
      <c r="D25" s="125">
        <f t="shared" si="0"/>
        <v>-1680.7856942228204</v>
      </c>
      <c r="E25" s="71">
        <v>2336.3044057406546</v>
      </c>
      <c r="F25" s="71">
        <v>2637.7266203233708</v>
      </c>
      <c r="G25" s="71">
        <v>2756.9594522980756</v>
      </c>
      <c r="H25" s="71">
        <v>3189.9517392535845</v>
      </c>
      <c r="I25" s="71">
        <v>3689.6607392545457</v>
      </c>
      <c r="J25" s="71">
        <v>3869.4691618717816</v>
      </c>
      <c r="K25" s="71">
        <v>4376.6121654086128</v>
      </c>
      <c r="L25" s="71">
        <v>4402.0890657833488</v>
      </c>
      <c r="M25" s="125">
        <v>4415.29135630372</v>
      </c>
    </row>
    <row r="26" spans="1:24" x14ac:dyDescent="0.35">
      <c r="A26" s="151" t="s">
        <v>49</v>
      </c>
      <c r="B26" s="124">
        <v>1540.4898139884276</v>
      </c>
      <c r="C26" s="71">
        <v>1077.1626565889533</v>
      </c>
      <c r="D26" s="125">
        <f t="shared" si="0"/>
        <v>-463.32715739947434</v>
      </c>
      <c r="E26" s="71">
        <v>1116.0432774386213</v>
      </c>
      <c r="F26" s="71">
        <v>1260.031464692438</v>
      </c>
      <c r="G26" s="71">
        <v>1213.2403833580915</v>
      </c>
      <c r="H26" s="71">
        <v>1375.7780717510079</v>
      </c>
      <c r="I26" s="71">
        <v>1560.9285434007352</v>
      </c>
      <c r="J26" s="71">
        <v>1643.6495849162636</v>
      </c>
      <c r="K26" s="71">
        <v>1766.4818395849099</v>
      </c>
      <c r="L26" s="71">
        <v>1863.8668193100441</v>
      </c>
      <c r="M26" s="125">
        <v>1975.9836464915406</v>
      </c>
    </row>
    <row r="27" spans="1:24" x14ac:dyDescent="0.35">
      <c r="A27" s="151" t="s">
        <v>53</v>
      </c>
      <c r="B27" s="124">
        <v>0</v>
      </c>
      <c r="C27" s="71">
        <v>0</v>
      </c>
      <c r="D27" s="125">
        <f t="shared" si="0"/>
        <v>0</v>
      </c>
      <c r="E27" s="71">
        <v>0</v>
      </c>
      <c r="F27" s="71">
        <v>0</v>
      </c>
      <c r="G27" s="71">
        <v>0</v>
      </c>
      <c r="H27" s="71">
        <v>0</v>
      </c>
      <c r="I27" s="71">
        <v>0</v>
      </c>
      <c r="J27" s="71">
        <v>0</v>
      </c>
      <c r="K27" s="71">
        <v>0</v>
      </c>
      <c r="L27" s="71">
        <v>0</v>
      </c>
      <c r="M27" s="125">
        <v>0</v>
      </c>
    </row>
    <row r="28" spans="1:24" x14ac:dyDescent="0.35">
      <c r="A28" s="150" t="s">
        <v>13</v>
      </c>
      <c r="B28" s="122">
        <v>19.465449166416242</v>
      </c>
      <c r="C28" s="17">
        <v>22.318007272116553</v>
      </c>
      <c r="D28" s="123">
        <f t="shared" si="0"/>
        <v>2.8525581057003109</v>
      </c>
      <c r="E28" s="17">
        <v>22.318007272116553</v>
      </c>
      <c r="F28" s="17">
        <v>25.197402251856747</v>
      </c>
      <c r="G28" s="17">
        <v>22.318007272116553</v>
      </c>
      <c r="H28" s="17">
        <v>22.318007272116553</v>
      </c>
      <c r="I28" s="17">
        <v>22.318007272116553</v>
      </c>
      <c r="J28" s="17">
        <v>22.318007272116553</v>
      </c>
      <c r="K28" s="17">
        <v>22.318007272116553</v>
      </c>
      <c r="L28" s="17">
        <v>22.318007272116553</v>
      </c>
      <c r="M28" s="123">
        <v>22.318007272116553</v>
      </c>
    </row>
    <row r="29" spans="1:24" x14ac:dyDescent="0.35">
      <c r="A29" s="150" t="s">
        <v>17</v>
      </c>
      <c r="B29" s="122">
        <v>118.2432853221521</v>
      </c>
      <c r="C29" s="17">
        <v>23.027739851004011</v>
      </c>
      <c r="D29" s="123">
        <f t="shared" si="0"/>
        <v>-95.21554547114809</v>
      </c>
      <c r="E29" s="17">
        <v>23.027739851004011</v>
      </c>
      <c r="F29" s="17">
        <v>25.998702164677276</v>
      </c>
      <c r="G29" s="17">
        <v>23.027739851004011</v>
      </c>
      <c r="H29" s="17">
        <v>23.027739851004011</v>
      </c>
      <c r="I29" s="17">
        <v>23.027739851004011</v>
      </c>
      <c r="J29" s="17">
        <v>23.027739851004011</v>
      </c>
      <c r="K29" s="17">
        <v>23.027739851004011</v>
      </c>
      <c r="L29" s="17">
        <v>23.027739851004011</v>
      </c>
      <c r="M29" s="123">
        <v>23.027739851004011</v>
      </c>
    </row>
    <row r="30" spans="1:24" x14ac:dyDescent="0.35">
      <c r="A30" s="151" t="s">
        <v>64</v>
      </c>
      <c r="B30" s="124">
        <v>118.2432853221521</v>
      </c>
      <c r="C30" s="71">
        <v>14.968030903152608</v>
      </c>
      <c r="D30" s="125">
        <f t="shared" si="0"/>
        <v>-103.27525441899949</v>
      </c>
      <c r="E30" s="71">
        <v>14.968030903152608</v>
      </c>
      <c r="F30" s="71">
        <v>16.89915640704023</v>
      </c>
      <c r="G30" s="71">
        <v>14.968030903152608</v>
      </c>
      <c r="H30" s="71">
        <v>14.968030903152608</v>
      </c>
      <c r="I30" s="71">
        <v>14.968030903152608</v>
      </c>
      <c r="J30" s="71">
        <v>14.968030903152608</v>
      </c>
      <c r="K30" s="71">
        <v>14.968030903152608</v>
      </c>
      <c r="L30" s="71">
        <v>23.027739851004011</v>
      </c>
      <c r="M30" s="125">
        <v>23.027739851004011</v>
      </c>
    </row>
    <row r="31" spans="1:24" x14ac:dyDescent="0.35">
      <c r="A31" s="151" t="s">
        <v>65</v>
      </c>
      <c r="B31" s="124">
        <v>0</v>
      </c>
      <c r="C31" s="71">
        <v>8.0597089478514032</v>
      </c>
      <c r="D31" s="125">
        <f t="shared" si="0"/>
        <v>8.0597089478514032</v>
      </c>
      <c r="E31" s="71">
        <v>8.0597089478514032</v>
      </c>
      <c r="F31" s="71">
        <v>9.0995457576370455</v>
      </c>
      <c r="G31" s="71">
        <v>8.0597089478514032</v>
      </c>
      <c r="H31" s="71">
        <v>8.0597089478514032</v>
      </c>
      <c r="I31" s="71">
        <v>8.0597089478514032</v>
      </c>
      <c r="J31" s="71">
        <v>8.0597089478514032</v>
      </c>
      <c r="K31" s="71">
        <v>8.0597089478514032</v>
      </c>
      <c r="L31" s="71">
        <v>0</v>
      </c>
      <c r="M31" s="125">
        <v>0</v>
      </c>
    </row>
    <row r="32" spans="1:24" x14ac:dyDescent="0.35">
      <c r="A32" s="151" t="s">
        <v>66</v>
      </c>
      <c r="B32" s="124">
        <v>0</v>
      </c>
      <c r="C32" s="71">
        <v>0</v>
      </c>
      <c r="D32" s="125">
        <f t="shared" si="0"/>
        <v>0</v>
      </c>
      <c r="E32" s="71">
        <v>0</v>
      </c>
      <c r="F32" s="71">
        <v>0</v>
      </c>
      <c r="G32" s="71">
        <v>0</v>
      </c>
      <c r="H32" s="71">
        <v>0</v>
      </c>
      <c r="I32" s="71">
        <v>0</v>
      </c>
      <c r="J32" s="71">
        <v>0</v>
      </c>
      <c r="K32" s="71">
        <v>0</v>
      </c>
      <c r="L32" s="71">
        <v>0</v>
      </c>
      <c r="M32" s="125">
        <v>0</v>
      </c>
    </row>
    <row r="33" spans="1:13" x14ac:dyDescent="0.35">
      <c r="A33" s="150" t="s">
        <v>24</v>
      </c>
      <c r="B33" s="122">
        <v>0</v>
      </c>
      <c r="C33" s="17">
        <v>0</v>
      </c>
      <c r="D33" s="123">
        <f t="shared" si="0"/>
        <v>0</v>
      </c>
      <c r="E33" s="17">
        <v>0</v>
      </c>
      <c r="F33" s="17">
        <v>0</v>
      </c>
      <c r="G33" s="17">
        <v>0</v>
      </c>
      <c r="H33" s="17">
        <v>0</v>
      </c>
      <c r="I33" s="17">
        <v>0</v>
      </c>
      <c r="J33" s="17">
        <v>0</v>
      </c>
      <c r="K33" s="17">
        <v>0</v>
      </c>
      <c r="L33" s="17">
        <v>0</v>
      </c>
      <c r="M33" s="123">
        <v>0</v>
      </c>
    </row>
    <row r="34" spans="1:13" x14ac:dyDescent="0.35">
      <c r="A34" s="150" t="s">
        <v>19</v>
      </c>
      <c r="B34" s="122">
        <v>0</v>
      </c>
      <c r="C34" s="17">
        <v>0</v>
      </c>
      <c r="D34" s="123">
        <f t="shared" si="0"/>
        <v>0</v>
      </c>
      <c r="E34" s="17">
        <v>0</v>
      </c>
      <c r="F34" s="17">
        <v>0</v>
      </c>
      <c r="G34" s="17">
        <v>0</v>
      </c>
      <c r="H34" s="17">
        <v>0</v>
      </c>
      <c r="I34" s="17">
        <v>0</v>
      </c>
      <c r="J34" s="17">
        <v>0</v>
      </c>
      <c r="K34" s="17">
        <v>0</v>
      </c>
      <c r="L34" s="17">
        <v>0</v>
      </c>
      <c r="M34" s="123">
        <v>0</v>
      </c>
    </row>
    <row r="35" spans="1:13" x14ac:dyDescent="0.35">
      <c r="A35" s="150" t="s">
        <v>25</v>
      </c>
      <c r="B35" s="122">
        <v>0</v>
      </c>
      <c r="C35" s="17">
        <v>0</v>
      </c>
      <c r="D35" s="123">
        <f t="shared" si="0"/>
        <v>0</v>
      </c>
      <c r="E35" s="17">
        <v>0</v>
      </c>
      <c r="F35" s="17">
        <v>0</v>
      </c>
      <c r="G35" s="17">
        <v>0</v>
      </c>
      <c r="H35" s="17">
        <v>0</v>
      </c>
      <c r="I35" s="17">
        <v>0</v>
      </c>
      <c r="J35" s="17">
        <v>0</v>
      </c>
      <c r="K35" s="17">
        <v>0</v>
      </c>
      <c r="L35" s="17">
        <v>0</v>
      </c>
      <c r="M35" s="123">
        <v>0</v>
      </c>
    </row>
    <row r="36" spans="1:13" x14ac:dyDescent="0.35">
      <c r="A36" s="150" t="s">
        <v>20</v>
      </c>
      <c r="B36" s="122">
        <v>0</v>
      </c>
      <c r="C36" s="17">
        <v>1.9229094903067123</v>
      </c>
      <c r="D36" s="123">
        <f t="shared" si="0"/>
        <v>1.9229094903067123</v>
      </c>
      <c r="E36" s="17">
        <v>1.9229094903067123</v>
      </c>
      <c r="F36" s="17">
        <v>2.1709968694967645</v>
      </c>
      <c r="G36" s="17">
        <v>1.9229094903067123</v>
      </c>
      <c r="H36" s="17">
        <v>1.9229094903067123</v>
      </c>
      <c r="I36" s="17">
        <v>1.9229094903067123</v>
      </c>
      <c r="J36" s="17">
        <v>1.9229094903067123</v>
      </c>
      <c r="K36" s="17">
        <v>1.9229094903067123</v>
      </c>
      <c r="L36" s="17">
        <v>1.9229094903067123</v>
      </c>
      <c r="M36" s="123">
        <v>1.9229094903067123</v>
      </c>
    </row>
    <row r="37" spans="1:13" x14ac:dyDescent="0.35">
      <c r="A37" s="150" t="s">
        <v>23</v>
      </c>
      <c r="B37" s="122">
        <v>0</v>
      </c>
      <c r="C37" s="17">
        <v>0</v>
      </c>
      <c r="D37" s="123">
        <f t="shared" si="0"/>
        <v>0</v>
      </c>
      <c r="E37" s="17">
        <v>0</v>
      </c>
      <c r="F37" s="17">
        <v>0</v>
      </c>
      <c r="G37" s="17">
        <v>0</v>
      </c>
      <c r="H37" s="17">
        <v>0</v>
      </c>
      <c r="I37" s="17">
        <v>0</v>
      </c>
      <c r="J37" s="17">
        <v>0</v>
      </c>
      <c r="K37" s="17">
        <v>0</v>
      </c>
      <c r="L37" s="17">
        <v>0</v>
      </c>
      <c r="M37" s="123">
        <v>0</v>
      </c>
    </row>
    <row r="38" spans="1:13" x14ac:dyDescent="0.35">
      <c r="A38" s="150" t="s">
        <v>18</v>
      </c>
      <c r="B38" s="122">
        <v>2.9616311645592669E-2</v>
      </c>
      <c r="C38" s="17">
        <v>0</v>
      </c>
      <c r="D38" s="123">
        <f t="shared" si="0"/>
        <v>-2.9616311645592669E-2</v>
      </c>
      <c r="E38" s="17">
        <v>0</v>
      </c>
      <c r="F38" s="17">
        <v>0</v>
      </c>
      <c r="G38" s="17">
        <v>0</v>
      </c>
      <c r="H38" s="17">
        <v>0</v>
      </c>
      <c r="I38" s="17">
        <v>0</v>
      </c>
      <c r="J38" s="17">
        <v>0</v>
      </c>
      <c r="K38" s="17">
        <v>0</v>
      </c>
      <c r="L38" s="17">
        <v>0</v>
      </c>
      <c r="M38" s="123">
        <v>0</v>
      </c>
    </row>
    <row r="39" spans="1:13" x14ac:dyDescent="0.35">
      <c r="A39" s="150" t="s">
        <v>22</v>
      </c>
      <c r="B39" s="122">
        <v>418.43917565140703</v>
      </c>
      <c r="C39" s="17">
        <v>36.359290987231731</v>
      </c>
      <c r="D39" s="123">
        <f t="shared" si="0"/>
        <v>-382.07988466417532</v>
      </c>
      <c r="E39" s="17">
        <v>99.988050214887267</v>
      </c>
      <c r="F39" s="17">
        <v>112.88817549544746</v>
      </c>
      <c r="G39" s="17">
        <v>274.96713809094001</v>
      </c>
      <c r="H39" s="17">
        <v>343.70892261367499</v>
      </c>
      <c r="I39" s="17">
        <v>429.63615326709373</v>
      </c>
      <c r="J39" s="17">
        <v>537.04519158386711</v>
      </c>
      <c r="K39" s="17">
        <v>1311.1454872653007</v>
      </c>
      <c r="L39" s="17">
        <v>1704.489133444891</v>
      </c>
      <c r="M39" s="123">
        <v>2215.8358734783583</v>
      </c>
    </row>
    <row r="40" spans="1:13" x14ac:dyDescent="0.35">
      <c r="A40" s="151" t="s">
        <v>56</v>
      </c>
      <c r="B40" s="124">
        <v>418.43917565140703</v>
      </c>
      <c r="C40" s="71">
        <v>36.359290987231731</v>
      </c>
      <c r="D40" s="125">
        <f t="shared" si="0"/>
        <v>-382.07988466417532</v>
      </c>
      <c r="E40" s="71">
        <v>99.988050214887267</v>
      </c>
      <c r="F40" s="71">
        <v>112.88817549544746</v>
      </c>
      <c r="G40" s="71">
        <v>274.96713809094001</v>
      </c>
      <c r="H40" s="71">
        <v>343.70892261367499</v>
      </c>
      <c r="I40" s="71">
        <v>429.63615326709373</v>
      </c>
      <c r="J40" s="71">
        <v>537.04519158386711</v>
      </c>
      <c r="K40" s="71">
        <v>1311.1454872653007</v>
      </c>
      <c r="L40" s="71">
        <v>1704.489133444891</v>
      </c>
      <c r="M40" s="125">
        <v>2215.8358734783583</v>
      </c>
    </row>
    <row r="41" spans="1:13" x14ac:dyDescent="0.35">
      <c r="A41" s="151" t="s">
        <v>57</v>
      </c>
      <c r="B41" s="124">
        <v>0</v>
      </c>
      <c r="C41" s="71">
        <v>0</v>
      </c>
      <c r="D41" s="125">
        <f t="shared" si="0"/>
        <v>0</v>
      </c>
      <c r="E41" s="71">
        <v>0</v>
      </c>
      <c r="F41" s="71">
        <v>0</v>
      </c>
      <c r="G41" s="71">
        <v>0</v>
      </c>
      <c r="H41" s="71">
        <v>0</v>
      </c>
      <c r="I41" s="71">
        <v>0</v>
      </c>
      <c r="J41" s="71">
        <v>0</v>
      </c>
      <c r="K41" s="71">
        <v>0</v>
      </c>
      <c r="L41" s="71">
        <v>0</v>
      </c>
      <c r="M41" s="125">
        <v>0</v>
      </c>
    </row>
    <row r="42" spans="1:13" x14ac:dyDescent="0.35">
      <c r="A42" s="150" t="s">
        <v>21</v>
      </c>
      <c r="B42" s="122">
        <v>941.35420550918377</v>
      </c>
      <c r="C42" s="17">
        <v>511.87373581110853</v>
      </c>
      <c r="D42" s="123">
        <f t="shared" si="0"/>
        <v>-429.48046969807524</v>
      </c>
      <c r="E42" s="17">
        <v>691.02954334499657</v>
      </c>
      <c r="F42" s="17">
        <v>780.18387391310569</v>
      </c>
      <c r="G42" s="17">
        <v>932.8898835157454</v>
      </c>
      <c r="H42" s="17">
        <v>1259.4013427462564</v>
      </c>
      <c r="I42" s="17">
        <v>1372.7474635934195</v>
      </c>
      <c r="J42" s="17">
        <v>1496.2947353168274</v>
      </c>
      <c r="K42" s="17">
        <v>2112.1421315130519</v>
      </c>
      <c r="L42" s="17">
        <v>2302.2349233492268</v>
      </c>
      <c r="M42" s="123">
        <v>2509.4360664506576</v>
      </c>
    </row>
    <row r="43" spans="1:13" x14ac:dyDescent="0.35">
      <c r="A43" s="151" t="s">
        <v>54</v>
      </c>
      <c r="B43" s="124">
        <v>941.35420550918377</v>
      </c>
      <c r="C43" s="71">
        <v>511.87373581110853</v>
      </c>
      <c r="D43" s="125">
        <f t="shared" si="0"/>
        <v>-429.48046969807524</v>
      </c>
      <c r="E43" s="71">
        <v>691.02954334499657</v>
      </c>
      <c r="F43" s="71">
        <v>780.18387391310569</v>
      </c>
      <c r="G43" s="71">
        <v>932.8898835157454</v>
      </c>
      <c r="H43" s="71">
        <v>1259.4013427462564</v>
      </c>
      <c r="I43" s="71">
        <v>1372.7474635934195</v>
      </c>
      <c r="J43" s="71">
        <v>1496.2947353168274</v>
      </c>
      <c r="K43" s="71">
        <v>2112.1421315130519</v>
      </c>
      <c r="L43" s="71">
        <v>2302.2349233492268</v>
      </c>
      <c r="M43" s="125">
        <v>2509.4360664506576</v>
      </c>
    </row>
    <row r="44" spans="1:13" x14ac:dyDescent="0.35">
      <c r="A44" s="151" t="s">
        <v>55</v>
      </c>
      <c r="B44" s="124">
        <v>0</v>
      </c>
      <c r="C44" s="71">
        <v>0</v>
      </c>
      <c r="D44" s="125">
        <f t="shared" si="0"/>
        <v>0</v>
      </c>
      <c r="E44" s="71">
        <v>0</v>
      </c>
      <c r="F44" s="71">
        <v>0</v>
      </c>
      <c r="G44" s="71">
        <v>0</v>
      </c>
      <c r="H44" s="71">
        <v>0</v>
      </c>
      <c r="I44" s="71">
        <v>0</v>
      </c>
      <c r="J44" s="71">
        <v>0</v>
      </c>
      <c r="K44" s="71">
        <v>0</v>
      </c>
      <c r="L44" s="71">
        <v>0</v>
      </c>
      <c r="M44" s="125">
        <v>0</v>
      </c>
    </row>
    <row r="45" spans="1:13" x14ac:dyDescent="0.35">
      <c r="A45" s="150" t="s">
        <v>32</v>
      </c>
      <c r="B45" s="128">
        <v>650.05114532968423</v>
      </c>
      <c r="C45" s="129">
        <v>464.32411961427425</v>
      </c>
      <c r="D45" s="130">
        <f t="shared" si="0"/>
        <v>-185.72702571540998</v>
      </c>
      <c r="E45" s="129">
        <v>589.69163191012831</v>
      </c>
      <c r="F45" s="129">
        <v>665.77168259808559</v>
      </c>
      <c r="G45" s="129">
        <v>748.908372525863</v>
      </c>
      <c r="H45" s="129">
        <v>951.113633107846</v>
      </c>
      <c r="I45" s="129">
        <v>1207.9143140469644</v>
      </c>
      <c r="J45" s="129">
        <v>1328.705745451661</v>
      </c>
      <c r="K45" s="129">
        <v>1772.5266820761522</v>
      </c>
      <c r="L45" s="129">
        <v>1861.1530161799596</v>
      </c>
      <c r="M45" s="130">
        <v>1954.2106669889579</v>
      </c>
    </row>
    <row r="46" spans="1:13" x14ac:dyDescent="0.35">
      <c r="A46" s="151" t="s">
        <v>58</v>
      </c>
      <c r="B46" s="124">
        <v>131.25443487912935</v>
      </c>
      <c r="C46" s="71">
        <v>333.07407168748091</v>
      </c>
      <c r="D46" s="125">
        <f t="shared" si="0"/>
        <v>201.81963680835156</v>
      </c>
      <c r="E46" s="71">
        <v>397.51758987683581</v>
      </c>
      <c r="F46" s="71">
        <v>448.80398559729173</v>
      </c>
      <c r="G46" s="71">
        <v>478.85769672619949</v>
      </c>
      <c r="H46" s="71">
        <v>585.00504700610941</v>
      </c>
      <c r="I46" s="71">
        <v>721.98354091199644</v>
      </c>
      <c r="J46" s="71">
        <v>783.25101456674952</v>
      </c>
      <c r="K46" s="71">
        <v>1004.4993773993797</v>
      </c>
      <c r="L46" s="71">
        <v>1030.2373975427827</v>
      </c>
      <c r="M46" s="125">
        <v>1061.2415327395606</v>
      </c>
    </row>
    <row r="47" spans="1:13" x14ac:dyDescent="0.35">
      <c r="A47" s="151" t="s">
        <v>67</v>
      </c>
      <c r="B47" s="124">
        <v>518.79671045055488</v>
      </c>
      <c r="C47" s="71">
        <v>131.25004792679334</v>
      </c>
      <c r="D47" s="125">
        <f t="shared" si="0"/>
        <v>-387.54666252376154</v>
      </c>
      <c r="E47" s="71">
        <v>192.17404203329252</v>
      </c>
      <c r="F47" s="71">
        <v>216.96769700079386</v>
      </c>
      <c r="G47" s="71">
        <v>270.05067579966351</v>
      </c>
      <c r="H47" s="71">
        <v>366.10858610173659</v>
      </c>
      <c r="I47" s="71">
        <v>485.93077313496786</v>
      </c>
      <c r="J47" s="71">
        <v>545.45473088491144</v>
      </c>
      <c r="K47" s="71">
        <v>768.02730467677247</v>
      </c>
      <c r="L47" s="71">
        <v>830.91561863717709</v>
      </c>
      <c r="M47" s="125">
        <v>892.96913424939726</v>
      </c>
    </row>
    <row r="48" spans="1:13" x14ac:dyDescent="0.35">
      <c r="A48" s="151" t="s">
        <v>68</v>
      </c>
      <c r="B48" s="124">
        <v>0</v>
      </c>
      <c r="C48" s="71">
        <v>0</v>
      </c>
      <c r="D48" s="125">
        <f t="shared" si="0"/>
        <v>0</v>
      </c>
      <c r="E48" s="71">
        <v>0</v>
      </c>
      <c r="F48" s="71">
        <v>0</v>
      </c>
      <c r="G48" s="71">
        <v>0</v>
      </c>
      <c r="H48" s="71">
        <v>0</v>
      </c>
      <c r="I48" s="71">
        <v>0</v>
      </c>
      <c r="J48" s="71">
        <v>0</v>
      </c>
      <c r="K48" s="71">
        <v>0</v>
      </c>
      <c r="L48" s="71">
        <v>0</v>
      </c>
      <c r="M48" s="125">
        <v>0</v>
      </c>
    </row>
    <row r="49" spans="1:16" x14ac:dyDescent="0.35">
      <c r="A49" s="151" t="s">
        <v>69</v>
      </c>
      <c r="B49" s="124">
        <v>0</v>
      </c>
      <c r="C49" s="71">
        <v>0</v>
      </c>
      <c r="D49" s="125">
        <f t="shared" si="0"/>
        <v>0</v>
      </c>
      <c r="E49" s="71">
        <v>0</v>
      </c>
      <c r="F49" s="71">
        <v>0</v>
      </c>
      <c r="G49" s="71">
        <v>0</v>
      </c>
      <c r="H49" s="71">
        <v>0</v>
      </c>
      <c r="I49" s="71">
        <v>0</v>
      </c>
      <c r="J49" s="71">
        <v>0</v>
      </c>
      <c r="K49" s="71">
        <v>0</v>
      </c>
      <c r="L49" s="71">
        <v>0</v>
      </c>
      <c r="M49" s="125">
        <v>0</v>
      </c>
    </row>
    <row r="50" spans="1:16" x14ac:dyDescent="0.35">
      <c r="A50" s="150" t="s">
        <v>29</v>
      </c>
      <c r="B50" s="128">
        <v>121.20746815980338</v>
      </c>
      <c r="C50" s="129">
        <v>148.08759340837639</v>
      </c>
      <c r="D50" s="130">
        <f t="shared" si="0"/>
        <v>26.880125248573009</v>
      </c>
      <c r="E50" s="129">
        <v>189.5521195627218</v>
      </c>
      <c r="F50" s="129">
        <v>214.00750282401836</v>
      </c>
      <c r="G50" s="129">
        <v>242.6267130402839</v>
      </c>
      <c r="H50" s="129">
        <v>310.56219269156338</v>
      </c>
      <c r="I50" s="129">
        <v>397.51960664520112</v>
      </c>
      <c r="J50" s="129">
        <v>508.82509650585746</v>
      </c>
      <c r="K50" s="129">
        <v>1200.4690148858836</v>
      </c>
      <c r="L50" s="129">
        <v>1680.6566208402369</v>
      </c>
      <c r="M50" s="130">
        <v>2352.9192691763315</v>
      </c>
    </row>
    <row r="51" spans="1:16" x14ac:dyDescent="0.35">
      <c r="A51" s="151" t="s">
        <v>70</v>
      </c>
      <c r="B51" s="124">
        <v>85.27884381864628</v>
      </c>
      <c r="C51" s="71">
        <v>148.08759340837639</v>
      </c>
      <c r="D51" s="125">
        <f t="shared" si="0"/>
        <v>62.808749589730112</v>
      </c>
      <c r="E51" s="71">
        <v>189.5521195627218</v>
      </c>
      <c r="F51" s="71">
        <v>214.00750282401836</v>
      </c>
      <c r="G51" s="71">
        <v>242.6267130402839</v>
      </c>
      <c r="H51" s="71">
        <v>310.56219269156338</v>
      </c>
      <c r="I51" s="71">
        <v>247.51960664520112</v>
      </c>
      <c r="J51" s="71">
        <v>208.82509650585746</v>
      </c>
      <c r="K51" s="71">
        <v>300.46901488588355</v>
      </c>
      <c r="L51" s="71">
        <v>480.65662084023688</v>
      </c>
      <c r="M51" s="125">
        <v>852.91926917633145</v>
      </c>
    </row>
    <row r="52" spans="1:16" x14ac:dyDescent="0.35">
      <c r="A52" s="151" t="s">
        <v>61</v>
      </c>
      <c r="B52" s="124">
        <v>0</v>
      </c>
      <c r="C52" s="71">
        <v>0</v>
      </c>
      <c r="D52" s="125">
        <f t="shared" si="0"/>
        <v>0</v>
      </c>
      <c r="E52" s="71">
        <v>0</v>
      </c>
      <c r="F52" s="71">
        <v>0</v>
      </c>
      <c r="G52" s="71">
        <v>0</v>
      </c>
      <c r="H52" s="71">
        <v>0</v>
      </c>
      <c r="I52" s="71">
        <v>0</v>
      </c>
      <c r="J52" s="71">
        <v>0</v>
      </c>
      <c r="K52" s="71">
        <v>0</v>
      </c>
      <c r="L52" s="71">
        <v>0</v>
      </c>
      <c r="M52" s="125">
        <v>0</v>
      </c>
    </row>
    <row r="53" spans="1:16" x14ac:dyDescent="0.35">
      <c r="A53" s="151" t="s">
        <v>60</v>
      </c>
      <c r="B53" s="124">
        <v>0</v>
      </c>
      <c r="C53" s="71">
        <v>0</v>
      </c>
      <c r="D53" s="125">
        <f t="shared" si="0"/>
        <v>0</v>
      </c>
      <c r="E53" s="71">
        <v>0</v>
      </c>
      <c r="F53" s="71">
        <v>0</v>
      </c>
      <c r="G53" s="71">
        <v>0</v>
      </c>
      <c r="H53" s="71">
        <v>0</v>
      </c>
      <c r="I53" s="71">
        <v>0</v>
      </c>
      <c r="J53" s="71">
        <v>0</v>
      </c>
      <c r="K53" s="71">
        <v>0</v>
      </c>
      <c r="L53" s="71">
        <v>0</v>
      </c>
      <c r="M53" s="125">
        <v>0</v>
      </c>
    </row>
    <row r="54" spans="1:16" x14ac:dyDescent="0.35">
      <c r="A54" s="151" t="s">
        <v>59</v>
      </c>
      <c r="B54" s="124">
        <v>35.928624341157104</v>
      </c>
      <c r="C54" s="71">
        <v>0</v>
      </c>
      <c r="D54" s="125">
        <f t="shared" si="0"/>
        <v>-35.928624341157104</v>
      </c>
      <c r="E54" s="71">
        <v>0</v>
      </c>
      <c r="F54" s="71">
        <v>0</v>
      </c>
      <c r="G54" s="71">
        <v>0</v>
      </c>
      <c r="H54" s="71">
        <v>0</v>
      </c>
      <c r="I54" s="71">
        <v>150</v>
      </c>
      <c r="J54" s="71">
        <v>300</v>
      </c>
      <c r="K54" s="71">
        <v>900</v>
      </c>
      <c r="L54" s="71">
        <v>1200</v>
      </c>
      <c r="M54" s="125">
        <v>1500</v>
      </c>
    </row>
    <row r="55" spans="1:16" x14ac:dyDescent="0.35">
      <c r="A55" s="150" t="s">
        <v>27</v>
      </c>
      <c r="B55" s="122">
        <v>0</v>
      </c>
      <c r="C55" s="17">
        <v>0</v>
      </c>
      <c r="D55" s="123">
        <f t="shared" si="0"/>
        <v>0</v>
      </c>
      <c r="E55" s="17">
        <v>0</v>
      </c>
      <c r="F55" s="17">
        <v>0</v>
      </c>
      <c r="G55" s="17">
        <v>0</v>
      </c>
      <c r="H55" s="17">
        <v>0</v>
      </c>
      <c r="I55" s="17">
        <v>0</v>
      </c>
      <c r="J55" s="17">
        <v>0</v>
      </c>
      <c r="K55" s="17">
        <v>0</v>
      </c>
      <c r="L55" s="17">
        <v>0</v>
      </c>
      <c r="M55" s="123">
        <v>0</v>
      </c>
    </row>
    <row r="56" spans="1:16" x14ac:dyDescent="0.35">
      <c r="A56" s="151" t="s">
        <v>30</v>
      </c>
      <c r="B56" s="124">
        <v>231</v>
      </c>
      <c r="C56" s="71">
        <v>321.11791792346673</v>
      </c>
      <c r="D56" s="125">
        <f t="shared" si="0"/>
        <v>90.117917923466734</v>
      </c>
      <c r="E56" s="71">
        <v>401.39739740433345</v>
      </c>
      <c r="F56" s="71">
        <v>453.18435297230729</v>
      </c>
      <c r="G56" s="71">
        <v>501.74674675541678</v>
      </c>
      <c r="H56" s="71">
        <v>627.18343344427103</v>
      </c>
      <c r="I56" s="71">
        <v>783.97929180533879</v>
      </c>
      <c r="J56" s="71">
        <v>979.97411475667354</v>
      </c>
      <c r="K56" s="71">
        <v>2204.9417582025153</v>
      </c>
      <c r="L56" s="71">
        <v>2645.9301098430183</v>
      </c>
      <c r="M56" s="125">
        <v>3175.1161318116219</v>
      </c>
    </row>
    <row r="57" spans="1:16" x14ac:dyDescent="0.35">
      <c r="A57" s="150" t="s">
        <v>26</v>
      </c>
      <c r="B57" s="122">
        <v>0</v>
      </c>
      <c r="C57" s="17">
        <v>0</v>
      </c>
      <c r="D57" s="123">
        <f t="shared" si="0"/>
        <v>0</v>
      </c>
      <c r="E57" s="17">
        <v>0</v>
      </c>
      <c r="F57" s="17">
        <v>0</v>
      </c>
      <c r="G57" s="17">
        <v>0</v>
      </c>
      <c r="H57" s="17">
        <v>0</v>
      </c>
      <c r="I57" s="17">
        <v>0</v>
      </c>
      <c r="J57" s="17">
        <v>0</v>
      </c>
      <c r="K57" s="17">
        <v>0</v>
      </c>
      <c r="L57" s="17">
        <v>0</v>
      </c>
      <c r="M57" s="123">
        <v>0</v>
      </c>
    </row>
    <row r="58" spans="1:16" x14ac:dyDescent="0.35">
      <c r="A58" s="151" t="s">
        <v>28</v>
      </c>
      <c r="B58" s="124">
        <v>0</v>
      </c>
      <c r="C58" s="71">
        <v>0</v>
      </c>
      <c r="D58" s="125">
        <f t="shared" si="0"/>
        <v>0</v>
      </c>
      <c r="E58" s="71">
        <v>0</v>
      </c>
      <c r="F58" s="71">
        <v>0</v>
      </c>
      <c r="G58" s="71">
        <v>0</v>
      </c>
      <c r="H58" s="71">
        <v>0</v>
      </c>
      <c r="I58" s="71">
        <v>0</v>
      </c>
      <c r="J58" s="71">
        <v>0</v>
      </c>
      <c r="K58" s="71">
        <v>0</v>
      </c>
      <c r="L58" s="71">
        <v>0</v>
      </c>
      <c r="M58" s="125">
        <v>0</v>
      </c>
    </row>
    <row r="59" spans="1:16" ht="15" thickBot="1" x14ac:dyDescent="0.4">
      <c r="A59" s="153" t="s">
        <v>31</v>
      </c>
      <c r="B59" s="131">
        <v>0</v>
      </c>
      <c r="C59" s="132">
        <v>0</v>
      </c>
      <c r="D59" s="133">
        <f t="shared" si="0"/>
        <v>0</v>
      </c>
      <c r="E59" s="132">
        <v>0</v>
      </c>
      <c r="F59" s="132">
        <v>0</v>
      </c>
      <c r="G59" s="132">
        <v>0</v>
      </c>
      <c r="H59" s="132">
        <v>0</v>
      </c>
      <c r="I59" s="132">
        <v>0</v>
      </c>
      <c r="J59" s="132">
        <v>0</v>
      </c>
      <c r="K59" s="132">
        <v>0</v>
      </c>
      <c r="L59" s="132">
        <v>0</v>
      </c>
      <c r="M59" s="133">
        <v>0</v>
      </c>
    </row>
    <row r="61" spans="1:16" x14ac:dyDescent="0.35">
      <c r="O61" s="16"/>
      <c r="P61" s="16"/>
    </row>
    <row r="62" spans="1:16" x14ac:dyDescent="0.35">
      <c r="B62" s="4" t="s">
        <v>34</v>
      </c>
      <c r="C62" s="4">
        <v>37841.638805225972</v>
      </c>
      <c r="D62" s="4"/>
      <c r="O62" s="16"/>
      <c r="P62" s="16"/>
    </row>
    <row r="63" spans="1:16" x14ac:dyDescent="0.35">
      <c r="B63" s="8" t="s">
        <v>0</v>
      </c>
      <c r="C63" s="8">
        <v>444.37852498983398</v>
      </c>
      <c r="D63" s="8"/>
      <c r="O63" s="16"/>
      <c r="P63" s="16"/>
    </row>
    <row r="64" spans="1:16" x14ac:dyDescent="0.35">
      <c r="B64" s="120" t="s">
        <v>7</v>
      </c>
      <c r="C64" s="120">
        <v>203.5958536537814</v>
      </c>
      <c r="D64" s="120"/>
      <c r="O64" s="16"/>
      <c r="P64" s="16"/>
    </row>
    <row r="65" spans="2:16" x14ac:dyDescent="0.35">
      <c r="B65" s="8" t="s">
        <v>8</v>
      </c>
      <c r="C65" s="8">
        <v>4233.9732486804833</v>
      </c>
      <c r="D65" s="8"/>
      <c r="O65" s="16"/>
      <c r="P65" s="16"/>
    </row>
    <row r="66" spans="2:16" x14ac:dyDescent="0.35">
      <c r="B66" s="3" t="s">
        <v>9</v>
      </c>
      <c r="C66" s="3">
        <v>1403.5301634711486</v>
      </c>
      <c r="D66" s="3"/>
      <c r="O66" s="16"/>
      <c r="P66" s="16"/>
    </row>
    <row r="67" spans="2:16" x14ac:dyDescent="0.35">
      <c r="B67" s="8" t="s">
        <v>11</v>
      </c>
      <c r="C67" s="8">
        <v>0</v>
      </c>
      <c r="D67" s="8"/>
    </row>
    <row r="68" spans="2:16" x14ac:dyDescent="0.35">
      <c r="B68" s="3" t="s">
        <v>10</v>
      </c>
      <c r="C68" s="3">
        <v>594.86648414891204</v>
      </c>
      <c r="D68" s="3"/>
    </row>
    <row r="69" spans="2:16" x14ac:dyDescent="0.35">
      <c r="B69" s="3" t="s">
        <v>152</v>
      </c>
      <c r="C69" s="3">
        <v>453.57356926210775</v>
      </c>
      <c r="D69" s="3"/>
    </row>
    <row r="70" spans="2:16" x14ac:dyDescent="0.35">
      <c r="B70" s="3" t="s">
        <v>50</v>
      </c>
      <c r="C70" s="3">
        <v>136.29291488680428</v>
      </c>
      <c r="D70" s="3"/>
    </row>
    <row r="71" spans="2:16" x14ac:dyDescent="0.35">
      <c r="B71" s="3" t="s">
        <v>51</v>
      </c>
      <c r="C71" s="3">
        <v>5</v>
      </c>
      <c r="D71" s="3"/>
    </row>
    <row r="72" spans="2:16" x14ac:dyDescent="0.35">
      <c r="B72" s="8" t="s">
        <v>12</v>
      </c>
      <c r="C72" s="8">
        <v>5.6506880564381065E-2</v>
      </c>
      <c r="D72" s="8"/>
    </row>
    <row r="73" spans="2:16" ht="15" thickBot="1" x14ac:dyDescent="0.4">
      <c r="B73" s="3" t="s">
        <v>16</v>
      </c>
      <c r="C73" s="3">
        <v>3855.4671738240072</v>
      </c>
      <c r="D73" s="3"/>
    </row>
    <row r="74" spans="2:16" ht="29.5" thickBot="1" x14ac:dyDescent="0.4">
      <c r="B74" s="3" t="s">
        <v>46</v>
      </c>
      <c r="C74" s="3">
        <v>3752.9029897370824</v>
      </c>
      <c r="D74" s="3"/>
      <c r="G74" s="117"/>
      <c r="H74" s="134" t="s">
        <v>156</v>
      </c>
      <c r="I74" s="134" t="s">
        <v>157</v>
      </c>
      <c r="J74" s="121" t="s">
        <v>151</v>
      </c>
    </row>
    <row r="75" spans="2:16" ht="15" thickBot="1" x14ac:dyDescent="0.4">
      <c r="B75" s="3" t="s">
        <v>47</v>
      </c>
      <c r="C75" s="3">
        <v>102.5641840869248</v>
      </c>
      <c r="D75" s="3"/>
      <c r="G75" s="146" t="s">
        <v>34</v>
      </c>
      <c r="H75" s="147">
        <v>37841.638805225972</v>
      </c>
      <c r="I75" s="148">
        <v>30157.515969666274</v>
      </c>
      <c r="J75" s="149">
        <v>-7684.1228355596977</v>
      </c>
    </row>
    <row r="76" spans="2:16" x14ac:dyDescent="0.35">
      <c r="B76" s="8" t="s">
        <v>15</v>
      </c>
      <c r="C76" s="8">
        <v>19459.34702647556</v>
      </c>
      <c r="D76" s="8"/>
      <c r="G76" s="144" t="s">
        <v>44</v>
      </c>
      <c r="H76" s="135">
        <v>4311.6927052483943</v>
      </c>
      <c r="I76" s="55">
        <v>7044.4175390080945</v>
      </c>
      <c r="J76" s="136">
        <v>2732.7248337597002</v>
      </c>
    </row>
    <row r="77" spans="2:16" x14ac:dyDescent="0.35">
      <c r="B77" s="8" t="s">
        <v>52</v>
      </c>
      <c r="C77" s="8">
        <v>9784.9497158389386</v>
      </c>
      <c r="D77" s="8"/>
      <c r="G77" s="144" t="s">
        <v>45</v>
      </c>
      <c r="H77" s="135">
        <v>2227.5600962688404</v>
      </c>
      <c r="I77" s="55">
        <v>1003.7791329011136</v>
      </c>
      <c r="J77" s="136">
        <v>-1223.7809633677268</v>
      </c>
    </row>
    <row r="78" spans="2:16" ht="15" thickBot="1" x14ac:dyDescent="0.4">
      <c r="B78" s="8" t="s">
        <v>43</v>
      </c>
      <c r="C78" s="8">
        <v>2577.7193889065688</v>
      </c>
      <c r="D78" s="8"/>
      <c r="G78" s="145" t="s">
        <v>80</v>
      </c>
      <c r="H78" s="137">
        <v>557.42512021281755</v>
      </c>
      <c r="I78" s="138">
        <v>820.9484965926099</v>
      </c>
      <c r="J78" s="139">
        <v>263.52337637979235</v>
      </c>
    </row>
    <row r="79" spans="2:16" x14ac:dyDescent="0.35">
      <c r="B79" s="8" t="s">
        <v>44</v>
      </c>
      <c r="C79" s="8">
        <v>4311.6927052483943</v>
      </c>
      <c r="D79" s="8"/>
    </row>
    <row r="80" spans="2:16" x14ac:dyDescent="0.35">
      <c r="B80" s="8" t="s">
        <v>153</v>
      </c>
      <c r="C80" s="8">
        <v>557.42512021281755</v>
      </c>
      <c r="D80" s="8"/>
    </row>
    <row r="81" spans="2:4" x14ac:dyDescent="0.35">
      <c r="B81" s="8" t="s">
        <v>45</v>
      </c>
      <c r="C81" s="8">
        <v>2227.5600962688404</v>
      </c>
      <c r="D81" s="8"/>
    </row>
    <row r="82" spans="2:4" x14ac:dyDescent="0.35">
      <c r="B82" s="3" t="s">
        <v>14</v>
      </c>
      <c r="C82" s="3">
        <v>5146.1543152564482</v>
      </c>
      <c r="D82" s="3"/>
    </row>
    <row r="83" spans="2:4" x14ac:dyDescent="0.35">
      <c r="B83" s="3" t="s">
        <v>48</v>
      </c>
      <c r="C83" s="3">
        <v>3605.6645012680206</v>
      </c>
      <c r="D83" s="3"/>
    </row>
    <row r="84" spans="2:4" x14ac:dyDescent="0.35">
      <c r="B84" s="3" t="s">
        <v>49</v>
      </c>
      <c r="C84" s="3">
        <v>1540.4898139884276</v>
      </c>
      <c r="D84" s="3"/>
    </row>
    <row r="85" spans="2:4" x14ac:dyDescent="0.35">
      <c r="B85" s="3" t="s">
        <v>154</v>
      </c>
      <c r="C85" s="3">
        <v>0</v>
      </c>
      <c r="D85" s="3"/>
    </row>
    <row r="86" spans="2:4" x14ac:dyDescent="0.35">
      <c r="B86" s="8" t="s">
        <v>13</v>
      </c>
      <c r="C86" s="8">
        <v>19.465449166416242</v>
      </c>
      <c r="D86" s="8"/>
    </row>
    <row r="87" spans="2:4" x14ac:dyDescent="0.35">
      <c r="B87" s="3" t="s">
        <v>17</v>
      </c>
      <c r="C87" s="3">
        <v>118.2432853221521</v>
      </c>
      <c r="D87" s="3"/>
    </row>
    <row r="88" spans="2:4" x14ac:dyDescent="0.35">
      <c r="B88" s="3" t="s">
        <v>155</v>
      </c>
      <c r="C88" s="3">
        <v>118.2432853221521</v>
      </c>
      <c r="D88" s="3"/>
    </row>
    <row r="89" spans="2:4" x14ac:dyDescent="0.35">
      <c r="B89" s="3" t="s">
        <v>66</v>
      </c>
      <c r="C89" s="3">
        <v>0</v>
      </c>
      <c r="D89" s="3"/>
    </row>
    <row r="90" spans="2:4" x14ac:dyDescent="0.35">
      <c r="B90" s="8" t="s">
        <v>24</v>
      </c>
      <c r="C90" s="8">
        <v>0</v>
      </c>
      <c r="D90" s="8"/>
    </row>
    <row r="91" spans="2:4" x14ac:dyDescent="0.35">
      <c r="B91" s="3" t="s">
        <v>19</v>
      </c>
      <c r="C91" s="3">
        <v>0</v>
      </c>
      <c r="D91" s="3"/>
    </row>
    <row r="92" spans="2:4" x14ac:dyDescent="0.35">
      <c r="B92" s="8" t="s">
        <v>25</v>
      </c>
      <c r="C92" s="8">
        <v>0</v>
      </c>
      <c r="D92" s="8"/>
    </row>
    <row r="93" spans="2:4" x14ac:dyDescent="0.35">
      <c r="B93" s="3" t="s">
        <v>20</v>
      </c>
      <c r="C93" s="3">
        <v>0</v>
      </c>
      <c r="D93" s="3"/>
    </row>
    <row r="94" spans="2:4" x14ac:dyDescent="0.35">
      <c r="B94" s="8" t="s">
        <v>23</v>
      </c>
      <c r="C94" s="8">
        <v>0</v>
      </c>
      <c r="D94" s="8"/>
    </row>
    <row r="95" spans="2:4" x14ac:dyDescent="0.35">
      <c r="B95" s="3" t="s">
        <v>18</v>
      </c>
      <c r="C95" s="3">
        <v>2.9616311645592669E-2</v>
      </c>
      <c r="D95" s="3"/>
    </row>
    <row r="96" spans="2:4" x14ac:dyDescent="0.35">
      <c r="B96" s="8" t="s">
        <v>22</v>
      </c>
      <c r="C96" s="8">
        <v>418.43917565140703</v>
      </c>
      <c r="D96" s="8"/>
    </row>
    <row r="97" spans="2:4" x14ac:dyDescent="0.35">
      <c r="B97" s="8" t="s">
        <v>56</v>
      </c>
      <c r="C97" s="8">
        <v>418.43917565140703</v>
      </c>
      <c r="D97" s="8"/>
    </row>
    <row r="98" spans="2:4" x14ac:dyDescent="0.35">
      <c r="B98" s="8" t="s">
        <v>57</v>
      </c>
      <c r="C98" s="8">
        <v>0</v>
      </c>
      <c r="D98" s="8"/>
    </row>
    <row r="99" spans="2:4" x14ac:dyDescent="0.35">
      <c r="B99" s="3" t="s">
        <v>21</v>
      </c>
      <c r="C99" s="3">
        <v>941.35420550918377</v>
      </c>
      <c r="D99" s="3"/>
    </row>
    <row r="100" spans="2:4" x14ac:dyDescent="0.35">
      <c r="B100" s="3" t="s">
        <v>54</v>
      </c>
      <c r="C100" s="3">
        <v>941.35420550918377</v>
      </c>
      <c r="D100" s="3"/>
    </row>
    <row r="101" spans="2:4" x14ac:dyDescent="0.35">
      <c r="B101" s="3" t="s">
        <v>55</v>
      </c>
      <c r="C101" s="3">
        <v>0</v>
      </c>
      <c r="D101" s="3"/>
    </row>
    <row r="102" spans="2:4" x14ac:dyDescent="0.35">
      <c r="B102" s="8" t="s">
        <v>32</v>
      </c>
      <c r="C102" s="8">
        <v>650.05114532968423</v>
      </c>
      <c r="D102" s="8"/>
    </row>
    <row r="103" spans="2:4" x14ac:dyDescent="0.35">
      <c r="B103" s="8" t="s">
        <v>58</v>
      </c>
      <c r="C103" s="8">
        <v>131.25443487912935</v>
      </c>
      <c r="D103" s="8"/>
    </row>
    <row r="104" spans="2:4" x14ac:dyDescent="0.35">
      <c r="B104" s="8" t="s">
        <v>67</v>
      </c>
      <c r="C104" s="8">
        <v>518.79671045055488</v>
      </c>
      <c r="D104" s="8"/>
    </row>
    <row r="105" spans="2:4" x14ac:dyDescent="0.35">
      <c r="B105" s="8" t="s">
        <v>68</v>
      </c>
      <c r="C105" s="8">
        <v>0</v>
      </c>
      <c r="D105" s="8"/>
    </row>
    <row r="106" spans="2:4" x14ac:dyDescent="0.35">
      <c r="B106" s="8" t="s">
        <v>69</v>
      </c>
      <c r="C106" s="8">
        <v>0</v>
      </c>
      <c r="D106" s="8"/>
    </row>
    <row r="107" spans="2:4" x14ac:dyDescent="0.35">
      <c r="B107" s="3" t="s">
        <v>29</v>
      </c>
      <c r="C107" s="3">
        <v>121.20746815980338</v>
      </c>
      <c r="D107" s="3"/>
    </row>
    <row r="108" spans="2:4" x14ac:dyDescent="0.35">
      <c r="B108" s="3" t="s">
        <v>70</v>
      </c>
      <c r="C108" s="3">
        <v>85.27884381864628</v>
      </c>
      <c r="D108" s="3"/>
    </row>
    <row r="109" spans="2:4" x14ac:dyDescent="0.35">
      <c r="B109" s="3" t="s">
        <v>60</v>
      </c>
      <c r="C109" s="3">
        <v>0</v>
      </c>
      <c r="D109" s="3"/>
    </row>
    <row r="110" spans="2:4" x14ac:dyDescent="0.35">
      <c r="B110" s="3" t="s">
        <v>59</v>
      </c>
      <c r="C110" s="3">
        <v>35.928624341157104</v>
      </c>
      <c r="D110" s="3"/>
    </row>
    <row r="111" spans="2:4" x14ac:dyDescent="0.35">
      <c r="B111" s="8" t="s">
        <v>27</v>
      </c>
      <c r="C111" s="8">
        <v>0</v>
      </c>
      <c r="D111" s="8"/>
    </row>
    <row r="112" spans="2:4" x14ac:dyDescent="0.35">
      <c r="B112" s="3" t="s">
        <v>30</v>
      </c>
      <c r="C112" s="3">
        <v>231.23345669831949</v>
      </c>
      <c r="D112" s="3"/>
    </row>
    <row r="113" spans="2:4" x14ac:dyDescent="0.35">
      <c r="B113" s="8" t="s">
        <v>26</v>
      </c>
      <c r="C113" s="8">
        <v>0.24570569661528735</v>
      </c>
      <c r="D113" s="8"/>
    </row>
    <row r="114" spans="2:4" x14ac:dyDescent="0.35">
      <c r="B114" s="3" t="s">
        <v>28</v>
      </c>
      <c r="C114" s="3">
        <v>0</v>
      </c>
      <c r="D114" s="3"/>
    </row>
    <row r="115" spans="2:4" x14ac:dyDescent="0.35">
      <c r="B115" s="8" t="s">
        <v>31</v>
      </c>
      <c r="C115" s="8">
        <v>0</v>
      </c>
      <c r="D115" s="8"/>
    </row>
  </sheetData>
  <conditionalFormatting sqref="E8">
    <cfRule type="cellIs" dxfId="223" priority="171" operator="notEqual">
      <formula>#REF!</formula>
    </cfRule>
  </conditionalFormatting>
  <conditionalFormatting sqref="G24:M24">
    <cfRule type="cellIs" dxfId="222" priority="114" operator="notEqual">
      <formula>#REF!</formula>
    </cfRule>
  </conditionalFormatting>
  <conditionalFormatting sqref="G17:M17">
    <cfRule type="cellIs" dxfId="221" priority="115" operator="notEqual">
      <formula>#REF!</formula>
    </cfRule>
  </conditionalFormatting>
  <conditionalFormatting sqref="G14:M14">
    <cfRule type="cellIs" dxfId="220" priority="116" operator="notEqual">
      <formula>#REF!</formula>
    </cfRule>
  </conditionalFormatting>
  <conditionalFormatting sqref="G45:M45">
    <cfRule type="cellIs" dxfId="219" priority="117" operator="notEqual">
      <formula>#REF!</formula>
    </cfRule>
  </conditionalFormatting>
  <conditionalFormatting sqref="G8:M8">
    <cfRule type="cellIs" dxfId="218" priority="118" operator="notEqual">
      <formula>#REF!</formula>
    </cfRule>
  </conditionalFormatting>
  <conditionalFormatting sqref="E45">
    <cfRule type="cellIs" dxfId="217" priority="164" operator="notEqual">
      <formula>#REF!</formula>
    </cfRule>
  </conditionalFormatting>
  <conditionalFormatting sqref="F8">
    <cfRule type="cellIs" dxfId="216" priority="162" operator="notEqual">
      <formula>#REF!</formula>
    </cfRule>
  </conditionalFormatting>
  <conditionalFormatting sqref="G50:M50">
    <cfRule type="cellIs" dxfId="215" priority="110" operator="notEqual">
      <formula>#REF!</formula>
    </cfRule>
  </conditionalFormatting>
  <conditionalFormatting sqref="F45">
    <cfRule type="cellIs" dxfId="214" priority="155" operator="notEqual">
      <formula>#REF!</formula>
    </cfRule>
  </conditionalFormatting>
  <conditionalFormatting sqref="E14">
    <cfRule type="cellIs" dxfId="213" priority="153" operator="notEqual">
      <formula>#REF!</formula>
    </cfRule>
  </conditionalFormatting>
  <conditionalFormatting sqref="F14">
    <cfRule type="cellIs" dxfId="212" priority="152" operator="notEqual">
      <formula>#REF!</formula>
    </cfRule>
  </conditionalFormatting>
  <conditionalFormatting sqref="E17">
    <cfRule type="cellIs" dxfId="211" priority="151" operator="notEqual">
      <formula>#REF!</formula>
    </cfRule>
  </conditionalFormatting>
  <conditionalFormatting sqref="F17">
    <cfRule type="cellIs" dxfId="210" priority="150" operator="notEqual">
      <formula>#REF!</formula>
    </cfRule>
  </conditionalFormatting>
  <conditionalFormatting sqref="C50">
    <cfRule type="cellIs" dxfId="209" priority="98" operator="notEqual">
      <formula>#REF!</formula>
    </cfRule>
  </conditionalFormatting>
  <conditionalFormatting sqref="E24">
    <cfRule type="cellIs" dxfId="208" priority="149" operator="notEqual">
      <formula>#REF!</formula>
    </cfRule>
  </conditionalFormatting>
  <conditionalFormatting sqref="F24">
    <cfRule type="cellIs" dxfId="207" priority="148" operator="notEqual">
      <formula>#REF!</formula>
    </cfRule>
  </conditionalFormatting>
  <conditionalFormatting sqref="E29">
    <cfRule type="cellIs" dxfId="206" priority="147" operator="notEqual">
      <formula>#REF!</formula>
    </cfRule>
  </conditionalFormatting>
  <conditionalFormatting sqref="F29">
    <cfRule type="cellIs" dxfId="205" priority="146" operator="notEqual">
      <formula>#REF!</formula>
    </cfRule>
  </conditionalFormatting>
  <conditionalFormatting sqref="E33:E39">
    <cfRule type="cellIs" dxfId="204" priority="145" operator="notEqual">
      <formula>#REF!</formula>
    </cfRule>
  </conditionalFormatting>
  <conditionalFormatting sqref="F33:F39">
    <cfRule type="cellIs" dxfId="203" priority="144" operator="notEqual">
      <formula>#REF!</formula>
    </cfRule>
  </conditionalFormatting>
  <conditionalFormatting sqref="E42">
    <cfRule type="cellIs" dxfId="202" priority="143" operator="notEqual">
      <formula>#REF!</formula>
    </cfRule>
  </conditionalFormatting>
  <conditionalFormatting sqref="F42">
    <cfRule type="cellIs" dxfId="201" priority="142" operator="notEqual">
      <formula>#REF!</formula>
    </cfRule>
  </conditionalFormatting>
  <conditionalFormatting sqref="E50">
    <cfRule type="cellIs" dxfId="200" priority="141" operator="notEqual">
      <formula>#REF!</formula>
    </cfRule>
  </conditionalFormatting>
  <conditionalFormatting sqref="F50">
    <cfRule type="cellIs" dxfId="199" priority="140" operator="notEqual">
      <formula>#REF!</formula>
    </cfRule>
  </conditionalFormatting>
  <conditionalFormatting sqref="C8">
    <cfRule type="cellIs" dxfId="198" priority="106" operator="notEqual">
      <formula>#REF!</formula>
    </cfRule>
  </conditionalFormatting>
  <conditionalFormatting sqref="C45">
    <cfRule type="cellIs" dxfId="197" priority="105" operator="notEqual">
      <formula>#REF!</formula>
    </cfRule>
  </conditionalFormatting>
  <conditionalFormatting sqref="G29:M29">
    <cfRule type="cellIs" dxfId="196" priority="113" operator="notEqual">
      <formula>#REF!</formula>
    </cfRule>
  </conditionalFormatting>
  <conditionalFormatting sqref="G33:M39">
    <cfRule type="cellIs" dxfId="195" priority="112" operator="notEqual">
      <formula>#REF!</formula>
    </cfRule>
  </conditionalFormatting>
  <conditionalFormatting sqref="G42:M42">
    <cfRule type="cellIs" dxfId="194" priority="111" operator="notEqual">
      <formula>#REF!</formula>
    </cfRule>
  </conditionalFormatting>
  <conditionalFormatting sqref="C33:C39">
    <cfRule type="cellIs" dxfId="193" priority="100" operator="notEqual">
      <formula>#REF!</formula>
    </cfRule>
  </conditionalFormatting>
  <conditionalFormatting sqref="C14">
    <cfRule type="cellIs" dxfId="192" priority="104" operator="notEqual">
      <formula>#REF!</formula>
    </cfRule>
  </conditionalFormatting>
  <conditionalFormatting sqref="C17">
    <cfRule type="cellIs" dxfId="191" priority="103" operator="notEqual">
      <formula>#REF!</formula>
    </cfRule>
  </conditionalFormatting>
  <conditionalFormatting sqref="C24">
    <cfRule type="cellIs" dxfId="190" priority="102" operator="notEqual">
      <formula>#REF!</formula>
    </cfRule>
  </conditionalFormatting>
  <conditionalFormatting sqref="C29">
    <cfRule type="cellIs" dxfId="189" priority="101" operator="notEqual">
      <formula>#REF!</formula>
    </cfRule>
  </conditionalFormatting>
  <conditionalFormatting sqref="C42">
    <cfRule type="cellIs" dxfId="188" priority="99" operator="notEqual">
      <formula>#REF!</formula>
    </cfRule>
  </conditionalFormatting>
  <conditionalFormatting sqref="C8">
    <cfRule type="cellIs" dxfId="187" priority="97" operator="notEqual">
      <formula>#REF!</formula>
    </cfRule>
  </conditionalFormatting>
  <conditionalFormatting sqref="C45">
    <cfRule type="cellIs" dxfId="186" priority="96" operator="notEqual">
      <formula>#REF!</formula>
    </cfRule>
  </conditionalFormatting>
  <conditionalFormatting sqref="C14">
    <cfRule type="cellIs" dxfId="185" priority="95" operator="notEqual">
      <formula>#REF!</formula>
    </cfRule>
  </conditionalFormatting>
  <conditionalFormatting sqref="C17">
    <cfRule type="cellIs" dxfId="184" priority="94" operator="notEqual">
      <formula>#REF!</formula>
    </cfRule>
  </conditionalFormatting>
  <conditionalFormatting sqref="C24">
    <cfRule type="cellIs" dxfId="183" priority="93" operator="notEqual">
      <formula>#REF!</formula>
    </cfRule>
  </conditionalFormatting>
  <conditionalFormatting sqref="C29">
    <cfRule type="cellIs" dxfId="182" priority="92" operator="notEqual">
      <formula>#REF!</formula>
    </cfRule>
  </conditionalFormatting>
  <conditionalFormatting sqref="C33:C39">
    <cfRule type="cellIs" dxfId="181" priority="91" operator="notEqual">
      <formula>#REF!</formula>
    </cfRule>
  </conditionalFormatting>
  <conditionalFormatting sqref="C42">
    <cfRule type="cellIs" dxfId="180" priority="90" operator="notEqual">
      <formula>#REF!</formula>
    </cfRule>
  </conditionalFormatting>
  <conditionalFormatting sqref="C50">
    <cfRule type="cellIs" dxfId="179" priority="89" operator="notEqual">
      <formula>#REF!</formula>
    </cfRule>
  </conditionalFormatting>
  <conditionalFormatting sqref="C62 C65">
    <cfRule type="cellIs" dxfId="178" priority="88" operator="lessThan">
      <formula>0</formula>
    </cfRule>
  </conditionalFormatting>
  <conditionalFormatting sqref="C73:C74 C76:C85">
    <cfRule type="cellIs" dxfId="177" priority="87" operator="lessThan">
      <formula>0</formula>
    </cfRule>
  </conditionalFormatting>
  <conditionalFormatting sqref="C68:C71">
    <cfRule type="cellIs" dxfId="176" priority="86" operator="lessThan">
      <formula>0</formula>
    </cfRule>
  </conditionalFormatting>
  <conditionalFormatting sqref="D50">
    <cfRule type="cellIs" dxfId="175" priority="34" operator="notEqual">
      <formula>#REF!</formula>
    </cfRule>
  </conditionalFormatting>
  <conditionalFormatting sqref="D8">
    <cfRule type="cellIs" dxfId="174" priority="42" operator="notEqual">
      <formula>#REF!</formula>
    </cfRule>
  </conditionalFormatting>
  <conditionalFormatting sqref="D45">
    <cfRule type="cellIs" dxfId="173" priority="41" operator="notEqual">
      <formula>#REF!</formula>
    </cfRule>
  </conditionalFormatting>
  <conditionalFormatting sqref="D33:D39">
    <cfRule type="cellIs" dxfId="172" priority="36" operator="notEqual">
      <formula>#REF!</formula>
    </cfRule>
  </conditionalFormatting>
  <conditionalFormatting sqref="D14">
    <cfRule type="cellIs" dxfId="171" priority="40" operator="notEqual">
      <formula>#REF!</formula>
    </cfRule>
  </conditionalFormatting>
  <conditionalFormatting sqref="D17">
    <cfRule type="cellIs" dxfId="170" priority="39" operator="notEqual">
      <formula>#REF!</formula>
    </cfRule>
  </conditionalFormatting>
  <conditionalFormatting sqref="D24">
    <cfRule type="cellIs" dxfId="169" priority="38" operator="notEqual">
      <formula>#REF!</formula>
    </cfRule>
  </conditionalFormatting>
  <conditionalFormatting sqref="D29">
    <cfRule type="cellIs" dxfId="168" priority="37" operator="notEqual">
      <formula>#REF!</formula>
    </cfRule>
  </conditionalFormatting>
  <conditionalFormatting sqref="D42">
    <cfRule type="cellIs" dxfId="167" priority="35" operator="notEqual">
      <formula>#REF!</formula>
    </cfRule>
  </conditionalFormatting>
  <conditionalFormatting sqref="D8">
    <cfRule type="cellIs" dxfId="166" priority="33" operator="notEqual">
      <formula>#REF!</formula>
    </cfRule>
  </conditionalFormatting>
  <conditionalFormatting sqref="D45">
    <cfRule type="cellIs" dxfId="165" priority="32" operator="notEqual">
      <formula>#REF!</formula>
    </cfRule>
  </conditionalFormatting>
  <conditionalFormatting sqref="D14">
    <cfRule type="cellIs" dxfId="164" priority="31" operator="notEqual">
      <formula>#REF!</formula>
    </cfRule>
  </conditionalFormatting>
  <conditionalFormatting sqref="D17">
    <cfRule type="cellIs" dxfId="163" priority="30" operator="notEqual">
      <formula>#REF!</formula>
    </cfRule>
  </conditionalFormatting>
  <conditionalFormatting sqref="D24">
    <cfRule type="cellIs" dxfId="162" priority="29" operator="notEqual">
      <formula>#REF!</formula>
    </cfRule>
  </conditionalFormatting>
  <conditionalFormatting sqref="D29">
    <cfRule type="cellIs" dxfId="161" priority="28" operator="notEqual">
      <formula>#REF!</formula>
    </cfRule>
  </conditionalFormatting>
  <conditionalFormatting sqref="D33:D39">
    <cfRule type="cellIs" dxfId="160" priority="27" operator="notEqual">
      <formula>#REF!</formula>
    </cfRule>
  </conditionalFormatting>
  <conditionalFormatting sqref="D42">
    <cfRule type="cellIs" dxfId="159" priority="26" operator="notEqual">
      <formula>#REF!</formula>
    </cfRule>
  </conditionalFormatting>
  <conditionalFormatting sqref="D50">
    <cfRule type="cellIs" dxfId="158" priority="25" operator="notEqual">
      <formula>#REF!</formula>
    </cfRule>
  </conditionalFormatting>
  <conditionalFormatting sqref="D62 D65">
    <cfRule type="cellIs" dxfId="157" priority="24" operator="lessThan">
      <formula>0</formula>
    </cfRule>
  </conditionalFormatting>
  <conditionalFormatting sqref="D73:D74 D76:D85">
    <cfRule type="cellIs" dxfId="156" priority="23" operator="lessThan">
      <formula>0</formula>
    </cfRule>
  </conditionalFormatting>
  <conditionalFormatting sqref="D68:D71">
    <cfRule type="cellIs" dxfId="155" priority="22" operator="lessThan">
      <formula>0</formula>
    </cfRule>
  </conditionalFormatting>
  <conditionalFormatting sqref="B50">
    <cfRule type="cellIs" dxfId="154" priority="13" operator="notEqual">
      <formula>#REF!</formula>
    </cfRule>
  </conditionalFormatting>
  <conditionalFormatting sqref="B8">
    <cfRule type="cellIs" dxfId="153" priority="21" operator="notEqual">
      <formula>#REF!</formula>
    </cfRule>
  </conditionalFormatting>
  <conditionalFormatting sqref="B45">
    <cfRule type="cellIs" dxfId="152" priority="20" operator="notEqual">
      <formula>#REF!</formula>
    </cfRule>
  </conditionalFormatting>
  <conditionalFormatting sqref="B33:B39">
    <cfRule type="cellIs" dxfId="151" priority="15" operator="notEqual">
      <formula>#REF!</formula>
    </cfRule>
  </conditionalFormatting>
  <conditionalFormatting sqref="B14">
    <cfRule type="cellIs" dxfId="150" priority="19" operator="notEqual">
      <formula>#REF!</formula>
    </cfRule>
  </conditionalFormatting>
  <conditionalFormatting sqref="B17">
    <cfRule type="cellIs" dxfId="149" priority="18" operator="notEqual">
      <formula>#REF!</formula>
    </cfRule>
  </conditionalFormatting>
  <conditionalFormatting sqref="B24">
    <cfRule type="cellIs" dxfId="148" priority="17" operator="notEqual">
      <formula>#REF!</formula>
    </cfRule>
  </conditionalFormatting>
  <conditionalFormatting sqref="B29">
    <cfRule type="cellIs" dxfId="147" priority="16" operator="notEqual">
      <formula>#REF!</formula>
    </cfRule>
  </conditionalFormatting>
  <conditionalFormatting sqref="B42">
    <cfRule type="cellIs" dxfId="146" priority="14" operator="notEqual">
      <formula>#REF!</formula>
    </cfRule>
  </conditionalFormatting>
  <conditionalFormatting sqref="B8">
    <cfRule type="cellIs" dxfId="145" priority="12" operator="notEqual">
      <formula>#REF!</formula>
    </cfRule>
  </conditionalFormatting>
  <conditionalFormatting sqref="B45">
    <cfRule type="cellIs" dxfId="144" priority="11" operator="notEqual">
      <formula>#REF!</formula>
    </cfRule>
  </conditionalFormatting>
  <conditionalFormatting sqref="B14">
    <cfRule type="cellIs" dxfId="143" priority="10" operator="notEqual">
      <formula>#REF!</formula>
    </cfRule>
  </conditionalFormatting>
  <conditionalFormatting sqref="B17">
    <cfRule type="cellIs" dxfId="142" priority="9" operator="notEqual">
      <formula>#REF!</formula>
    </cfRule>
  </conditionalFormatting>
  <conditionalFormatting sqref="B24">
    <cfRule type="cellIs" dxfId="141" priority="8" operator="notEqual">
      <formula>#REF!</formula>
    </cfRule>
  </conditionalFormatting>
  <conditionalFormatting sqref="B29">
    <cfRule type="cellIs" dxfId="140" priority="7" operator="notEqual">
      <formula>#REF!</formula>
    </cfRule>
  </conditionalFormatting>
  <conditionalFormatting sqref="B33:B39">
    <cfRule type="cellIs" dxfId="139" priority="6" operator="notEqual">
      <formula>#REF!</formula>
    </cfRule>
  </conditionalFormatting>
  <conditionalFormatting sqref="B42">
    <cfRule type="cellIs" dxfId="138" priority="5" operator="notEqual">
      <formula>#REF!</formula>
    </cfRule>
  </conditionalFormatting>
  <conditionalFormatting sqref="B50">
    <cfRule type="cellIs" dxfId="137" priority="4" operator="notEqual">
      <formula>#REF!</formula>
    </cfRule>
  </conditionalFormatting>
  <conditionalFormatting sqref="B62 B65">
    <cfRule type="cellIs" dxfId="136" priority="3" operator="lessThan">
      <formula>0</formula>
    </cfRule>
  </conditionalFormatting>
  <conditionalFormatting sqref="B73:B74 B76:B85">
    <cfRule type="cellIs" dxfId="135" priority="2" operator="lessThan">
      <formula>0</formula>
    </cfRule>
  </conditionalFormatting>
  <conditionalFormatting sqref="B68:B71">
    <cfRule type="cellIs" dxfId="134" priority="1" operator="lessThan">
      <formula>0</formula>
    </cfRule>
  </conditionalFormatting>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22"/>
  <sheetViews>
    <sheetView showGridLines="0" workbookViewId="0">
      <selection sqref="A1:F1"/>
    </sheetView>
  </sheetViews>
  <sheetFormatPr defaultRowHeight="14.5" x14ac:dyDescent="0.35"/>
  <cols>
    <col min="2" max="2" width="26.54296875" bestFit="1" customWidth="1"/>
    <col min="3" max="3" width="18.7265625" customWidth="1"/>
    <col min="4" max="4" width="28" customWidth="1"/>
    <col min="5" max="5" width="17.7265625" customWidth="1"/>
    <col min="6" max="6" width="24.54296875" customWidth="1"/>
  </cols>
  <sheetData>
    <row r="1" spans="1:7" ht="18.5" x14ac:dyDescent="0.45">
      <c r="A1" s="234" t="s">
        <v>100</v>
      </c>
      <c r="B1" s="234"/>
      <c r="C1" s="234"/>
      <c r="D1" s="234"/>
      <c r="E1" s="234"/>
      <c r="F1" s="234"/>
    </row>
    <row r="2" spans="1:7" s="16" customFormat="1" x14ac:dyDescent="0.35">
      <c r="A2" s="229" t="s">
        <v>102</v>
      </c>
      <c r="B2" s="229" t="s">
        <v>99</v>
      </c>
      <c r="C2" s="235" t="s">
        <v>35</v>
      </c>
      <c r="D2" s="236"/>
      <c r="E2" s="235" t="s">
        <v>98</v>
      </c>
      <c r="F2" s="237"/>
    </row>
    <row r="3" spans="1:7" ht="15" thickBot="1" x14ac:dyDescent="0.4">
      <c r="A3" s="230"/>
      <c r="B3" s="230"/>
      <c r="C3" s="81" t="s">
        <v>96</v>
      </c>
      <c r="D3" s="82" t="s">
        <v>95</v>
      </c>
      <c r="E3" s="81" t="s">
        <v>96</v>
      </c>
      <c r="F3" s="72" t="s">
        <v>95</v>
      </c>
    </row>
    <row r="4" spans="1:7" ht="15.5" thickTop="1" thickBot="1" x14ac:dyDescent="0.4">
      <c r="A4" s="232" t="s">
        <v>94</v>
      </c>
      <c r="B4" s="65" t="s">
        <v>15</v>
      </c>
      <c r="C4" s="66">
        <v>34597.041976850174</v>
      </c>
      <c r="D4" s="67">
        <v>33128.999407823372</v>
      </c>
      <c r="E4" s="66">
        <v>20945.855326297911</v>
      </c>
      <c r="F4" s="68">
        <v>26209.712409756827</v>
      </c>
    </row>
    <row r="5" spans="1:7" x14ac:dyDescent="0.35">
      <c r="A5" s="233"/>
      <c r="B5" s="57" t="s">
        <v>52</v>
      </c>
      <c r="C5" s="58">
        <v>16991.780815675935</v>
      </c>
      <c r="D5" s="59">
        <v>13912.312723921454</v>
      </c>
      <c r="E5" s="58">
        <v>10425.811029057693</v>
      </c>
      <c r="F5" s="60">
        <v>8178.9708763897279</v>
      </c>
    </row>
    <row r="6" spans="1:7" x14ac:dyDescent="0.35">
      <c r="A6" s="233"/>
      <c r="B6" s="56" t="s">
        <v>43</v>
      </c>
      <c r="C6" s="53">
        <v>5133.419779686018</v>
      </c>
      <c r="D6" s="54">
        <v>5013.0661170239937</v>
      </c>
      <c r="E6" s="53">
        <v>2757.198117120141</v>
      </c>
      <c r="F6" s="55">
        <v>3539.3537726236173</v>
      </c>
    </row>
    <row r="7" spans="1:7" x14ac:dyDescent="0.35">
      <c r="A7" s="233"/>
      <c r="B7" s="56" t="s">
        <v>44</v>
      </c>
      <c r="C7" s="53">
        <v>6896.2545088184661</v>
      </c>
      <c r="D7" s="54">
        <v>6254.5937500447826</v>
      </c>
      <c r="E7" s="83">
        <v>4530.887987946493</v>
      </c>
      <c r="F7" s="84">
        <v>8343.4416255136221</v>
      </c>
    </row>
    <row r="8" spans="1:7" x14ac:dyDescent="0.35">
      <c r="A8" s="233"/>
      <c r="B8" s="56" t="s">
        <v>45</v>
      </c>
      <c r="C8" s="53">
        <v>3980.4098745182055</v>
      </c>
      <c r="D8" s="54">
        <v>2755.6076223207001</v>
      </c>
      <c r="E8" s="83">
        <v>2563.3475251788295</v>
      </c>
      <c r="F8" s="84">
        <v>1956.0335202437502</v>
      </c>
    </row>
    <row r="9" spans="1:7" x14ac:dyDescent="0.35">
      <c r="A9" s="233"/>
      <c r="B9" s="56" t="s">
        <v>97</v>
      </c>
      <c r="C9" s="53">
        <v>1595.1769981515502</v>
      </c>
      <c r="D9" s="54">
        <v>1320.9264212163332</v>
      </c>
      <c r="E9" s="83">
        <v>668.61066699475532</v>
      </c>
      <c r="F9" s="84">
        <v>1072.3027145696556</v>
      </c>
    </row>
    <row r="10" spans="1:7" ht="15" thickBot="1" x14ac:dyDescent="0.4">
      <c r="A10" s="230"/>
      <c r="B10" s="61" t="s">
        <v>77</v>
      </c>
      <c r="C10" s="62"/>
      <c r="D10" s="63">
        <v>3872.4927732961064</v>
      </c>
      <c r="E10" s="62"/>
      <c r="F10" s="64">
        <v>3119.6099004164525</v>
      </c>
    </row>
    <row r="11" spans="1:7" ht="15.5" thickTop="1" thickBot="1" x14ac:dyDescent="0.4">
      <c r="A11" s="232" t="s">
        <v>101</v>
      </c>
      <c r="B11" s="65" t="s">
        <v>15</v>
      </c>
      <c r="C11" s="74">
        <v>33293.63636107542</v>
      </c>
      <c r="D11" s="75">
        <v>32990.495999999999</v>
      </c>
      <c r="E11" s="69">
        <v>20054.929464592897</v>
      </c>
      <c r="F11" s="69">
        <v>18791.877364154559</v>
      </c>
    </row>
    <row r="12" spans="1:7" x14ac:dyDescent="0.35">
      <c r="A12" s="233"/>
      <c r="B12" s="57" t="s">
        <v>52</v>
      </c>
      <c r="C12" s="76">
        <v>14309.384795654631</v>
      </c>
      <c r="D12" s="77">
        <v>11887.40357316659</v>
      </c>
      <c r="E12" s="70">
        <v>8005.6745137925518</v>
      </c>
      <c r="F12" s="70">
        <v>4594.0479530573339</v>
      </c>
    </row>
    <row r="13" spans="1:7" x14ac:dyDescent="0.35">
      <c r="A13" s="233"/>
      <c r="B13" s="56" t="s">
        <v>43</v>
      </c>
      <c r="C13" s="78">
        <v>5834.3719400569389</v>
      </c>
      <c r="D13" s="79">
        <v>5408.2772264808236</v>
      </c>
      <c r="E13" s="71">
        <v>4768.1763183489775</v>
      </c>
      <c r="F13" s="71">
        <v>4504.2030442562382</v>
      </c>
    </row>
    <row r="14" spans="1:7" x14ac:dyDescent="0.35">
      <c r="A14" s="233"/>
      <c r="B14" s="56" t="s">
        <v>44</v>
      </c>
      <c r="C14" s="78">
        <v>5792.9003346725131</v>
      </c>
      <c r="D14" s="79">
        <v>5214.1460657167872</v>
      </c>
      <c r="E14" s="71">
        <v>1002.7464732296448</v>
      </c>
      <c r="F14" s="71">
        <v>729.30375000000004</v>
      </c>
    </row>
    <row r="15" spans="1:7" x14ac:dyDescent="0.35">
      <c r="A15" s="233"/>
      <c r="B15" s="56" t="s">
        <v>45</v>
      </c>
      <c r="C15" s="78">
        <v>3669.6356793875384</v>
      </c>
      <c r="D15" s="79">
        <v>3867.0614731758728</v>
      </c>
      <c r="E15" s="84">
        <v>2860.9251686986099</v>
      </c>
      <c r="F15" s="84">
        <v>3296.447308868117</v>
      </c>
      <c r="G15" s="16"/>
    </row>
    <row r="16" spans="1:7" x14ac:dyDescent="0.35">
      <c r="A16" s="233"/>
      <c r="B16" s="56" t="s">
        <v>97</v>
      </c>
      <c r="C16" s="78">
        <v>3687.3436113037983</v>
      </c>
      <c r="D16" s="79">
        <v>3254.8121603613858</v>
      </c>
      <c r="E16" s="84">
        <v>3417.4069905231117</v>
      </c>
      <c r="F16" s="84">
        <v>2786.2202304492484</v>
      </c>
    </row>
    <row r="17" spans="1:6" ht="15" thickBot="1" x14ac:dyDescent="0.4">
      <c r="A17" s="230"/>
      <c r="B17" s="61" t="s">
        <v>77</v>
      </c>
      <c r="C17" s="52"/>
      <c r="D17" s="80">
        <v>3358.7955010985406</v>
      </c>
      <c r="E17" s="73"/>
      <c r="F17" s="73">
        <v>2881.6550775236256</v>
      </c>
    </row>
    <row r="18" spans="1:6" ht="15" thickTop="1" x14ac:dyDescent="0.35">
      <c r="B18" s="16"/>
    </row>
    <row r="19" spans="1:6" x14ac:dyDescent="0.35">
      <c r="B19" s="16"/>
    </row>
    <row r="20" spans="1:6" x14ac:dyDescent="0.35">
      <c r="B20" s="16"/>
    </row>
    <row r="21" spans="1:6" x14ac:dyDescent="0.35">
      <c r="B21" s="16"/>
    </row>
    <row r="22" spans="1:6" x14ac:dyDescent="0.35">
      <c r="B22" s="16"/>
    </row>
  </sheetData>
  <mergeCells count="7">
    <mergeCell ref="A11:A17"/>
    <mergeCell ref="A1:F1"/>
    <mergeCell ref="A2:A3"/>
    <mergeCell ref="A4:A10"/>
    <mergeCell ref="C2:D2"/>
    <mergeCell ref="E2:F2"/>
    <mergeCell ref="B2:B3"/>
  </mergeCells>
  <conditionalFormatting sqref="D4">
    <cfRule type="cellIs" dxfId="133" priority="4" operator="notEqual">
      <formula>#REF!</formula>
    </cfRule>
  </conditionalFormatting>
  <conditionalFormatting sqref="E4:E9">
    <cfRule type="cellIs" dxfId="132" priority="2" operator="lessThan">
      <formula>0</formula>
    </cfRule>
  </conditionalFormatting>
  <conditionalFormatting sqref="F4">
    <cfRule type="cellIs" dxfId="131" priority="1" operator="notEqual">
      <formula>#REF!</formula>
    </cfRule>
  </conditionalFormatting>
  <pageMargins left="0.511811024" right="0.511811024" top="0.78740157499999996" bottom="0.78740157499999996" header="0.31496062000000002" footer="0.31496062000000002"/>
  <pageSetup orientation="portrait" horizontalDpi="30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
    <tabColor theme="1"/>
  </sheetPr>
  <dimension ref="A1:BM66"/>
  <sheetViews>
    <sheetView showGridLines="0" topLeftCell="A2" zoomScaleNormal="100" workbookViewId="0">
      <pane xSplit="1" ySplit="3" topLeftCell="AR5" activePane="bottomRight" state="frozen"/>
      <selection activeCell="A2" sqref="A2"/>
      <selection pane="topRight" activeCell="B2" sqref="B2"/>
      <selection pane="bottomLeft" activeCell="A4" sqref="A4"/>
      <selection pane="bottomRight" activeCell="AX12" sqref="AX12"/>
    </sheetView>
  </sheetViews>
  <sheetFormatPr defaultColWidth="9.1796875" defaultRowHeight="14.5" x14ac:dyDescent="0.35"/>
  <cols>
    <col min="1" max="1" width="17.453125" style="16" bestFit="1" customWidth="1"/>
    <col min="2" max="2" width="9.26953125" style="16" bestFit="1" customWidth="1"/>
    <col min="3" max="13" width="7.81640625" style="16" bestFit="1" customWidth="1"/>
    <col min="14" max="14" width="0" style="19" hidden="1" customWidth="1"/>
    <col min="15" max="15" width="9.26953125" style="32" bestFit="1" customWidth="1"/>
    <col min="16" max="26" width="7.81640625" style="32" bestFit="1" customWidth="1"/>
    <col min="27" max="27" width="0" style="19" hidden="1" customWidth="1"/>
    <col min="28" max="39" width="7.81640625" style="16" bestFit="1" customWidth="1"/>
    <col min="40" max="40" width="0" style="19" hidden="1" customWidth="1"/>
    <col min="41" max="41" width="10.7265625" style="16" bestFit="1" customWidth="1"/>
    <col min="42" max="48" width="9.54296875" style="16" bestFit="1" customWidth="1"/>
    <col min="49" max="52" width="7.81640625" style="16" bestFit="1" customWidth="1"/>
    <col min="53" max="53" width="17.453125" style="19" bestFit="1" customWidth="1"/>
    <col min="54" max="57" width="9.7265625" style="19" bestFit="1" customWidth="1"/>
    <col min="58" max="58" width="9.7265625" style="36" bestFit="1" customWidth="1"/>
    <col min="59" max="59" width="10.7265625" style="36" bestFit="1" customWidth="1"/>
    <col min="60" max="61" width="9.54296875" style="36" bestFit="1" customWidth="1"/>
    <col min="62" max="65" width="6.54296875" style="36" bestFit="1" customWidth="1"/>
    <col min="66" max="16384" width="9.1796875" style="36"/>
  </cols>
  <sheetData>
    <row r="1" spans="1:59" ht="15" hidden="1" customHeight="1" x14ac:dyDescent="0.35">
      <c r="C1" s="16" t="b">
        <v>0</v>
      </c>
      <c r="D1" s="16" t="b">
        <v>0</v>
      </c>
      <c r="E1" s="16" t="b">
        <v>0</v>
      </c>
      <c r="F1" s="16" t="b">
        <v>0</v>
      </c>
      <c r="G1" s="16" t="b">
        <v>0</v>
      </c>
      <c r="H1" s="16" t="b">
        <v>0</v>
      </c>
      <c r="P1" s="32" t="b">
        <v>0</v>
      </c>
      <c r="Q1" s="32" t="b">
        <v>0</v>
      </c>
      <c r="R1" s="32" t="b">
        <v>0</v>
      </c>
      <c r="S1" s="32" t="b">
        <v>0</v>
      </c>
      <c r="T1" s="32" t="b">
        <v>0</v>
      </c>
      <c r="U1" s="32" t="b">
        <v>0</v>
      </c>
      <c r="W1" s="32" t="b">
        <v>0</v>
      </c>
      <c r="X1" s="32" t="b">
        <v>0</v>
      </c>
      <c r="AP1" s="16" t="b">
        <v>0</v>
      </c>
      <c r="AQ1" s="16" t="b">
        <v>0</v>
      </c>
      <c r="AR1" s="16" t="b">
        <v>0</v>
      </c>
      <c r="AS1" s="16" t="b">
        <v>0</v>
      </c>
      <c r="AT1" s="16" t="b">
        <v>0</v>
      </c>
      <c r="AU1" s="16" t="b">
        <v>0</v>
      </c>
      <c r="AW1" s="16" t="b">
        <v>0</v>
      </c>
      <c r="AX1" s="16" t="b">
        <v>0</v>
      </c>
    </row>
    <row r="2" spans="1:59" s="37" customFormat="1" ht="15" customHeight="1" x14ac:dyDescent="0.35">
      <c r="A2" s="32"/>
      <c r="B2" s="32">
        <v>2</v>
      </c>
      <c r="C2" s="32">
        <v>3</v>
      </c>
      <c r="D2" s="32">
        <v>4</v>
      </c>
      <c r="E2" s="32">
        <v>5</v>
      </c>
      <c r="F2" s="32">
        <v>6</v>
      </c>
      <c r="G2" s="32">
        <v>7</v>
      </c>
      <c r="H2" s="32">
        <v>8</v>
      </c>
      <c r="I2" s="32">
        <v>9</v>
      </c>
      <c r="J2" s="32">
        <v>10</v>
      </c>
      <c r="K2" s="32">
        <v>14</v>
      </c>
      <c r="L2" s="32"/>
      <c r="M2" s="32"/>
      <c r="N2" s="25"/>
      <c r="O2" s="32">
        <v>25</v>
      </c>
      <c r="P2" s="32">
        <v>26</v>
      </c>
      <c r="Q2" s="32">
        <v>27</v>
      </c>
      <c r="R2" s="32">
        <v>28</v>
      </c>
      <c r="S2" s="32">
        <v>29</v>
      </c>
      <c r="T2" s="32">
        <v>30</v>
      </c>
      <c r="U2" s="32">
        <v>31</v>
      </c>
      <c r="V2" s="32">
        <v>32</v>
      </c>
      <c r="W2" s="32">
        <v>33</v>
      </c>
      <c r="X2" s="32">
        <v>37</v>
      </c>
      <c r="Y2" s="32"/>
      <c r="Z2" s="32"/>
      <c r="AA2" s="25"/>
      <c r="AB2" s="32">
        <v>48</v>
      </c>
      <c r="AC2" s="32">
        <v>49</v>
      </c>
      <c r="AD2" s="32">
        <v>50</v>
      </c>
      <c r="AE2" s="32">
        <v>51</v>
      </c>
      <c r="AF2" s="32">
        <v>52</v>
      </c>
      <c r="AG2" s="32">
        <v>53</v>
      </c>
      <c r="AH2" s="32">
        <v>54</v>
      </c>
      <c r="AI2" s="32">
        <v>55</v>
      </c>
      <c r="AJ2" s="32">
        <v>56</v>
      </c>
      <c r="AK2" s="32">
        <v>60</v>
      </c>
      <c r="AL2" s="32">
        <v>61</v>
      </c>
      <c r="AM2" s="32">
        <v>62</v>
      </c>
      <c r="AN2" s="25"/>
      <c r="AO2" s="32">
        <v>71</v>
      </c>
      <c r="AP2" s="32">
        <v>72</v>
      </c>
      <c r="AQ2" s="32">
        <v>73</v>
      </c>
      <c r="AR2" s="32">
        <v>74</v>
      </c>
      <c r="AS2" s="32">
        <v>75</v>
      </c>
      <c r="AT2" s="32">
        <v>76</v>
      </c>
      <c r="AU2" s="32">
        <v>77</v>
      </c>
      <c r="AV2" s="32">
        <v>78</v>
      </c>
      <c r="AW2" s="32">
        <v>79</v>
      </c>
      <c r="AX2" s="32">
        <v>83</v>
      </c>
      <c r="AY2" s="32">
        <v>84</v>
      </c>
      <c r="AZ2" s="32">
        <v>85</v>
      </c>
      <c r="BA2" s="25"/>
      <c r="BB2" s="25"/>
      <c r="BC2" s="25"/>
      <c r="BD2" s="25"/>
      <c r="BE2" s="25"/>
    </row>
    <row r="3" spans="1:59" x14ac:dyDescent="0.35">
      <c r="A3" s="5"/>
      <c r="B3" s="24" t="s">
        <v>35</v>
      </c>
      <c r="C3" s="24"/>
      <c r="D3" s="24"/>
      <c r="E3" s="24"/>
      <c r="F3" s="24"/>
      <c r="G3" s="24"/>
      <c r="H3" s="24"/>
      <c r="I3" s="24"/>
      <c r="J3" s="24"/>
      <c r="K3" s="24"/>
      <c r="L3" s="24"/>
      <c r="M3" s="24"/>
      <c r="N3" s="21"/>
      <c r="O3" s="24" t="s">
        <v>36</v>
      </c>
      <c r="P3" s="24"/>
      <c r="Q3" s="24"/>
      <c r="R3" s="24"/>
      <c r="S3" s="24"/>
      <c r="T3" s="24"/>
      <c r="U3" s="24"/>
      <c r="V3" s="24"/>
      <c r="W3" s="24"/>
      <c r="X3" s="24"/>
      <c r="Y3" s="24"/>
      <c r="Z3" s="24"/>
      <c r="AA3" s="21"/>
      <c r="AB3" s="24" t="s">
        <v>38</v>
      </c>
      <c r="AC3" s="24"/>
      <c r="AD3" s="24"/>
      <c r="AE3" s="24"/>
      <c r="AF3" s="24"/>
      <c r="AG3" s="24"/>
      <c r="AH3" s="24"/>
      <c r="AI3" s="24"/>
      <c r="AJ3" s="24"/>
      <c r="AK3" s="24"/>
      <c r="AL3" s="24"/>
      <c r="AM3" s="24"/>
      <c r="AN3" s="21"/>
      <c r="AO3" s="24" t="s">
        <v>37</v>
      </c>
      <c r="AP3" s="24"/>
      <c r="AQ3" s="24"/>
      <c r="AR3" s="24"/>
      <c r="AS3" s="24"/>
      <c r="AT3" s="24"/>
      <c r="AU3" s="24"/>
      <c r="AV3" s="24"/>
      <c r="AW3" s="24"/>
      <c r="AX3" s="24"/>
      <c r="AY3" s="24"/>
      <c r="AZ3" s="24"/>
      <c r="BA3" s="21"/>
      <c r="BB3" s="221"/>
      <c r="BC3" s="221"/>
      <c r="BD3" s="34"/>
      <c r="BE3" s="21"/>
    </row>
    <row r="4" spans="1:59" x14ac:dyDescent="0.35">
      <c r="B4" s="1" t="s">
        <v>78</v>
      </c>
      <c r="C4" s="1" t="s">
        <v>41</v>
      </c>
      <c r="D4" s="1" t="s">
        <v>71</v>
      </c>
      <c r="E4" s="1" t="s">
        <v>74</v>
      </c>
      <c r="F4" s="1" t="s">
        <v>75</v>
      </c>
      <c r="G4" s="1" t="s">
        <v>76</v>
      </c>
      <c r="H4" s="1" t="s">
        <v>42</v>
      </c>
      <c r="I4" s="1" t="s">
        <v>72</v>
      </c>
      <c r="J4" s="1" t="s">
        <v>79</v>
      </c>
      <c r="K4" s="1" t="s">
        <v>73</v>
      </c>
      <c r="L4" s="1" t="s">
        <v>81</v>
      </c>
      <c r="M4" s="1" t="s">
        <v>82</v>
      </c>
      <c r="N4" s="20"/>
      <c r="O4" s="1" t="s">
        <v>78</v>
      </c>
      <c r="P4" s="1" t="s">
        <v>41</v>
      </c>
      <c r="Q4" s="1" t="s">
        <v>71</v>
      </c>
      <c r="R4" s="1" t="s">
        <v>74</v>
      </c>
      <c r="S4" s="1" t="s">
        <v>75</v>
      </c>
      <c r="T4" s="1" t="s">
        <v>76</v>
      </c>
      <c r="U4" s="1" t="s">
        <v>42</v>
      </c>
      <c r="V4" s="1" t="s">
        <v>72</v>
      </c>
      <c r="W4" s="1" t="s">
        <v>79</v>
      </c>
      <c r="X4" s="1" t="s">
        <v>73</v>
      </c>
      <c r="Y4" s="1" t="s">
        <v>81</v>
      </c>
      <c r="Z4" s="1" t="s">
        <v>82</v>
      </c>
      <c r="AA4" s="20"/>
      <c r="AB4" s="1" t="s">
        <v>78</v>
      </c>
      <c r="AC4" s="1" t="s">
        <v>41</v>
      </c>
      <c r="AD4" s="1" t="s">
        <v>71</v>
      </c>
      <c r="AE4" s="1" t="s">
        <v>74</v>
      </c>
      <c r="AF4" s="1" t="s">
        <v>75</v>
      </c>
      <c r="AG4" s="1" t="s">
        <v>76</v>
      </c>
      <c r="AH4" s="1" t="s">
        <v>42</v>
      </c>
      <c r="AI4" s="1" t="s">
        <v>72</v>
      </c>
      <c r="AJ4" s="1" t="s">
        <v>79</v>
      </c>
      <c r="AK4" s="1" t="s">
        <v>73</v>
      </c>
      <c r="AL4" s="1" t="s">
        <v>81</v>
      </c>
      <c r="AM4" s="1" t="s">
        <v>82</v>
      </c>
      <c r="AN4" s="20"/>
      <c r="AO4" s="1" t="s">
        <v>78</v>
      </c>
      <c r="AP4" s="1" t="s">
        <v>41</v>
      </c>
      <c r="AQ4" s="1" t="s">
        <v>71</v>
      </c>
      <c r="AR4" s="1" t="s">
        <v>74</v>
      </c>
      <c r="AS4" s="1" t="s">
        <v>75</v>
      </c>
      <c r="AT4" s="1" t="s">
        <v>76</v>
      </c>
      <c r="AU4" s="1" t="s">
        <v>42</v>
      </c>
      <c r="AV4" s="1" t="s">
        <v>72</v>
      </c>
      <c r="AW4" s="1" t="s">
        <v>79</v>
      </c>
      <c r="AX4" s="1" t="s">
        <v>73</v>
      </c>
      <c r="AY4" s="1" t="s">
        <v>81</v>
      </c>
      <c r="AZ4" s="1" t="s">
        <v>82</v>
      </c>
      <c r="BA4" s="20"/>
      <c r="BB4" s="34"/>
      <c r="BC4" s="34"/>
      <c r="BD4" s="34"/>
      <c r="BE4" s="20"/>
    </row>
    <row r="5" spans="1:59" x14ac:dyDescent="0.35">
      <c r="B5" s="1"/>
      <c r="C5" s="1"/>
      <c r="D5" s="1"/>
      <c r="E5" s="1"/>
      <c r="F5" s="1"/>
      <c r="G5" s="1"/>
      <c r="H5" s="1"/>
      <c r="I5" s="1"/>
      <c r="J5" s="1"/>
      <c r="K5" s="1"/>
      <c r="L5" s="1"/>
      <c r="M5" s="1"/>
      <c r="N5" s="20"/>
      <c r="O5" s="1"/>
      <c r="P5" s="1"/>
      <c r="Q5" s="1"/>
      <c r="R5" s="1"/>
      <c r="S5" s="1"/>
      <c r="T5" s="1"/>
      <c r="U5" s="1"/>
      <c r="V5" s="1"/>
      <c r="W5" s="1"/>
      <c r="X5" s="1"/>
      <c r="Y5" s="1"/>
      <c r="Z5" s="1"/>
      <c r="AA5" s="20"/>
      <c r="AB5" s="1"/>
      <c r="AC5" s="1"/>
      <c r="AD5" s="1"/>
      <c r="AE5" s="1"/>
      <c r="AF5" s="1"/>
      <c r="AG5" s="1"/>
      <c r="AH5" s="1"/>
      <c r="AI5" s="1"/>
      <c r="AJ5" s="1"/>
      <c r="AK5" s="1"/>
      <c r="AL5" s="1"/>
      <c r="AM5" s="1"/>
      <c r="AN5" s="20"/>
      <c r="AO5" s="1"/>
      <c r="AP5" s="1"/>
      <c r="AX5" s="1"/>
      <c r="AY5" s="1"/>
      <c r="AZ5" s="1"/>
    </row>
    <row r="6" spans="1:59" x14ac:dyDescent="0.35">
      <c r="B6" s="1"/>
      <c r="C6" s="1"/>
      <c r="D6" s="1"/>
      <c r="E6" s="1"/>
      <c r="F6" s="1"/>
      <c r="G6" s="1"/>
      <c r="H6" s="1"/>
      <c r="I6" s="1"/>
      <c r="J6" s="1"/>
      <c r="K6" s="1"/>
      <c r="L6" s="1"/>
      <c r="M6" s="1"/>
      <c r="N6" s="20"/>
      <c r="O6" s="1"/>
      <c r="P6" s="1"/>
      <c r="Q6" s="1"/>
      <c r="R6" s="1"/>
      <c r="S6" s="1"/>
      <c r="T6" s="1"/>
      <c r="U6" s="1"/>
      <c r="V6" s="1"/>
      <c r="W6" s="1"/>
      <c r="X6" s="1"/>
      <c r="Y6" s="1"/>
      <c r="Z6" s="1"/>
      <c r="AA6" s="20"/>
      <c r="AB6" s="1"/>
      <c r="AC6" s="1"/>
      <c r="AD6" s="1"/>
      <c r="AE6" s="1"/>
      <c r="AF6" s="1"/>
      <c r="AG6" s="1"/>
      <c r="AH6" s="1"/>
      <c r="AI6" s="1"/>
      <c r="AJ6" s="1"/>
      <c r="AK6" s="1"/>
      <c r="AL6" s="1"/>
      <c r="AM6" s="1"/>
      <c r="AN6" s="20"/>
      <c r="AO6" s="1"/>
      <c r="AP6" s="1"/>
      <c r="AX6" s="1"/>
      <c r="AY6" s="1"/>
      <c r="AZ6" s="1"/>
    </row>
    <row r="7" spans="1:59" ht="15" thickBot="1" x14ac:dyDescent="0.4">
      <c r="B7" s="1"/>
      <c r="C7" s="1"/>
      <c r="D7" s="1"/>
      <c r="E7" s="1"/>
      <c r="F7" s="1"/>
      <c r="G7" s="1"/>
      <c r="H7" s="1"/>
      <c r="I7" s="1"/>
      <c r="J7" s="1"/>
      <c r="K7" s="1"/>
      <c r="L7" s="1"/>
      <c r="M7" s="1"/>
      <c r="N7" s="20"/>
      <c r="O7" s="1"/>
      <c r="P7" s="1"/>
      <c r="Q7" s="1"/>
      <c r="R7" s="1"/>
      <c r="S7" s="1"/>
      <c r="T7" s="1"/>
      <c r="U7" s="1"/>
      <c r="V7" s="1"/>
      <c r="W7" s="1"/>
      <c r="X7" s="1"/>
      <c r="Y7" s="1"/>
      <c r="Z7" s="1"/>
      <c r="AA7" s="20"/>
      <c r="AB7" s="1"/>
      <c r="AC7" s="1"/>
      <c r="AD7" s="1"/>
      <c r="AE7" s="1"/>
      <c r="AF7" s="1"/>
      <c r="AG7" s="1"/>
      <c r="AH7" s="1"/>
      <c r="AI7" s="1"/>
      <c r="AJ7" s="1"/>
      <c r="AK7" s="1"/>
      <c r="AL7" s="1"/>
      <c r="AM7" s="1"/>
      <c r="AN7" s="20"/>
      <c r="AO7" s="1"/>
      <c r="AP7" s="1"/>
      <c r="AQ7" s="1"/>
      <c r="AR7" s="1"/>
      <c r="AS7" s="1"/>
      <c r="AT7" s="1"/>
      <c r="AU7" s="1"/>
      <c r="AV7" s="1"/>
      <c r="AW7" s="1"/>
      <c r="AX7" s="1"/>
      <c r="AY7" s="1"/>
      <c r="AZ7" s="1"/>
      <c r="BA7" s="41"/>
      <c r="BB7" s="42">
        <v>2016</v>
      </c>
      <c r="BC7" s="42">
        <v>2018</v>
      </c>
      <c r="BD7" s="42">
        <v>2019</v>
      </c>
      <c r="BE7" s="42">
        <v>2020</v>
      </c>
      <c r="BF7" s="42">
        <v>2021</v>
      </c>
      <c r="BG7" s="42">
        <v>2022</v>
      </c>
    </row>
    <row r="8" spans="1:59" ht="15" thickTop="1" x14ac:dyDescent="0.35">
      <c r="B8" s="1"/>
      <c r="C8" s="1"/>
      <c r="D8" s="1"/>
      <c r="E8" s="1"/>
      <c r="F8" s="1"/>
      <c r="G8" s="1"/>
      <c r="H8" s="1"/>
      <c r="I8" s="1"/>
      <c r="J8" s="1"/>
      <c r="K8" s="1"/>
      <c r="L8" s="1"/>
      <c r="M8" s="1"/>
      <c r="N8" s="20"/>
      <c r="O8" s="1"/>
      <c r="P8" s="1"/>
      <c r="Q8" s="1"/>
      <c r="R8" s="1"/>
      <c r="S8" s="1"/>
      <c r="T8" s="1"/>
      <c r="U8" s="1"/>
      <c r="V8" s="1"/>
      <c r="W8" s="1"/>
      <c r="X8" s="1"/>
      <c r="Y8" s="1"/>
      <c r="Z8" s="1"/>
      <c r="AA8" s="20"/>
      <c r="AB8" s="1"/>
      <c r="AC8" s="1"/>
      <c r="AD8" s="1"/>
      <c r="AE8" s="1"/>
      <c r="AF8" s="1"/>
      <c r="AG8" s="1"/>
      <c r="AH8" s="1"/>
      <c r="AI8" s="1"/>
      <c r="AJ8" s="1"/>
      <c r="AK8" s="1"/>
      <c r="AL8" s="1"/>
      <c r="AM8" s="1"/>
      <c r="AN8" s="20"/>
      <c r="AO8" s="1"/>
      <c r="AP8" s="1"/>
      <c r="AQ8" s="4">
        <f>AQ11+AQ30</f>
        <v>99510.753999999986</v>
      </c>
      <c r="AR8" s="4">
        <f t="shared" ref="AR8:AZ8" si="0">AR11+AR30</f>
        <v>103190.46834934721</v>
      </c>
      <c r="AS8" s="4">
        <f t="shared" si="0"/>
        <v>109446.4967595964</v>
      </c>
      <c r="AT8" s="4">
        <f t="shared" si="0"/>
        <v>120638.40227756707</v>
      </c>
      <c r="AU8" s="4">
        <f t="shared" si="0"/>
        <v>133664.31937222704</v>
      </c>
      <c r="AV8" s="4">
        <f t="shared" si="0"/>
        <v>144014.41214956209</v>
      </c>
      <c r="AW8" s="4">
        <f t="shared" si="0"/>
        <v>152948.68168248201</v>
      </c>
      <c r="AX8" s="4">
        <f t="shared" si="0"/>
        <v>175769.2585566967</v>
      </c>
      <c r="AY8" s="4">
        <f t="shared" si="0"/>
        <v>209420.6563383523</v>
      </c>
      <c r="AZ8" s="4">
        <f t="shared" si="0"/>
        <v>228208.48107114827</v>
      </c>
      <c r="BA8" s="38" t="s">
        <v>34</v>
      </c>
      <c r="BB8" s="44">
        <v>99.510754000000006</v>
      </c>
      <c r="BC8" s="44">
        <v>109.446496759596</v>
      </c>
      <c r="BD8" s="44">
        <v>120.638402277567</v>
      </c>
      <c r="BE8" s="44">
        <v>133.664319372227</v>
      </c>
      <c r="BF8" s="44">
        <v>144.01441214956199</v>
      </c>
      <c r="BG8" s="44">
        <v>152.948681682482</v>
      </c>
    </row>
    <row r="9" spans="1:59" ht="15" thickBot="1" x14ac:dyDescent="0.4">
      <c r="B9" s="1"/>
      <c r="C9" s="1"/>
      <c r="D9" s="1"/>
      <c r="E9" s="1"/>
      <c r="F9" s="1"/>
      <c r="G9" s="1"/>
      <c r="H9" s="1"/>
      <c r="I9" s="1"/>
      <c r="J9" s="1"/>
      <c r="K9" s="1"/>
      <c r="L9" s="1"/>
      <c r="M9" s="1"/>
      <c r="N9" s="20"/>
      <c r="O9" s="1"/>
      <c r="P9" s="1"/>
      <c r="Q9" s="1"/>
      <c r="R9" s="1"/>
      <c r="S9" s="1"/>
      <c r="T9" s="1"/>
      <c r="U9" s="1"/>
      <c r="V9" s="1"/>
      <c r="W9" s="1"/>
      <c r="X9" s="1"/>
      <c r="Y9" s="1"/>
      <c r="Z9" s="1"/>
      <c r="AA9" s="20"/>
      <c r="AB9" s="1"/>
      <c r="AC9" s="1"/>
      <c r="AD9" s="1"/>
      <c r="AE9" s="1"/>
      <c r="AF9" s="1"/>
      <c r="AG9" s="1"/>
      <c r="AH9" s="1"/>
      <c r="AI9" s="1"/>
      <c r="AJ9" s="1"/>
      <c r="AK9" s="1"/>
      <c r="AL9" s="1"/>
      <c r="AM9" s="1"/>
      <c r="AN9" s="20"/>
      <c r="AO9" s="1"/>
      <c r="AP9" s="1"/>
      <c r="AQ9" s="4">
        <f>AQ12+AQ31</f>
        <v>24489.837319523183</v>
      </c>
      <c r="AR9" s="4">
        <f t="shared" ref="AR9:AZ9" si="1">AR12+AR31</f>
        <v>25898.138682758719</v>
      </c>
      <c r="AS9" s="4">
        <f t="shared" si="1"/>
        <v>28564.803814602586</v>
      </c>
      <c r="AT9" s="4">
        <f t="shared" si="1"/>
        <v>32461.935037095995</v>
      </c>
      <c r="AU9" s="4">
        <f t="shared" si="1"/>
        <v>36941.849327996344</v>
      </c>
      <c r="AV9" s="4">
        <f t="shared" si="1"/>
        <v>40625.500079027872</v>
      </c>
      <c r="AW9" s="4">
        <f t="shared" si="1"/>
        <v>44114.661045894245</v>
      </c>
      <c r="AX9" s="4">
        <f t="shared" si="1"/>
        <v>55208.588161870677</v>
      </c>
      <c r="AY9" s="4">
        <f t="shared" si="1"/>
        <v>69190.722714582749</v>
      </c>
      <c r="AZ9" s="4">
        <f t="shared" si="1"/>
        <v>79622.046755192539</v>
      </c>
      <c r="BA9" s="43" t="s">
        <v>85</v>
      </c>
      <c r="BB9" s="45">
        <v>3.117953</v>
      </c>
      <c r="BC9" s="45">
        <v>7.102646</v>
      </c>
      <c r="BD9" s="45">
        <v>7.2</v>
      </c>
      <c r="BE9" s="46">
        <v>7.8666590000000003</v>
      </c>
      <c r="BF9" s="45">
        <v>9.6064399999999992</v>
      </c>
      <c r="BG9" s="45">
        <v>11.028228</v>
      </c>
    </row>
    <row r="10" spans="1:59" ht="15" thickTop="1" x14ac:dyDescent="0.35">
      <c r="A10" s="14" t="s">
        <v>33</v>
      </c>
      <c r="B10" s="15" t="s">
        <v>35</v>
      </c>
      <c r="C10" s="15"/>
      <c r="D10" s="15"/>
      <c r="E10" s="15"/>
      <c r="F10" s="15"/>
      <c r="G10" s="15"/>
      <c r="H10" s="15"/>
      <c r="I10" s="15"/>
      <c r="J10" s="15"/>
      <c r="K10" s="15"/>
      <c r="L10" s="15"/>
      <c r="M10" s="15"/>
      <c r="N10" s="21"/>
      <c r="O10" s="14" t="s">
        <v>36</v>
      </c>
      <c r="P10" s="14"/>
      <c r="Q10" s="14"/>
      <c r="R10" s="14"/>
      <c r="S10" s="14"/>
      <c r="T10" s="14"/>
      <c r="U10" s="14"/>
      <c r="V10" s="14"/>
      <c r="W10" s="14"/>
      <c r="X10" s="14"/>
      <c r="Y10" s="14"/>
      <c r="Z10" s="14"/>
      <c r="AA10" s="21"/>
      <c r="AB10" s="15" t="s">
        <v>38</v>
      </c>
      <c r="AC10" s="15"/>
      <c r="AD10" s="15"/>
      <c r="AE10" s="15"/>
      <c r="AF10" s="15"/>
      <c r="AG10" s="15"/>
      <c r="AH10" s="15"/>
      <c r="AI10" s="15"/>
      <c r="AJ10" s="15"/>
      <c r="AK10" s="15"/>
      <c r="AL10" s="15"/>
      <c r="AM10" s="15"/>
      <c r="AN10" s="21"/>
      <c r="AO10" s="14" t="s">
        <v>37</v>
      </c>
      <c r="AP10" s="14"/>
      <c r="AQ10" s="14"/>
      <c r="AR10" s="14"/>
      <c r="AS10" s="14"/>
      <c r="AT10" s="14"/>
      <c r="AU10" s="14"/>
      <c r="AV10" s="14"/>
      <c r="AW10" s="14"/>
      <c r="AX10" s="27"/>
      <c r="AY10" s="14"/>
      <c r="AZ10" s="27"/>
      <c r="BA10" s="21"/>
      <c r="BB10" s="21"/>
      <c r="BC10" s="21"/>
      <c r="BD10" s="21"/>
      <c r="BE10" s="21"/>
    </row>
    <row r="11" spans="1:59" x14ac:dyDescent="0.35">
      <c r="A11" s="1" t="s">
        <v>34</v>
      </c>
      <c r="B11" s="4">
        <v>84672.317599999966</v>
      </c>
      <c r="C11" s="4">
        <v>68803.868760000027</v>
      </c>
      <c r="D11" s="4">
        <v>98725.631420000034</v>
      </c>
      <c r="E11" s="4">
        <v>89478.960395654736</v>
      </c>
      <c r="F11" s="4">
        <v>98974.958869063601</v>
      </c>
      <c r="G11" s="4">
        <v>107524.15782706923</v>
      </c>
      <c r="H11" s="4">
        <v>116466.28145665828</v>
      </c>
      <c r="I11" s="4">
        <v>125730.44535951116</v>
      </c>
      <c r="J11" s="4">
        <v>134336.85104867688</v>
      </c>
      <c r="K11" s="4">
        <v>150877.6564113762</v>
      </c>
      <c r="L11" s="4">
        <v>171876.89601828108</v>
      </c>
      <c r="M11" s="4">
        <v>192436.79281567276</v>
      </c>
      <c r="N11" s="29"/>
      <c r="O11" s="4">
        <v>57999.489987887726</v>
      </c>
      <c r="P11" s="4">
        <v>57989.225498186715</v>
      </c>
      <c r="Q11" s="4">
        <v>58722.709619894966</v>
      </c>
      <c r="R11" s="4">
        <v>59503.805991738773</v>
      </c>
      <c r="S11" s="4">
        <v>61553.397149513628</v>
      </c>
      <c r="T11" s="4">
        <v>64193.470375981553</v>
      </c>
      <c r="U11" s="4">
        <v>66809.491749936715</v>
      </c>
      <c r="V11" s="4">
        <v>69128.177994109865</v>
      </c>
      <c r="W11" s="4">
        <v>71643.311073368008</v>
      </c>
      <c r="X11" s="4">
        <v>79570.177935556596</v>
      </c>
      <c r="Y11" s="4">
        <v>88777.683132643477</v>
      </c>
      <c r="Z11" s="4">
        <v>98479.752021866792</v>
      </c>
      <c r="AA11" s="29"/>
      <c r="AB11" s="4">
        <v>26672.827612112276</v>
      </c>
      <c r="AC11" s="4">
        <v>10814.643261813302</v>
      </c>
      <c r="AD11" s="4">
        <v>40002.921800105069</v>
      </c>
      <c r="AE11" s="4">
        <v>29975.154403915978</v>
      </c>
      <c r="AF11" s="4">
        <v>37421.561719549951</v>
      </c>
      <c r="AG11" s="4">
        <v>43330.687451087659</v>
      </c>
      <c r="AH11" s="4">
        <v>49656.789706721589</v>
      </c>
      <c r="AI11" s="4">
        <v>56602.267365401334</v>
      </c>
      <c r="AJ11" s="4">
        <v>62693.539975308871</v>
      </c>
      <c r="AK11" s="4">
        <v>71307.478475819575</v>
      </c>
      <c r="AL11" s="4">
        <v>83099.212885637695</v>
      </c>
      <c r="AM11" s="4">
        <v>93957.040793806023</v>
      </c>
      <c r="AN11" s="29"/>
      <c r="AO11" s="4">
        <v>33788.18</v>
      </c>
      <c r="AP11" s="4">
        <v>14288.157969000002</v>
      </c>
      <c r="AQ11" s="4">
        <v>31044.753999999994</v>
      </c>
      <c r="AR11" s="4">
        <v>30157.515969666274</v>
      </c>
      <c r="AS11" s="4">
        <v>39495.610127926557</v>
      </c>
      <c r="AT11" s="4">
        <v>45728.014544730373</v>
      </c>
      <c r="AU11" s="4">
        <v>51215.725181890266</v>
      </c>
      <c r="AV11" s="4">
        <v>57830.432910858392</v>
      </c>
      <c r="AW11" s="4">
        <v>61827.538527968805</v>
      </c>
      <c r="AX11" s="4">
        <v>71661.432889947697</v>
      </c>
      <c r="AY11" s="4">
        <v>83715.546422886691</v>
      </c>
      <c r="AZ11" s="4">
        <v>93947.856717726303</v>
      </c>
      <c r="BA11" s="29"/>
      <c r="BB11" s="29"/>
      <c r="BC11" s="29"/>
      <c r="BD11" s="30"/>
      <c r="BE11" s="29"/>
    </row>
    <row r="12" spans="1:59" x14ac:dyDescent="0.35">
      <c r="A12" s="1" t="s">
        <v>83</v>
      </c>
      <c r="B12" s="4">
        <f t="shared" ref="B12:M12" si="2">SUM(B13:B27)</f>
        <v>12099.363662273312</v>
      </c>
      <c r="C12" s="4">
        <f t="shared" si="2"/>
        <v>8056.9604850909745</v>
      </c>
      <c r="D12" s="4">
        <f t="shared" si="2"/>
        <v>13745.71092881902</v>
      </c>
      <c r="E12" s="4">
        <f t="shared" si="2"/>
        <v>13778.229193758374</v>
      </c>
      <c r="F12" s="4">
        <f t="shared" si="2"/>
        <v>15212.771655973022</v>
      </c>
      <c r="G12" s="4">
        <f t="shared" si="2"/>
        <v>17122.656060855592</v>
      </c>
      <c r="H12" s="4">
        <f t="shared" si="2"/>
        <v>19390.2008565246</v>
      </c>
      <c r="I12" s="4">
        <f t="shared" si="2"/>
        <v>21676.637431977735</v>
      </c>
      <c r="J12" s="4">
        <f t="shared" si="2"/>
        <v>23825.076272436054</v>
      </c>
      <c r="K12" s="4">
        <f t="shared" si="2"/>
        <v>27814.871869944829</v>
      </c>
      <c r="L12" s="4">
        <f t="shared" si="2"/>
        <v>32673.258284129653</v>
      </c>
      <c r="M12" s="4">
        <f t="shared" si="2"/>
        <v>37553.661839868502</v>
      </c>
      <c r="N12" s="4"/>
      <c r="O12" s="4">
        <f t="shared" ref="O12:Z12" si="3">SUM(O13:O27)</f>
        <v>2907.757466677318</v>
      </c>
      <c r="P12" s="4">
        <f t="shared" si="3"/>
        <v>2757.2134350207562</v>
      </c>
      <c r="Q12" s="4">
        <f t="shared" si="3"/>
        <v>2607.9827375684754</v>
      </c>
      <c r="R12" s="4">
        <f t="shared" si="3"/>
        <v>2708.2598249653684</v>
      </c>
      <c r="S12" s="4">
        <f t="shared" si="3"/>
        <v>2870.4912580885871</v>
      </c>
      <c r="T12" s="4">
        <f t="shared" si="3"/>
        <v>3086.1461466533442</v>
      </c>
      <c r="U12" s="4">
        <f t="shared" si="3"/>
        <v>3293.9703435655424</v>
      </c>
      <c r="V12" s="4">
        <f t="shared" si="3"/>
        <v>3486.9251438308597</v>
      </c>
      <c r="W12" s="4">
        <f t="shared" si="3"/>
        <v>3699.459056336847</v>
      </c>
      <c r="X12" s="4">
        <f t="shared" si="3"/>
        <v>4346.1255836225282</v>
      </c>
      <c r="Y12" s="4">
        <f t="shared" si="3"/>
        <v>5288.1957878350458</v>
      </c>
      <c r="Z12" s="4">
        <f t="shared" si="3"/>
        <v>6437.82744891115</v>
      </c>
      <c r="AA12" s="4"/>
      <c r="AB12" s="4">
        <f t="shared" ref="AB12:AM12" si="4">SUM(AB13:AB27)</f>
        <v>9191.6061955959958</v>
      </c>
      <c r="AC12" s="4">
        <f t="shared" si="4"/>
        <v>5299.7470500702175</v>
      </c>
      <c r="AD12" s="4">
        <f t="shared" si="4"/>
        <v>11137.728191250546</v>
      </c>
      <c r="AE12" s="4">
        <f t="shared" si="4"/>
        <v>11069.969368793005</v>
      </c>
      <c r="AF12" s="4">
        <f t="shared" si="4"/>
        <v>12342.280397884437</v>
      </c>
      <c r="AG12" s="4">
        <f t="shared" si="4"/>
        <v>14036.509914202257</v>
      </c>
      <c r="AH12" s="4">
        <f t="shared" si="4"/>
        <v>16096.230512959055</v>
      </c>
      <c r="AI12" s="4">
        <f t="shared" si="4"/>
        <v>18189.712288146879</v>
      </c>
      <c r="AJ12" s="4">
        <f t="shared" si="4"/>
        <v>20125.617216099203</v>
      </c>
      <c r="AK12" s="4">
        <f t="shared" si="4"/>
        <v>23468.74628632229</v>
      </c>
      <c r="AL12" s="4">
        <f t="shared" si="4"/>
        <v>27385.062496294609</v>
      </c>
      <c r="AM12" s="4">
        <f t="shared" si="4"/>
        <v>31115.834390957349</v>
      </c>
      <c r="AN12" s="4"/>
      <c r="AO12" s="4">
        <f t="shared" ref="AO12:AZ12" si="5">SUM(AO13:AO27)</f>
        <v>8250.0390419545038</v>
      </c>
      <c r="AP12" s="4">
        <f t="shared" si="5"/>
        <v>5535.8482942144592</v>
      </c>
      <c r="AQ12" s="4">
        <f t="shared" si="5"/>
        <v>10072.07132835138</v>
      </c>
      <c r="AR12" s="4">
        <f t="shared" si="5"/>
        <v>10067.075946498077</v>
      </c>
      <c r="AS12" s="4">
        <f t="shared" si="5"/>
        <v>12979.325243535033</v>
      </c>
      <c r="AT12" s="4">
        <f t="shared" si="5"/>
        <v>15443.033224807383</v>
      </c>
      <c r="AU12" s="4">
        <f t="shared" si="5"/>
        <v>17969.641434253437</v>
      </c>
      <c r="AV12" s="4">
        <f t="shared" si="5"/>
        <v>20408.585408077113</v>
      </c>
      <c r="AW12" s="4">
        <f t="shared" si="5"/>
        <v>22339.421332980004</v>
      </c>
      <c r="AX12" s="4">
        <f t="shared" si="5"/>
        <v>28620.661942115763</v>
      </c>
      <c r="AY12" s="4">
        <f t="shared" si="5"/>
        <v>34354.493054467166</v>
      </c>
      <c r="AZ12" s="4">
        <f t="shared" si="5"/>
        <v>40069.607315196678</v>
      </c>
      <c r="BA12" s="29"/>
      <c r="BB12" s="29"/>
      <c r="BC12" s="29"/>
      <c r="BD12" s="30"/>
      <c r="BE12" s="29"/>
    </row>
    <row r="13" spans="1:59" x14ac:dyDescent="0.35">
      <c r="A13" s="10" t="s">
        <v>44</v>
      </c>
      <c r="B13" s="8">
        <v>4380.8598791605782</v>
      </c>
      <c r="C13" s="8">
        <v>3651.5614563746849</v>
      </c>
      <c r="D13" s="8">
        <v>5356.9101893279621</v>
      </c>
      <c r="E13" s="8">
        <v>4885.15201435371</v>
      </c>
      <c r="F13" s="8">
        <v>5655.2812229582914</v>
      </c>
      <c r="G13" s="8">
        <v>6254.5937500447826</v>
      </c>
      <c r="H13" s="8">
        <v>6974.8365359799573</v>
      </c>
      <c r="I13" s="8">
        <v>7703.4872625010112</v>
      </c>
      <c r="J13" s="8">
        <v>8399.0313523872173</v>
      </c>
      <c r="K13" s="8">
        <v>9617.5405646705931</v>
      </c>
      <c r="L13" s="8">
        <v>11086.196228593783</v>
      </c>
      <c r="M13" s="8">
        <v>12449.995275970987</v>
      </c>
      <c r="N13" s="30"/>
      <c r="O13" s="8">
        <v>551.02810655714188</v>
      </c>
      <c r="P13" s="8">
        <v>489.84635250533137</v>
      </c>
      <c r="Q13" s="8">
        <v>518.90613149768421</v>
      </c>
      <c r="R13" s="8">
        <v>530.3361933773881</v>
      </c>
      <c r="S13" s="8">
        <v>545.43140575017173</v>
      </c>
      <c r="T13" s="8">
        <v>558.26744429819814</v>
      </c>
      <c r="U13" s="8">
        <v>570.66197006039602</v>
      </c>
      <c r="V13" s="8">
        <v>581.92475325679038</v>
      </c>
      <c r="W13" s="8">
        <v>597.27891064713594</v>
      </c>
      <c r="X13" s="8">
        <v>692.86396313980686</v>
      </c>
      <c r="Y13" s="8">
        <v>959.58011462415038</v>
      </c>
      <c r="Z13" s="8">
        <v>1350.7152755957943</v>
      </c>
      <c r="AA13" s="30"/>
      <c r="AB13" s="8">
        <v>3829.8317726034365</v>
      </c>
      <c r="AC13" s="8">
        <v>3161.7151038693532</v>
      </c>
      <c r="AD13" s="8">
        <v>4838.0040578302778</v>
      </c>
      <c r="AE13" s="8">
        <v>4354.8158209763224</v>
      </c>
      <c r="AF13" s="8">
        <v>5109.8498172081199</v>
      </c>
      <c r="AG13" s="8">
        <v>5696.3263057465856</v>
      </c>
      <c r="AH13" s="8">
        <v>6404.1745659195622</v>
      </c>
      <c r="AI13" s="8">
        <v>7121.5625092442206</v>
      </c>
      <c r="AJ13" s="8">
        <v>7801.7524417400818</v>
      </c>
      <c r="AK13" s="8">
        <v>8924.6766015307876</v>
      </c>
      <c r="AL13" s="8">
        <v>10126.616113969632</v>
      </c>
      <c r="AM13" s="8">
        <v>11099.280000375193</v>
      </c>
      <c r="AN13" s="30"/>
      <c r="AO13" s="8">
        <v>5399.0594168181342</v>
      </c>
      <c r="AP13" s="8">
        <v>4816.1773626342147</v>
      </c>
      <c r="AQ13" s="8">
        <v>7502.6478386413364</v>
      </c>
      <c r="AR13" s="8">
        <v>7044.4175390080945</v>
      </c>
      <c r="AS13" s="8">
        <v>8343.4416255136221</v>
      </c>
      <c r="AT13" s="8">
        <v>9384.3763503202099</v>
      </c>
      <c r="AU13" s="8">
        <v>10610.214748590413</v>
      </c>
      <c r="AV13" s="8">
        <v>11793.672266085856</v>
      </c>
      <c r="AW13" s="8">
        <v>12853.368097180175</v>
      </c>
      <c r="AX13" s="8">
        <v>16523.335035388824</v>
      </c>
      <c r="AY13" s="8">
        <v>19863.402530461404</v>
      </c>
      <c r="AZ13" s="8">
        <v>23269.375011751556</v>
      </c>
      <c r="BA13" s="30"/>
      <c r="BB13" s="29"/>
      <c r="BC13" s="29"/>
      <c r="BD13" s="30"/>
      <c r="BE13" s="30"/>
    </row>
    <row r="14" spans="1:59" x14ac:dyDescent="0.35">
      <c r="A14" s="10" t="s">
        <v>45</v>
      </c>
      <c r="B14" s="8">
        <v>461.70107963442297</v>
      </c>
      <c r="C14" s="8">
        <v>825.34261165582757</v>
      </c>
      <c r="D14" s="8">
        <v>1375.8360059437787</v>
      </c>
      <c r="E14" s="8">
        <v>1380.7252037061442</v>
      </c>
      <c r="F14" s="8">
        <v>2078.0503993032798</v>
      </c>
      <c r="G14" s="8">
        <v>2755.6076223207001</v>
      </c>
      <c r="H14" s="8">
        <v>3446.1839795654741</v>
      </c>
      <c r="I14" s="8">
        <v>4219.0297795629122</v>
      </c>
      <c r="J14" s="8">
        <v>4955.0369060935736</v>
      </c>
      <c r="K14" s="8">
        <v>6118.1413996325737</v>
      </c>
      <c r="L14" s="8">
        <v>7532.158443985094</v>
      </c>
      <c r="M14" s="8">
        <v>8817.9550496461925</v>
      </c>
      <c r="N14" s="30"/>
      <c r="O14" s="8">
        <v>125.23155597622576</v>
      </c>
      <c r="P14" s="8">
        <v>114.405277636273</v>
      </c>
      <c r="Q14" s="8">
        <v>107.32550837131043</v>
      </c>
      <c r="R14" s="8">
        <v>129.55905342746641</v>
      </c>
      <c r="S14" s="8">
        <v>154.90810189934655</v>
      </c>
      <c r="T14" s="8">
        <v>182.09646295925069</v>
      </c>
      <c r="U14" s="8">
        <v>211.74121518916721</v>
      </c>
      <c r="V14" s="8">
        <v>243.74909720071719</v>
      </c>
      <c r="W14" s="8">
        <v>280.6915033008633</v>
      </c>
      <c r="X14" s="8">
        <v>404.17064516488739</v>
      </c>
      <c r="Y14" s="8">
        <v>559.75506686408778</v>
      </c>
      <c r="Z14" s="8">
        <v>787.91724409754681</v>
      </c>
      <c r="AA14" s="30"/>
      <c r="AB14" s="8">
        <v>336.4695236581972</v>
      </c>
      <c r="AC14" s="8">
        <v>710.93733401955456</v>
      </c>
      <c r="AD14" s="8">
        <v>1268.5104975724682</v>
      </c>
      <c r="AE14" s="8">
        <v>1251.1661502786778</v>
      </c>
      <c r="AF14" s="8">
        <v>1923.1422974039333</v>
      </c>
      <c r="AG14" s="8">
        <v>2573.5111593614492</v>
      </c>
      <c r="AH14" s="8">
        <v>3234.442764376307</v>
      </c>
      <c r="AI14" s="8">
        <v>3975.280682362195</v>
      </c>
      <c r="AJ14" s="8">
        <v>4674.34540279271</v>
      </c>
      <c r="AK14" s="8">
        <v>5713.9707544676867</v>
      </c>
      <c r="AL14" s="8">
        <v>6972.4033771210061</v>
      </c>
      <c r="AM14" s="8">
        <v>8030.0378055486453</v>
      </c>
      <c r="AN14" s="30"/>
      <c r="AO14" s="8">
        <v>327.54257392144558</v>
      </c>
      <c r="AP14" s="8">
        <v>480.54930429443345</v>
      </c>
      <c r="AQ14" s="8">
        <v>944.12666011617341</v>
      </c>
      <c r="AR14" s="8">
        <v>1003.7791329011136</v>
      </c>
      <c r="AS14" s="8">
        <v>1956.0335202437502</v>
      </c>
      <c r="AT14" s="8">
        <v>2664.0064164143055</v>
      </c>
      <c r="AU14" s="8">
        <v>3259.3010282683908</v>
      </c>
      <c r="AV14" s="8">
        <v>4045.2375357116148</v>
      </c>
      <c r="AW14" s="8">
        <v>4599.1150492182614</v>
      </c>
      <c r="AX14" s="8">
        <v>5317.6662450971153</v>
      </c>
      <c r="AY14" s="8">
        <v>6748.1586275689187</v>
      </c>
      <c r="AZ14" s="8">
        <v>7887.2115528040704</v>
      </c>
      <c r="BA14" s="30"/>
      <c r="BB14" s="29"/>
      <c r="BC14" s="29"/>
      <c r="BD14" s="30"/>
      <c r="BE14" s="30"/>
    </row>
    <row r="15" spans="1:59" x14ac:dyDescent="0.35">
      <c r="A15" s="10" t="s">
        <v>80</v>
      </c>
      <c r="B15" s="8">
        <v>965.56055725106194</v>
      </c>
      <c r="C15" s="8">
        <v>259.6675818330628</v>
      </c>
      <c r="D15" s="8">
        <v>1118.2929960646143</v>
      </c>
      <c r="E15" s="8">
        <v>1194.9688264778595</v>
      </c>
      <c r="F15" s="8">
        <v>1235.223291781029</v>
      </c>
      <c r="G15" s="8">
        <v>1320.9264212163332</v>
      </c>
      <c r="H15" s="8">
        <v>1420.0049620248144</v>
      </c>
      <c r="I15" s="8">
        <v>1509.450895599753</v>
      </c>
      <c r="J15" s="8">
        <v>1595.1245057863982</v>
      </c>
      <c r="K15" s="8">
        <v>1764.5620047875095</v>
      </c>
      <c r="L15" s="8">
        <v>1967.3796515228207</v>
      </c>
      <c r="M15" s="8">
        <v>2158.1463164676125</v>
      </c>
      <c r="N15" s="30"/>
      <c r="O15" s="8">
        <v>157.56362164776306</v>
      </c>
      <c r="P15" s="8">
        <v>125.91704486842227</v>
      </c>
      <c r="Q15" s="8">
        <v>140.31010683588784</v>
      </c>
      <c r="R15" s="8">
        <v>159.91561661716196</v>
      </c>
      <c r="S15" s="8">
        <v>182.47159703289631</v>
      </c>
      <c r="T15" s="8">
        <v>206.33386077110771</v>
      </c>
      <c r="U15" s="8">
        <v>232.19431660930175</v>
      </c>
      <c r="V15" s="8">
        <v>259.9074712582165</v>
      </c>
      <c r="W15" s="8">
        <v>292.12498561901771</v>
      </c>
      <c r="X15" s="8">
        <v>404.17064516488739</v>
      </c>
      <c r="Y15" s="8">
        <v>559.75506686408778</v>
      </c>
      <c r="Z15" s="8">
        <v>787.91724409754681</v>
      </c>
      <c r="AA15" s="30"/>
      <c r="AB15" s="8">
        <v>807.99693560329888</v>
      </c>
      <c r="AC15" s="8">
        <v>133.75053696464053</v>
      </c>
      <c r="AD15" s="8">
        <v>977.98288922872644</v>
      </c>
      <c r="AE15" s="8">
        <v>1035.0532098606975</v>
      </c>
      <c r="AF15" s="8">
        <v>1052.7516947481326</v>
      </c>
      <c r="AG15" s="8">
        <v>1114.5925604452254</v>
      </c>
      <c r="AH15" s="8">
        <v>1187.8106454155127</v>
      </c>
      <c r="AI15" s="8">
        <v>1249.5434243415366</v>
      </c>
      <c r="AJ15" s="8">
        <v>1302.9995201673805</v>
      </c>
      <c r="AK15" s="8">
        <v>1360.3913596226221</v>
      </c>
      <c r="AL15" s="8">
        <v>1407.6245846587331</v>
      </c>
      <c r="AM15" s="8">
        <v>1370.2290723700658</v>
      </c>
      <c r="AN15" s="30"/>
      <c r="AO15" s="8">
        <v>789.32790721550498</v>
      </c>
      <c r="AP15" s="8">
        <v>61.266332566197249</v>
      </c>
      <c r="AQ15" s="8">
        <v>714.32052547549847</v>
      </c>
      <c r="AR15" s="8">
        <v>820.9484965926099</v>
      </c>
      <c r="AS15" s="8">
        <v>1072.3027145696556</v>
      </c>
      <c r="AT15" s="8">
        <v>1157.9723127247646</v>
      </c>
      <c r="AU15" s="8">
        <v>1198.0535280600232</v>
      </c>
      <c r="AV15" s="8">
        <v>1274.5720305516977</v>
      </c>
      <c r="AW15" s="8">
        <v>1278.7813795480838</v>
      </c>
      <c r="AX15" s="8">
        <v>1246.0913077141679</v>
      </c>
      <c r="AY15" s="8">
        <v>1349.0524554994065</v>
      </c>
      <c r="AZ15" s="8">
        <v>1335.2731274236303</v>
      </c>
      <c r="BA15" s="30"/>
      <c r="BB15" s="29"/>
      <c r="BC15" s="29"/>
      <c r="BD15" s="30"/>
      <c r="BE15" s="30"/>
    </row>
    <row r="16" spans="1:59" x14ac:dyDescent="0.35">
      <c r="A16" s="7" t="s">
        <v>13</v>
      </c>
      <c r="B16" s="8">
        <v>541.93679999999995</v>
      </c>
      <c r="C16" s="8">
        <v>272.79200000000003</v>
      </c>
      <c r="D16" s="8">
        <v>491.88</v>
      </c>
      <c r="E16" s="8">
        <v>585.64599482142853</v>
      </c>
      <c r="F16" s="8">
        <v>608.1472008441558</v>
      </c>
      <c r="G16" s="8">
        <v>623.55202715909081</v>
      </c>
      <c r="H16" s="8">
        <v>640.09262846320337</v>
      </c>
      <c r="I16" s="8">
        <v>648.83624313902487</v>
      </c>
      <c r="J16" s="8">
        <v>654.28914129662837</v>
      </c>
      <c r="K16" s="8">
        <v>675.10026754770638</v>
      </c>
      <c r="L16" s="8">
        <v>698.91252518840042</v>
      </c>
      <c r="M16" s="8">
        <v>720.3559787409929</v>
      </c>
      <c r="N16" s="30"/>
      <c r="O16" s="8">
        <v>539.21490688900667</v>
      </c>
      <c r="P16" s="8">
        <v>504.04102215321433</v>
      </c>
      <c r="Q16" s="8">
        <v>326.57647545593341</v>
      </c>
      <c r="R16" s="8">
        <v>330.25056219044393</v>
      </c>
      <c r="S16" s="8">
        <v>343.9088034663032</v>
      </c>
      <c r="T16" s="8">
        <v>365.97650347122851</v>
      </c>
      <c r="U16" s="8">
        <v>386.37001336557353</v>
      </c>
      <c r="V16" s="8">
        <v>403.22979617929246</v>
      </c>
      <c r="W16" s="8">
        <v>419.51889024080867</v>
      </c>
      <c r="X16" s="8">
        <v>457.43710633287901</v>
      </c>
      <c r="Y16" s="8">
        <v>497.26375797745959</v>
      </c>
      <c r="Z16" s="8">
        <v>539.45905904848405</v>
      </c>
      <c r="AA16" s="30"/>
      <c r="AB16" s="8">
        <v>2.7218931109932782</v>
      </c>
      <c r="AC16" s="8">
        <v>-231.2490221532143</v>
      </c>
      <c r="AD16" s="8">
        <v>165.30352454406659</v>
      </c>
      <c r="AE16" s="8">
        <v>255.3954326309846</v>
      </c>
      <c r="AF16" s="8">
        <v>264.23839737785261</v>
      </c>
      <c r="AG16" s="8">
        <v>257.5755236878623</v>
      </c>
      <c r="AH16" s="8">
        <v>253.72261509762984</v>
      </c>
      <c r="AI16" s="8">
        <v>245.60644695973241</v>
      </c>
      <c r="AJ16" s="8">
        <v>234.7702510558197</v>
      </c>
      <c r="AK16" s="8">
        <v>217.66316121482737</v>
      </c>
      <c r="AL16" s="8">
        <v>201.64876721094083</v>
      </c>
      <c r="AM16" s="8">
        <v>180.89691969250885</v>
      </c>
      <c r="AN16" s="30"/>
      <c r="AO16" s="8">
        <v>20.736431758693307</v>
      </c>
      <c r="AP16" s="8">
        <v>2.5156347371328147</v>
      </c>
      <c r="AQ16" s="8">
        <v>22.318007272116553</v>
      </c>
      <c r="AR16" s="8">
        <v>22.318007272116553</v>
      </c>
      <c r="AS16" s="8">
        <v>22.318007272116553</v>
      </c>
      <c r="AT16" s="8">
        <v>22.318007272116553</v>
      </c>
      <c r="AU16" s="8">
        <v>22.318007272116553</v>
      </c>
      <c r="AV16" s="8">
        <v>22.318007272116553</v>
      </c>
      <c r="AW16" s="8">
        <v>22.318007272116553</v>
      </c>
      <c r="AX16" s="8">
        <v>22.318007272116553</v>
      </c>
      <c r="AY16" s="8">
        <v>22.318007272116553</v>
      </c>
      <c r="AZ16" s="8">
        <v>22.318007272116553</v>
      </c>
      <c r="BA16" s="30"/>
      <c r="BB16" s="29"/>
      <c r="BC16" s="29"/>
      <c r="BD16" s="30"/>
      <c r="BE16" s="30"/>
    </row>
    <row r="17" spans="1:65" x14ac:dyDescent="0.35">
      <c r="A17" s="9" t="s">
        <v>64</v>
      </c>
      <c r="B17" s="3">
        <v>1859.8767713363545</v>
      </c>
      <c r="C17" s="3">
        <v>678.84755875656754</v>
      </c>
      <c r="D17" s="3">
        <v>861.13875573302596</v>
      </c>
      <c r="E17" s="3">
        <v>934.97799890451654</v>
      </c>
      <c r="F17" s="3">
        <v>701.99309851638156</v>
      </c>
      <c r="G17" s="3">
        <v>628.68795412837324</v>
      </c>
      <c r="H17" s="3">
        <v>626.06855091001239</v>
      </c>
      <c r="I17" s="3">
        <v>622.12869853405869</v>
      </c>
      <c r="J17" s="3">
        <v>617.77496615344398</v>
      </c>
      <c r="K17" s="3">
        <v>596.33591893322216</v>
      </c>
      <c r="L17" s="3">
        <v>560.91324914504821</v>
      </c>
      <c r="M17" s="3">
        <v>561.44435766753475</v>
      </c>
      <c r="N17" s="31"/>
      <c r="O17" s="3">
        <v>137.98734875231617</v>
      </c>
      <c r="P17" s="3">
        <v>140.68195058762547</v>
      </c>
      <c r="Q17" s="3">
        <v>141.60332719466851</v>
      </c>
      <c r="R17" s="3">
        <v>157.22564156145859</v>
      </c>
      <c r="S17" s="3">
        <v>178.77903614387037</v>
      </c>
      <c r="T17" s="3">
        <v>207.7743747435577</v>
      </c>
      <c r="U17" s="3">
        <v>237.16349868094039</v>
      </c>
      <c r="V17" s="3">
        <v>265.73048071365747</v>
      </c>
      <c r="W17" s="3">
        <v>295.62570198046524</v>
      </c>
      <c r="X17" s="3">
        <v>361.4995578717178</v>
      </c>
      <c r="Y17" s="3">
        <v>396.354426930209</v>
      </c>
      <c r="Z17" s="3">
        <v>433.52559197727578</v>
      </c>
      <c r="AA17" s="31"/>
      <c r="AB17" s="3">
        <v>1721.8894225840381</v>
      </c>
      <c r="AC17" s="3">
        <v>538.16560816894207</v>
      </c>
      <c r="AD17" s="3">
        <v>719.53542853835756</v>
      </c>
      <c r="AE17" s="3">
        <v>777.75235734305795</v>
      </c>
      <c r="AF17" s="3">
        <v>523.21406237251119</v>
      </c>
      <c r="AG17" s="3">
        <v>420.91357938481553</v>
      </c>
      <c r="AH17" s="3">
        <v>388.90505222907188</v>
      </c>
      <c r="AI17" s="3">
        <v>356.39821782040104</v>
      </c>
      <c r="AJ17" s="3">
        <v>322.14926417297875</v>
      </c>
      <c r="AK17" s="3">
        <v>234.8363610615045</v>
      </c>
      <c r="AL17" s="3">
        <v>164.55882221483932</v>
      </c>
      <c r="AM17" s="3">
        <v>127.91876569025902</v>
      </c>
      <c r="AN17" s="31"/>
      <c r="AO17" s="3">
        <v>79.468555778664282</v>
      </c>
      <c r="AP17" s="3">
        <v>10.049328810545283</v>
      </c>
      <c r="AQ17" s="3">
        <v>14.968030903152608</v>
      </c>
      <c r="AR17" s="3">
        <v>14.968030903152608</v>
      </c>
      <c r="AS17" s="3">
        <v>14.968030903152608</v>
      </c>
      <c r="AT17" s="3">
        <v>14.968030903152608</v>
      </c>
      <c r="AU17" s="3">
        <v>14.968030903152608</v>
      </c>
      <c r="AV17" s="3">
        <v>14.968030903152608</v>
      </c>
      <c r="AW17" s="3">
        <v>14.968030903152608</v>
      </c>
      <c r="AX17" s="3">
        <v>14.968030903152608</v>
      </c>
      <c r="AY17" s="3">
        <v>23.027739851004011</v>
      </c>
      <c r="AZ17" s="3">
        <v>23.027739851004011</v>
      </c>
      <c r="BA17" s="31"/>
      <c r="BB17" s="29"/>
      <c r="BC17" s="29"/>
      <c r="BD17" s="30"/>
      <c r="BE17" s="31"/>
    </row>
    <row r="18" spans="1:65" x14ac:dyDescent="0.35">
      <c r="A18" s="10" t="s">
        <v>56</v>
      </c>
      <c r="B18" s="18">
        <v>954.58394896962932</v>
      </c>
      <c r="C18" s="18">
        <v>681.07061698489838</v>
      </c>
      <c r="D18" s="18">
        <v>1309.6233133784115</v>
      </c>
      <c r="E18" s="18">
        <v>1240.9012689844305</v>
      </c>
      <c r="F18" s="18">
        <v>1229.5584246876813</v>
      </c>
      <c r="G18" s="18">
        <v>1388.3622409466802</v>
      </c>
      <c r="H18" s="18">
        <v>1609.2488955599406</v>
      </c>
      <c r="I18" s="18">
        <v>1856.1717070746495</v>
      </c>
      <c r="J18" s="18">
        <v>2008.5883567812734</v>
      </c>
      <c r="K18" s="18">
        <v>2430.4586606669427</v>
      </c>
      <c r="L18" s="18">
        <v>2975.3905826500795</v>
      </c>
      <c r="M18" s="18">
        <v>3537.3811666597203</v>
      </c>
      <c r="N18" s="30"/>
      <c r="O18" s="18">
        <v>151.67587264345022</v>
      </c>
      <c r="P18" s="18">
        <v>159.32034817739699</v>
      </c>
      <c r="Q18" s="18">
        <v>164.75011874591905</v>
      </c>
      <c r="R18" s="18">
        <v>171.2446429390049</v>
      </c>
      <c r="S18" s="18">
        <v>185.07151859575981</v>
      </c>
      <c r="T18" s="18">
        <v>208.35685859867723</v>
      </c>
      <c r="U18" s="18">
        <v>229.93130843021495</v>
      </c>
      <c r="V18" s="18">
        <v>248.86638930157386</v>
      </c>
      <c r="W18" s="18">
        <v>267.32178744646325</v>
      </c>
      <c r="X18" s="18">
        <v>304.41804436255359</v>
      </c>
      <c r="Y18" s="18">
        <v>337.85357221452279</v>
      </c>
      <c r="Z18" s="18">
        <v>377.50485713012955</v>
      </c>
      <c r="AA18" s="30"/>
      <c r="AB18" s="18">
        <v>802.90807632617907</v>
      </c>
      <c r="AC18" s="18">
        <v>521.75026880750147</v>
      </c>
      <c r="AD18" s="18">
        <v>1144.8731946324926</v>
      </c>
      <c r="AE18" s="18">
        <v>1069.6566260454256</v>
      </c>
      <c r="AF18" s="18">
        <v>1044.4869060919214</v>
      </c>
      <c r="AG18" s="18">
        <v>1180.005382348003</v>
      </c>
      <c r="AH18" s="18">
        <v>1379.3175871297258</v>
      </c>
      <c r="AI18" s="18">
        <v>1607.3053177730756</v>
      </c>
      <c r="AJ18" s="18">
        <v>1741.2665693348104</v>
      </c>
      <c r="AK18" s="18">
        <v>2126.040616304389</v>
      </c>
      <c r="AL18" s="18">
        <v>2637.537010435557</v>
      </c>
      <c r="AM18" s="18">
        <v>3159.8763095295908</v>
      </c>
      <c r="AN18" s="30"/>
      <c r="AO18" s="18">
        <v>162.44929394559074</v>
      </c>
      <c r="AP18" s="18">
        <v>17.961738981937266</v>
      </c>
      <c r="AQ18" s="18">
        <v>13.221560358993356</v>
      </c>
      <c r="AR18" s="18">
        <v>36.359290987231731</v>
      </c>
      <c r="AS18" s="18">
        <v>99.988050214887267</v>
      </c>
      <c r="AT18" s="18">
        <v>274.96713809094001</v>
      </c>
      <c r="AU18" s="18">
        <v>343.70892261367499</v>
      </c>
      <c r="AV18" s="18">
        <v>429.63615326709373</v>
      </c>
      <c r="AW18" s="18">
        <v>537.04519158386711</v>
      </c>
      <c r="AX18" s="18">
        <v>1311.1454872653007</v>
      </c>
      <c r="AY18" s="18">
        <v>1704.489133444891</v>
      </c>
      <c r="AZ18" s="18">
        <v>2215.8358734783583</v>
      </c>
      <c r="BA18" s="30"/>
      <c r="BB18" s="29"/>
      <c r="BC18" s="29"/>
      <c r="BD18" s="30"/>
      <c r="BE18" s="30"/>
    </row>
    <row r="19" spans="1:65" x14ac:dyDescent="0.35">
      <c r="A19" s="10" t="s">
        <v>57</v>
      </c>
      <c r="B19" s="18">
        <v>109.68185103037058</v>
      </c>
      <c r="C19" s="18">
        <v>58.473383015101547</v>
      </c>
      <c r="D19" s="18">
        <v>76.709686621588517</v>
      </c>
      <c r="E19" s="18">
        <v>231.74473101556947</v>
      </c>
      <c r="F19" s="18">
        <v>202.83894981448367</v>
      </c>
      <c r="G19" s="18">
        <v>207.50089204033264</v>
      </c>
      <c r="H19" s="18">
        <v>226.03572534915054</v>
      </c>
      <c r="I19" s="18">
        <v>245.7123525625467</v>
      </c>
      <c r="J19" s="18">
        <v>262.78598639941072</v>
      </c>
      <c r="K19" s="18">
        <v>328.57591569117903</v>
      </c>
      <c r="L19" s="18">
        <v>418.85129111011133</v>
      </c>
      <c r="M19" s="18">
        <v>517.98037417573778</v>
      </c>
      <c r="N19" s="30"/>
      <c r="O19" s="18">
        <v>179.91568182251527</v>
      </c>
      <c r="P19" s="18">
        <v>184.84084726420261</v>
      </c>
      <c r="Q19" s="18">
        <v>185.83038955440458</v>
      </c>
      <c r="R19" s="18">
        <v>185.55718177534504</v>
      </c>
      <c r="S19" s="18">
        <v>192.66292740629763</v>
      </c>
      <c r="T19" s="18">
        <v>208.39061891605778</v>
      </c>
      <c r="U19" s="18">
        <v>220.94304135679008</v>
      </c>
      <c r="V19" s="18">
        <v>229.74518927998594</v>
      </c>
      <c r="W19" s="18">
        <v>237.07436269898176</v>
      </c>
      <c r="X19" s="18">
        <v>249.06930902390749</v>
      </c>
      <c r="Y19" s="18">
        <v>276.42564999370046</v>
      </c>
      <c r="Z19" s="18">
        <v>308.86761037919695</v>
      </c>
      <c r="AA19" s="30"/>
      <c r="AB19" s="18">
        <v>-70.233830792144687</v>
      </c>
      <c r="AC19" s="18">
        <v>-126.36746424910106</v>
      </c>
      <c r="AD19" s="18">
        <v>-109.12070293281606</v>
      </c>
      <c r="AE19" s="18">
        <v>46.187549240224428</v>
      </c>
      <c r="AF19" s="18">
        <v>10.176022408186043</v>
      </c>
      <c r="AG19" s="18">
        <v>-0.88972687572513109</v>
      </c>
      <c r="AH19" s="18">
        <v>5.0926839923604632</v>
      </c>
      <c r="AI19" s="18">
        <v>15.967163282560762</v>
      </c>
      <c r="AJ19" s="18">
        <v>25.711623700428959</v>
      </c>
      <c r="AK19" s="18">
        <v>79.506606667271541</v>
      </c>
      <c r="AL19" s="18">
        <v>142.42564111641087</v>
      </c>
      <c r="AM19" s="18">
        <v>209.11276379654083</v>
      </c>
      <c r="AN19" s="30"/>
      <c r="AO19" s="18">
        <v>0</v>
      </c>
      <c r="AP19" s="18">
        <v>0</v>
      </c>
      <c r="AQ19" s="18">
        <v>0</v>
      </c>
      <c r="AR19" s="18">
        <v>0</v>
      </c>
      <c r="AS19" s="18">
        <v>0</v>
      </c>
      <c r="AT19" s="18">
        <v>0</v>
      </c>
      <c r="AU19" s="18">
        <v>0</v>
      </c>
      <c r="AV19" s="18">
        <v>0</v>
      </c>
      <c r="AW19" s="18">
        <v>0</v>
      </c>
      <c r="AX19" s="18">
        <v>0</v>
      </c>
      <c r="AY19" s="18">
        <v>0</v>
      </c>
      <c r="AZ19" s="18">
        <v>0</v>
      </c>
      <c r="BA19" s="30"/>
      <c r="BB19" s="29"/>
      <c r="BC19" s="29"/>
      <c r="BD19" s="30"/>
      <c r="BE19" s="30"/>
    </row>
    <row r="20" spans="1:65" x14ac:dyDescent="0.35">
      <c r="A20" s="9" t="s">
        <v>54</v>
      </c>
      <c r="B20" s="3">
        <v>1081.5618890312735</v>
      </c>
      <c r="C20" s="3">
        <v>594.08047395383403</v>
      </c>
      <c r="D20" s="3">
        <v>1441.6937640719054</v>
      </c>
      <c r="E20" s="3">
        <v>1583.202175573545</v>
      </c>
      <c r="F20" s="3">
        <v>1671.6887006873112</v>
      </c>
      <c r="G20" s="3">
        <v>1875.436830077934</v>
      </c>
      <c r="H20" s="3">
        <v>2119.3732826636933</v>
      </c>
      <c r="I20" s="3">
        <v>2291.4470683507193</v>
      </c>
      <c r="J20" s="3">
        <v>2466.216514275769</v>
      </c>
      <c r="K20" s="3">
        <v>2859.7308046458593</v>
      </c>
      <c r="L20" s="3">
        <v>3354.1941233267976</v>
      </c>
      <c r="M20" s="3">
        <v>3953.8585103020314</v>
      </c>
      <c r="N20" s="30"/>
      <c r="O20" s="3">
        <v>206.4408865125373</v>
      </c>
      <c r="P20" s="3">
        <v>208.24591746139183</v>
      </c>
      <c r="Q20" s="3">
        <v>216.88320897012144</v>
      </c>
      <c r="R20" s="3">
        <v>213.00047155396319</v>
      </c>
      <c r="S20" s="3">
        <v>215.78649105766547</v>
      </c>
      <c r="T20" s="3">
        <v>225.37063241688941</v>
      </c>
      <c r="U20" s="3">
        <v>231.32767746013451</v>
      </c>
      <c r="V20" s="3">
        <v>233.50486885653658</v>
      </c>
      <c r="W20" s="3">
        <v>234.51836446305629</v>
      </c>
      <c r="X20" s="3">
        <v>236.03282028158657</v>
      </c>
      <c r="Y20" s="3">
        <v>264.90759918245374</v>
      </c>
      <c r="Z20" s="3">
        <v>298.90391104854564</v>
      </c>
      <c r="AA20" s="30"/>
      <c r="AB20" s="3">
        <v>875.12100251873608</v>
      </c>
      <c r="AC20" s="3">
        <v>385.83455649244218</v>
      </c>
      <c r="AD20" s="3">
        <v>1224.8105551017841</v>
      </c>
      <c r="AE20" s="3">
        <v>1370.2017040195817</v>
      </c>
      <c r="AF20" s="3">
        <v>1455.9022096296458</v>
      </c>
      <c r="AG20" s="3">
        <v>1650.0661976610447</v>
      </c>
      <c r="AH20" s="3">
        <v>1888.045605203559</v>
      </c>
      <c r="AI20" s="3">
        <v>2057.9421994941831</v>
      </c>
      <c r="AJ20" s="3">
        <v>2231.6981498127125</v>
      </c>
      <c r="AK20" s="3">
        <v>2623.6979843642725</v>
      </c>
      <c r="AL20" s="3">
        <v>3089.2865241443442</v>
      </c>
      <c r="AM20" s="3">
        <v>3654.9545992534859</v>
      </c>
      <c r="AN20" s="30"/>
      <c r="AO20" s="3">
        <v>866.2729775326037</v>
      </c>
      <c r="AP20" s="3">
        <v>85.823877003482465</v>
      </c>
      <c r="AQ20" s="3">
        <v>379.16573023045072</v>
      </c>
      <c r="AR20" s="3">
        <v>511.87373581110853</v>
      </c>
      <c r="AS20" s="3">
        <v>691.02954334499657</v>
      </c>
      <c r="AT20" s="3">
        <v>932.8898835157454</v>
      </c>
      <c r="AU20" s="3">
        <v>1259.4013427462564</v>
      </c>
      <c r="AV20" s="3">
        <v>1372.7474635934195</v>
      </c>
      <c r="AW20" s="3">
        <v>1496.2947353168274</v>
      </c>
      <c r="AX20" s="3">
        <v>2112.1421315130519</v>
      </c>
      <c r="AY20" s="3">
        <v>2302.2349233492268</v>
      </c>
      <c r="AZ20" s="3">
        <v>2509.4360664506576</v>
      </c>
      <c r="BA20" s="30"/>
      <c r="BB20" s="29"/>
      <c r="BC20" s="29"/>
      <c r="BD20" s="30"/>
      <c r="BE20" s="30"/>
    </row>
    <row r="21" spans="1:65" x14ac:dyDescent="0.35">
      <c r="A21" s="9" t="s">
        <v>55</v>
      </c>
      <c r="B21" s="3">
        <v>387.63951096872654</v>
      </c>
      <c r="C21" s="3">
        <v>280.35592604616602</v>
      </c>
      <c r="D21" s="3">
        <v>510.2490359280946</v>
      </c>
      <c r="E21" s="3">
        <v>577.02912442645527</v>
      </c>
      <c r="F21" s="3">
        <v>446.87984476723392</v>
      </c>
      <c r="G21" s="3">
        <v>444.14027901297442</v>
      </c>
      <c r="H21" s="3">
        <v>472.398329457518</v>
      </c>
      <c r="I21" s="3">
        <v>500.26349438846165</v>
      </c>
      <c r="J21" s="3">
        <v>527.72038375784132</v>
      </c>
      <c r="K21" s="3">
        <v>632.06898438682583</v>
      </c>
      <c r="L21" s="3">
        <v>746.09737790649478</v>
      </c>
      <c r="M21" s="3">
        <v>948.52794383585376</v>
      </c>
      <c r="N21" s="30"/>
      <c r="O21" s="3">
        <v>224.74958136868565</v>
      </c>
      <c r="P21" s="3">
        <v>220.07193507404421</v>
      </c>
      <c r="Q21" s="3">
        <v>222.05395071758571</v>
      </c>
      <c r="R21" s="3">
        <v>234.38910398696092</v>
      </c>
      <c r="S21" s="3">
        <v>255.27825385614321</v>
      </c>
      <c r="T21" s="3">
        <v>286.75538204064833</v>
      </c>
      <c r="U21" s="3">
        <v>316.77078557639175</v>
      </c>
      <c r="V21" s="3">
        <v>344.41850942247146</v>
      </c>
      <c r="W21" s="3">
        <v>372.99891135447638</v>
      </c>
      <c r="X21" s="3">
        <v>438.34666623723223</v>
      </c>
      <c r="Y21" s="3">
        <v>491.97125562455699</v>
      </c>
      <c r="Z21" s="3">
        <v>555.1072633758705</v>
      </c>
      <c r="AA21" s="30"/>
      <c r="AB21" s="3">
        <v>162.88992960004089</v>
      </c>
      <c r="AC21" s="3">
        <v>60.283990972121813</v>
      </c>
      <c r="AD21" s="3">
        <v>288.19508521050886</v>
      </c>
      <c r="AE21" s="3">
        <v>342.64002043949438</v>
      </c>
      <c r="AF21" s="3">
        <v>191.60159091109071</v>
      </c>
      <c r="AG21" s="3">
        <v>157.38489697232609</v>
      </c>
      <c r="AH21" s="3">
        <v>155.62754388112626</v>
      </c>
      <c r="AI21" s="3">
        <v>155.84498496599019</v>
      </c>
      <c r="AJ21" s="3">
        <v>154.72147240336494</v>
      </c>
      <c r="AK21" s="3">
        <v>193.7223181495936</v>
      </c>
      <c r="AL21" s="3">
        <v>254.1261222819378</v>
      </c>
      <c r="AM21" s="3">
        <v>393.42068045998326</v>
      </c>
      <c r="AN21" s="30"/>
      <c r="AO21" s="3">
        <v>0</v>
      </c>
      <c r="AP21" s="3">
        <v>0</v>
      </c>
      <c r="AQ21" s="3">
        <v>0</v>
      </c>
      <c r="AR21" s="3">
        <v>0</v>
      </c>
      <c r="AS21" s="3">
        <v>0</v>
      </c>
      <c r="AT21" s="3">
        <v>0</v>
      </c>
      <c r="AU21" s="3">
        <v>0</v>
      </c>
      <c r="AV21" s="3">
        <v>0</v>
      </c>
      <c r="AW21" s="3">
        <v>0</v>
      </c>
      <c r="AX21" s="3">
        <v>0</v>
      </c>
      <c r="AY21" s="3">
        <v>0</v>
      </c>
      <c r="AZ21" s="3">
        <v>0</v>
      </c>
      <c r="BA21" s="30"/>
      <c r="BB21" s="29"/>
      <c r="BC21" s="29"/>
      <c r="BD21" s="30"/>
      <c r="BE21" s="30"/>
    </row>
    <row r="22" spans="1:65" x14ac:dyDescent="0.35">
      <c r="A22" s="10" t="s">
        <v>58</v>
      </c>
      <c r="B22" s="8">
        <v>415.92731359923016</v>
      </c>
      <c r="C22" s="8">
        <v>196.56989824765071</v>
      </c>
      <c r="D22" s="8">
        <v>344.54097532908332</v>
      </c>
      <c r="E22" s="8">
        <v>321.07565452406351</v>
      </c>
      <c r="F22" s="8">
        <v>370.12436919485202</v>
      </c>
      <c r="G22" s="8">
        <v>438.73277405088453</v>
      </c>
      <c r="H22" s="8">
        <v>505.0109689769065</v>
      </c>
      <c r="I22" s="8">
        <v>578.66628969206101</v>
      </c>
      <c r="J22" s="8">
        <v>676.17123631268248</v>
      </c>
      <c r="K22" s="8">
        <v>797.64026738389055</v>
      </c>
      <c r="L22" s="8">
        <v>939.11864722586836</v>
      </c>
      <c r="M22" s="8">
        <v>1089.1066590688795</v>
      </c>
      <c r="N22" s="30"/>
      <c r="O22" s="8">
        <v>156.90907172074293</v>
      </c>
      <c r="P22" s="8">
        <v>149.67976879059898</v>
      </c>
      <c r="Q22" s="8">
        <v>137.40060083422799</v>
      </c>
      <c r="R22" s="8">
        <v>141.24639327331471</v>
      </c>
      <c r="S22" s="8">
        <v>146.58797456628298</v>
      </c>
      <c r="T22" s="8">
        <v>152.30010878690874</v>
      </c>
      <c r="U22" s="8">
        <v>157.87877395646825</v>
      </c>
      <c r="V22" s="8">
        <v>163.25347867904492</v>
      </c>
      <c r="W22" s="8">
        <v>170.53555592667982</v>
      </c>
      <c r="X22" s="8">
        <v>195.87904833997226</v>
      </c>
      <c r="Y22" s="8">
        <v>238.83118147709195</v>
      </c>
      <c r="Z22" s="8">
        <v>284.85343888966582</v>
      </c>
      <c r="AA22" s="30"/>
      <c r="AB22" s="8">
        <v>259.01824187848729</v>
      </c>
      <c r="AC22" s="8">
        <v>46.890129457051771</v>
      </c>
      <c r="AD22" s="8">
        <v>207.14037449485534</v>
      </c>
      <c r="AE22" s="8">
        <v>179.8292612507488</v>
      </c>
      <c r="AF22" s="8">
        <v>223.53639462856916</v>
      </c>
      <c r="AG22" s="8">
        <v>286.43266526397582</v>
      </c>
      <c r="AH22" s="8">
        <v>347.1321950204383</v>
      </c>
      <c r="AI22" s="8">
        <v>415.4128110130161</v>
      </c>
      <c r="AJ22" s="8">
        <v>505.63568038600272</v>
      </c>
      <c r="AK22" s="8">
        <v>601.76121904391823</v>
      </c>
      <c r="AL22" s="8">
        <v>700.28746574877619</v>
      </c>
      <c r="AM22" s="8">
        <v>804.25322017921349</v>
      </c>
      <c r="AN22" s="30"/>
      <c r="AO22" s="8">
        <v>344.3752318463919</v>
      </c>
      <c r="AP22" s="8">
        <v>37.148827771971789</v>
      </c>
      <c r="AQ22" s="8">
        <v>285.99784598440283</v>
      </c>
      <c r="AR22" s="8">
        <v>333.07407168748091</v>
      </c>
      <c r="AS22" s="8">
        <v>397.51758987683581</v>
      </c>
      <c r="AT22" s="8">
        <v>478.85769672619949</v>
      </c>
      <c r="AU22" s="8">
        <v>585.00504700610941</v>
      </c>
      <c r="AV22" s="8">
        <v>721.98354091199644</v>
      </c>
      <c r="AW22" s="8">
        <v>783.25101456674952</v>
      </c>
      <c r="AX22" s="8">
        <v>1004.4993773993797</v>
      </c>
      <c r="AY22" s="8">
        <v>1030.2373975427827</v>
      </c>
      <c r="AZ22" s="8">
        <v>1061.2415327395606</v>
      </c>
      <c r="BA22" s="30"/>
      <c r="BB22" s="29"/>
      <c r="BC22" s="29"/>
      <c r="BD22" s="30"/>
      <c r="BE22" s="30"/>
    </row>
    <row r="23" spans="1:65" x14ac:dyDescent="0.35">
      <c r="A23" s="10" t="s">
        <v>67</v>
      </c>
      <c r="B23" s="8">
        <v>488.14829392185868</v>
      </c>
      <c r="C23" s="8">
        <v>230.66927271372566</v>
      </c>
      <c r="D23" s="8">
        <v>415.55465406868746</v>
      </c>
      <c r="E23" s="8">
        <v>401.97012672741027</v>
      </c>
      <c r="F23" s="8">
        <v>444.93275572065096</v>
      </c>
      <c r="G23" s="8">
        <v>517.46789296851318</v>
      </c>
      <c r="H23" s="8">
        <v>585.59391992186841</v>
      </c>
      <c r="I23" s="8">
        <v>660.61501241642327</v>
      </c>
      <c r="J23" s="8">
        <v>759.02402376445355</v>
      </c>
      <c r="K23" s="8">
        <v>878.65470157164134</v>
      </c>
      <c r="L23" s="8">
        <v>1012.8787149951022</v>
      </c>
      <c r="M23" s="8">
        <v>1149.886820410808</v>
      </c>
      <c r="N23" s="30"/>
      <c r="O23" s="8">
        <v>9.8817905270125159</v>
      </c>
      <c r="P23" s="8">
        <v>9.3220711425494454</v>
      </c>
      <c r="Q23" s="8">
        <v>7.6480377343615542</v>
      </c>
      <c r="R23" s="8">
        <v>9.0740793133688928</v>
      </c>
      <c r="S23" s="8">
        <v>10.664300373200751</v>
      </c>
      <c r="T23" s="8">
        <v>12.364492456515871</v>
      </c>
      <c r="U23" s="8">
        <v>14.137803210502097</v>
      </c>
      <c r="V23" s="8">
        <v>15.972938611923931</v>
      </c>
      <c r="W23" s="8">
        <v>18.087774039813411</v>
      </c>
      <c r="X23" s="8">
        <v>23.957066036843809</v>
      </c>
      <c r="Y23" s="8">
        <v>27.038407657723987</v>
      </c>
      <c r="Z23" s="8">
        <v>30.016753937227982</v>
      </c>
      <c r="AA23" s="30"/>
      <c r="AB23" s="8">
        <v>478.26650339484615</v>
      </c>
      <c r="AC23" s="8">
        <v>221.34720157117621</v>
      </c>
      <c r="AD23" s="8">
        <v>407.90661633432592</v>
      </c>
      <c r="AE23" s="8">
        <v>392.89604741404139</v>
      </c>
      <c r="AF23" s="8">
        <v>434.26845534745019</v>
      </c>
      <c r="AG23" s="8">
        <v>505.10340051199734</v>
      </c>
      <c r="AH23" s="8">
        <v>571.45611671136635</v>
      </c>
      <c r="AI23" s="8">
        <v>644.64207380449932</v>
      </c>
      <c r="AJ23" s="8">
        <v>740.93624972463999</v>
      </c>
      <c r="AK23" s="8">
        <v>854.69763553479754</v>
      </c>
      <c r="AL23" s="8">
        <v>985.84030733737825</v>
      </c>
      <c r="AM23" s="8">
        <v>1119.87006647358</v>
      </c>
      <c r="AN23" s="30"/>
      <c r="AO23" s="8">
        <v>175.90708994391821</v>
      </c>
      <c r="AP23" s="8">
        <v>21.347201571176214</v>
      </c>
      <c r="AQ23" s="8">
        <v>79.61169701896273</v>
      </c>
      <c r="AR23" s="8">
        <v>131.25004792679334</v>
      </c>
      <c r="AS23" s="8">
        <v>192.17404203329252</v>
      </c>
      <c r="AT23" s="8">
        <v>270.05067579966351</v>
      </c>
      <c r="AU23" s="8">
        <v>366.10858610173659</v>
      </c>
      <c r="AV23" s="8">
        <v>485.93077313496786</v>
      </c>
      <c r="AW23" s="8">
        <v>545.45473088491144</v>
      </c>
      <c r="AX23" s="8">
        <v>768.02730467677247</v>
      </c>
      <c r="AY23" s="8">
        <v>830.91561863717709</v>
      </c>
      <c r="AZ23" s="8">
        <v>892.96913424939726</v>
      </c>
      <c r="BA23" s="30"/>
      <c r="BB23" s="29"/>
      <c r="BC23" s="29"/>
      <c r="BD23" s="30"/>
      <c r="BE23" s="30"/>
    </row>
    <row r="24" spans="1:65" x14ac:dyDescent="0.35">
      <c r="A24" s="10" t="s">
        <v>68</v>
      </c>
      <c r="B24" s="8">
        <v>74.664681115307388</v>
      </c>
      <c r="C24" s="8">
        <v>68.156235142534996</v>
      </c>
      <c r="D24" s="8">
        <v>97.996730654331003</v>
      </c>
      <c r="E24" s="8">
        <v>95.740906747511929</v>
      </c>
      <c r="F24" s="8">
        <v>104.82952522523466</v>
      </c>
      <c r="G24" s="8">
        <v>121.27713955250664</v>
      </c>
      <c r="H24" s="8">
        <v>137.21378995756916</v>
      </c>
      <c r="I24" s="8">
        <v>154.81997601589975</v>
      </c>
      <c r="J24" s="8">
        <v>177.84993931034126</v>
      </c>
      <c r="K24" s="8">
        <v>208.63860889030218</v>
      </c>
      <c r="L24" s="8">
        <v>244.73174061586184</v>
      </c>
      <c r="M24" s="8">
        <v>282.71942404799358</v>
      </c>
      <c r="N24" s="30"/>
      <c r="O24" s="8">
        <v>278.44535762644176</v>
      </c>
      <c r="P24" s="8">
        <v>286.1452146370919</v>
      </c>
      <c r="Q24" s="8">
        <v>259.90189599891022</v>
      </c>
      <c r="R24" s="8">
        <v>264.40178293317399</v>
      </c>
      <c r="S24" s="8">
        <v>271.54579132967808</v>
      </c>
      <c r="T24" s="8">
        <v>279.18617896396984</v>
      </c>
      <c r="U24" s="8">
        <v>286.38969688420593</v>
      </c>
      <c r="V24" s="8">
        <v>293.03987959957942</v>
      </c>
      <c r="W24" s="8">
        <v>302.90069892985531</v>
      </c>
      <c r="X24" s="8">
        <v>340.63205495455128</v>
      </c>
      <c r="Y24" s="8">
        <v>366.68561684299635</v>
      </c>
      <c r="Z24" s="8">
        <v>387.36250555926711</v>
      </c>
      <c r="AA24" s="30"/>
      <c r="AB24" s="8">
        <v>-203.78067651113437</v>
      </c>
      <c r="AC24" s="8">
        <v>-217.9889794945569</v>
      </c>
      <c r="AD24" s="8">
        <v>-161.90516534457922</v>
      </c>
      <c r="AE24" s="8">
        <v>-168.66087618566206</v>
      </c>
      <c r="AF24" s="8">
        <v>-166.71626610444343</v>
      </c>
      <c r="AG24" s="8">
        <v>-157.9090394114632</v>
      </c>
      <c r="AH24" s="8">
        <v>-149.17590692663677</v>
      </c>
      <c r="AI24" s="8">
        <v>-138.21990358367967</v>
      </c>
      <c r="AJ24" s="8">
        <v>-125.05075961951405</v>
      </c>
      <c r="AK24" s="8">
        <v>-131.9934460642491</v>
      </c>
      <c r="AL24" s="8">
        <v>-121.95387622713451</v>
      </c>
      <c r="AM24" s="8">
        <v>-104.64308151127352</v>
      </c>
      <c r="AN24" s="30"/>
      <c r="AO24" s="8">
        <v>0</v>
      </c>
      <c r="AP24" s="8">
        <v>0</v>
      </c>
      <c r="AQ24" s="8">
        <v>0</v>
      </c>
      <c r="AR24" s="8">
        <v>0</v>
      </c>
      <c r="AS24" s="8">
        <v>0</v>
      </c>
      <c r="AT24" s="8">
        <v>0</v>
      </c>
      <c r="AU24" s="8">
        <v>0</v>
      </c>
      <c r="AV24" s="8">
        <v>0</v>
      </c>
      <c r="AW24" s="8">
        <v>0</v>
      </c>
      <c r="AX24" s="8">
        <v>0</v>
      </c>
      <c r="AY24" s="8">
        <v>0</v>
      </c>
      <c r="AZ24" s="8">
        <v>0</v>
      </c>
      <c r="BA24" s="30"/>
      <c r="BB24" s="29"/>
      <c r="BC24" s="29"/>
      <c r="BD24" s="30"/>
      <c r="BE24" s="30"/>
    </row>
    <row r="25" spans="1:65" x14ac:dyDescent="0.35">
      <c r="A25" s="10" t="s">
        <v>69</v>
      </c>
      <c r="B25" s="8">
        <v>71.501911363603895</v>
      </c>
      <c r="C25" s="8">
        <v>44.819393896088592</v>
      </c>
      <c r="D25" s="8">
        <v>44.297639947898197</v>
      </c>
      <c r="E25" s="8">
        <v>49.258012001014229</v>
      </c>
      <c r="F25" s="8">
        <v>46.785597053526388</v>
      </c>
      <c r="G25" s="8">
        <v>50.070090644004814</v>
      </c>
      <c r="H25" s="8">
        <v>53.169238649067545</v>
      </c>
      <c r="I25" s="8">
        <v>56.44229594191021</v>
      </c>
      <c r="J25" s="8">
        <v>60.333095225010908</v>
      </c>
      <c r="K25" s="8">
        <v>68.401976690794271</v>
      </c>
      <c r="L25" s="8">
        <v>77.937140608480959</v>
      </c>
      <c r="M25" s="8">
        <v>87.388081327680794</v>
      </c>
      <c r="N25" s="30"/>
      <c r="O25" s="8">
        <v>79.647423092501654</v>
      </c>
      <c r="P25" s="8">
        <v>57.487767875927545</v>
      </c>
      <c r="Q25" s="8">
        <v>70.386615294929911</v>
      </c>
      <c r="R25" s="8">
        <v>71.822854986905512</v>
      </c>
      <c r="S25" s="8">
        <v>73.989702763504809</v>
      </c>
      <c r="T25" s="8">
        <v>76.307019675363591</v>
      </c>
      <c r="U25" s="8">
        <v>78.520483956928913</v>
      </c>
      <c r="V25" s="8">
        <v>80.597231272853222</v>
      </c>
      <c r="W25" s="8">
        <v>83.574636281247081</v>
      </c>
      <c r="X25" s="8">
        <v>94.593474812000522</v>
      </c>
      <c r="Y25" s="8">
        <v>106.76002352684047</v>
      </c>
      <c r="Z25" s="8">
        <v>118.51989943728786</v>
      </c>
      <c r="AA25" s="30"/>
      <c r="AB25" s="8">
        <v>-8.145511728897759</v>
      </c>
      <c r="AC25" s="8">
        <v>-12.668373979838954</v>
      </c>
      <c r="AD25" s="8">
        <v>-26.088975347031713</v>
      </c>
      <c r="AE25" s="8">
        <v>-22.564842985891282</v>
      </c>
      <c r="AF25" s="8">
        <v>-27.204105709978421</v>
      </c>
      <c r="AG25" s="8">
        <v>-26.236929031358777</v>
      </c>
      <c r="AH25" s="8">
        <v>-25.351245307861369</v>
      </c>
      <c r="AI25" s="8">
        <v>-24.154935330943012</v>
      </c>
      <c r="AJ25" s="8">
        <v>-23.241541056236173</v>
      </c>
      <c r="AK25" s="8">
        <v>-26.191498121206251</v>
      </c>
      <c r="AL25" s="8">
        <v>-28.822882918359511</v>
      </c>
      <c r="AM25" s="8">
        <v>-31.131818109607067</v>
      </c>
      <c r="AN25" s="30"/>
      <c r="AO25" s="8">
        <v>0</v>
      </c>
      <c r="AP25" s="8">
        <v>0</v>
      </c>
      <c r="AQ25" s="8">
        <v>0</v>
      </c>
      <c r="AR25" s="8">
        <v>0</v>
      </c>
      <c r="AS25" s="8">
        <v>0</v>
      </c>
      <c r="AT25" s="8">
        <v>0</v>
      </c>
      <c r="AU25" s="8">
        <v>0</v>
      </c>
      <c r="AV25" s="8">
        <v>0</v>
      </c>
      <c r="AW25" s="8">
        <v>0</v>
      </c>
      <c r="AX25" s="8">
        <v>0</v>
      </c>
      <c r="AY25" s="8">
        <v>0</v>
      </c>
      <c r="AZ25" s="8">
        <v>0</v>
      </c>
      <c r="BA25" s="30"/>
      <c r="BB25" s="29"/>
      <c r="BC25" s="29"/>
      <c r="BD25" s="30"/>
      <c r="BE25" s="30"/>
    </row>
    <row r="26" spans="1:65" x14ac:dyDescent="0.35">
      <c r="A26" s="9" t="s">
        <v>70</v>
      </c>
      <c r="B26" s="3">
        <v>266.59447888039352</v>
      </c>
      <c r="C26" s="3">
        <v>189.6460593662573</v>
      </c>
      <c r="D26" s="3">
        <v>266.08723014840433</v>
      </c>
      <c r="E26" s="3">
        <v>263.23169819881156</v>
      </c>
      <c r="F26" s="3">
        <v>376.86939502782332</v>
      </c>
      <c r="G26" s="3">
        <v>454.11670817488005</v>
      </c>
      <c r="H26" s="3">
        <v>529.09753953454856</v>
      </c>
      <c r="I26" s="3">
        <v>581.98018612187661</v>
      </c>
      <c r="J26" s="3">
        <v>615.81378091392139</v>
      </c>
      <c r="K26" s="3">
        <v>777.53801447153319</v>
      </c>
      <c r="L26" s="3">
        <v>979.56918033373313</v>
      </c>
      <c r="M26" s="3">
        <v>1179.9282190541935</v>
      </c>
      <c r="N26" s="30"/>
      <c r="O26" s="3">
        <v>13.67997499931738</v>
      </c>
      <c r="P26" s="3">
        <v>13.907710945592385</v>
      </c>
      <c r="Q26" s="3">
        <v>12.795028633536162</v>
      </c>
      <c r="R26" s="3">
        <v>12.918005161350038</v>
      </c>
      <c r="S26" s="3">
        <v>13.193035137290849</v>
      </c>
      <c r="T26" s="3">
        <v>13.472583355540394</v>
      </c>
      <c r="U26" s="3">
        <v>13.747287918704842</v>
      </c>
      <c r="V26" s="3">
        <v>13.989641660723407</v>
      </c>
      <c r="W26" s="3">
        <v>14.358751710291642</v>
      </c>
      <c r="X26" s="3">
        <v>15.895020211077963</v>
      </c>
      <c r="Y26" s="3">
        <v>62.395579842876145</v>
      </c>
      <c r="Z26" s="3">
        <v>19.684088259701184</v>
      </c>
      <c r="AA26" s="30"/>
      <c r="AB26" s="3">
        <v>252.91450388107614</v>
      </c>
      <c r="AC26" s="3">
        <v>175.73834842066495</v>
      </c>
      <c r="AD26" s="3">
        <v>253.29220151486822</v>
      </c>
      <c r="AE26" s="3">
        <v>250.31369303746141</v>
      </c>
      <c r="AF26" s="3">
        <v>363.67635989053247</v>
      </c>
      <c r="AG26" s="3">
        <v>440.64412481933965</v>
      </c>
      <c r="AH26" s="3">
        <v>515.3502516158436</v>
      </c>
      <c r="AI26" s="3">
        <v>567.99054446115315</v>
      </c>
      <c r="AJ26" s="3">
        <v>601.45502920362969</v>
      </c>
      <c r="AK26" s="3">
        <v>761.64299426045511</v>
      </c>
      <c r="AL26" s="3">
        <v>917.17360049085721</v>
      </c>
      <c r="AM26" s="3">
        <v>1160.2441307944923</v>
      </c>
      <c r="AN26" s="30"/>
      <c r="AO26" s="3">
        <v>84.899563193557512</v>
      </c>
      <c r="AP26" s="3">
        <v>3.0086858433683528</v>
      </c>
      <c r="AQ26" s="3">
        <v>115.69343235029406</v>
      </c>
      <c r="AR26" s="3">
        <v>148.08759340837639</v>
      </c>
      <c r="AS26" s="3">
        <v>189.5521195627218</v>
      </c>
      <c r="AT26" s="3">
        <v>242.6267130402839</v>
      </c>
      <c r="AU26" s="3">
        <v>310.56219269156338</v>
      </c>
      <c r="AV26" s="3">
        <v>247.51960664520112</v>
      </c>
      <c r="AW26" s="3">
        <v>208.82509650585746</v>
      </c>
      <c r="AX26" s="3">
        <v>300.46901488588355</v>
      </c>
      <c r="AY26" s="3">
        <v>480.65662084023688</v>
      </c>
      <c r="AZ26" s="3">
        <v>852.91926917633145</v>
      </c>
      <c r="BA26" s="30"/>
      <c r="BB26" s="29"/>
      <c r="BC26" s="29"/>
      <c r="BD26" s="30"/>
      <c r="BE26" s="30"/>
    </row>
    <row r="27" spans="1:65" x14ac:dyDescent="0.35">
      <c r="A27" s="9" t="s">
        <v>60</v>
      </c>
      <c r="B27" s="3">
        <v>39.124696010498276</v>
      </c>
      <c r="C27" s="3">
        <v>24.908017104573094</v>
      </c>
      <c r="D27" s="3">
        <v>34.899951601234491</v>
      </c>
      <c r="E27" s="3">
        <v>32.605457295900266</v>
      </c>
      <c r="F27" s="3">
        <v>39.568880391087482</v>
      </c>
      <c r="G27" s="3">
        <v>42.183438517606199</v>
      </c>
      <c r="H27" s="3">
        <v>45.872509510870913</v>
      </c>
      <c r="I27" s="3">
        <v>47.586170076425475</v>
      </c>
      <c r="J27" s="3">
        <v>49.316083978085118</v>
      </c>
      <c r="K27" s="3">
        <v>61.483779974248201</v>
      </c>
      <c r="L27" s="3">
        <v>78.929386921982584</v>
      </c>
      <c r="M27" s="3">
        <v>98.987662492283633</v>
      </c>
      <c r="N27" s="30"/>
      <c r="O27" s="3">
        <v>95.386286541659643</v>
      </c>
      <c r="P27" s="3">
        <v>93.300205901093051</v>
      </c>
      <c r="Q27" s="3">
        <v>95.611341728994333</v>
      </c>
      <c r="R27" s="3">
        <v>97.318241868061691</v>
      </c>
      <c r="S27" s="3">
        <v>100.21231871017581</v>
      </c>
      <c r="T27" s="3">
        <v>103.19362519943039</v>
      </c>
      <c r="U27" s="3">
        <v>106.19247090982186</v>
      </c>
      <c r="V27" s="3">
        <v>108.99541853749345</v>
      </c>
      <c r="W27" s="3">
        <v>112.8482216976923</v>
      </c>
      <c r="X27" s="3">
        <v>127.16016168862342</v>
      </c>
      <c r="Y27" s="3">
        <v>142.61846821228835</v>
      </c>
      <c r="Z27" s="3">
        <v>157.47270607760959</v>
      </c>
      <c r="AA27" s="30"/>
      <c r="AB27" s="3">
        <v>-56.261590531161367</v>
      </c>
      <c r="AC27" s="3">
        <v>-68.39218879651996</v>
      </c>
      <c r="AD27" s="3">
        <v>-60.711390127759842</v>
      </c>
      <c r="AE27" s="3">
        <v>-64.712784572161425</v>
      </c>
      <c r="AF27" s="3">
        <v>-60.643438319088325</v>
      </c>
      <c r="AG27" s="3">
        <v>-61.010186681824187</v>
      </c>
      <c r="AH27" s="3">
        <v>-60.319961398950952</v>
      </c>
      <c r="AI27" s="3">
        <v>-61.409248461067975</v>
      </c>
      <c r="AJ27" s="3">
        <v>-63.532137719607178</v>
      </c>
      <c r="AK27" s="3">
        <v>-65.676381714375225</v>
      </c>
      <c r="AL27" s="3">
        <v>-63.689081290305765</v>
      </c>
      <c r="AM27" s="3">
        <v>-58.485043585325954</v>
      </c>
      <c r="AN27" s="30"/>
      <c r="AO27" s="3">
        <v>0</v>
      </c>
      <c r="AP27" s="3">
        <v>0</v>
      </c>
      <c r="AQ27" s="3">
        <v>0</v>
      </c>
      <c r="AR27" s="3">
        <v>0</v>
      </c>
      <c r="AS27" s="3">
        <v>0</v>
      </c>
      <c r="AT27" s="3">
        <v>0</v>
      </c>
      <c r="AU27" s="3">
        <v>0</v>
      </c>
      <c r="AV27" s="3">
        <v>0</v>
      </c>
      <c r="AW27" s="3">
        <v>0</v>
      </c>
      <c r="AX27" s="3">
        <v>0</v>
      </c>
      <c r="AY27" s="3">
        <v>0</v>
      </c>
      <c r="AZ27" s="3">
        <v>0</v>
      </c>
      <c r="BA27" s="30"/>
      <c r="BB27" s="29"/>
      <c r="BC27" s="29"/>
      <c r="BD27" s="30"/>
      <c r="BE27" s="30"/>
    </row>
    <row r="29" spans="1:65" x14ac:dyDescent="0.35">
      <c r="A29" s="12" t="s">
        <v>39</v>
      </c>
      <c r="B29" s="12" t="s">
        <v>35</v>
      </c>
      <c r="C29" s="12"/>
      <c r="D29" s="12"/>
      <c r="E29" s="12"/>
      <c r="F29" s="12"/>
      <c r="G29" s="12"/>
      <c r="H29" s="12"/>
      <c r="I29" s="12"/>
      <c r="J29" s="12"/>
      <c r="K29" s="12"/>
      <c r="L29" s="12"/>
      <c r="M29" s="12"/>
      <c r="N29" s="22"/>
      <c r="O29" s="12" t="s">
        <v>36</v>
      </c>
      <c r="P29" s="12"/>
      <c r="Q29" s="12"/>
      <c r="R29" s="12"/>
      <c r="S29" s="12"/>
      <c r="T29" s="12"/>
      <c r="U29" s="12"/>
      <c r="V29" s="12"/>
      <c r="W29" s="12"/>
      <c r="X29" s="12"/>
      <c r="Y29" s="12"/>
      <c r="Z29" s="12"/>
      <c r="AA29" s="22"/>
      <c r="AB29" s="12" t="s">
        <v>38</v>
      </c>
      <c r="AC29" s="12"/>
      <c r="AD29" s="12"/>
      <c r="AE29" s="12"/>
      <c r="AF29" s="12"/>
      <c r="AG29" s="12"/>
      <c r="AH29" s="12"/>
      <c r="AI29" s="12"/>
      <c r="AJ29" s="12"/>
      <c r="AK29" s="12"/>
      <c r="AL29" s="12"/>
      <c r="AM29" s="12"/>
      <c r="AN29" s="22"/>
      <c r="AO29" s="12" t="s">
        <v>37</v>
      </c>
      <c r="AP29" s="12"/>
      <c r="AQ29" s="12"/>
      <c r="AR29" s="12"/>
      <c r="AS29" s="12"/>
      <c r="AT29" s="12"/>
      <c r="AU29" s="12"/>
      <c r="AV29" s="12"/>
      <c r="AW29" s="12"/>
      <c r="AX29" s="28"/>
      <c r="AY29" s="12"/>
      <c r="AZ29" s="28"/>
      <c r="BA29" s="30"/>
      <c r="BB29" s="29"/>
      <c r="BC29" s="29"/>
      <c r="BD29" s="30"/>
      <c r="BE29" s="30"/>
    </row>
    <row r="30" spans="1:65" x14ac:dyDescent="0.35">
      <c r="A30" s="1" t="s">
        <v>34</v>
      </c>
      <c r="B30" s="4">
        <v>97204.929760000014</v>
      </c>
      <c r="C30" s="4">
        <v>96258.622539999997</v>
      </c>
      <c r="D30" s="4">
        <v>114568.92629999999</v>
      </c>
      <c r="E30" s="4">
        <v>118942.81219999997</v>
      </c>
      <c r="F30" s="4">
        <v>120599.92870977978</v>
      </c>
      <c r="G30" s="4">
        <v>126896.14218598044</v>
      </c>
      <c r="H30" s="4">
        <v>134079.92435333788</v>
      </c>
      <c r="I30" s="4">
        <v>142445.33524688621</v>
      </c>
      <c r="J30" s="4">
        <v>151158.84633766688</v>
      </c>
      <c r="K30" s="4">
        <v>170197.27511779894</v>
      </c>
      <c r="L30" s="4">
        <v>194130.69042387352</v>
      </c>
      <c r="M30" s="4">
        <v>219421.15986865191</v>
      </c>
      <c r="N30" s="20"/>
      <c r="O30" s="4">
        <v>44041.137649109391</v>
      </c>
      <c r="P30" s="4">
        <v>43367.655740932976</v>
      </c>
      <c r="Q30" s="4">
        <v>44947.563395473335</v>
      </c>
      <c r="R30" s="4">
        <v>46969.587873358658</v>
      </c>
      <c r="S30" s="4">
        <v>49388.869870677852</v>
      </c>
      <c r="T30" s="4">
        <v>50580.925466302418</v>
      </c>
      <c r="U30" s="4">
        <v>51980.94074164678</v>
      </c>
      <c r="V30" s="4">
        <v>53699.37177521312</v>
      </c>
      <c r="W30" s="4">
        <v>55569.155431504907</v>
      </c>
      <c r="X30" s="4">
        <v>63239.105614175751</v>
      </c>
      <c r="Y30" s="4">
        <v>73245.782803471011</v>
      </c>
      <c r="Z30" s="4">
        <v>84163.472047478383</v>
      </c>
      <c r="AA30" s="20"/>
      <c r="AB30" s="4">
        <v>53163.792110890587</v>
      </c>
      <c r="AC30" s="4">
        <v>52890.966799067013</v>
      </c>
      <c r="AD30" s="4">
        <v>69621.362904526657</v>
      </c>
      <c r="AE30" s="4">
        <v>71973.224326641328</v>
      </c>
      <c r="AF30" s="4">
        <v>71211.058839101926</v>
      </c>
      <c r="AG30" s="4">
        <v>76315.216719678006</v>
      </c>
      <c r="AH30" s="4">
        <v>82098.983611691117</v>
      </c>
      <c r="AI30" s="4">
        <v>88745.963471673138</v>
      </c>
      <c r="AJ30" s="4">
        <v>95589.690906161995</v>
      </c>
      <c r="AK30" s="4">
        <v>106958.16950362318</v>
      </c>
      <c r="AL30" s="4">
        <v>120884.90762040249</v>
      </c>
      <c r="AM30" s="4">
        <v>135257.68782117349</v>
      </c>
      <c r="AN30" s="20"/>
      <c r="AO30" s="4">
        <v>54092.582000000009</v>
      </c>
      <c r="AP30" s="4">
        <v>50895</v>
      </c>
      <c r="AQ30" s="4">
        <v>68465.999999999985</v>
      </c>
      <c r="AR30" s="4">
        <v>73032.952379680937</v>
      </c>
      <c r="AS30" s="4">
        <v>69950.88663166984</v>
      </c>
      <c r="AT30" s="4">
        <v>74910.387732836709</v>
      </c>
      <c r="AU30" s="4">
        <v>82448.594190336778</v>
      </c>
      <c r="AV30" s="4">
        <v>86183.979238703716</v>
      </c>
      <c r="AW30" s="4">
        <v>91121.143154513207</v>
      </c>
      <c r="AX30" s="4">
        <v>104107.82566674902</v>
      </c>
      <c r="AY30" s="4">
        <v>125705.10991546563</v>
      </c>
      <c r="AZ30" s="4">
        <v>134260.62435342197</v>
      </c>
      <c r="BK30" s="4">
        <v>17847.310000916284</v>
      </c>
      <c r="BL30" s="4">
        <v>19226.621576352736</v>
      </c>
      <c r="BM30" s="4">
        <v>20712.531872942971</v>
      </c>
    </row>
    <row r="31" spans="1:65" x14ac:dyDescent="0.35">
      <c r="A31" s="1" t="s">
        <v>84</v>
      </c>
      <c r="B31" s="4">
        <f>SUM(B32:B46)</f>
        <v>21567.949304708745</v>
      </c>
      <c r="C31" s="4">
        <f t="shared" ref="C31:M31" si="6">SUM(C32:C46)</f>
        <v>17166.935842781411</v>
      </c>
      <c r="D31" s="4">
        <f t="shared" si="6"/>
        <v>24368.487010717523</v>
      </c>
      <c r="E31" s="4">
        <f t="shared" si="6"/>
        <v>26410.772135907293</v>
      </c>
      <c r="F31" s="4">
        <f t="shared" si="6"/>
        <v>27170.490711576665</v>
      </c>
      <c r="G31" s="4">
        <f t="shared" si="6"/>
        <v>28974.826435269042</v>
      </c>
      <c r="H31" s="4">
        <f t="shared" si="6"/>
        <v>31175.651692391664</v>
      </c>
      <c r="I31" s="4">
        <f t="shared" si="6"/>
        <v>33945.869389138519</v>
      </c>
      <c r="J31" s="4">
        <f t="shared" si="6"/>
        <v>36861.365923339952</v>
      </c>
      <c r="K31" s="4">
        <f t="shared" si="6"/>
        <v>43052.964097691271</v>
      </c>
      <c r="L31" s="4">
        <f t="shared" si="6"/>
        <v>50996.330154560303</v>
      </c>
      <c r="M31" s="4">
        <f t="shared" si="6"/>
        <v>59212.99753144072</v>
      </c>
      <c r="N31" s="20"/>
      <c r="O31" s="4">
        <f t="shared" ref="O31" si="7">SUM(O32:O46)</f>
        <v>9594.2274267261564</v>
      </c>
      <c r="P31" s="4">
        <f t="shared" ref="P31" si="8">SUM(P32:P46)</f>
        <v>9599.6321529020643</v>
      </c>
      <c r="Q31" s="4">
        <f t="shared" ref="Q31" si="9">SUM(Q32:Q46)</f>
        <v>10036.06096101999</v>
      </c>
      <c r="R31" s="4">
        <f t="shared" ref="R31" si="10">SUM(R32:R46)</f>
        <v>10622.434981189033</v>
      </c>
      <c r="S31" s="4">
        <f t="shared" ref="S31" si="11">SUM(S32:S46)</f>
        <v>11225.419062969222</v>
      </c>
      <c r="T31" s="4">
        <f t="shared" ref="T31" si="12">SUM(T32:T46)</f>
        <v>11885.118032449445</v>
      </c>
      <c r="U31" s="4">
        <f t="shared" ref="U31" si="13">SUM(U32:U46)</f>
        <v>12582.033893319289</v>
      </c>
      <c r="V31" s="4">
        <f t="shared" ref="V31" si="14">SUM(V32:V46)</f>
        <v>13314.644199376879</v>
      </c>
      <c r="W31" s="4">
        <f t="shared" ref="W31" si="15">SUM(W32:W46)</f>
        <v>14067.340397806001</v>
      </c>
      <c r="X31" s="4">
        <f t="shared" ref="X31" si="16">SUM(X32:X46)</f>
        <v>17819.217579744771</v>
      </c>
      <c r="Y31" s="4">
        <f t="shared" ref="Y31" si="17">SUM(Y32:Y46)</f>
        <v>20176.923971806966</v>
      </c>
      <c r="Z31" s="4">
        <f t="shared" ref="Z31" si="18">SUM(Z32:Z46)</f>
        <v>22866.403620763813</v>
      </c>
      <c r="AA31" s="20"/>
      <c r="AB31" s="4">
        <f t="shared" ref="AB31" si="19">SUM(AB32:AB46)</f>
        <v>11973.721877982587</v>
      </c>
      <c r="AC31" s="4">
        <f t="shared" ref="AC31" si="20">SUM(AC32:AC46)</f>
        <v>7567.3036898793425</v>
      </c>
      <c r="AD31" s="4">
        <f t="shared" ref="AD31" si="21">SUM(AD32:AD46)</f>
        <v>14332.426049697528</v>
      </c>
      <c r="AE31" s="4">
        <f t="shared" ref="AE31" si="22">SUM(AE32:AE46)</f>
        <v>15788.337154718261</v>
      </c>
      <c r="AF31" s="4">
        <f t="shared" ref="AF31" si="23">SUM(AF32:AF46)</f>
        <v>15945.071648607443</v>
      </c>
      <c r="AG31" s="4">
        <f t="shared" ref="AG31" si="24">SUM(AG32:AG46)</f>
        <v>17089.708402819597</v>
      </c>
      <c r="AH31" s="4">
        <f t="shared" ref="AH31" si="25">SUM(AH32:AH46)</f>
        <v>18593.617799072374</v>
      </c>
      <c r="AI31" s="4">
        <f t="shared" ref="AI31" si="26">SUM(AI32:AI46)</f>
        <v>20631.225189761637</v>
      </c>
      <c r="AJ31" s="4">
        <f t="shared" ref="AJ31" si="27">SUM(AJ32:AJ46)</f>
        <v>22794.025525533943</v>
      </c>
      <c r="AK31" s="4">
        <f t="shared" ref="AK31" si="28">SUM(AK32:AK46)</f>
        <v>25233.746517946489</v>
      </c>
      <c r="AL31" s="4">
        <f t="shared" ref="AL31" si="29">SUM(AL32:AL46)</f>
        <v>30819.40618275333</v>
      </c>
      <c r="AM31" s="4">
        <f t="shared" ref="AM31" si="30">SUM(AM32:AM46)</f>
        <v>36346.5939106769</v>
      </c>
      <c r="AN31" s="20"/>
      <c r="AO31" s="4">
        <f t="shared" ref="AO31" si="31">SUM(AO32:AO46)</f>
        <v>12023.094178199824</v>
      </c>
      <c r="AP31" s="4">
        <f t="shared" ref="AP31" si="32">SUM(AP32:AP46)</f>
        <v>8732.9305375710846</v>
      </c>
      <c r="AQ31" s="4">
        <f t="shared" ref="AQ31" si="33">SUM(AQ32:AQ46)</f>
        <v>14417.765991171806</v>
      </c>
      <c r="AR31" s="4">
        <f t="shared" ref="AR31" si="34">SUM(AR32:AR46)</f>
        <v>15831.062736260645</v>
      </c>
      <c r="AS31" s="4">
        <f t="shared" ref="AS31" si="35">SUM(AS32:AS46)</f>
        <v>15585.478571067553</v>
      </c>
      <c r="AT31" s="4">
        <f t="shared" ref="AT31" si="36">SUM(AT32:AT46)</f>
        <v>17018.901812288612</v>
      </c>
      <c r="AU31" s="4">
        <f t="shared" ref="AU31" si="37">SUM(AU32:AU46)</f>
        <v>18972.207893742907</v>
      </c>
      <c r="AV31" s="4">
        <f t="shared" ref="AV31" si="38">SUM(AV32:AV46)</f>
        <v>20216.914670950759</v>
      </c>
      <c r="AW31" s="4">
        <f t="shared" ref="AW31" si="39">SUM(AW32:AW46)</f>
        <v>21775.239712914241</v>
      </c>
      <c r="AX31" s="4">
        <f t="shared" ref="AX31" si="40">SUM(AX32:AX46)</f>
        <v>26587.926219754918</v>
      </c>
      <c r="AY31" s="4">
        <f t="shared" ref="AY31" si="41">SUM(AY32:AY46)</f>
        <v>34836.22966011559</v>
      </c>
      <c r="AZ31" s="4">
        <f t="shared" ref="AZ31" si="42">SUM(AZ32:AZ46)</f>
        <v>39552.439439995869</v>
      </c>
      <c r="BA31" s="30"/>
      <c r="BB31" s="29"/>
      <c r="BC31" s="29"/>
      <c r="BD31" s="30"/>
      <c r="BE31" s="30"/>
    </row>
    <row r="32" spans="1:65" x14ac:dyDescent="0.35">
      <c r="A32" s="10" t="s">
        <v>44</v>
      </c>
      <c r="B32" s="18">
        <v>5096.936167058765</v>
      </c>
      <c r="C32" s="18">
        <v>4820.5705049388062</v>
      </c>
      <c r="D32" s="18">
        <v>5065.9902099136534</v>
      </c>
      <c r="E32" s="18">
        <v>5090.7531305650327</v>
      </c>
      <c r="F32" s="18">
        <v>5214.1460657167872</v>
      </c>
      <c r="G32" s="18">
        <v>5356.7792227496648</v>
      </c>
      <c r="H32" s="18">
        <v>5511.3973736463886</v>
      </c>
      <c r="I32" s="18">
        <v>5696.3303556340225</v>
      </c>
      <c r="J32" s="18">
        <v>5903.8505087750764</v>
      </c>
      <c r="K32" s="18">
        <v>6477.4695746868929</v>
      </c>
      <c r="L32" s="18">
        <v>7212.2891370370135</v>
      </c>
      <c r="M32" s="18">
        <v>7967.3410289129006</v>
      </c>
      <c r="N32" s="30"/>
      <c r="O32" s="18">
        <v>6322.662931841498</v>
      </c>
      <c r="P32" s="18">
        <v>6374.6914793272399</v>
      </c>
      <c r="Q32" s="18">
        <v>6924.4240578599856</v>
      </c>
      <c r="R32" s="18">
        <v>7198.9769638076377</v>
      </c>
      <c r="S32" s="18">
        <v>7466.2006851225869</v>
      </c>
      <c r="T32" s="18">
        <v>7749.659853991282</v>
      </c>
      <c r="U32" s="18">
        <v>8030.881508365409</v>
      </c>
      <c r="V32" s="18">
        <v>8306.8535950047881</v>
      </c>
      <c r="W32" s="18">
        <v>8568.2609582802925</v>
      </c>
      <c r="X32" s="18">
        <v>10517.69648240479</v>
      </c>
      <c r="Y32" s="18">
        <v>12169.185941173757</v>
      </c>
      <c r="Z32" s="18">
        <v>14078.046839860464</v>
      </c>
      <c r="AA32" s="30"/>
      <c r="AB32" s="18">
        <v>-1225.726764782733</v>
      </c>
      <c r="AC32" s="18">
        <v>-1554.1209743884338</v>
      </c>
      <c r="AD32" s="18">
        <v>-1858.4338479463322</v>
      </c>
      <c r="AE32" s="18">
        <v>-2108.223833242605</v>
      </c>
      <c r="AF32" s="18">
        <v>-2252.0546194057997</v>
      </c>
      <c r="AG32" s="18">
        <v>-2392.8806312416173</v>
      </c>
      <c r="AH32" s="18">
        <v>-2519.4841347190204</v>
      </c>
      <c r="AI32" s="18">
        <v>-2610.5232393707656</v>
      </c>
      <c r="AJ32" s="18">
        <v>-2664.4104495052161</v>
      </c>
      <c r="AK32" s="18">
        <v>-4040.2269077178976</v>
      </c>
      <c r="AL32" s="18">
        <v>-4956.8968041367425</v>
      </c>
      <c r="AM32" s="18">
        <v>-6110.7058109475638</v>
      </c>
      <c r="AN32" s="30"/>
      <c r="AO32" s="18">
        <v>600</v>
      </c>
      <c r="AP32" s="18">
        <v>630</v>
      </c>
      <c r="AQ32" s="18">
        <v>661.5</v>
      </c>
      <c r="AR32" s="18">
        <v>694.57500000000005</v>
      </c>
      <c r="AS32" s="18">
        <v>729.30375000000004</v>
      </c>
      <c r="AT32" s="18">
        <v>765.76893750000011</v>
      </c>
      <c r="AU32" s="18">
        <v>804.0573843750002</v>
      </c>
      <c r="AV32" s="18">
        <v>844.26025359375024</v>
      </c>
      <c r="AW32" s="18">
        <v>886.47326627343773</v>
      </c>
      <c r="AX32" s="18">
        <v>1077.513795613278</v>
      </c>
      <c r="AY32" s="18">
        <v>1377.513795613278</v>
      </c>
      <c r="AZ32" s="18">
        <v>1677.513795613278</v>
      </c>
    </row>
    <row r="33" spans="1:57" x14ac:dyDescent="0.35">
      <c r="A33" s="10" t="s">
        <v>45</v>
      </c>
      <c r="B33" s="18">
        <v>3069.3403345460342</v>
      </c>
      <c r="C33" s="18">
        <v>2922.9735457098859</v>
      </c>
      <c r="D33" s="18">
        <v>3384.9563507064126</v>
      </c>
      <c r="E33" s="18">
        <v>3515.6735115969154</v>
      </c>
      <c r="F33" s="18">
        <v>3867.0614731758728</v>
      </c>
      <c r="G33" s="18">
        <v>4330.5270287582161</v>
      </c>
      <c r="H33" s="18">
        <v>4866.0443074720333</v>
      </c>
      <c r="I33" s="18">
        <v>5595.3623043896623</v>
      </c>
      <c r="J33" s="18">
        <v>6466.9802684223723</v>
      </c>
      <c r="K33" s="18">
        <v>8167.0654945747738</v>
      </c>
      <c r="L33" s="18">
        <v>10217.838752567255</v>
      </c>
      <c r="M33" s="18">
        <v>12172.865996018092</v>
      </c>
      <c r="N33" s="30"/>
      <c r="O33" s="18">
        <v>54.19425370149856</v>
      </c>
      <c r="P33" s="18">
        <v>54.640212679947787</v>
      </c>
      <c r="Q33" s="18">
        <v>59.352206210228445</v>
      </c>
      <c r="R33" s="18">
        <v>149.31211480489918</v>
      </c>
      <c r="S33" s="18">
        <v>252.70217703491835</v>
      </c>
      <c r="T33" s="18">
        <v>371.98367299158161</v>
      </c>
      <c r="U33" s="18">
        <v>508.62249552980933</v>
      </c>
      <c r="V33" s="18">
        <v>664.54828760038311</v>
      </c>
      <c r="W33" s="18">
        <v>841.24743954024711</v>
      </c>
      <c r="X33" s="18">
        <v>1472.4775075366708</v>
      </c>
      <c r="Y33" s="18">
        <v>1703.6860317643261</v>
      </c>
      <c r="Z33" s="18">
        <v>1970.9265575804652</v>
      </c>
      <c r="AA33" s="30"/>
      <c r="AB33" s="18">
        <v>3015.1460808445354</v>
      </c>
      <c r="AC33" s="18">
        <v>2868.3333330299383</v>
      </c>
      <c r="AD33" s="18">
        <v>3325.6041444961843</v>
      </c>
      <c r="AE33" s="18">
        <v>3366.3613967920164</v>
      </c>
      <c r="AF33" s="18">
        <v>3614.3592961409545</v>
      </c>
      <c r="AG33" s="18">
        <v>3958.5433557666347</v>
      </c>
      <c r="AH33" s="18">
        <v>4357.4218119422239</v>
      </c>
      <c r="AI33" s="18">
        <v>4930.8140167892789</v>
      </c>
      <c r="AJ33" s="18">
        <v>5625.7328288821254</v>
      </c>
      <c r="AK33" s="18">
        <v>6694.5879870381032</v>
      </c>
      <c r="AL33" s="18">
        <v>8514.1527208029293</v>
      </c>
      <c r="AM33" s="18">
        <v>10201.939438437626</v>
      </c>
      <c r="AN33" s="30"/>
      <c r="AO33" s="18">
        <v>2483.5396104203983</v>
      </c>
      <c r="AP33" s="18">
        <v>2572.6451774034017</v>
      </c>
      <c r="AQ33" s="18">
        <v>2997.0036098097362</v>
      </c>
      <c r="AR33" s="18">
        <v>3559.4547526478113</v>
      </c>
      <c r="AS33" s="18">
        <v>3296.447308868117</v>
      </c>
      <c r="AT33" s="18">
        <v>3799.6851180514595</v>
      </c>
      <c r="AU33" s="18">
        <v>4580.0928095795944</v>
      </c>
      <c r="AV33" s="18">
        <v>4957.6723525679099</v>
      </c>
      <c r="AW33" s="18">
        <v>5566.2303219111291</v>
      </c>
      <c r="AX33" s="18">
        <v>6449.5113756065311</v>
      </c>
      <c r="AY33" s="18">
        <v>9591.1812116957572</v>
      </c>
      <c r="AZ33" s="18">
        <v>10103.168398466367</v>
      </c>
      <c r="BA33" s="30"/>
      <c r="BB33" s="29"/>
      <c r="BC33" s="29"/>
      <c r="BD33" s="30"/>
      <c r="BE33" s="30"/>
    </row>
    <row r="34" spans="1:57" x14ac:dyDescent="0.35">
      <c r="A34" s="10" t="s">
        <v>80</v>
      </c>
      <c r="B34" s="8">
        <v>2720.0720921550396</v>
      </c>
      <c r="C34" s="8">
        <v>2109.1595939901817</v>
      </c>
      <c r="D34" s="8">
        <v>2989.7108169977651</v>
      </c>
      <c r="E34" s="8">
        <v>3149.5851909510525</v>
      </c>
      <c r="F34" s="8">
        <v>3254.8121603613858</v>
      </c>
      <c r="G34" s="8">
        <v>3476.8253871745719</v>
      </c>
      <c r="H34" s="8">
        <v>3729.8025172201164</v>
      </c>
      <c r="I34" s="8">
        <v>4065.3949063420273</v>
      </c>
      <c r="J34" s="8">
        <v>4461.7626993200265</v>
      </c>
      <c r="K34" s="8">
        <v>5293.7205659939591</v>
      </c>
      <c r="L34" s="8">
        <v>6312.2343507320293</v>
      </c>
      <c r="M34" s="8">
        <v>7302.2029895970081</v>
      </c>
      <c r="N34" s="30"/>
      <c r="O34" s="8">
        <v>0</v>
      </c>
      <c r="P34" s="8">
        <v>0</v>
      </c>
      <c r="Q34" s="8">
        <v>0</v>
      </c>
      <c r="R34" s="8">
        <v>93.320071753061995</v>
      </c>
      <c r="S34" s="8">
        <v>201.01309536868507</v>
      </c>
      <c r="T34" s="8">
        <v>325.48571386763393</v>
      </c>
      <c r="U34" s="8">
        <v>468.46808798798236</v>
      </c>
      <c r="V34" s="8">
        <v>632.04320831558186</v>
      </c>
      <c r="W34" s="8">
        <v>817.87945510857378</v>
      </c>
      <c r="X34" s="8">
        <v>1472.4775075366708</v>
      </c>
      <c r="Y34" s="8">
        <v>1703.6860317643261</v>
      </c>
      <c r="Z34" s="8">
        <v>1970.9265575804652</v>
      </c>
      <c r="AA34" s="30"/>
      <c r="AB34" s="18">
        <v>2720.0720921550392</v>
      </c>
      <c r="AC34" s="18">
        <v>2109.1595939901817</v>
      </c>
      <c r="AD34" s="18">
        <v>2989.7108169977655</v>
      </c>
      <c r="AE34" s="18">
        <v>3056.2651191979903</v>
      </c>
      <c r="AF34" s="18">
        <v>3053.7990649927006</v>
      </c>
      <c r="AG34" s="18">
        <v>3151.339673306938</v>
      </c>
      <c r="AH34" s="18">
        <v>3261.334429232134</v>
      </c>
      <c r="AI34" s="18">
        <v>3433.3516980264453</v>
      </c>
      <c r="AJ34" s="18">
        <v>3643.8832442114526</v>
      </c>
      <c r="AK34" s="18">
        <v>3821.2430584572885</v>
      </c>
      <c r="AL34" s="18">
        <v>4608.5483189677034</v>
      </c>
      <c r="AM34" s="18">
        <v>5331.2764320165425</v>
      </c>
      <c r="AN34" s="30"/>
      <c r="AO34" s="18">
        <v>2248.958508583145</v>
      </c>
      <c r="AP34" s="18">
        <v>1895.7968999677462</v>
      </c>
      <c r="AQ34" s="18">
        <v>2699.4794310543984</v>
      </c>
      <c r="AR34" s="18">
        <v>3229.2515959195471</v>
      </c>
      <c r="AS34" s="18">
        <v>2786.2202304492484</v>
      </c>
      <c r="AT34" s="18">
        <v>3023.7980715152707</v>
      </c>
      <c r="AU34" s="18">
        <v>3432.0108133794138</v>
      </c>
      <c r="AV34" s="18">
        <v>3452.8660271310341</v>
      </c>
      <c r="AW34" s="18">
        <v>3602.8306887528311</v>
      </c>
      <c r="AX34" s="18">
        <v>3662.3895389108566</v>
      </c>
      <c r="AY34" s="18">
        <v>5273.9000045404146</v>
      </c>
      <c r="AZ34" s="18">
        <v>5272.0261138417045</v>
      </c>
    </row>
    <row r="35" spans="1:57" x14ac:dyDescent="0.35">
      <c r="A35" s="7" t="s">
        <v>13</v>
      </c>
      <c r="B35" s="8">
        <v>147.3186</v>
      </c>
      <c r="C35" s="8">
        <v>231</v>
      </c>
      <c r="D35" s="8">
        <v>241.5</v>
      </c>
      <c r="E35" s="8">
        <v>235.95</v>
      </c>
      <c r="F35" s="8">
        <v>239.25</v>
      </c>
      <c r="G35" s="8">
        <v>244.35705930909617</v>
      </c>
      <c r="H35" s="8">
        <v>249.15705484875576</v>
      </c>
      <c r="I35" s="8">
        <v>253.75712100723291</v>
      </c>
      <c r="J35" s="8">
        <v>258.23372205128004</v>
      </c>
      <c r="K35" s="8">
        <v>276.31867509413473</v>
      </c>
      <c r="L35" s="8">
        <v>300.7047930377646</v>
      </c>
      <c r="M35" s="8">
        <v>327.22943317066461</v>
      </c>
      <c r="N35" s="30"/>
      <c r="O35" s="8">
        <v>2.9063790138150645</v>
      </c>
      <c r="P35" s="8">
        <v>3.5674206294316111</v>
      </c>
      <c r="Q35" s="8">
        <v>3.6205112697663449</v>
      </c>
      <c r="R35" s="8">
        <v>3.7007409855375024</v>
      </c>
      <c r="S35" s="8">
        <v>3.7560973761824545</v>
      </c>
      <c r="T35" s="8">
        <v>3.7930455967986392</v>
      </c>
      <c r="U35" s="8">
        <v>3.828731882565982</v>
      </c>
      <c r="V35" s="8">
        <v>3.8341242949585639</v>
      </c>
      <c r="W35" s="8">
        <v>3.744827303872273</v>
      </c>
      <c r="X35" s="8">
        <v>3.7360964953982174</v>
      </c>
      <c r="Y35" s="8">
        <v>3.7535295543957923</v>
      </c>
      <c r="Z35" s="8">
        <v>3.7657536572044865</v>
      </c>
      <c r="AA35" s="30"/>
      <c r="AB35" s="8">
        <v>144.41222098618493</v>
      </c>
      <c r="AC35" s="8">
        <v>227.43257937056839</v>
      </c>
      <c r="AD35" s="8">
        <v>237.87948873023365</v>
      </c>
      <c r="AE35" s="8">
        <v>232.2492590144625</v>
      </c>
      <c r="AF35" s="8">
        <v>235.49390262381755</v>
      </c>
      <c r="AG35" s="8">
        <v>240.56401371229754</v>
      </c>
      <c r="AH35" s="8">
        <v>245.32832296618977</v>
      </c>
      <c r="AI35" s="8">
        <v>249.92299671227434</v>
      </c>
      <c r="AJ35" s="8">
        <v>254.48889474740776</v>
      </c>
      <c r="AK35" s="8">
        <v>272.58257859873652</v>
      </c>
      <c r="AL35" s="8">
        <v>296.95126348336879</v>
      </c>
      <c r="AM35" s="8">
        <v>323.46367951346014</v>
      </c>
      <c r="AN35" s="30"/>
      <c r="AO35" s="8">
        <v>226.19509512326582</v>
      </c>
      <c r="AP35" s="8">
        <v>44.072149185003461</v>
      </c>
      <c r="AQ35" s="8">
        <v>265.7975359608692</v>
      </c>
      <c r="AR35" s="8">
        <v>268.45551132047791</v>
      </c>
      <c r="AS35" s="8">
        <v>271.1400664336827</v>
      </c>
      <c r="AT35" s="8">
        <v>273.85146709801955</v>
      </c>
      <c r="AU35" s="8">
        <v>276.58998176899973</v>
      </c>
      <c r="AV35" s="8">
        <v>279.35588158668975</v>
      </c>
      <c r="AW35" s="8">
        <v>282.14944040255665</v>
      </c>
      <c r="AX35" s="8">
        <v>293.60583910215638</v>
      </c>
      <c r="AY35" s="8">
        <v>296.54189749317794</v>
      </c>
      <c r="AZ35" s="8">
        <v>299.50731646810971</v>
      </c>
      <c r="BA35" s="30"/>
      <c r="BB35" s="29"/>
      <c r="BC35" s="29"/>
      <c r="BD35" s="30"/>
      <c r="BE35" s="30"/>
    </row>
    <row r="36" spans="1:57" x14ac:dyDescent="0.35">
      <c r="A36" s="9" t="s">
        <v>64</v>
      </c>
      <c r="B36" s="3">
        <v>3368.5645800622246</v>
      </c>
      <c r="C36" s="3">
        <v>2585.1437932329768</v>
      </c>
      <c r="D36" s="3">
        <v>4190.4177385311732</v>
      </c>
      <c r="E36" s="3">
        <v>4786.0115358672374</v>
      </c>
      <c r="F36" s="3">
        <v>4739.2775521566655</v>
      </c>
      <c r="G36" s="3">
        <v>4926.469092271559</v>
      </c>
      <c r="H36" s="3">
        <v>5175.5587510553105</v>
      </c>
      <c r="I36" s="3">
        <v>5489.3490575606138</v>
      </c>
      <c r="J36" s="3">
        <v>5811.7361922439877</v>
      </c>
      <c r="K36" s="3">
        <v>6563.2030872334626</v>
      </c>
      <c r="L36" s="3">
        <v>7435.8040167846484</v>
      </c>
      <c r="M36" s="3">
        <v>8406.8599724234609</v>
      </c>
      <c r="N36" s="31"/>
      <c r="O36" s="3">
        <v>1901.753464462025</v>
      </c>
      <c r="P36" s="3">
        <v>1965.5160922894152</v>
      </c>
      <c r="Q36" s="3">
        <v>2010.3770072528409</v>
      </c>
      <c r="R36" s="3">
        <v>2041.7312632509252</v>
      </c>
      <c r="S36" s="3">
        <v>2069.7487804698339</v>
      </c>
      <c r="T36" s="3">
        <v>2101.5525185506972</v>
      </c>
      <c r="U36" s="3">
        <v>2134.5967593098248</v>
      </c>
      <c r="V36" s="3">
        <v>2167.8743074460713</v>
      </c>
      <c r="W36" s="3">
        <v>2198.789927879423</v>
      </c>
      <c r="X36" s="3">
        <v>2326.4086655954388</v>
      </c>
      <c r="Y36" s="3">
        <v>2377.5401940061674</v>
      </c>
      <c r="Z36" s="3">
        <v>2430.4487319423993</v>
      </c>
      <c r="AA36" s="31"/>
      <c r="AB36" s="3">
        <v>1466.8111156001999</v>
      </c>
      <c r="AC36" s="3">
        <v>619.62770094356176</v>
      </c>
      <c r="AD36" s="3">
        <v>2180.0407312783318</v>
      </c>
      <c r="AE36" s="3">
        <v>2744.2802726163118</v>
      </c>
      <c r="AF36" s="3">
        <v>2669.5287716868315</v>
      </c>
      <c r="AG36" s="3">
        <v>2824.9165737208618</v>
      </c>
      <c r="AH36" s="3">
        <v>3040.9619917454861</v>
      </c>
      <c r="AI36" s="3">
        <v>3321.474750114543</v>
      </c>
      <c r="AJ36" s="3">
        <v>3612.9462643645643</v>
      </c>
      <c r="AK36" s="3">
        <v>4236.7944216380238</v>
      </c>
      <c r="AL36" s="3">
        <v>5058.2638227784801</v>
      </c>
      <c r="AM36" s="3">
        <v>5976.4112404810621</v>
      </c>
      <c r="AN36" s="31"/>
      <c r="AO36" s="3">
        <v>1741.3111288793066</v>
      </c>
      <c r="AP36" s="3">
        <v>746.80207970533786</v>
      </c>
      <c r="AQ36" s="3">
        <v>2195.9037876093694</v>
      </c>
      <c r="AR36" s="3">
        <v>2152.2742883596306</v>
      </c>
      <c r="AS36" s="3">
        <v>2223.2091401183202</v>
      </c>
      <c r="AT36" s="3">
        <v>2399.4503002067709</v>
      </c>
      <c r="AU36" s="3">
        <v>2588.2080652192235</v>
      </c>
      <c r="AV36" s="3">
        <v>2790.5580612935646</v>
      </c>
      <c r="AW36" s="3">
        <v>3007.9278857948411</v>
      </c>
      <c r="AX36" s="3">
        <v>4044.105456172957</v>
      </c>
      <c r="AY36" s="3">
        <v>4705.0216405911597</v>
      </c>
      <c r="AZ36" s="3">
        <v>5466.1496141666648</v>
      </c>
    </row>
    <row r="37" spans="1:57" x14ac:dyDescent="0.35">
      <c r="A37" s="10" t="s">
        <v>56</v>
      </c>
      <c r="B37" s="18">
        <v>1813.0570131766851</v>
      </c>
      <c r="C37" s="18">
        <v>628.11906791946762</v>
      </c>
      <c r="D37" s="18">
        <v>2018.0000101327958</v>
      </c>
      <c r="E37" s="18">
        <v>2417.7425469499658</v>
      </c>
      <c r="F37" s="18">
        <v>2458.5771670583786</v>
      </c>
      <c r="G37" s="18">
        <v>2654.5792313830589</v>
      </c>
      <c r="H37" s="18">
        <v>2856.1429716355251</v>
      </c>
      <c r="I37" s="18">
        <v>3063.3949203696989</v>
      </c>
      <c r="J37" s="18">
        <v>3243.4951653822768</v>
      </c>
      <c r="K37" s="18">
        <v>3680.7201834751372</v>
      </c>
      <c r="L37" s="18">
        <v>4359.1484590900382</v>
      </c>
      <c r="M37" s="18">
        <v>5123.5058009106415</v>
      </c>
      <c r="N37" s="30"/>
      <c r="O37" s="18">
        <v>604.40462143455056</v>
      </c>
      <c r="P37" s="18">
        <v>600.38106244047196</v>
      </c>
      <c r="Q37" s="18">
        <v>624.34167796410316</v>
      </c>
      <c r="R37" s="18">
        <v>639.94164550769847</v>
      </c>
      <c r="S37" s="18">
        <v>654.80772460674098</v>
      </c>
      <c r="T37" s="18">
        <v>671.35456419539025</v>
      </c>
      <c r="U37" s="18">
        <v>688.14310857616954</v>
      </c>
      <c r="V37" s="18">
        <v>704.71047521384844</v>
      </c>
      <c r="W37" s="18">
        <v>719.69881237092045</v>
      </c>
      <c r="X37" s="18">
        <v>782.44771906556173</v>
      </c>
      <c r="Y37" s="18">
        <v>846.41789582328727</v>
      </c>
      <c r="Z37" s="18">
        <v>915.38802064355059</v>
      </c>
      <c r="AA37" s="30"/>
      <c r="AB37" s="18">
        <v>1208.6523917421346</v>
      </c>
      <c r="AC37" s="18">
        <v>27.73800547899566</v>
      </c>
      <c r="AD37" s="18">
        <v>1393.6583321686926</v>
      </c>
      <c r="AE37" s="18">
        <v>1777.8009014422673</v>
      </c>
      <c r="AF37" s="18">
        <v>1803.7694424516378</v>
      </c>
      <c r="AG37" s="18">
        <v>1983.2246671876685</v>
      </c>
      <c r="AH37" s="18">
        <v>2167.9998630593554</v>
      </c>
      <c r="AI37" s="18">
        <v>2358.6844451558509</v>
      </c>
      <c r="AJ37" s="18">
        <v>2523.7963530113561</v>
      </c>
      <c r="AK37" s="18">
        <v>2898.2724644095761</v>
      </c>
      <c r="AL37" s="18">
        <v>3512.7305632667512</v>
      </c>
      <c r="AM37" s="18">
        <v>4208.1177802670909</v>
      </c>
      <c r="AN37" s="30"/>
      <c r="AO37" s="18">
        <v>734.12681454580377</v>
      </c>
      <c r="AP37" s="18">
        <v>257.22173226233389</v>
      </c>
      <c r="AQ37" s="18">
        <v>826.56208294254952</v>
      </c>
      <c r="AR37" s="18">
        <v>892.68704957795353</v>
      </c>
      <c r="AS37" s="18">
        <v>964.10201354418984</v>
      </c>
      <c r="AT37" s="18">
        <v>1041.2301746277251</v>
      </c>
      <c r="AU37" s="18">
        <v>1124.5285885979431</v>
      </c>
      <c r="AV37" s="18">
        <v>1214.4908756857785</v>
      </c>
      <c r="AW37" s="18">
        <v>1311.6501457406409</v>
      </c>
      <c r="AX37" s="18">
        <v>1784.4855426625336</v>
      </c>
      <c r="AY37" s="18">
        <v>2373.3657717411697</v>
      </c>
      <c r="AZ37" s="18">
        <v>3156.5764764157561</v>
      </c>
      <c r="BA37" s="30"/>
      <c r="BB37" s="29"/>
      <c r="BC37" s="29"/>
      <c r="BD37" s="30"/>
      <c r="BE37" s="30"/>
    </row>
    <row r="38" spans="1:57" x14ac:dyDescent="0.35">
      <c r="A38" s="10" t="s">
        <v>57</v>
      </c>
      <c r="B38" s="18">
        <v>20.75438682331465</v>
      </c>
      <c r="C38" s="18">
        <v>17.675932080532327</v>
      </c>
      <c r="D38" s="18">
        <v>30.097589867204288</v>
      </c>
      <c r="E38" s="18">
        <v>36.797453050034264</v>
      </c>
      <c r="F38" s="18">
        <v>41.892832941621045</v>
      </c>
      <c r="G38" s="18">
        <v>45.23260272675698</v>
      </c>
      <c r="H38" s="18">
        <v>48.667140479170897</v>
      </c>
      <c r="I38" s="18">
        <v>52.198602245544656</v>
      </c>
      <c r="J38" s="18">
        <v>55.267413580063085</v>
      </c>
      <c r="K38" s="18">
        <v>62.717492791030772</v>
      </c>
      <c r="L38" s="18">
        <v>74.277545814386727</v>
      </c>
      <c r="M38" s="18">
        <v>87.301783921545464</v>
      </c>
      <c r="N38" s="30"/>
      <c r="O38" s="18">
        <v>0</v>
      </c>
      <c r="P38" s="18">
        <v>0</v>
      </c>
      <c r="Q38" s="18">
        <v>0</v>
      </c>
      <c r="R38" s="18">
        <v>0</v>
      </c>
      <c r="S38" s="18">
        <v>0</v>
      </c>
      <c r="T38" s="18">
        <v>0</v>
      </c>
      <c r="U38" s="18">
        <v>0</v>
      </c>
      <c r="V38" s="18">
        <v>0</v>
      </c>
      <c r="W38" s="18">
        <v>0</v>
      </c>
      <c r="X38" s="18">
        <v>0</v>
      </c>
      <c r="Y38" s="18">
        <v>0</v>
      </c>
      <c r="Z38" s="18">
        <v>0</v>
      </c>
      <c r="AA38" s="30"/>
      <c r="AB38" s="18">
        <v>20.75438682331465</v>
      </c>
      <c r="AC38" s="18">
        <v>17.675932080532327</v>
      </c>
      <c r="AD38" s="18">
        <v>30.097589867204288</v>
      </c>
      <c r="AE38" s="18">
        <v>36.797453050034264</v>
      </c>
      <c r="AF38" s="18">
        <v>41.892832941621045</v>
      </c>
      <c r="AG38" s="18">
        <v>45.23260272675698</v>
      </c>
      <c r="AH38" s="18">
        <v>48.667140479170897</v>
      </c>
      <c r="AI38" s="18">
        <v>52.198602245544656</v>
      </c>
      <c r="AJ38" s="18">
        <v>55.267413580063085</v>
      </c>
      <c r="AK38" s="18">
        <v>62.717492791030772</v>
      </c>
      <c r="AL38" s="18">
        <v>74.277545814386727</v>
      </c>
      <c r="AM38" s="18">
        <v>87.301783921545464</v>
      </c>
      <c r="AN38" s="30"/>
      <c r="AO38" s="18">
        <v>0</v>
      </c>
      <c r="AP38" s="18">
        <v>0</v>
      </c>
      <c r="AQ38" s="18">
        <v>0</v>
      </c>
      <c r="AR38" s="18">
        <v>0</v>
      </c>
      <c r="AS38" s="18">
        <v>0</v>
      </c>
      <c r="AT38" s="18">
        <v>0</v>
      </c>
      <c r="AU38" s="18">
        <v>0</v>
      </c>
      <c r="AV38" s="18">
        <v>0</v>
      </c>
      <c r="AW38" s="18">
        <v>0</v>
      </c>
      <c r="AX38" s="18">
        <v>0</v>
      </c>
      <c r="AY38" s="18">
        <v>0</v>
      </c>
      <c r="AZ38" s="18">
        <v>0</v>
      </c>
    </row>
    <row r="39" spans="1:57" x14ac:dyDescent="0.35">
      <c r="A39" s="9" t="s">
        <v>54</v>
      </c>
      <c r="B39" s="3">
        <v>1795.5946799373378</v>
      </c>
      <c r="C39" s="3">
        <v>886.14093935814458</v>
      </c>
      <c r="D39" s="3">
        <v>2120.3434616925756</v>
      </c>
      <c r="E39" s="3">
        <v>2270.8066262704124</v>
      </c>
      <c r="F39" s="3">
        <v>2290.4648801899175</v>
      </c>
      <c r="G39" s="3">
        <v>2405.2353705959677</v>
      </c>
      <c r="H39" s="3">
        <v>2536.3772059656771</v>
      </c>
      <c r="I39" s="3">
        <v>2671.051873085532</v>
      </c>
      <c r="J39" s="3">
        <v>2781.8413988078846</v>
      </c>
      <c r="K39" s="3">
        <v>3078.2662242296115</v>
      </c>
      <c r="L39" s="3">
        <v>3549.8347149420442</v>
      </c>
      <c r="M39" s="3">
        <v>4009.2667413665222</v>
      </c>
      <c r="N39" s="30"/>
      <c r="O39" s="3">
        <v>343.92505962454021</v>
      </c>
      <c r="P39" s="3">
        <v>346.27958432340859</v>
      </c>
      <c r="Q39" s="3">
        <v>359.29751046347513</v>
      </c>
      <c r="R39" s="3">
        <v>369.72574941889206</v>
      </c>
      <c r="S39" s="3">
        <v>379.5792359548127</v>
      </c>
      <c r="T39" s="3">
        <v>390.5035278534109</v>
      </c>
      <c r="U39" s="3">
        <v>401.93556294186317</v>
      </c>
      <c r="V39" s="3">
        <v>413.16816701918424</v>
      </c>
      <c r="W39" s="3">
        <v>422.79561250517639</v>
      </c>
      <c r="X39" s="3">
        <v>465.63747386845898</v>
      </c>
      <c r="Y39" s="3">
        <v>512.81569550185486</v>
      </c>
      <c r="Z39" s="3">
        <v>563.72668316682507</v>
      </c>
      <c r="AA39" s="30"/>
      <c r="AB39" s="3">
        <v>1451.6696203127979</v>
      </c>
      <c r="AC39" s="3">
        <v>539.86135503473588</v>
      </c>
      <c r="AD39" s="3">
        <v>1761.0459512291004</v>
      </c>
      <c r="AE39" s="3">
        <v>1901.0808768515201</v>
      </c>
      <c r="AF39" s="3">
        <v>1910.885644235105</v>
      </c>
      <c r="AG39" s="3">
        <v>2014.7318427425566</v>
      </c>
      <c r="AH39" s="3">
        <v>2134.4416430238139</v>
      </c>
      <c r="AI39" s="3">
        <v>2257.8837060663477</v>
      </c>
      <c r="AJ39" s="3">
        <v>2359.0457863027086</v>
      </c>
      <c r="AK39" s="3">
        <v>2612.6287503611525</v>
      </c>
      <c r="AL39" s="3">
        <v>3037.0190194401894</v>
      </c>
      <c r="AM39" s="3">
        <v>3445.5400581996973</v>
      </c>
      <c r="AN39" s="30"/>
      <c r="AO39" s="3">
        <v>1500.2183857500122</v>
      </c>
      <c r="AP39" s="3">
        <v>565.11838182523661</v>
      </c>
      <c r="AQ39" s="3">
        <v>1547.8665798337211</v>
      </c>
      <c r="AR39" s="3">
        <v>1504.3659479557921</v>
      </c>
      <c r="AS39" s="3">
        <v>1558.2961615258591</v>
      </c>
      <c r="AT39" s="3">
        <v>1595.8294717960625</v>
      </c>
      <c r="AU39" s="3">
        <v>1631.9019379062265</v>
      </c>
      <c r="AV39" s="3">
        <v>1669.136899841872</v>
      </c>
      <c r="AW39" s="3">
        <v>1713.0765733777873</v>
      </c>
      <c r="AX39" s="3">
        <v>1938.6318141911197</v>
      </c>
      <c r="AY39" s="3">
        <v>2355.1884730435222</v>
      </c>
      <c r="AZ39" s="3">
        <v>2876.3563556090571</v>
      </c>
      <c r="BA39" s="30"/>
      <c r="BB39" s="29"/>
      <c r="BC39" s="29"/>
      <c r="BD39" s="30"/>
      <c r="BE39" s="30"/>
    </row>
    <row r="40" spans="1:57" x14ac:dyDescent="0.35">
      <c r="A40" s="9" t="s">
        <v>55</v>
      </c>
      <c r="B40" s="3">
        <v>274.05092006266239</v>
      </c>
      <c r="C40" s="3">
        <v>364.07606064185558</v>
      </c>
      <c r="D40" s="3">
        <v>352.97353830742452</v>
      </c>
      <c r="E40" s="3">
        <v>453.49937372958783</v>
      </c>
      <c r="F40" s="3">
        <v>458.30511981008237</v>
      </c>
      <c r="G40" s="3">
        <v>481.26984797995738</v>
      </c>
      <c r="H40" s="3">
        <v>507.51036146307388</v>
      </c>
      <c r="I40" s="3">
        <v>534.45776850850746</v>
      </c>
      <c r="J40" s="3">
        <v>556.62593502310369</v>
      </c>
      <c r="K40" s="3">
        <v>615.93835509318262</v>
      </c>
      <c r="L40" s="3">
        <v>710.29573009764067</v>
      </c>
      <c r="M40" s="3">
        <v>802.22468816033768</v>
      </c>
      <c r="N40" s="30"/>
      <c r="O40" s="3">
        <v>0</v>
      </c>
      <c r="P40" s="3">
        <v>0</v>
      </c>
      <c r="Q40" s="3">
        <v>0</v>
      </c>
      <c r="R40" s="3">
        <v>0</v>
      </c>
      <c r="S40" s="3">
        <v>0</v>
      </c>
      <c r="T40" s="3">
        <v>0</v>
      </c>
      <c r="U40" s="3">
        <v>0</v>
      </c>
      <c r="V40" s="3">
        <v>0</v>
      </c>
      <c r="W40" s="3">
        <v>0</v>
      </c>
      <c r="X40" s="3">
        <v>0</v>
      </c>
      <c r="Y40" s="3">
        <v>0</v>
      </c>
      <c r="Z40" s="3">
        <v>0</v>
      </c>
      <c r="AA40" s="30"/>
      <c r="AB40" s="3">
        <v>274.05092006266239</v>
      </c>
      <c r="AC40" s="3">
        <v>364.07606064185558</v>
      </c>
      <c r="AD40" s="3">
        <v>352.97353830742452</v>
      </c>
      <c r="AE40" s="3">
        <v>453.49937372958783</v>
      </c>
      <c r="AF40" s="3">
        <v>458.30511981008237</v>
      </c>
      <c r="AG40" s="3">
        <v>481.26984797995738</v>
      </c>
      <c r="AH40" s="3">
        <v>507.51036146307388</v>
      </c>
      <c r="AI40" s="3">
        <v>534.45776850850746</v>
      </c>
      <c r="AJ40" s="3">
        <v>556.62593502310369</v>
      </c>
      <c r="AK40" s="3">
        <v>615.93835509318262</v>
      </c>
      <c r="AL40" s="3">
        <v>710.29573009764067</v>
      </c>
      <c r="AM40" s="3">
        <v>802.22468816033768</v>
      </c>
      <c r="AN40" s="30"/>
      <c r="AO40" s="3">
        <v>274.05092006266239</v>
      </c>
      <c r="AP40" s="3">
        <v>364.07606064185558</v>
      </c>
      <c r="AQ40" s="3">
        <v>352.97353830742452</v>
      </c>
      <c r="AR40" s="3">
        <v>453.49937372958783</v>
      </c>
      <c r="AS40" s="3">
        <v>458.30511981008237</v>
      </c>
      <c r="AT40" s="3">
        <v>481.26984797995738</v>
      </c>
      <c r="AU40" s="3">
        <v>507.51036146307388</v>
      </c>
      <c r="AV40" s="3">
        <v>534.45776850850746</v>
      </c>
      <c r="AW40" s="3">
        <v>556.62593502310369</v>
      </c>
      <c r="AX40" s="3">
        <v>615.93835509318262</v>
      </c>
      <c r="AY40" s="3">
        <v>710.29573009764067</v>
      </c>
      <c r="AZ40" s="3">
        <v>802.22468816033768</v>
      </c>
    </row>
    <row r="41" spans="1:57" x14ac:dyDescent="0.35">
      <c r="A41" s="10" t="s">
        <v>58</v>
      </c>
      <c r="B41" s="18">
        <v>1319.8115028767759</v>
      </c>
      <c r="C41" s="18">
        <v>931.95989046037789</v>
      </c>
      <c r="D41" s="18">
        <v>1563.5300421684144</v>
      </c>
      <c r="E41" s="18">
        <v>1777.959699924661</v>
      </c>
      <c r="F41" s="18">
        <v>1778.302670545788</v>
      </c>
      <c r="G41" s="18">
        <v>1910.8076603837394</v>
      </c>
      <c r="H41" s="18">
        <v>2082.4291325030827</v>
      </c>
      <c r="I41" s="18">
        <v>2312.8940381644725</v>
      </c>
      <c r="J41" s="18">
        <v>2531.8447556181336</v>
      </c>
      <c r="K41" s="18">
        <v>2986.5388347614316</v>
      </c>
      <c r="L41" s="18">
        <v>3544.267485110403</v>
      </c>
      <c r="M41" s="18">
        <v>4172.8970795047044</v>
      </c>
      <c r="N41" s="30"/>
      <c r="O41" s="18">
        <v>361.38666182319378</v>
      </c>
      <c r="P41" s="18">
        <v>250.57888638401593</v>
      </c>
      <c r="Q41" s="18">
        <v>49.859612343639377</v>
      </c>
      <c r="R41" s="18">
        <v>120.5215161619886</v>
      </c>
      <c r="S41" s="18">
        <v>191.8003502337292</v>
      </c>
      <c r="T41" s="18">
        <v>264.20701174475818</v>
      </c>
      <c r="U41" s="18">
        <v>337.7244570211036</v>
      </c>
      <c r="V41" s="18">
        <v>412.29526373909033</v>
      </c>
      <c r="W41" s="18">
        <v>484.48734604292395</v>
      </c>
      <c r="X41" s="18">
        <v>766.23165218698796</v>
      </c>
      <c r="Y41" s="18">
        <v>841.49818808898453</v>
      </c>
      <c r="Z41" s="18">
        <v>916.78405368176107</v>
      </c>
      <c r="AA41" s="30"/>
      <c r="AB41" s="18">
        <v>958.42484105358233</v>
      </c>
      <c r="AC41" s="18">
        <v>681.38100407636193</v>
      </c>
      <c r="AD41" s="18">
        <v>1513.6704298247751</v>
      </c>
      <c r="AE41" s="18">
        <v>1657.4381837626725</v>
      </c>
      <c r="AF41" s="18">
        <v>1586.5023203120591</v>
      </c>
      <c r="AG41" s="18">
        <v>1646.6006486389813</v>
      </c>
      <c r="AH41" s="18">
        <v>1744.7046754819785</v>
      </c>
      <c r="AI41" s="18">
        <v>1900.5987744253823</v>
      </c>
      <c r="AJ41" s="18">
        <v>2047.3574095752097</v>
      </c>
      <c r="AK41" s="18">
        <v>2220.3071825744446</v>
      </c>
      <c r="AL41" s="18">
        <v>2702.769297021418</v>
      </c>
      <c r="AM41" s="18">
        <v>3256.1130258229441</v>
      </c>
      <c r="AN41" s="30"/>
      <c r="AO41" s="18">
        <v>665.24361942798782</v>
      </c>
      <c r="AP41" s="18">
        <v>477.32632258784048</v>
      </c>
      <c r="AQ41" s="18">
        <v>1099.8815059214821</v>
      </c>
      <c r="AR41" s="18">
        <v>1135.63783389218</v>
      </c>
      <c r="AS41" s="18">
        <v>1175.1582795968941</v>
      </c>
      <c r="AT41" s="18">
        <v>1218.4569496774363</v>
      </c>
      <c r="AU41" s="18">
        <v>1265.7983893358924</v>
      </c>
      <c r="AV41" s="18">
        <v>1317.4806016096081</v>
      </c>
      <c r="AW41" s="18">
        <v>1375.3258027535983</v>
      </c>
      <c r="AX41" s="18">
        <v>1667.2485578189221</v>
      </c>
      <c r="AY41" s="18">
        <v>2035.5413242935965</v>
      </c>
      <c r="AZ41" s="18">
        <v>2484.2101496211626</v>
      </c>
      <c r="BA41" s="30"/>
      <c r="BB41" s="29"/>
      <c r="BC41" s="29"/>
      <c r="BD41" s="30"/>
      <c r="BE41" s="30"/>
    </row>
    <row r="42" spans="1:57" x14ac:dyDescent="0.35">
      <c r="A42" s="10" t="s">
        <v>67</v>
      </c>
      <c r="B42" s="18">
        <v>451.2769311721504</v>
      </c>
      <c r="C42" s="18">
        <v>353.59530030148119</v>
      </c>
      <c r="D42" s="18">
        <v>533.44832769173968</v>
      </c>
      <c r="E42" s="18">
        <v>606.60787004305985</v>
      </c>
      <c r="F42" s="18">
        <v>606.7248854500898</v>
      </c>
      <c r="G42" s="18">
        <v>651.93320465950853</v>
      </c>
      <c r="H42" s="18">
        <v>710.48736404814974</v>
      </c>
      <c r="I42" s="18">
        <v>789.11784456402108</v>
      </c>
      <c r="J42" s="18">
        <v>863.81989116529837</v>
      </c>
      <c r="K42" s="18">
        <v>1018.9533325374483</v>
      </c>
      <c r="L42" s="18">
        <v>1209.2403163563254</v>
      </c>
      <c r="M42" s="18">
        <v>1423.7174270117127</v>
      </c>
      <c r="N42" s="30"/>
      <c r="O42" s="18">
        <v>0</v>
      </c>
      <c r="P42" s="18">
        <v>0</v>
      </c>
      <c r="Q42" s="18">
        <v>0</v>
      </c>
      <c r="R42" s="18">
        <v>0</v>
      </c>
      <c r="S42" s="18">
        <v>0</v>
      </c>
      <c r="T42" s="18">
        <v>0</v>
      </c>
      <c r="U42" s="18">
        <v>0</v>
      </c>
      <c r="V42" s="18">
        <v>0</v>
      </c>
      <c r="W42" s="18">
        <v>0</v>
      </c>
      <c r="X42" s="18">
        <v>0</v>
      </c>
      <c r="Y42" s="18">
        <v>0</v>
      </c>
      <c r="Z42" s="18">
        <v>0</v>
      </c>
      <c r="AA42" s="30"/>
      <c r="AB42" s="18">
        <v>451.2769311721504</v>
      </c>
      <c r="AC42" s="18">
        <v>353.59530030148119</v>
      </c>
      <c r="AD42" s="18">
        <v>533.44832769173968</v>
      </c>
      <c r="AE42" s="18">
        <v>606.60787004305985</v>
      </c>
      <c r="AF42" s="18">
        <v>606.7248854500898</v>
      </c>
      <c r="AG42" s="18">
        <v>651.93320465950853</v>
      </c>
      <c r="AH42" s="18">
        <v>710.48736404814974</v>
      </c>
      <c r="AI42" s="18">
        <v>789.11784456402108</v>
      </c>
      <c r="AJ42" s="18">
        <v>863.81989116529837</v>
      </c>
      <c r="AK42" s="18">
        <v>1018.9533325374483</v>
      </c>
      <c r="AL42" s="18">
        <v>1209.2403163563254</v>
      </c>
      <c r="AM42" s="18">
        <v>1423.7174270117127</v>
      </c>
      <c r="AN42" s="30"/>
      <c r="AO42" s="18">
        <v>351.03085687736291</v>
      </c>
      <c r="AP42" s="18">
        <v>276.17482639759442</v>
      </c>
      <c r="AQ42" s="18">
        <v>392.27098954002429</v>
      </c>
      <c r="AR42" s="18">
        <v>428.57897611701901</v>
      </c>
      <c r="AS42" s="18">
        <v>466.38169746686094</v>
      </c>
      <c r="AT42" s="18">
        <v>505.85827545249396</v>
      </c>
      <c r="AU42" s="18">
        <v>547.09315314358344</v>
      </c>
      <c r="AV42" s="18">
        <v>590.16841235238758</v>
      </c>
      <c r="AW42" s="18">
        <v>634.53479452731119</v>
      </c>
      <c r="AX42" s="18">
        <v>830.2596774528547</v>
      </c>
      <c r="AY42" s="18">
        <v>981.59413326976642</v>
      </c>
      <c r="AZ42" s="18">
        <v>1160.3580496125985</v>
      </c>
    </row>
    <row r="43" spans="1:57" x14ac:dyDescent="0.35">
      <c r="A43" s="10" t="s">
        <v>68</v>
      </c>
      <c r="B43" s="18">
        <v>88.354335326606744</v>
      </c>
      <c r="C43" s="18">
        <v>99.064941064068407</v>
      </c>
      <c r="D43" s="18">
        <v>145.54537017507732</v>
      </c>
      <c r="E43" s="18">
        <v>165.50612761045397</v>
      </c>
      <c r="F43" s="18">
        <v>165.53805394679861</v>
      </c>
      <c r="G43" s="18">
        <v>177.87263484763176</v>
      </c>
      <c r="H43" s="18">
        <v>193.84847798202992</v>
      </c>
      <c r="I43" s="18">
        <v>215.3019192989178</v>
      </c>
      <c r="J43" s="18">
        <v>235.68353165201086</v>
      </c>
      <c r="K43" s="18">
        <v>278.00994450017475</v>
      </c>
      <c r="L43" s="18">
        <v>329.92760561508891</v>
      </c>
      <c r="M43" s="18">
        <v>388.44527048338722</v>
      </c>
      <c r="N43" s="30"/>
      <c r="O43" s="18">
        <v>0</v>
      </c>
      <c r="P43" s="18">
        <v>0</v>
      </c>
      <c r="Q43" s="18">
        <v>0</v>
      </c>
      <c r="R43" s="18">
        <v>0</v>
      </c>
      <c r="S43" s="18">
        <v>0</v>
      </c>
      <c r="T43" s="18">
        <v>0</v>
      </c>
      <c r="U43" s="18">
        <v>0</v>
      </c>
      <c r="V43" s="18">
        <v>0</v>
      </c>
      <c r="W43" s="18">
        <v>0</v>
      </c>
      <c r="X43" s="18">
        <v>0</v>
      </c>
      <c r="Y43" s="18">
        <v>0</v>
      </c>
      <c r="Z43" s="18">
        <v>0</v>
      </c>
      <c r="AA43" s="30"/>
      <c r="AB43" s="18">
        <v>88.354335326606744</v>
      </c>
      <c r="AC43" s="18">
        <v>99.064941064068407</v>
      </c>
      <c r="AD43" s="18">
        <v>145.54537017507732</v>
      </c>
      <c r="AE43" s="18">
        <v>165.50612761045397</v>
      </c>
      <c r="AF43" s="18">
        <v>165.53805394679861</v>
      </c>
      <c r="AG43" s="18">
        <v>177.87263484763176</v>
      </c>
      <c r="AH43" s="18">
        <v>193.84847798202992</v>
      </c>
      <c r="AI43" s="18">
        <v>215.3019192989178</v>
      </c>
      <c r="AJ43" s="18">
        <v>235.68353165201086</v>
      </c>
      <c r="AK43" s="18">
        <v>278.00994450017475</v>
      </c>
      <c r="AL43" s="18">
        <v>329.92760561508891</v>
      </c>
      <c r="AM43" s="18">
        <v>388.44527048338722</v>
      </c>
      <c r="AN43" s="30"/>
      <c r="AO43" s="18">
        <v>68.72741745954032</v>
      </c>
      <c r="AP43" s="18">
        <v>77.374452876296928</v>
      </c>
      <c r="AQ43" s="18">
        <v>107.02672296038916</v>
      </c>
      <c r="AR43" s="18">
        <v>116.93294831032432</v>
      </c>
      <c r="AS43" s="18">
        <v>127.24699521397767</v>
      </c>
      <c r="AT43" s="18">
        <v>138.01773505494023</v>
      </c>
      <c r="AU43" s="18">
        <v>149.26820717403501</v>
      </c>
      <c r="AV43" s="18">
        <v>161.02080666958668</v>
      </c>
      <c r="AW43" s="18">
        <v>173.12567452983362</v>
      </c>
      <c r="AX43" s="18">
        <v>226.52700519129817</v>
      </c>
      <c r="AY43" s="18">
        <v>267.81690760307282</v>
      </c>
      <c r="AZ43" s="18">
        <v>316.59062949408803</v>
      </c>
      <c r="BA43" s="30"/>
      <c r="BB43" s="29"/>
      <c r="BC43" s="29"/>
      <c r="BD43" s="30"/>
      <c r="BE43" s="30"/>
    </row>
    <row r="44" spans="1:57" x14ac:dyDescent="0.35">
      <c r="A44" s="10" t="s">
        <v>69</v>
      </c>
      <c r="B44" s="18">
        <v>616.29163062446673</v>
      </c>
      <c r="C44" s="18">
        <v>302.11946817407261</v>
      </c>
      <c r="D44" s="18">
        <v>583.92425996476845</v>
      </c>
      <c r="E44" s="18">
        <v>664.00630242182513</v>
      </c>
      <c r="F44" s="18">
        <v>664.13439005732312</v>
      </c>
      <c r="G44" s="18">
        <v>713.62040954272959</v>
      </c>
      <c r="H44" s="18">
        <v>777.71507891177339</v>
      </c>
      <c r="I44" s="18">
        <v>863.78573048655267</v>
      </c>
      <c r="J44" s="18">
        <v>945.55623198620538</v>
      </c>
      <c r="K44" s="18">
        <v>1115.3687053723188</v>
      </c>
      <c r="L44" s="18">
        <v>1323.6610186843848</v>
      </c>
      <c r="M44" s="18">
        <v>1558.432376316608</v>
      </c>
      <c r="N44" s="30"/>
      <c r="O44" s="18">
        <v>0</v>
      </c>
      <c r="P44" s="18">
        <v>0</v>
      </c>
      <c r="Q44" s="18">
        <v>0</v>
      </c>
      <c r="R44" s="18">
        <v>0</v>
      </c>
      <c r="S44" s="18">
        <v>0</v>
      </c>
      <c r="T44" s="18">
        <v>0</v>
      </c>
      <c r="U44" s="18">
        <v>0</v>
      </c>
      <c r="V44" s="18">
        <v>0</v>
      </c>
      <c r="W44" s="18">
        <v>0</v>
      </c>
      <c r="X44" s="18">
        <v>0</v>
      </c>
      <c r="Y44" s="18">
        <v>0</v>
      </c>
      <c r="Z44" s="18">
        <v>0</v>
      </c>
      <c r="AA44" s="30"/>
      <c r="AB44" s="18">
        <v>616.29163062446673</v>
      </c>
      <c r="AC44" s="18">
        <v>302.11946817407261</v>
      </c>
      <c r="AD44" s="18">
        <v>583.92425996476845</v>
      </c>
      <c r="AE44" s="18">
        <v>664.00630242182513</v>
      </c>
      <c r="AF44" s="18">
        <v>664.13439005732312</v>
      </c>
      <c r="AG44" s="18">
        <v>713.62040954272959</v>
      </c>
      <c r="AH44" s="18">
        <v>777.71507891177339</v>
      </c>
      <c r="AI44" s="18">
        <v>863.78573048655267</v>
      </c>
      <c r="AJ44" s="18">
        <v>945.55623198620538</v>
      </c>
      <c r="AK44" s="18">
        <v>1115.3687053723188</v>
      </c>
      <c r="AL44" s="18">
        <v>1323.6610186843848</v>
      </c>
      <c r="AM44" s="18">
        <v>1558.432376316608</v>
      </c>
      <c r="AN44" s="30"/>
      <c r="AO44" s="18">
        <v>479.38940424571962</v>
      </c>
      <c r="AP44" s="18">
        <v>235.96974168821708</v>
      </c>
      <c r="AQ44" s="18">
        <v>429.38844379538392</v>
      </c>
      <c r="AR44" s="18">
        <v>469.13196363079294</v>
      </c>
      <c r="AS44" s="18">
        <v>510.51165298960268</v>
      </c>
      <c r="AT44" s="18">
        <v>553.72358259850535</v>
      </c>
      <c r="AU44" s="18">
        <v>598.86018569686757</v>
      </c>
      <c r="AV44" s="18">
        <v>646.01131083981943</v>
      </c>
      <c r="AW44" s="18">
        <v>694.5757275489425</v>
      </c>
      <c r="AX44" s="18">
        <v>908.8204847000643</v>
      </c>
      <c r="AY44" s="18">
        <v>1074.4745050293313</v>
      </c>
      <c r="AZ44" s="18">
        <v>1270.1534155070713</v>
      </c>
    </row>
    <row r="45" spans="1:57" x14ac:dyDescent="0.35">
      <c r="A45" s="9" t="s">
        <v>70</v>
      </c>
      <c r="B45" s="3">
        <v>609.30544203966656</v>
      </c>
      <c r="C45" s="3">
        <v>710.77111019992344</v>
      </c>
      <c r="D45" s="3">
        <v>827.31370236866428</v>
      </c>
      <c r="E45" s="3">
        <v>893.48404648254109</v>
      </c>
      <c r="F45" s="3">
        <v>1003.1133173360108</v>
      </c>
      <c r="G45" s="3">
        <v>1152.5092517824901</v>
      </c>
      <c r="H45" s="3">
        <v>1391.1777615076594</v>
      </c>
      <c r="I45" s="3">
        <v>1688.7665797578661</v>
      </c>
      <c r="J45" s="3">
        <v>1977.8781527609385</v>
      </c>
      <c r="K45" s="3">
        <v>2477.9962178782012</v>
      </c>
      <c r="L45" s="3">
        <v>3182.8636026268505</v>
      </c>
      <c r="M45" s="3">
        <v>3942.3314290876488</v>
      </c>
      <c r="N45" s="30"/>
      <c r="O45" s="3">
        <v>0.37553863655350739</v>
      </c>
      <c r="P45" s="3">
        <v>0.51597622048295833</v>
      </c>
      <c r="Q45" s="3">
        <v>0.56516447337150666</v>
      </c>
      <c r="R45" s="3">
        <v>0.60993663231877093</v>
      </c>
      <c r="S45" s="3">
        <v>0.67601419989626521</v>
      </c>
      <c r="T45" s="3">
        <v>0.75964000546268906</v>
      </c>
      <c r="U45" s="3">
        <v>0.89782575239401297</v>
      </c>
      <c r="V45" s="3">
        <v>1.0597895705320823</v>
      </c>
      <c r="W45" s="3">
        <v>1.1779873258001672</v>
      </c>
      <c r="X45" s="3">
        <v>1.3449416727550698</v>
      </c>
      <c r="Y45" s="3">
        <v>5.5818803873514469</v>
      </c>
      <c r="Z45" s="3">
        <v>1.8211580722976066</v>
      </c>
      <c r="AA45" s="30"/>
      <c r="AB45" s="3">
        <v>608.92990340311303</v>
      </c>
      <c r="AC45" s="3">
        <v>710.25513397944064</v>
      </c>
      <c r="AD45" s="3">
        <v>826.74853789529277</v>
      </c>
      <c r="AE45" s="3">
        <v>892.87410985022234</v>
      </c>
      <c r="AF45" s="3">
        <v>1002.4373031361146</v>
      </c>
      <c r="AG45" s="3">
        <v>1151.7496117770274</v>
      </c>
      <c r="AH45" s="3">
        <v>1390.2799357552653</v>
      </c>
      <c r="AI45" s="3">
        <v>1687.7067901873338</v>
      </c>
      <c r="AJ45" s="3">
        <v>1976.7001654351379</v>
      </c>
      <c r="AK45" s="3">
        <v>2476.6512762054458</v>
      </c>
      <c r="AL45" s="3">
        <v>3177.2817222395001</v>
      </c>
      <c r="AM45" s="3">
        <v>3940.5102710153515</v>
      </c>
      <c r="AN45" s="30"/>
      <c r="AO45" s="3">
        <v>505.71965618259924</v>
      </c>
      <c r="AP45" s="3">
        <v>460.98921240228179</v>
      </c>
      <c r="AQ45" s="3">
        <v>609.73275093716757</v>
      </c>
      <c r="AR45" s="3">
        <v>670.59688904874383</v>
      </c>
      <c r="AS45" s="3">
        <v>737.94148857808887</v>
      </c>
      <c r="AT45" s="3">
        <v>884.55772776500532</v>
      </c>
      <c r="AU45" s="3">
        <v>1061.3916348728289</v>
      </c>
      <c r="AV45" s="3">
        <v>1273.5483041895025</v>
      </c>
      <c r="AW45" s="3">
        <v>1426.4890256727008</v>
      </c>
      <c r="AX45" s="3">
        <v>2233.310156077021</v>
      </c>
      <c r="AY45" s="3">
        <v>2741.5399650694117</v>
      </c>
      <c r="AZ45" s="3">
        <v>3373.5854098888062</v>
      </c>
      <c r="BA45" s="30"/>
      <c r="BB45" s="29"/>
      <c r="BC45" s="29"/>
      <c r="BD45" s="30"/>
      <c r="BE45" s="30"/>
    </row>
    <row r="46" spans="1:57" x14ac:dyDescent="0.35">
      <c r="A46" s="9" t="s">
        <v>60</v>
      </c>
      <c r="B46" s="3">
        <v>177.22068884701619</v>
      </c>
      <c r="C46" s="3">
        <v>204.5656947096347</v>
      </c>
      <c r="D46" s="3">
        <v>320.73559219984941</v>
      </c>
      <c r="E46" s="3">
        <v>346.38872044451472</v>
      </c>
      <c r="F46" s="3">
        <v>388.89014282994566</v>
      </c>
      <c r="G46" s="3">
        <v>446.80843110409421</v>
      </c>
      <c r="H46" s="3">
        <v>539.33619365291997</v>
      </c>
      <c r="I46" s="3">
        <v>654.70636772384398</v>
      </c>
      <c r="J46" s="3">
        <v>766.79005655128833</v>
      </c>
      <c r="K46" s="3">
        <v>960.67740946950312</v>
      </c>
      <c r="L46" s="3">
        <v>1233.9426260644223</v>
      </c>
      <c r="M46" s="3">
        <v>1528.3755145554808</v>
      </c>
      <c r="N46" s="30"/>
      <c r="O46" s="3">
        <v>2.6185161884831372</v>
      </c>
      <c r="P46" s="3">
        <v>3.4614386076513144</v>
      </c>
      <c r="Q46" s="3">
        <v>4.2232131825777852</v>
      </c>
      <c r="R46" s="3">
        <v>4.5949788660701945</v>
      </c>
      <c r="S46" s="3">
        <v>5.1349026018375552</v>
      </c>
      <c r="T46" s="3">
        <v>5.8184836524298014</v>
      </c>
      <c r="U46" s="3">
        <v>6.9353559521704078</v>
      </c>
      <c r="V46" s="3">
        <v>8.2569811724428188</v>
      </c>
      <c r="W46" s="3">
        <v>9.258031448770673</v>
      </c>
      <c r="X46" s="3">
        <v>10.759533382040532</v>
      </c>
      <c r="Y46" s="3">
        <v>12.758583742517583</v>
      </c>
      <c r="Z46" s="3">
        <v>14.569264578380837</v>
      </c>
      <c r="AA46" s="30"/>
      <c r="AB46" s="3">
        <v>174.60217265853305</v>
      </c>
      <c r="AC46" s="3">
        <v>201.10425610198342</v>
      </c>
      <c r="AD46" s="3">
        <v>316.5123790172716</v>
      </c>
      <c r="AE46" s="3">
        <v>341.7937415784445</v>
      </c>
      <c r="AF46" s="3">
        <v>383.75524022810811</v>
      </c>
      <c r="AG46" s="3">
        <v>440.98994745166442</v>
      </c>
      <c r="AH46" s="3">
        <v>532.40083770074955</v>
      </c>
      <c r="AI46" s="3">
        <v>646.44938655140118</v>
      </c>
      <c r="AJ46" s="3">
        <v>757.53202510251765</v>
      </c>
      <c r="AK46" s="3">
        <v>949.91787608746256</v>
      </c>
      <c r="AL46" s="3">
        <v>1221.1840423219046</v>
      </c>
      <c r="AM46" s="3">
        <v>1513.8062499770999</v>
      </c>
      <c r="AN46" s="30"/>
      <c r="AO46" s="3">
        <v>144.58276064202337</v>
      </c>
      <c r="AP46" s="3">
        <v>129.36350062793753</v>
      </c>
      <c r="AQ46" s="3">
        <v>232.37901249929064</v>
      </c>
      <c r="AR46" s="3">
        <v>255.62060575078482</v>
      </c>
      <c r="AS46" s="3">
        <v>281.21466647263213</v>
      </c>
      <c r="AT46" s="3">
        <v>337.40415296496673</v>
      </c>
      <c r="AU46" s="3">
        <v>404.89638123022905</v>
      </c>
      <c r="AV46" s="3">
        <v>485.88711508074937</v>
      </c>
      <c r="AW46" s="3">
        <v>544.22443060552655</v>
      </c>
      <c r="AX46" s="3">
        <v>855.57862116214585</v>
      </c>
      <c r="AY46" s="3">
        <v>1052.2543000342894</v>
      </c>
      <c r="AZ46" s="3">
        <v>1294.0190271308711</v>
      </c>
    </row>
    <row r="47" spans="1:57" x14ac:dyDescent="0.35">
      <c r="BA47" s="30"/>
      <c r="BB47" s="29"/>
      <c r="BC47" s="29"/>
      <c r="BD47" s="30"/>
      <c r="BE47" s="30"/>
    </row>
    <row r="48" spans="1:57" x14ac:dyDescent="0.35">
      <c r="A48" s="19"/>
    </row>
    <row r="49" spans="1:57" x14ac:dyDescent="0.35">
      <c r="A49" s="1" t="s">
        <v>34</v>
      </c>
      <c r="AO49" s="13" t="s">
        <v>40</v>
      </c>
      <c r="AP49" s="13"/>
      <c r="AQ49" s="13"/>
      <c r="AR49" s="13"/>
      <c r="AS49" s="13"/>
      <c r="AT49" s="13"/>
      <c r="AU49" s="13"/>
      <c r="AV49" s="13"/>
      <c r="BA49" s="30"/>
      <c r="BB49" s="29"/>
      <c r="BC49" s="29"/>
      <c r="BD49" s="30"/>
      <c r="BE49" s="30"/>
    </row>
    <row r="50" spans="1:57" x14ac:dyDescent="0.35">
      <c r="A50" s="1" t="s">
        <v>84</v>
      </c>
      <c r="AO50" s="4">
        <v>14533.838146349903</v>
      </c>
      <c r="AP50" s="4">
        <v>14574.422890498776</v>
      </c>
      <c r="AQ50" s="4">
        <v>14949.732568954125</v>
      </c>
      <c r="AR50" s="4">
        <v>15846.716523091372</v>
      </c>
      <c r="AS50" s="4">
        <v>16322.118018784115</v>
      </c>
      <c r="AT50" s="4">
        <v>16322.118018784115</v>
      </c>
      <c r="AU50" s="4">
        <v>16322.118018784113</v>
      </c>
      <c r="AV50" s="4">
        <v>16566.949789065879</v>
      </c>
    </row>
    <row r="51" spans="1:57" x14ac:dyDescent="0.35">
      <c r="A51" s="10" t="s">
        <v>44</v>
      </c>
      <c r="AO51" s="4">
        <v>4278.7791983264733</v>
      </c>
      <c r="AP51" s="4">
        <v>4446.6318231412752</v>
      </c>
      <c r="AQ51" s="4">
        <v>4617.7776240340299</v>
      </c>
      <c r="AR51" s="4">
        <v>4923.9000862981393</v>
      </c>
      <c r="AS51" s="4">
        <v>5167.335554030622</v>
      </c>
      <c r="AT51" s="4">
        <v>5104.1806697643669</v>
      </c>
      <c r="AU51" s="4">
        <v>5146.399759348672</v>
      </c>
      <c r="AV51" s="4">
        <v>5332.1548508564911</v>
      </c>
      <c r="BA51" s="30"/>
      <c r="BB51" s="29"/>
      <c r="BC51" s="29"/>
      <c r="BD51" s="30"/>
      <c r="BE51" s="30"/>
    </row>
    <row r="52" spans="1:57" x14ac:dyDescent="0.35">
      <c r="A52" s="10" t="s">
        <v>45</v>
      </c>
      <c r="AO52" s="40">
        <v>3157.5331354157779</v>
      </c>
      <c r="AP52" s="40">
        <v>3207.9588790104635</v>
      </c>
      <c r="AQ52" s="40">
        <v>3578.205953595012</v>
      </c>
      <c r="AR52" s="40">
        <v>3869.370762719303</v>
      </c>
      <c r="AS52" s="40">
        <v>4097.6242125148701</v>
      </c>
      <c r="AT52" s="40">
        <v>4019.0595800426458</v>
      </c>
      <c r="AU52" s="40">
        <v>4045.6377751978921</v>
      </c>
      <c r="AV52" s="40">
        <v>4215.5173588602165</v>
      </c>
    </row>
    <row r="53" spans="1:57" x14ac:dyDescent="0.35">
      <c r="A53" s="10" t="s">
        <v>80</v>
      </c>
      <c r="AO53" s="40">
        <v>0</v>
      </c>
      <c r="AP53" s="40">
        <v>0</v>
      </c>
      <c r="AQ53" s="40">
        <v>0</v>
      </c>
      <c r="AR53" s="40">
        <v>0</v>
      </c>
      <c r="AS53" s="40">
        <v>0</v>
      </c>
      <c r="AT53" s="40">
        <v>0</v>
      </c>
      <c r="AU53" s="40">
        <v>0</v>
      </c>
      <c r="AV53" s="40">
        <v>0</v>
      </c>
      <c r="BA53" s="30"/>
      <c r="BB53" s="29"/>
      <c r="BC53" s="29"/>
      <c r="BD53" s="30"/>
      <c r="BE53" s="30"/>
    </row>
    <row r="54" spans="1:57" x14ac:dyDescent="0.35">
      <c r="A54" s="7" t="s">
        <v>13</v>
      </c>
      <c r="AO54" s="40">
        <v>0</v>
      </c>
      <c r="AP54" s="40">
        <v>0</v>
      </c>
      <c r="AQ54" s="40">
        <v>0</v>
      </c>
      <c r="AR54" s="40">
        <v>0</v>
      </c>
      <c r="AS54" s="40">
        <v>0</v>
      </c>
      <c r="AT54" s="40">
        <v>0</v>
      </c>
      <c r="AU54" s="40">
        <v>0</v>
      </c>
      <c r="AV54" s="40">
        <v>0</v>
      </c>
    </row>
    <row r="55" spans="1:57" x14ac:dyDescent="0.35">
      <c r="A55" s="9" t="s">
        <v>64</v>
      </c>
      <c r="AO55" s="40">
        <v>0</v>
      </c>
      <c r="AP55" s="40">
        <v>0</v>
      </c>
      <c r="AQ55" s="40">
        <v>0</v>
      </c>
      <c r="AR55" s="40">
        <v>0</v>
      </c>
      <c r="AS55" s="40">
        <v>0</v>
      </c>
      <c r="AT55" s="40">
        <v>0</v>
      </c>
      <c r="AU55" s="40">
        <v>0</v>
      </c>
      <c r="AV55" s="40">
        <v>0</v>
      </c>
    </row>
    <row r="56" spans="1:57" x14ac:dyDescent="0.35">
      <c r="A56" s="10" t="s">
        <v>56</v>
      </c>
      <c r="AO56" s="40">
        <v>969.94773974371662</v>
      </c>
      <c r="AP56" s="40">
        <v>1029.5350201785263</v>
      </c>
      <c r="AQ56" s="40">
        <v>997.1768759879003</v>
      </c>
      <c r="AR56" s="40">
        <v>1012.1345291277187</v>
      </c>
      <c r="AS56" s="40">
        <v>1027.3165470646343</v>
      </c>
      <c r="AT56" s="40">
        <v>1042.7262952706037</v>
      </c>
      <c r="AU56" s="40">
        <v>1058.3671896996627</v>
      </c>
      <c r="AV56" s="40">
        <v>1074.2426975451576</v>
      </c>
    </row>
    <row r="57" spans="1:57" x14ac:dyDescent="0.35">
      <c r="A57" s="10" t="s">
        <v>57</v>
      </c>
      <c r="AO57" s="40">
        <v>11.374308203524373</v>
      </c>
      <c r="AP57" s="40">
        <v>0</v>
      </c>
      <c r="AQ57" s="40">
        <v>12.444539714174025</v>
      </c>
      <c r="AR57" s="40">
        <v>12.444539714174025</v>
      </c>
      <c r="AS57" s="40">
        <v>12.444539714174025</v>
      </c>
      <c r="AT57" s="40">
        <v>12.444539714174025</v>
      </c>
      <c r="AU57" s="40">
        <v>12.444539714174025</v>
      </c>
      <c r="AV57" s="40">
        <v>12.444539714174025</v>
      </c>
    </row>
    <row r="58" spans="1:57" x14ac:dyDescent="0.35">
      <c r="A58" s="9" t="s">
        <v>54</v>
      </c>
      <c r="AO58" s="40">
        <v>0</v>
      </c>
      <c r="AP58" s="40">
        <v>0</v>
      </c>
      <c r="AQ58" s="40">
        <v>0</v>
      </c>
      <c r="AR58" s="40">
        <v>0</v>
      </c>
      <c r="AS58" s="40">
        <v>0</v>
      </c>
      <c r="AT58" s="40">
        <v>0</v>
      </c>
      <c r="AU58" s="40">
        <v>0</v>
      </c>
      <c r="AV58" s="40">
        <v>0</v>
      </c>
    </row>
    <row r="59" spans="1:57" x14ac:dyDescent="0.35">
      <c r="A59" s="9" t="s">
        <v>55</v>
      </c>
      <c r="AO59" s="40">
        <v>33.333847739538193</v>
      </c>
      <c r="AP59" s="40">
        <v>70.633088335722135</v>
      </c>
      <c r="AQ59" s="40">
        <v>28.998799894400655</v>
      </c>
      <c r="AR59" s="40">
        <v>28.998799894400655</v>
      </c>
      <c r="AS59" s="40">
        <v>28.998799894400655</v>
      </c>
      <c r="AT59" s="40">
        <v>28.998799894400655</v>
      </c>
      <c r="AU59" s="40">
        <v>28.998799894400655</v>
      </c>
      <c r="AV59" s="40">
        <v>28.998799894400655</v>
      </c>
    </row>
    <row r="60" spans="1:57" x14ac:dyDescent="0.35">
      <c r="A60" s="10" t="s">
        <v>58</v>
      </c>
      <c r="AO60" s="40">
        <v>0</v>
      </c>
      <c r="AP60" s="40">
        <v>0</v>
      </c>
      <c r="AQ60" s="40">
        <v>0</v>
      </c>
      <c r="AR60" s="40">
        <v>0</v>
      </c>
      <c r="AS60" s="40">
        <v>0</v>
      </c>
      <c r="AT60" s="40">
        <v>0</v>
      </c>
      <c r="AU60" s="40">
        <v>0</v>
      </c>
      <c r="AV60" s="40">
        <v>0</v>
      </c>
    </row>
    <row r="61" spans="1:57" x14ac:dyDescent="0.35">
      <c r="A61" s="10" t="s">
        <v>67</v>
      </c>
      <c r="AO61" s="40">
        <v>106.56262219447342</v>
      </c>
      <c r="AP61" s="40">
        <v>138.4241120870357</v>
      </c>
      <c r="AQ61" s="40">
        <v>0.72431515173331007</v>
      </c>
      <c r="AR61" s="40">
        <v>0.72431515173331007</v>
      </c>
      <c r="AS61" s="40">
        <v>0.72431515173331007</v>
      </c>
      <c r="AT61" s="40">
        <v>0.72431515173331007</v>
      </c>
      <c r="AU61" s="40">
        <v>0.72431515173331007</v>
      </c>
      <c r="AV61" s="40">
        <v>0.72431515173331007</v>
      </c>
    </row>
    <row r="62" spans="1:57" x14ac:dyDescent="0.35">
      <c r="A62" s="10" t="s">
        <v>68</v>
      </c>
      <c r="AO62" s="40">
        <v>0</v>
      </c>
      <c r="AP62" s="40">
        <v>0</v>
      </c>
      <c r="AQ62" s="40">
        <v>0</v>
      </c>
      <c r="AR62" s="40">
        <v>0</v>
      </c>
      <c r="AS62" s="40">
        <v>0</v>
      </c>
      <c r="AT62" s="40">
        <v>0</v>
      </c>
      <c r="AU62" s="40">
        <v>0</v>
      </c>
      <c r="AV62" s="40">
        <v>0</v>
      </c>
    </row>
    <row r="63" spans="1:57" x14ac:dyDescent="0.35">
      <c r="A63" s="10" t="s">
        <v>69</v>
      </c>
      <c r="AO63" s="40">
        <v>0</v>
      </c>
      <c r="AP63" s="40">
        <v>0</v>
      </c>
      <c r="AQ63" s="40">
        <v>0</v>
      </c>
      <c r="AR63" s="40">
        <v>0</v>
      </c>
      <c r="AS63" s="40">
        <v>0</v>
      </c>
      <c r="AT63" s="40">
        <v>0</v>
      </c>
      <c r="AU63" s="40">
        <v>0</v>
      </c>
      <c r="AV63" s="40">
        <v>0</v>
      </c>
    </row>
    <row r="64" spans="1:57" x14ac:dyDescent="0.35">
      <c r="A64" s="9" t="s">
        <v>70</v>
      </c>
      <c r="AO64" s="40">
        <v>0</v>
      </c>
      <c r="AP64" s="40">
        <v>0</v>
      </c>
      <c r="AQ64" s="40">
        <v>0</v>
      </c>
      <c r="AR64" s="40">
        <v>0</v>
      </c>
      <c r="AS64" s="40">
        <v>0</v>
      </c>
      <c r="AT64" s="40">
        <v>0</v>
      </c>
      <c r="AU64" s="40">
        <v>0</v>
      </c>
      <c r="AV64" s="40">
        <v>0</v>
      </c>
    </row>
    <row r="65" spans="1:48" x14ac:dyDescent="0.35">
      <c r="A65" s="9" t="s">
        <v>60</v>
      </c>
      <c r="AO65" s="40">
        <v>2.7545029443251691E-2</v>
      </c>
      <c r="AP65" s="40">
        <v>8.0723529526539578E-2</v>
      </c>
      <c r="AQ65" s="40">
        <v>0.22713969080923277</v>
      </c>
      <c r="AR65" s="40">
        <v>0.22713969080923277</v>
      </c>
      <c r="AS65" s="40">
        <v>0.22713969080923277</v>
      </c>
      <c r="AT65" s="40">
        <v>0.22713969080923277</v>
      </c>
      <c r="AU65" s="40">
        <v>0.22713969080923277</v>
      </c>
      <c r="AV65" s="40">
        <v>0.22713969080923277</v>
      </c>
    </row>
    <row r="66" spans="1:48" x14ac:dyDescent="0.35">
      <c r="AO66" s="40">
        <v>0</v>
      </c>
      <c r="AP66" s="40">
        <v>0</v>
      </c>
      <c r="AQ66" s="40">
        <v>0</v>
      </c>
      <c r="AR66" s="40">
        <v>0</v>
      </c>
      <c r="AS66" s="40">
        <v>0</v>
      </c>
      <c r="AT66" s="40">
        <v>0</v>
      </c>
      <c r="AU66" s="40">
        <v>0</v>
      </c>
      <c r="AV66" s="40">
        <v>0</v>
      </c>
    </row>
  </sheetData>
  <mergeCells count="1">
    <mergeCell ref="BB3:BC3"/>
  </mergeCells>
  <conditionalFormatting sqref="AP11 AU11:AX11">
    <cfRule type="cellIs" dxfId="130" priority="51" operator="lessThan">
      <formula>0</formula>
    </cfRule>
  </conditionalFormatting>
  <conditionalFormatting sqref="AY11">
    <cfRule type="cellIs" dxfId="129" priority="14" operator="lessThan">
      <formula>0</formula>
    </cfRule>
  </conditionalFormatting>
  <conditionalFormatting sqref="AZ11">
    <cfRule type="cellIs" dxfId="128" priority="13" operator="lessThan">
      <formula>0</formula>
    </cfRule>
  </conditionalFormatting>
  <conditionalFormatting sqref="B11:J11 B12">
    <cfRule type="cellIs" dxfId="127" priority="50" operator="notEqual">
      <formula>#REF!</formula>
    </cfRule>
  </conditionalFormatting>
  <conditionalFormatting sqref="O11:W11">
    <cfRule type="cellIs" dxfId="126" priority="49" operator="notEqual">
      <formula>#REF!</formula>
    </cfRule>
  </conditionalFormatting>
  <conditionalFormatting sqref="AO11">
    <cfRule type="cellIs" dxfId="125" priority="48" operator="notEqual">
      <formula>#REF!</formula>
    </cfRule>
  </conditionalFormatting>
  <conditionalFormatting sqref="B30:J30 B31 AO31:AZ31">
    <cfRule type="cellIs" dxfId="124" priority="47" operator="notEqual">
      <formula>#REF!</formula>
    </cfRule>
  </conditionalFormatting>
  <conditionalFormatting sqref="O30:W30">
    <cfRule type="cellIs" dxfId="123" priority="46" operator="notEqual">
      <formula>#REF!</formula>
    </cfRule>
  </conditionalFormatting>
  <conditionalFormatting sqref="AO30:AW30">
    <cfRule type="cellIs" dxfId="122" priority="44" operator="notEqual">
      <formula>#REF!</formula>
    </cfRule>
  </conditionalFormatting>
  <conditionalFormatting sqref="K11:M11">
    <cfRule type="cellIs" dxfId="121" priority="106" operator="notEqual">
      <formula>#REF!</formula>
    </cfRule>
  </conditionalFormatting>
  <conditionalFormatting sqref="K30:M30">
    <cfRule type="cellIs" dxfId="120" priority="107" operator="notEqual">
      <formula>#REF!</formula>
    </cfRule>
  </conditionalFormatting>
  <conditionalFormatting sqref="X11:Z11">
    <cfRule type="cellIs" dxfId="119" priority="109" operator="notEqual">
      <formula>#REF!</formula>
    </cfRule>
  </conditionalFormatting>
  <conditionalFormatting sqref="X30:Z30">
    <cfRule type="cellIs" dxfId="118" priority="110" operator="notEqual">
      <formula>#REF!</formula>
    </cfRule>
  </conditionalFormatting>
  <conditionalFormatting sqref="AX30:AZ30">
    <cfRule type="cellIs" dxfId="117" priority="139" operator="notEqual">
      <formula>#REF!</formula>
    </cfRule>
  </conditionalFormatting>
  <conditionalFormatting sqref="C12:AZ12">
    <cfRule type="cellIs" dxfId="116" priority="9" operator="notEqual">
      <formula>#REF!</formula>
    </cfRule>
  </conditionalFormatting>
  <conditionalFormatting sqref="BD11:BD27 BD29 BD31 BD33 BD35 BD37 BD39 BD41 BD43 BD45 BD47 BD49 BD51 BD53">
    <cfRule type="colorScale" priority="3118">
      <colorScale>
        <cfvo type="min"/>
        <cfvo type="percentile" val="50"/>
        <cfvo type="max"/>
        <color rgb="FFFF0000"/>
        <color theme="0"/>
        <color theme="3"/>
      </colorScale>
    </cfRule>
  </conditionalFormatting>
  <conditionalFormatting sqref="C31:M31">
    <cfRule type="cellIs" dxfId="115" priority="8" operator="notEqual">
      <formula>#REF!</formula>
    </cfRule>
  </conditionalFormatting>
  <conditionalFormatting sqref="O31:Z31">
    <cfRule type="cellIs" dxfId="114" priority="7" operator="notEqual">
      <formula>#REF!</formula>
    </cfRule>
  </conditionalFormatting>
  <conditionalFormatting sqref="AB31:AM31">
    <cfRule type="cellIs" dxfId="113" priority="6" operator="notEqual">
      <formula>#REF!</formula>
    </cfRule>
  </conditionalFormatting>
  <conditionalFormatting sqref="BK30:BM30">
    <cfRule type="cellIs" dxfId="112" priority="4" operator="notEqual">
      <formula>#REF!</formula>
    </cfRule>
  </conditionalFormatting>
  <conditionalFormatting sqref="AO51:AV51">
    <cfRule type="cellIs" dxfId="111" priority="2" operator="notEqual">
      <formula>#REF!</formula>
    </cfRule>
  </conditionalFormatting>
  <conditionalFormatting sqref="AO50:AV50">
    <cfRule type="cellIs" dxfId="110" priority="1" operator="notEqual">
      <formula>#REF!</formula>
    </cfRule>
  </conditionalFormatting>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5">
    <tabColor theme="1"/>
  </sheetPr>
  <dimension ref="A1:BF100"/>
  <sheetViews>
    <sheetView showGridLines="0" topLeftCell="A2" zoomScaleNormal="100" workbookViewId="0">
      <pane xSplit="1" ySplit="3" topLeftCell="B8" activePane="bottomRight" state="frozen"/>
      <selection activeCell="A2" sqref="A2"/>
      <selection pane="topRight" activeCell="B2" sqref="B2"/>
      <selection pane="bottomLeft" activeCell="A4" sqref="A4"/>
      <selection pane="bottomRight" activeCell="A100" sqref="A100:AM100"/>
    </sheetView>
  </sheetViews>
  <sheetFormatPr defaultColWidth="9.1796875" defaultRowHeight="14.5" x14ac:dyDescent="0.35"/>
  <cols>
    <col min="1" max="1" width="24.81640625" style="16" customWidth="1"/>
    <col min="2" max="2" width="9.26953125" style="16" bestFit="1" customWidth="1"/>
    <col min="3" max="11" width="8.7265625" style="16" bestFit="1" customWidth="1"/>
    <col min="12" max="13" width="8.7265625" style="16" customWidth="1"/>
    <col min="14" max="14" width="9.1796875" style="19"/>
    <col min="15" max="15" width="9.1796875" style="32"/>
    <col min="16" max="20" width="10.26953125" style="32" customWidth="1"/>
    <col min="21" max="22" width="10.7265625" style="32" customWidth="1"/>
    <col min="23" max="26" width="11.1796875" style="32" customWidth="1"/>
    <col min="27" max="27" width="9.1796875" style="19"/>
    <col min="28" max="28" width="9.1796875" style="16"/>
    <col min="29" max="33" width="10.26953125" style="16" customWidth="1"/>
    <col min="34" max="35" width="10.7265625" style="16" customWidth="1"/>
    <col min="36" max="39" width="11.1796875" style="16" customWidth="1"/>
    <col min="40" max="40" width="9.1796875" style="19"/>
    <col min="41" max="41" width="10.81640625" style="16" bestFit="1" customWidth="1"/>
    <col min="42" max="50" width="8.7265625" style="16" bestFit="1" customWidth="1"/>
    <col min="51" max="52" width="8.7265625" style="16" customWidth="1"/>
    <col min="53" max="57" width="9.1796875" style="19"/>
    <col min="58" max="58" width="9.1796875" style="11"/>
    <col min="59" max="16384" width="9.1796875" style="16"/>
  </cols>
  <sheetData>
    <row r="1" spans="1:58" ht="15" hidden="1" customHeight="1" x14ac:dyDescent="0.35">
      <c r="C1" s="16" t="b">
        <v>0</v>
      </c>
      <c r="D1" s="16" t="b">
        <v>0</v>
      </c>
      <c r="E1" s="16" t="b">
        <v>0</v>
      </c>
      <c r="F1" s="16" t="b">
        <v>0</v>
      </c>
      <c r="G1" s="16" t="b">
        <v>0</v>
      </c>
      <c r="H1" s="16" t="b">
        <v>0</v>
      </c>
      <c r="P1" s="32" t="b">
        <v>0</v>
      </c>
      <c r="Q1" s="32" t="b">
        <v>0</v>
      </c>
      <c r="R1" s="32" t="b">
        <v>0</v>
      </c>
      <c r="S1" s="32" t="b">
        <v>0</v>
      </c>
      <c r="T1" s="32" t="b">
        <v>0</v>
      </c>
      <c r="U1" s="32" t="b">
        <v>0</v>
      </c>
      <c r="W1" s="32" t="b">
        <v>0</v>
      </c>
      <c r="X1" s="32" t="b">
        <v>0</v>
      </c>
      <c r="AP1" s="16" t="b">
        <v>0</v>
      </c>
      <c r="AQ1" s="16" t="b">
        <v>0</v>
      </c>
      <c r="AR1" s="16" t="b">
        <v>0</v>
      </c>
      <c r="AS1" s="16" t="b">
        <v>0</v>
      </c>
      <c r="AT1" s="16" t="b">
        <v>0</v>
      </c>
      <c r="AU1" s="16" t="b">
        <v>0</v>
      </c>
      <c r="AW1" s="16" t="b">
        <v>0</v>
      </c>
      <c r="AX1" s="16" t="b">
        <v>0</v>
      </c>
    </row>
    <row r="2" spans="1:58" s="32" customFormat="1" ht="15" customHeight="1" x14ac:dyDescent="0.35">
      <c r="B2" s="32">
        <v>2</v>
      </c>
      <c r="C2" s="32">
        <v>3</v>
      </c>
      <c r="D2" s="32">
        <v>4</v>
      </c>
      <c r="E2" s="32">
        <v>5</v>
      </c>
      <c r="F2" s="32">
        <v>6</v>
      </c>
      <c r="G2" s="32">
        <v>7</v>
      </c>
      <c r="H2" s="32">
        <v>8</v>
      </c>
      <c r="I2" s="32">
        <v>9</v>
      </c>
      <c r="J2" s="32">
        <v>10</v>
      </c>
      <c r="K2" s="32">
        <v>14</v>
      </c>
      <c r="N2" s="25"/>
      <c r="O2" s="32">
        <v>25</v>
      </c>
      <c r="P2" s="32">
        <v>26</v>
      </c>
      <c r="Q2" s="32">
        <v>27</v>
      </c>
      <c r="R2" s="32">
        <v>28</v>
      </c>
      <c r="S2" s="32">
        <v>29</v>
      </c>
      <c r="T2" s="32">
        <v>30</v>
      </c>
      <c r="U2" s="32">
        <v>31</v>
      </c>
      <c r="V2" s="32">
        <v>32</v>
      </c>
      <c r="W2" s="32">
        <v>33</v>
      </c>
      <c r="X2" s="32">
        <v>37</v>
      </c>
      <c r="AA2" s="25"/>
      <c r="AB2" s="32">
        <v>48</v>
      </c>
      <c r="AC2" s="32">
        <v>49</v>
      </c>
      <c r="AD2" s="32">
        <v>50</v>
      </c>
      <c r="AE2" s="32">
        <v>51</v>
      </c>
      <c r="AF2" s="32">
        <v>52</v>
      </c>
      <c r="AG2" s="32">
        <v>53</v>
      </c>
      <c r="AH2" s="32">
        <v>54</v>
      </c>
      <c r="AI2" s="32">
        <v>55</v>
      </c>
      <c r="AJ2" s="32">
        <v>56</v>
      </c>
      <c r="AK2" s="32">
        <v>60</v>
      </c>
      <c r="AL2" s="32">
        <v>61</v>
      </c>
      <c r="AM2" s="32">
        <v>62</v>
      </c>
      <c r="AN2" s="25"/>
      <c r="AO2" s="32">
        <v>71</v>
      </c>
      <c r="AP2" s="32">
        <v>72</v>
      </c>
      <c r="AQ2" s="32">
        <v>73</v>
      </c>
      <c r="AR2" s="32">
        <v>74</v>
      </c>
      <c r="AS2" s="32">
        <v>75</v>
      </c>
      <c r="AT2" s="32">
        <v>76</v>
      </c>
      <c r="AU2" s="32">
        <v>77</v>
      </c>
      <c r="AV2" s="32">
        <v>78</v>
      </c>
      <c r="AW2" s="32">
        <v>79</v>
      </c>
      <c r="AX2" s="32">
        <v>83</v>
      </c>
      <c r="AY2" s="32">
        <v>84</v>
      </c>
      <c r="AZ2" s="32">
        <v>85</v>
      </c>
      <c r="BA2" s="25"/>
      <c r="BB2" s="25"/>
      <c r="BC2" s="25"/>
      <c r="BD2" s="25"/>
      <c r="BE2" s="25"/>
      <c r="BF2" s="26"/>
    </row>
    <row r="3" spans="1:58" x14ac:dyDescent="0.35">
      <c r="A3" s="5"/>
      <c r="B3" s="24" t="s">
        <v>35</v>
      </c>
      <c r="C3" s="24"/>
      <c r="D3" s="24"/>
      <c r="E3" s="24"/>
      <c r="F3" s="24"/>
      <c r="G3" s="24"/>
      <c r="H3" s="24"/>
      <c r="I3" s="24"/>
      <c r="J3" s="24"/>
      <c r="K3" s="24"/>
      <c r="L3" s="24"/>
      <c r="M3" s="24"/>
      <c r="N3" s="21"/>
      <c r="O3" s="24" t="s">
        <v>36</v>
      </c>
      <c r="P3" s="24"/>
      <c r="Q3" s="24"/>
      <c r="R3" s="24"/>
      <c r="S3" s="24"/>
      <c r="T3" s="24"/>
      <c r="U3" s="24"/>
      <c r="V3" s="24"/>
      <c r="W3" s="24"/>
      <c r="X3" s="24"/>
      <c r="Y3" s="24"/>
      <c r="Z3" s="24"/>
      <c r="AA3" s="21"/>
      <c r="AB3" s="24" t="s">
        <v>38</v>
      </c>
      <c r="AC3" s="24"/>
      <c r="AD3" s="24"/>
      <c r="AE3" s="24"/>
      <c r="AF3" s="24"/>
      <c r="AG3" s="24"/>
      <c r="AH3" s="24"/>
      <c r="AI3" s="24"/>
      <c r="AJ3" s="24"/>
      <c r="AK3" s="24"/>
      <c r="AL3" s="24"/>
      <c r="AM3" s="24"/>
      <c r="AN3" s="21"/>
      <c r="AO3" s="24" t="s">
        <v>37</v>
      </c>
      <c r="AP3" s="24"/>
      <c r="AQ3" s="24"/>
      <c r="AR3" s="24"/>
      <c r="AS3" s="24"/>
      <c r="AT3" s="24"/>
      <c r="AU3" s="24"/>
      <c r="AV3" s="24"/>
      <c r="AW3" s="24"/>
      <c r="AX3" s="24"/>
      <c r="AY3" s="24"/>
      <c r="AZ3" s="24"/>
      <c r="BA3" s="21"/>
      <c r="BB3" s="221"/>
      <c r="BC3" s="221"/>
      <c r="BD3" s="33"/>
      <c r="BE3" s="21"/>
    </row>
    <row r="4" spans="1:58" x14ac:dyDescent="0.35">
      <c r="B4" s="1" t="s">
        <v>78</v>
      </c>
      <c r="C4" s="1" t="s">
        <v>41</v>
      </c>
      <c r="D4" s="1" t="s">
        <v>71</v>
      </c>
      <c r="E4" s="1" t="s">
        <v>74</v>
      </c>
      <c r="F4" s="1" t="s">
        <v>75</v>
      </c>
      <c r="G4" s="1" t="s">
        <v>76</v>
      </c>
      <c r="H4" s="1" t="s">
        <v>42</v>
      </c>
      <c r="I4" s="1" t="s">
        <v>72</v>
      </c>
      <c r="J4" s="1" t="s">
        <v>79</v>
      </c>
      <c r="K4" s="1" t="s">
        <v>73</v>
      </c>
      <c r="L4" s="1" t="s">
        <v>81</v>
      </c>
      <c r="M4" s="1" t="s">
        <v>82</v>
      </c>
      <c r="N4" s="20"/>
      <c r="O4" s="1" t="s">
        <v>78</v>
      </c>
      <c r="P4" s="1" t="s">
        <v>41</v>
      </c>
      <c r="Q4" s="1" t="s">
        <v>71</v>
      </c>
      <c r="R4" s="1" t="s">
        <v>74</v>
      </c>
      <c r="S4" s="1" t="s">
        <v>75</v>
      </c>
      <c r="T4" s="1" t="s">
        <v>76</v>
      </c>
      <c r="U4" s="1" t="s">
        <v>42</v>
      </c>
      <c r="V4" s="1" t="s">
        <v>72</v>
      </c>
      <c r="W4" s="1" t="s">
        <v>79</v>
      </c>
      <c r="X4" s="1" t="s">
        <v>73</v>
      </c>
      <c r="Y4" s="1" t="s">
        <v>81</v>
      </c>
      <c r="Z4" s="1" t="s">
        <v>82</v>
      </c>
      <c r="AA4" s="20"/>
      <c r="AB4" s="1" t="s">
        <v>78</v>
      </c>
      <c r="AC4" s="1" t="s">
        <v>41</v>
      </c>
      <c r="AD4" s="1" t="s">
        <v>71</v>
      </c>
      <c r="AE4" s="1" t="s">
        <v>74</v>
      </c>
      <c r="AF4" s="1" t="s">
        <v>75</v>
      </c>
      <c r="AG4" s="1" t="s">
        <v>76</v>
      </c>
      <c r="AH4" s="1" t="s">
        <v>42</v>
      </c>
      <c r="AI4" s="1" t="s">
        <v>72</v>
      </c>
      <c r="AJ4" s="1" t="s">
        <v>79</v>
      </c>
      <c r="AK4" s="1" t="s">
        <v>73</v>
      </c>
      <c r="AL4" s="1" t="s">
        <v>81</v>
      </c>
      <c r="AM4" s="1" t="s">
        <v>82</v>
      </c>
      <c r="AN4" s="20"/>
      <c r="AO4" s="1" t="s">
        <v>78</v>
      </c>
      <c r="AP4" s="1" t="s">
        <v>41</v>
      </c>
      <c r="AQ4" s="1" t="s">
        <v>71</v>
      </c>
      <c r="AR4" s="1" t="s">
        <v>74</v>
      </c>
      <c r="AS4" s="1" t="s">
        <v>75</v>
      </c>
      <c r="AT4" s="1" t="s">
        <v>76</v>
      </c>
      <c r="AU4" s="1" t="s">
        <v>42</v>
      </c>
      <c r="AV4" s="1" t="s">
        <v>72</v>
      </c>
      <c r="AW4" s="1" t="s">
        <v>79</v>
      </c>
      <c r="AX4" s="1" t="s">
        <v>73</v>
      </c>
      <c r="AY4" s="1" t="s">
        <v>81</v>
      </c>
      <c r="AZ4" s="1" t="s">
        <v>82</v>
      </c>
      <c r="BA4" s="20"/>
      <c r="BB4" s="33"/>
      <c r="BC4" s="33"/>
      <c r="BD4" s="33"/>
      <c r="BE4" s="20"/>
    </row>
    <row r="5" spans="1:58" x14ac:dyDescent="0.35">
      <c r="A5" s="14" t="s">
        <v>33</v>
      </c>
      <c r="B5" s="15" t="s">
        <v>35</v>
      </c>
      <c r="C5" s="15"/>
      <c r="D5" s="15"/>
      <c r="E5" s="15"/>
      <c r="F5" s="15"/>
      <c r="G5" s="15"/>
      <c r="H5" s="15"/>
      <c r="I5" s="15"/>
      <c r="J5" s="15"/>
      <c r="K5" s="15"/>
      <c r="L5" s="15"/>
      <c r="M5" s="15"/>
      <c r="N5" s="21"/>
      <c r="O5" s="14" t="s">
        <v>36</v>
      </c>
      <c r="P5" s="14"/>
      <c r="Q5" s="14"/>
      <c r="R5" s="14"/>
      <c r="S5" s="14"/>
      <c r="T5" s="14"/>
      <c r="U5" s="14"/>
      <c r="V5" s="14"/>
      <c r="W5" s="14"/>
      <c r="X5" s="14"/>
      <c r="Y5" s="14"/>
      <c r="Z5" s="14"/>
      <c r="AA5" s="21"/>
      <c r="AB5" s="15" t="s">
        <v>38</v>
      </c>
      <c r="AC5" s="15"/>
      <c r="AD5" s="15"/>
      <c r="AE5" s="15"/>
      <c r="AF5" s="15"/>
      <c r="AG5" s="15"/>
      <c r="AH5" s="15"/>
      <c r="AI5" s="15"/>
      <c r="AJ5" s="15"/>
      <c r="AK5" s="15"/>
      <c r="AL5" s="15"/>
      <c r="AM5" s="15"/>
      <c r="AN5" s="21"/>
      <c r="AO5" s="14" t="s">
        <v>37</v>
      </c>
      <c r="AP5" s="14"/>
      <c r="AQ5" s="14"/>
      <c r="AR5" s="14"/>
      <c r="AS5" s="14"/>
      <c r="AT5" s="14"/>
      <c r="AU5" s="14"/>
      <c r="AV5" s="14"/>
      <c r="AW5" s="14"/>
      <c r="AX5" s="27"/>
      <c r="AY5" s="14"/>
      <c r="AZ5" s="27"/>
      <c r="BA5" s="21"/>
      <c r="BB5" s="21"/>
      <c r="BC5" s="21"/>
      <c r="BD5" s="21"/>
      <c r="BE5" s="21"/>
    </row>
    <row r="6" spans="1:58" x14ac:dyDescent="0.35">
      <c r="A6" s="1" t="s">
        <v>34</v>
      </c>
      <c r="B6" s="4">
        <v>84672.317599999966</v>
      </c>
      <c r="C6" s="4">
        <v>68803.868760000027</v>
      </c>
      <c r="D6" s="4">
        <v>98725.631420000034</v>
      </c>
      <c r="E6" s="4">
        <v>89478.960395654736</v>
      </c>
      <c r="F6" s="4">
        <v>98974.958869063601</v>
      </c>
      <c r="G6" s="4">
        <v>107524.15782706923</v>
      </c>
      <c r="H6" s="4">
        <v>116466.28145665828</v>
      </c>
      <c r="I6" s="4">
        <v>125730.44535951116</v>
      </c>
      <c r="J6" s="4">
        <v>134336.85104867688</v>
      </c>
      <c r="K6" s="4">
        <v>150877.6564113762</v>
      </c>
      <c r="L6" s="4">
        <v>171876.89601828108</v>
      </c>
      <c r="M6" s="4">
        <v>192436.79281567276</v>
      </c>
      <c r="N6" s="29"/>
      <c r="O6" s="4">
        <v>57999.489987887726</v>
      </c>
      <c r="P6" s="4">
        <v>57989.225498186715</v>
      </c>
      <c r="Q6" s="4">
        <v>58722.709619894966</v>
      </c>
      <c r="R6" s="4">
        <v>59503.805991738773</v>
      </c>
      <c r="S6" s="4">
        <v>61553.397149513628</v>
      </c>
      <c r="T6" s="4">
        <v>64193.470375981553</v>
      </c>
      <c r="U6" s="4">
        <v>66809.491749936715</v>
      </c>
      <c r="V6" s="4">
        <v>69128.177994109865</v>
      </c>
      <c r="W6" s="4">
        <v>71643.311073368008</v>
      </c>
      <c r="X6" s="4">
        <v>79570.177935556596</v>
      </c>
      <c r="Y6" s="4">
        <v>88777.683132643477</v>
      </c>
      <c r="Z6" s="4">
        <v>98479.752021866792</v>
      </c>
      <c r="AA6" s="29"/>
      <c r="AB6" s="4">
        <v>26672.827612112276</v>
      </c>
      <c r="AC6" s="4">
        <v>10814.643261813302</v>
      </c>
      <c r="AD6" s="4">
        <v>40002.921800105069</v>
      </c>
      <c r="AE6" s="4">
        <v>29975.154403915978</v>
      </c>
      <c r="AF6" s="4">
        <v>37421.561719549951</v>
      </c>
      <c r="AG6" s="4">
        <v>43330.687451087659</v>
      </c>
      <c r="AH6" s="4">
        <v>49656.789706721589</v>
      </c>
      <c r="AI6" s="4">
        <v>56602.267365401334</v>
      </c>
      <c r="AJ6" s="4">
        <v>62693.539975308871</v>
      </c>
      <c r="AK6" s="4">
        <v>71307.478475819575</v>
      </c>
      <c r="AL6" s="4">
        <v>83099.212885637695</v>
      </c>
      <c r="AM6" s="4">
        <v>93957.040793806023</v>
      </c>
      <c r="AN6" s="29"/>
      <c r="AO6" s="4">
        <v>33788.18</v>
      </c>
      <c r="AP6" s="4">
        <v>14288.157969000002</v>
      </c>
      <c r="AQ6" s="4">
        <v>31044.753999999994</v>
      </c>
      <c r="AR6" s="4">
        <v>30157.515969666274</v>
      </c>
      <c r="AS6" s="4">
        <v>39495.610127926557</v>
      </c>
      <c r="AT6" s="4">
        <v>45728.014544730373</v>
      </c>
      <c r="AU6" s="4">
        <v>51215.725181890266</v>
      </c>
      <c r="AV6" s="4">
        <v>57830.432910858392</v>
      </c>
      <c r="AW6" s="4">
        <v>61827.538527968805</v>
      </c>
      <c r="AX6" s="4">
        <v>71661.432889947697</v>
      </c>
      <c r="AY6" s="4">
        <v>83715.546422886691</v>
      </c>
      <c r="AZ6" s="4">
        <v>93947.856717726303</v>
      </c>
      <c r="BA6" s="29"/>
      <c r="BB6" s="29"/>
      <c r="BC6" s="29"/>
      <c r="BD6" s="30"/>
      <c r="BE6" s="29"/>
    </row>
    <row r="7" spans="1:58" x14ac:dyDescent="0.35">
      <c r="A7" s="6" t="s">
        <v>10</v>
      </c>
      <c r="B7" s="3">
        <v>6864.4920000000002</v>
      </c>
      <c r="C7" s="3">
        <v>5921.0010000000002</v>
      </c>
      <c r="D7" s="3">
        <v>7520.8627999999999</v>
      </c>
      <c r="E7" s="3">
        <v>6772.9920000000002</v>
      </c>
      <c r="F7" s="3">
        <v>7021.5107768744583</v>
      </c>
      <c r="G7" s="3">
        <v>7391.558680948051</v>
      </c>
      <c r="H7" s="3">
        <v>7766.6106525541118</v>
      </c>
      <c r="I7" s="3">
        <v>8135.4077289220795</v>
      </c>
      <c r="J7" s="3">
        <v>8452.7955771515153</v>
      </c>
      <c r="K7" s="3">
        <v>9067.705086086582</v>
      </c>
      <c r="L7" s="3">
        <v>9736.0973001774892</v>
      </c>
      <c r="M7" s="3">
        <v>10320.089600848487</v>
      </c>
      <c r="N7" s="30"/>
      <c r="O7" s="3">
        <v>5588.6840494942808</v>
      </c>
      <c r="P7" s="3">
        <v>5573.3562978174941</v>
      </c>
      <c r="Q7" s="3">
        <v>5505.8579422129815</v>
      </c>
      <c r="R7" s="3">
        <v>5552.667922720083</v>
      </c>
      <c r="S7" s="3">
        <v>5710.9262143385131</v>
      </c>
      <c r="T7" s="3">
        <v>5910.981222694938</v>
      </c>
      <c r="U7" s="3">
        <v>6107.6208858559467</v>
      </c>
      <c r="V7" s="3">
        <v>6284.370965542862</v>
      </c>
      <c r="W7" s="3">
        <v>6478.8125122466172</v>
      </c>
      <c r="X7" s="3">
        <v>7095.5656592848809</v>
      </c>
      <c r="Y7" s="3">
        <v>7706.1900998078709</v>
      </c>
      <c r="Z7" s="3">
        <v>8318.8499999445103</v>
      </c>
      <c r="AA7" s="30"/>
      <c r="AB7" s="3">
        <v>1275.8079505057194</v>
      </c>
      <c r="AC7" s="3">
        <v>347.64470218250608</v>
      </c>
      <c r="AD7" s="3">
        <v>2015.0048577870184</v>
      </c>
      <c r="AE7" s="3">
        <v>1220.3240772799181</v>
      </c>
      <c r="AF7" s="3">
        <v>1310.5845625359452</v>
      </c>
      <c r="AG7" s="3">
        <v>1480.5774582531151</v>
      </c>
      <c r="AH7" s="3">
        <v>1658.9897666981658</v>
      </c>
      <c r="AI7" s="3">
        <v>1851.0367633792171</v>
      </c>
      <c r="AJ7" s="3">
        <v>1973.9830649048979</v>
      </c>
      <c r="AK7" s="3">
        <v>1972.1394268016998</v>
      </c>
      <c r="AL7" s="3">
        <v>2029.9072003696169</v>
      </c>
      <c r="AM7" s="3">
        <v>2001.2396009039744</v>
      </c>
      <c r="AN7" s="30"/>
      <c r="AO7" s="3">
        <v>597.15707581192669</v>
      </c>
      <c r="AP7" s="3">
        <v>95.68786802880868</v>
      </c>
      <c r="AQ7" s="3">
        <v>223.24248016785776</v>
      </c>
      <c r="AR7" s="3">
        <v>272.35582580478649</v>
      </c>
      <c r="AS7" s="3">
        <v>332.27410748183951</v>
      </c>
      <c r="AT7" s="3">
        <v>405.37441112784421</v>
      </c>
      <c r="AU7" s="3">
        <v>494.55678157596992</v>
      </c>
      <c r="AV7" s="3">
        <v>568.74029881236538</v>
      </c>
      <c r="AW7" s="3">
        <v>654.05134363422019</v>
      </c>
      <c r="AX7" s="3">
        <v>1143.9398878371485</v>
      </c>
      <c r="AY7" s="3">
        <v>1349.8490676478352</v>
      </c>
      <c r="AZ7" s="3">
        <v>1592.8218998244454</v>
      </c>
      <c r="BA7" s="30"/>
      <c r="BB7" s="29"/>
      <c r="BC7" s="29"/>
      <c r="BD7" s="30"/>
      <c r="BE7" s="30"/>
    </row>
    <row r="8" spans="1:58" x14ac:dyDescent="0.35">
      <c r="A8" s="9" t="s">
        <v>62</v>
      </c>
      <c r="B8" s="3">
        <v>2623.5776731061892</v>
      </c>
      <c r="C8" s="3">
        <v>2164.9594763278678</v>
      </c>
      <c r="D8" s="3">
        <v>3093.1591657240106</v>
      </c>
      <c r="E8" s="3">
        <v>2949.2762197605334</v>
      </c>
      <c r="F8" s="3">
        <v>3064.1559145129677</v>
      </c>
      <c r="G8" s="3">
        <v>3214.9585535845499</v>
      </c>
      <c r="H8" s="3">
        <v>3356.7509216304452</v>
      </c>
      <c r="I8" s="3">
        <v>3501.5952257645463</v>
      </c>
      <c r="J8" s="3">
        <v>3623.6301432741566</v>
      </c>
      <c r="K8" s="3">
        <v>3827.3814696112577</v>
      </c>
      <c r="L8" s="3">
        <v>4038.3312887662019</v>
      </c>
      <c r="M8" s="3">
        <v>4215.574981353765</v>
      </c>
      <c r="N8" s="30"/>
      <c r="O8" s="3">
        <v>2450.3606712438436</v>
      </c>
      <c r="P8" s="3">
        <v>2468.2908403063561</v>
      </c>
      <c r="Q8" s="3">
        <v>2185.2216364980486</v>
      </c>
      <c r="R8" s="3">
        <v>2226.7809567814793</v>
      </c>
      <c r="S8" s="3">
        <v>2313.8830021760577</v>
      </c>
      <c r="T8" s="3">
        <v>2419.4026838737509</v>
      </c>
      <c r="U8" s="3">
        <v>2525.1662477476038</v>
      </c>
      <c r="V8" s="3">
        <v>2624.2519123267293</v>
      </c>
      <c r="W8" s="3">
        <v>2732.261503271895</v>
      </c>
      <c r="X8" s="3">
        <v>3051.0932334924983</v>
      </c>
      <c r="Y8" s="3">
        <v>3313.6617429173839</v>
      </c>
      <c r="Z8" s="3">
        <v>3577.1054999761395</v>
      </c>
      <c r="AA8" s="30"/>
      <c r="AB8" s="3">
        <v>173.21700186234557</v>
      </c>
      <c r="AC8" s="3">
        <v>-303.33136397848807</v>
      </c>
      <c r="AD8" s="3">
        <v>907.93752922596332</v>
      </c>
      <c r="AE8" s="3">
        <v>722.49526297905504</v>
      </c>
      <c r="AF8" s="3">
        <v>750.27291233690949</v>
      </c>
      <c r="AG8" s="3">
        <v>795.5558697107997</v>
      </c>
      <c r="AH8" s="3">
        <v>831.58467388284191</v>
      </c>
      <c r="AI8" s="3">
        <v>877.34331343781685</v>
      </c>
      <c r="AJ8" s="3">
        <v>891.36864000226171</v>
      </c>
      <c r="AK8" s="3">
        <v>776.2882361187585</v>
      </c>
      <c r="AL8" s="3">
        <v>724.66954584881705</v>
      </c>
      <c r="AM8" s="3">
        <v>638.46948137762513</v>
      </c>
      <c r="AN8" s="30"/>
      <c r="AO8" s="3">
        <v>411.15707581192669</v>
      </c>
      <c r="AP8" s="3">
        <v>52.68786802880868</v>
      </c>
      <c r="AQ8" s="3">
        <v>70.971264306199998</v>
      </c>
      <c r="AR8" s="3">
        <v>115.46060581049971</v>
      </c>
      <c r="AS8" s="3">
        <v>132.23819344164161</v>
      </c>
      <c r="AT8" s="3">
        <v>156.32554589225487</v>
      </c>
      <c r="AU8" s="3">
        <v>190.02024514802213</v>
      </c>
      <c r="AV8" s="3">
        <v>213.22483696281097</v>
      </c>
      <c r="AW8" s="3">
        <v>257.82479604391199</v>
      </c>
      <c r="AX8" s="3">
        <v>468.70974594161748</v>
      </c>
      <c r="AY8" s="3">
        <v>432.05339234132953</v>
      </c>
      <c r="AZ8" s="3">
        <v>452.0283938580917</v>
      </c>
      <c r="BA8" s="30"/>
      <c r="BB8" s="29"/>
      <c r="BC8" s="29"/>
      <c r="BD8" s="30"/>
      <c r="BE8" s="30"/>
    </row>
    <row r="9" spans="1:58" x14ac:dyDescent="0.35">
      <c r="A9" s="9" t="s">
        <v>50</v>
      </c>
      <c r="B9" s="3">
        <v>1229.1908789173963</v>
      </c>
      <c r="C9" s="3">
        <v>755.61780918634656</v>
      </c>
      <c r="D9" s="3">
        <v>1242.2313468968428</v>
      </c>
      <c r="E9" s="3">
        <v>1236.9559044137295</v>
      </c>
      <c r="F9" s="3">
        <v>1414.1449905725867</v>
      </c>
      <c r="G9" s="3">
        <v>1586.0101562313534</v>
      </c>
      <c r="H9" s="3">
        <v>1758.4251337884807</v>
      </c>
      <c r="I9" s="3">
        <v>1906.7762232109712</v>
      </c>
      <c r="J9" s="3">
        <v>2034.2857207695006</v>
      </c>
      <c r="K9" s="3">
        <v>2241.3170860151731</v>
      </c>
      <c r="L9" s="3">
        <v>2472.65395041174</v>
      </c>
      <c r="M9" s="3">
        <v>2685.9839015345592</v>
      </c>
      <c r="N9" s="30"/>
      <c r="O9" s="3">
        <v>39.647502409900326</v>
      </c>
      <c r="P9" s="3">
        <v>39.171582416151402</v>
      </c>
      <c r="Q9" s="3">
        <v>39.063486172868529</v>
      </c>
      <c r="R9" s="3">
        <v>117.76116716790631</v>
      </c>
      <c r="S9" s="3">
        <v>201.71660451484684</v>
      </c>
      <c r="T9" s="3">
        <v>292.20527594060587</v>
      </c>
      <c r="U9" s="3">
        <v>388.12371880737612</v>
      </c>
      <c r="V9" s="3">
        <v>488.04793040530103</v>
      </c>
      <c r="W9" s="3">
        <v>594.58475037061214</v>
      </c>
      <c r="X9" s="3">
        <v>851.46787911418573</v>
      </c>
      <c r="Y9" s="3">
        <v>924.74281197694449</v>
      </c>
      <c r="Z9" s="3">
        <v>998.26199999334119</v>
      </c>
      <c r="AA9" s="30"/>
      <c r="AB9" s="3">
        <v>1189.5433765074959</v>
      </c>
      <c r="AC9" s="3">
        <v>716.44622677019515</v>
      </c>
      <c r="AD9" s="3">
        <v>1203.1678607239742</v>
      </c>
      <c r="AE9" s="3">
        <v>1119.1947372458233</v>
      </c>
      <c r="AF9" s="3">
        <v>1212.4283860577398</v>
      </c>
      <c r="AG9" s="3">
        <v>1293.8048802907476</v>
      </c>
      <c r="AH9" s="3">
        <v>1370.3014149811047</v>
      </c>
      <c r="AI9" s="3">
        <v>1418.7282928056702</v>
      </c>
      <c r="AJ9" s="3">
        <v>1439.7009703988883</v>
      </c>
      <c r="AK9" s="3">
        <v>1389.8492069009874</v>
      </c>
      <c r="AL9" s="3">
        <v>1547.9111384347955</v>
      </c>
      <c r="AM9" s="3">
        <v>1687.7219015412179</v>
      </c>
      <c r="AN9" s="30"/>
      <c r="AO9" s="3">
        <v>181</v>
      </c>
      <c r="AP9" s="3">
        <v>38</v>
      </c>
      <c r="AQ9" s="3">
        <v>147.27121586165777</v>
      </c>
      <c r="AR9" s="3">
        <v>151.89521999428678</v>
      </c>
      <c r="AS9" s="3">
        <v>195.03591404019789</v>
      </c>
      <c r="AT9" s="3">
        <v>244.04886523558935</v>
      </c>
      <c r="AU9" s="3">
        <v>299.53653642794779</v>
      </c>
      <c r="AV9" s="3">
        <v>350.51546184955441</v>
      </c>
      <c r="AW9" s="3">
        <v>391.2265475903082</v>
      </c>
      <c r="AX9" s="3">
        <v>670.23014189553101</v>
      </c>
      <c r="AY9" s="3">
        <v>912.7956753065057</v>
      </c>
      <c r="AZ9" s="3">
        <v>1135.7935059663537</v>
      </c>
      <c r="BA9" s="30"/>
      <c r="BB9" s="29"/>
      <c r="BC9" s="29"/>
      <c r="BD9" s="30"/>
      <c r="BE9" s="30"/>
    </row>
    <row r="10" spans="1:58" x14ac:dyDescent="0.35">
      <c r="A10" s="9" t="s">
        <v>63</v>
      </c>
      <c r="B10" s="3">
        <v>2066.5808677851292</v>
      </c>
      <c r="C10" s="3">
        <v>2131.7002293383007</v>
      </c>
      <c r="D10" s="3">
        <v>2161.6559648821253</v>
      </c>
      <c r="E10" s="3">
        <v>1653.7076327960431</v>
      </c>
      <c r="F10" s="3">
        <v>1638.0439252544668</v>
      </c>
      <c r="G10" s="3">
        <v>1677.1666861820802</v>
      </c>
      <c r="H10" s="3">
        <v>1717.7801086060922</v>
      </c>
      <c r="I10" s="3">
        <v>1765.050919973474</v>
      </c>
      <c r="J10" s="3">
        <v>1806.492282712077</v>
      </c>
      <c r="K10" s="3">
        <v>1914.3347784415953</v>
      </c>
      <c r="L10" s="3">
        <v>2025.6029900314147</v>
      </c>
      <c r="M10" s="3">
        <v>2111.1578165514084</v>
      </c>
      <c r="N10" s="30"/>
      <c r="O10" s="3">
        <v>1596.5081188906029</v>
      </c>
      <c r="P10" s="3">
        <v>1620.8244689633973</v>
      </c>
      <c r="Q10" s="3">
        <v>1675.2309063625139</v>
      </c>
      <c r="R10" s="3">
        <v>1617.1059833566526</v>
      </c>
      <c r="S10" s="3">
        <v>1588.7655635510828</v>
      </c>
      <c r="T10" s="3">
        <v>1567.3830179437605</v>
      </c>
      <c r="U10" s="3">
        <v>1539.9247531256319</v>
      </c>
      <c r="V10" s="3">
        <v>1502.5853348529004</v>
      </c>
      <c r="W10" s="3">
        <v>1464.6382131354064</v>
      </c>
      <c r="X10" s="3">
        <v>1419.1131318569765</v>
      </c>
      <c r="Y10" s="3">
        <v>1541.2380199615743</v>
      </c>
      <c r="Z10" s="3">
        <v>1663.7699999889021</v>
      </c>
      <c r="AA10" s="30"/>
      <c r="AB10" s="3">
        <v>470.07274889452628</v>
      </c>
      <c r="AC10" s="3">
        <v>510.87576037490339</v>
      </c>
      <c r="AD10" s="3">
        <v>486.42505851961141</v>
      </c>
      <c r="AE10" s="3">
        <v>36.601649439390485</v>
      </c>
      <c r="AF10" s="3">
        <v>49.278361703384007</v>
      </c>
      <c r="AG10" s="3">
        <v>109.78366823831971</v>
      </c>
      <c r="AH10" s="3">
        <v>177.85535548046028</v>
      </c>
      <c r="AI10" s="3">
        <v>262.46558512057368</v>
      </c>
      <c r="AJ10" s="3">
        <v>341.85406957667055</v>
      </c>
      <c r="AK10" s="3">
        <v>495.22164658461884</v>
      </c>
      <c r="AL10" s="3">
        <v>484.36497006984041</v>
      </c>
      <c r="AM10" s="3">
        <v>447.38781656250626</v>
      </c>
      <c r="AN10" s="30"/>
      <c r="AO10" s="3">
        <v>5</v>
      </c>
      <c r="AP10" s="3">
        <v>5</v>
      </c>
      <c r="AQ10" s="3">
        <v>5</v>
      </c>
      <c r="AR10" s="3">
        <v>5</v>
      </c>
      <c r="AS10" s="3">
        <v>5</v>
      </c>
      <c r="AT10" s="3">
        <v>5</v>
      </c>
      <c r="AU10" s="3">
        <v>5</v>
      </c>
      <c r="AV10" s="3">
        <v>5</v>
      </c>
      <c r="AW10" s="3">
        <v>5</v>
      </c>
      <c r="AX10" s="3">
        <v>5</v>
      </c>
      <c r="AY10" s="3">
        <v>5</v>
      </c>
      <c r="AZ10" s="3">
        <v>5</v>
      </c>
      <c r="BA10" s="30"/>
      <c r="BB10" s="29"/>
      <c r="BC10" s="29"/>
      <c r="BD10" s="30"/>
      <c r="BE10" s="30"/>
    </row>
    <row r="11" spans="1:58" x14ac:dyDescent="0.35">
      <c r="A11" s="9" t="s">
        <v>51</v>
      </c>
      <c r="B11" s="3">
        <v>945.14258019128602</v>
      </c>
      <c r="C11" s="3">
        <v>868.72348514748501</v>
      </c>
      <c r="D11" s="3">
        <v>1023.8163224970201</v>
      </c>
      <c r="E11" s="3">
        <v>933.05224302969395</v>
      </c>
      <c r="F11" s="3">
        <v>905.16594653443724</v>
      </c>
      <c r="G11" s="3">
        <v>913.42328495006768</v>
      </c>
      <c r="H11" s="3">
        <v>933.6544885290939</v>
      </c>
      <c r="I11" s="3">
        <v>961.98535997308738</v>
      </c>
      <c r="J11" s="3">
        <v>988.38743039578094</v>
      </c>
      <c r="K11" s="3">
        <v>1084.6717520185559</v>
      </c>
      <c r="L11" s="3">
        <v>1199.5090709681313</v>
      </c>
      <c r="M11" s="3">
        <v>1307.372901408753</v>
      </c>
      <c r="N11" s="30"/>
      <c r="O11" s="3">
        <v>1502.1677569499343</v>
      </c>
      <c r="P11" s="3">
        <v>1445.0694061315894</v>
      </c>
      <c r="Q11" s="3">
        <v>1606.3419131795506</v>
      </c>
      <c r="R11" s="3">
        <v>1591.0198154140446</v>
      </c>
      <c r="S11" s="3">
        <v>1606.5610440965254</v>
      </c>
      <c r="T11" s="3">
        <v>1631.9902449368199</v>
      </c>
      <c r="U11" s="3">
        <v>1654.4061661753349</v>
      </c>
      <c r="V11" s="3">
        <v>1669.4857879579315</v>
      </c>
      <c r="W11" s="3">
        <v>1687.3280454687035</v>
      </c>
      <c r="X11" s="3">
        <v>1773.8914148212205</v>
      </c>
      <c r="Y11" s="3">
        <v>1926.5475249519677</v>
      </c>
      <c r="Z11" s="3">
        <v>2079.7124999861276</v>
      </c>
      <c r="AA11" s="30"/>
      <c r="AB11" s="3">
        <v>-557.02517675864829</v>
      </c>
      <c r="AC11" s="3">
        <v>-576.3459209841044</v>
      </c>
      <c r="AD11" s="3">
        <v>-582.52559068253049</v>
      </c>
      <c r="AE11" s="3">
        <v>-657.96757238435066</v>
      </c>
      <c r="AF11" s="3">
        <v>-701.39509756208815</v>
      </c>
      <c r="AG11" s="3">
        <v>-718.56695998675218</v>
      </c>
      <c r="AH11" s="3">
        <v>-720.75167764624098</v>
      </c>
      <c r="AI11" s="3">
        <v>-707.50042798484412</v>
      </c>
      <c r="AJ11" s="3">
        <v>-698.94061507292258</v>
      </c>
      <c r="AK11" s="3">
        <v>-689.21966280266452</v>
      </c>
      <c r="AL11" s="3">
        <v>-727.03845398383646</v>
      </c>
      <c r="AM11" s="3">
        <v>-772.33959857737455</v>
      </c>
      <c r="AN11" s="30"/>
      <c r="AO11" s="3">
        <v>0</v>
      </c>
      <c r="AP11" s="3">
        <v>0</v>
      </c>
      <c r="AQ11" s="3">
        <v>0</v>
      </c>
      <c r="AR11" s="3">
        <v>0</v>
      </c>
      <c r="AS11" s="3">
        <v>0</v>
      </c>
      <c r="AT11" s="3">
        <v>0</v>
      </c>
      <c r="AU11" s="3">
        <v>0</v>
      </c>
      <c r="AV11" s="3">
        <v>0</v>
      </c>
      <c r="AW11" s="3">
        <v>0</v>
      </c>
      <c r="AX11" s="3">
        <v>0</v>
      </c>
      <c r="AY11" s="3">
        <v>0</v>
      </c>
      <c r="AZ11" s="3">
        <v>0</v>
      </c>
      <c r="BA11" s="30"/>
      <c r="BD11" s="30"/>
      <c r="BE11" s="30"/>
    </row>
    <row r="12" spans="1:58" x14ac:dyDescent="0.35">
      <c r="A12" s="7" t="s">
        <v>15</v>
      </c>
      <c r="B12" s="18">
        <v>20763.400399999995</v>
      </c>
      <c r="C12" s="18">
        <v>17544.799759999998</v>
      </c>
      <c r="D12" s="18">
        <v>29749.879520000006</v>
      </c>
      <c r="E12" s="18">
        <v>27133.969599999997</v>
      </c>
      <c r="F12" s="18">
        <v>29470.220921304328</v>
      </c>
      <c r="G12" s="18">
        <v>33128.999407823372</v>
      </c>
      <c r="H12" s="18">
        <v>37577.774434909516</v>
      </c>
      <c r="I12" s="18">
        <v>42198.880815913602</v>
      </c>
      <c r="J12" s="18">
        <v>46608.185284359162</v>
      </c>
      <c r="K12" s="18">
        <v>54148.038678754325</v>
      </c>
      <c r="L12" s="18">
        <v>63267.972891401012</v>
      </c>
      <c r="M12" s="18">
        <v>71646.413298837928</v>
      </c>
      <c r="N12" s="30"/>
      <c r="O12" s="18">
        <v>3451.9730238172315</v>
      </c>
      <c r="P12" s="18">
        <v>3288.9644397478291</v>
      </c>
      <c r="Q12" s="18">
        <v>3344.9760820108509</v>
      </c>
      <c r="R12" s="18">
        <v>3518.2473042685551</v>
      </c>
      <c r="S12" s="18">
        <v>3726.9609151014488</v>
      </c>
      <c r="T12" s="18">
        <v>3932.6725681580001</v>
      </c>
      <c r="U12" s="18">
        <v>4148.3078914399439</v>
      </c>
      <c r="V12" s="18">
        <v>4369.6656227452568</v>
      </c>
      <c r="W12" s="18">
        <v>4637.8887927821061</v>
      </c>
      <c r="X12" s="18">
        <v>5773.86635949839</v>
      </c>
      <c r="Y12" s="18">
        <v>7996.5009552012534</v>
      </c>
      <c r="Z12" s="18">
        <v>11255.960629964953</v>
      </c>
      <c r="AA12" s="30"/>
      <c r="AB12" s="18">
        <v>17311.427376182768</v>
      </c>
      <c r="AC12" s="18">
        <v>14255.835320252168</v>
      </c>
      <c r="AD12" s="18">
        <v>26404.903437989153</v>
      </c>
      <c r="AE12" s="18">
        <v>23615.722295731437</v>
      </c>
      <c r="AF12" s="18">
        <v>25743.26000620288</v>
      </c>
      <c r="AG12" s="18">
        <v>29196.326839665369</v>
      </c>
      <c r="AH12" s="18">
        <v>33429.466543469578</v>
      </c>
      <c r="AI12" s="18">
        <v>37829.215193168347</v>
      </c>
      <c r="AJ12" s="18">
        <v>41970.296491577057</v>
      </c>
      <c r="AK12" s="18">
        <v>48374.172319255929</v>
      </c>
      <c r="AL12" s="18">
        <v>55271.471936199756</v>
      </c>
      <c r="AM12" s="18">
        <v>60390.452668872967</v>
      </c>
      <c r="AN12" s="30"/>
      <c r="AO12" s="18">
        <v>16909.968857000589</v>
      </c>
      <c r="AP12" s="18">
        <v>9358.3396723311562</v>
      </c>
      <c r="AQ12" s="18">
        <v>19390.709856145662</v>
      </c>
      <c r="AR12" s="18">
        <v>18754.080173939536</v>
      </c>
      <c r="AS12" s="18">
        <v>26209.712409756827</v>
      </c>
      <c r="AT12" s="18">
        <v>30284.296437742636</v>
      </c>
      <c r="AU12" s="18">
        <v>33700.52526782066</v>
      </c>
      <c r="AV12" s="18">
        <v>38528.926044001535</v>
      </c>
      <c r="AW12" s="18">
        <v>41262.662961321461</v>
      </c>
      <c r="AX12" s="18">
        <v>44866.716296214159</v>
      </c>
      <c r="AY12" s="18">
        <v>53387.880288306296</v>
      </c>
      <c r="AZ12" s="18">
        <v>59229.980804767401</v>
      </c>
      <c r="BA12" s="30"/>
      <c r="BB12" s="29"/>
      <c r="BC12" s="29"/>
      <c r="BD12" s="30"/>
      <c r="BE12" s="30"/>
    </row>
    <row r="13" spans="1:58" x14ac:dyDescent="0.35">
      <c r="A13" s="10" t="s">
        <v>52</v>
      </c>
      <c r="B13" s="8">
        <v>9547.6997183438179</v>
      </c>
      <c r="C13" s="8">
        <v>7892.5861677027133</v>
      </c>
      <c r="D13" s="8">
        <v>14312.665999315821</v>
      </c>
      <c r="E13" s="8">
        <v>12423.880518044265</v>
      </c>
      <c r="F13" s="8">
        <v>12676.179584883641</v>
      </c>
      <c r="G13" s="8">
        <v>13912.312723921454</v>
      </c>
      <c r="H13" s="8">
        <v>15554.519645245811</v>
      </c>
      <c r="I13" s="8">
        <v>17219.276254497319</v>
      </c>
      <c r="J13" s="8">
        <v>18809.113252933083</v>
      </c>
      <c r="K13" s="8">
        <v>21603.593490023362</v>
      </c>
      <c r="L13" s="8">
        <v>24985.351219782671</v>
      </c>
      <c r="M13" s="8">
        <v>28079.430079424565</v>
      </c>
      <c r="N13" s="30"/>
      <c r="O13" s="8">
        <v>1380.2383020329023</v>
      </c>
      <c r="P13" s="8">
        <v>1452.8697969436769</v>
      </c>
      <c r="Q13" s="8">
        <v>1480.2584550162758</v>
      </c>
      <c r="R13" s="8">
        <v>1511.8449388470599</v>
      </c>
      <c r="S13" s="8">
        <v>1553.7658602965266</v>
      </c>
      <c r="T13" s="8">
        <v>1589.1237952445388</v>
      </c>
      <c r="U13" s="8">
        <v>1623.0915250968717</v>
      </c>
      <c r="V13" s="8">
        <v>1653.6975249080356</v>
      </c>
      <c r="W13" s="8">
        <v>1695.7650194796906</v>
      </c>
      <c r="X13" s="8">
        <v>1963.1145622294525</v>
      </c>
      <c r="Y13" s="8">
        <v>2718.8103247684257</v>
      </c>
      <c r="Z13" s="8">
        <v>3827.0266141880838</v>
      </c>
      <c r="AA13" s="30"/>
      <c r="AB13" s="8">
        <v>8167.4614163109181</v>
      </c>
      <c r="AC13" s="8">
        <v>6439.7163707590353</v>
      </c>
      <c r="AD13" s="8">
        <v>12832.407544299547</v>
      </c>
      <c r="AE13" s="8">
        <v>10912.035579197202</v>
      </c>
      <c r="AF13" s="8">
        <v>11122.413724587115</v>
      </c>
      <c r="AG13" s="8">
        <v>12323.188928676915</v>
      </c>
      <c r="AH13" s="8">
        <v>13931.428120148939</v>
      </c>
      <c r="AI13" s="8">
        <v>15565.578729589284</v>
      </c>
      <c r="AJ13" s="8">
        <v>17113.348233453402</v>
      </c>
      <c r="AK13" s="8">
        <v>19640.478927793898</v>
      </c>
      <c r="AL13" s="8">
        <v>22266.540895014245</v>
      </c>
      <c r="AM13" s="8">
        <v>24252.403465236472</v>
      </c>
      <c r="AN13" s="30"/>
      <c r="AO13" s="8">
        <v>6328.9262982416567</v>
      </c>
      <c r="AP13" s="8">
        <v>1562.7942651297399</v>
      </c>
      <c r="AQ13" s="8">
        <v>5530.2251486777632</v>
      </c>
      <c r="AR13" s="8">
        <v>5121.1433796218662</v>
      </c>
      <c r="AS13" s="8">
        <v>8178.9708763897279</v>
      </c>
      <c r="AT13" s="8">
        <v>9297.4281630774567</v>
      </c>
      <c r="AU13" s="8">
        <v>9887.8983213091542</v>
      </c>
      <c r="AV13" s="8">
        <v>11306.719934110039</v>
      </c>
      <c r="AW13" s="8">
        <v>11648.642145478734</v>
      </c>
      <c r="AX13" s="8">
        <v>10019.46183869436</v>
      </c>
      <c r="AY13" s="8">
        <v>11455.845162398502</v>
      </c>
      <c r="AZ13" s="8">
        <v>11425.844918175113</v>
      </c>
      <c r="BA13" s="30"/>
      <c r="BB13" s="29"/>
      <c r="BC13" s="29"/>
      <c r="BD13" s="30"/>
      <c r="BE13" s="30"/>
    </row>
    <row r="14" spans="1:58" x14ac:dyDescent="0.35">
      <c r="A14" s="10" t="s">
        <v>43</v>
      </c>
      <c r="B14" s="8">
        <v>3288.8819023505012</v>
      </c>
      <c r="C14" s="8">
        <v>3020.1066952900956</v>
      </c>
      <c r="D14" s="8">
        <v>4307.2751820995782</v>
      </c>
      <c r="E14" s="8">
        <v>4234.1268696192801</v>
      </c>
      <c r="F14" s="8">
        <v>4464.4887396963886</v>
      </c>
      <c r="G14" s="8">
        <v>5013.0661170239937</v>
      </c>
      <c r="H14" s="8">
        <v>5680.7243958209683</v>
      </c>
      <c r="I14" s="8">
        <v>6374.2645810565318</v>
      </c>
      <c r="J14" s="8">
        <v>7035.8374633406038</v>
      </c>
      <c r="K14" s="8">
        <v>8165.4030123892608</v>
      </c>
      <c r="L14" s="8">
        <v>9526.2878478835337</v>
      </c>
      <c r="M14" s="8">
        <v>10792.788824234653</v>
      </c>
      <c r="N14" s="30"/>
      <c r="O14" s="8">
        <v>938.53768183612021</v>
      </c>
      <c r="P14" s="8">
        <v>857.14778439378517</v>
      </c>
      <c r="Q14" s="8">
        <v>857.15153788321811</v>
      </c>
      <c r="R14" s="8">
        <v>920.79259064356211</v>
      </c>
      <c r="S14" s="8">
        <v>995.79855350572768</v>
      </c>
      <c r="T14" s="8">
        <v>1072.2687960399151</v>
      </c>
      <c r="U14" s="8">
        <v>1153.7490108787035</v>
      </c>
      <c r="V14" s="8">
        <v>1239.2105542904785</v>
      </c>
      <c r="W14" s="8">
        <v>1340.6402202938402</v>
      </c>
      <c r="X14" s="8">
        <v>1732.1599078495171</v>
      </c>
      <c r="Y14" s="8">
        <v>2398.9502865603758</v>
      </c>
      <c r="Z14" s="8">
        <v>3376.7881889894857</v>
      </c>
      <c r="AA14" s="30"/>
      <c r="AB14" s="8">
        <v>2350.344220514381</v>
      </c>
      <c r="AC14" s="8">
        <v>2162.9589108963105</v>
      </c>
      <c r="AD14" s="8">
        <v>3450.1236442163599</v>
      </c>
      <c r="AE14" s="8">
        <v>3313.334278975718</v>
      </c>
      <c r="AF14" s="8">
        <v>3468.6901861906608</v>
      </c>
      <c r="AG14" s="8">
        <v>3940.7973209840789</v>
      </c>
      <c r="AH14" s="8">
        <v>4526.975384942265</v>
      </c>
      <c r="AI14" s="8">
        <v>5135.0540267660535</v>
      </c>
      <c r="AJ14" s="8">
        <v>5695.1972430467631</v>
      </c>
      <c r="AK14" s="8">
        <v>6433.2431045397425</v>
      </c>
      <c r="AL14" s="8">
        <v>7127.3375613231583</v>
      </c>
      <c r="AM14" s="8">
        <v>7416.0006352451674</v>
      </c>
      <c r="AN14" s="30"/>
      <c r="AO14" s="8">
        <v>2286.7539784130586</v>
      </c>
      <c r="AP14" s="8">
        <v>1319.9194006841772</v>
      </c>
      <c r="AQ14" s="8">
        <v>2434.5880378551342</v>
      </c>
      <c r="AR14" s="8">
        <v>2554.6981545233639</v>
      </c>
      <c r="AS14" s="8">
        <v>3539.3537726236173</v>
      </c>
      <c r="AT14" s="8">
        <v>4105.4284183900991</v>
      </c>
      <c r="AU14" s="8">
        <v>4567.9519976149641</v>
      </c>
      <c r="AV14" s="8">
        <v>5240.7474007894934</v>
      </c>
      <c r="AW14" s="8">
        <v>5588.3749226300297</v>
      </c>
      <c r="AX14" s="8">
        <v>5904.3265883519598</v>
      </c>
      <c r="AY14" s="8">
        <v>6843.7242984721033</v>
      </c>
      <c r="AZ14" s="8">
        <v>7241.187588937928</v>
      </c>
      <c r="BA14" s="30"/>
      <c r="BB14" s="29"/>
      <c r="BC14" s="29"/>
      <c r="BD14" s="30"/>
      <c r="BE14" s="30"/>
    </row>
    <row r="15" spans="1:58" x14ac:dyDescent="0.35">
      <c r="A15" s="10" t="s">
        <v>44</v>
      </c>
      <c r="B15" s="8">
        <v>4380.8598791605782</v>
      </c>
      <c r="C15" s="8">
        <v>3651.5614563746849</v>
      </c>
      <c r="D15" s="8">
        <v>5356.9101893279621</v>
      </c>
      <c r="E15" s="8">
        <v>4885.15201435371</v>
      </c>
      <c r="F15" s="8">
        <v>5655.2812229582914</v>
      </c>
      <c r="G15" s="8">
        <v>6254.5937500447826</v>
      </c>
      <c r="H15" s="8">
        <v>6974.8365359799573</v>
      </c>
      <c r="I15" s="8">
        <v>7703.4872625010112</v>
      </c>
      <c r="J15" s="8">
        <v>8399.0313523872173</v>
      </c>
      <c r="K15" s="8">
        <v>9617.5405646705931</v>
      </c>
      <c r="L15" s="8">
        <v>11086.196228593783</v>
      </c>
      <c r="M15" s="8">
        <v>12449.995275970987</v>
      </c>
      <c r="N15" s="30"/>
      <c r="O15" s="8">
        <v>551.02810655714188</v>
      </c>
      <c r="P15" s="8">
        <v>489.84635250533137</v>
      </c>
      <c r="Q15" s="8">
        <v>518.90613149768421</v>
      </c>
      <c r="R15" s="8">
        <v>530.3361933773881</v>
      </c>
      <c r="S15" s="8">
        <v>545.43140575017173</v>
      </c>
      <c r="T15" s="8">
        <v>558.26744429819814</v>
      </c>
      <c r="U15" s="8">
        <v>570.66197006039602</v>
      </c>
      <c r="V15" s="8">
        <v>581.92475325679038</v>
      </c>
      <c r="W15" s="8">
        <v>597.27891064713594</v>
      </c>
      <c r="X15" s="8">
        <v>692.86396313980686</v>
      </c>
      <c r="Y15" s="8">
        <v>959.58011462415038</v>
      </c>
      <c r="Z15" s="8">
        <v>1350.7152755957943</v>
      </c>
      <c r="AA15" s="30"/>
      <c r="AB15" s="8">
        <v>3829.8317726034365</v>
      </c>
      <c r="AC15" s="8">
        <v>3161.7151038693532</v>
      </c>
      <c r="AD15" s="8">
        <v>4838.0040578302778</v>
      </c>
      <c r="AE15" s="8">
        <v>4354.8158209763224</v>
      </c>
      <c r="AF15" s="8">
        <v>5109.8498172081199</v>
      </c>
      <c r="AG15" s="8">
        <v>5696.3263057465856</v>
      </c>
      <c r="AH15" s="8">
        <v>6404.1745659195622</v>
      </c>
      <c r="AI15" s="8">
        <v>7121.5625092442206</v>
      </c>
      <c r="AJ15" s="8">
        <v>7801.7524417400818</v>
      </c>
      <c r="AK15" s="8">
        <v>8924.6766015307876</v>
      </c>
      <c r="AL15" s="8">
        <v>10126.616113969632</v>
      </c>
      <c r="AM15" s="8">
        <v>11099.280000375193</v>
      </c>
      <c r="AN15" s="30"/>
      <c r="AO15" s="8">
        <v>5399.0594168181342</v>
      </c>
      <c r="AP15" s="8">
        <v>4816.1773626342147</v>
      </c>
      <c r="AQ15" s="8">
        <v>7502.6478386413364</v>
      </c>
      <c r="AR15" s="8">
        <v>7044.4175390080945</v>
      </c>
      <c r="AS15" s="8">
        <v>8343.4416255136221</v>
      </c>
      <c r="AT15" s="8">
        <v>9384.3763503202099</v>
      </c>
      <c r="AU15" s="8">
        <v>10610.214748590413</v>
      </c>
      <c r="AV15" s="8">
        <v>11793.672266085856</v>
      </c>
      <c r="AW15" s="8">
        <v>12853.368097180175</v>
      </c>
      <c r="AX15" s="8">
        <v>16523.335035388824</v>
      </c>
      <c r="AY15" s="8">
        <v>19863.402530461404</v>
      </c>
      <c r="AZ15" s="8">
        <v>23269.375011751556</v>
      </c>
      <c r="BA15" s="30"/>
      <c r="BB15" s="29"/>
      <c r="BC15" s="29"/>
      <c r="BD15" s="30"/>
      <c r="BE15" s="30"/>
    </row>
    <row r="16" spans="1:58" x14ac:dyDescent="0.35">
      <c r="A16" s="10" t="s">
        <v>45</v>
      </c>
      <c r="B16" s="8">
        <v>461.70107963442297</v>
      </c>
      <c r="C16" s="8">
        <v>825.34261165582757</v>
      </c>
      <c r="D16" s="8">
        <v>1375.8360059437787</v>
      </c>
      <c r="E16" s="8">
        <v>1380.7252037061442</v>
      </c>
      <c r="F16" s="8">
        <v>2078.0503993032798</v>
      </c>
      <c r="G16" s="8">
        <v>2755.6076223207001</v>
      </c>
      <c r="H16" s="8">
        <v>3446.1839795654741</v>
      </c>
      <c r="I16" s="8">
        <v>4219.0297795629122</v>
      </c>
      <c r="J16" s="8">
        <v>4955.0369060935736</v>
      </c>
      <c r="K16" s="8">
        <v>6118.1413996325737</v>
      </c>
      <c r="L16" s="8">
        <v>7532.158443985094</v>
      </c>
      <c r="M16" s="8">
        <v>8817.9550496461925</v>
      </c>
      <c r="N16" s="30"/>
      <c r="O16" s="8">
        <v>125.23155597622576</v>
      </c>
      <c r="P16" s="8">
        <v>114.405277636273</v>
      </c>
      <c r="Q16" s="8">
        <v>107.32550837131043</v>
      </c>
      <c r="R16" s="8">
        <v>129.55905342746641</v>
      </c>
      <c r="S16" s="8">
        <v>154.90810189934655</v>
      </c>
      <c r="T16" s="8">
        <v>182.09646295925069</v>
      </c>
      <c r="U16" s="8">
        <v>211.74121518916721</v>
      </c>
      <c r="V16" s="8">
        <v>243.74909720071719</v>
      </c>
      <c r="W16" s="8">
        <v>280.6915033008633</v>
      </c>
      <c r="X16" s="8">
        <v>404.17064516488739</v>
      </c>
      <c r="Y16" s="8">
        <v>559.75506686408778</v>
      </c>
      <c r="Z16" s="8">
        <v>787.91724409754681</v>
      </c>
      <c r="AA16" s="30"/>
      <c r="AB16" s="8">
        <v>336.4695236581972</v>
      </c>
      <c r="AC16" s="8">
        <v>710.93733401955456</v>
      </c>
      <c r="AD16" s="8">
        <v>1268.5104975724682</v>
      </c>
      <c r="AE16" s="8">
        <v>1251.1661502786778</v>
      </c>
      <c r="AF16" s="8">
        <v>1923.1422974039333</v>
      </c>
      <c r="AG16" s="8">
        <v>2573.5111593614492</v>
      </c>
      <c r="AH16" s="8">
        <v>3234.442764376307</v>
      </c>
      <c r="AI16" s="8">
        <v>3975.280682362195</v>
      </c>
      <c r="AJ16" s="8">
        <v>4674.34540279271</v>
      </c>
      <c r="AK16" s="8">
        <v>5713.9707544676867</v>
      </c>
      <c r="AL16" s="8">
        <v>6972.4033771210061</v>
      </c>
      <c r="AM16" s="8">
        <v>8030.0378055486453</v>
      </c>
      <c r="AN16" s="30"/>
      <c r="AO16" s="8">
        <v>327.54257392144558</v>
      </c>
      <c r="AP16" s="8">
        <v>480.54930429443345</v>
      </c>
      <c r="AQ16" s="8">
        <v>944.12666011617341</v>
      </c>
      <c r="AR16" s="8">
        <v>1003.7791329011136</v>
      </c>
      <c r="AS16" s="8">
        <v>1956.0335202437502</v>
      </c>
      <c r="AT16" s="8">
        <v>2664.0064164143055</v>
      </c>
      <c r="AU16" s="8">
        <v>3259.3010282683908</v>
      </c>
      <c r="AV16" s="8">
        <v>4045.2375357116148</v>
      </c>
      <c r="AW16" s="8">
        <v>4599.1150492182614</v>
      </c>
      <c r="AX16" s="8">
        <v>5317.6662450971153</v>
      </c>
      <c r="AY16" s="8">
        <v>6748.1586275689187</v>
      </c>
      <c r="AZ16" s="8">
        <v>7887.2115528040704</v>
      </c>
      <c r="BA16" s="30"/>
      <c r="BB16" s="29"/>
      <c r="BC16" s="29"/>
      <c r="BD16" s="30"/>
      <c r="BE16" s="30"/>
    </row>
    <row r="17" spans="1:57" x14ac:dyDescent="0.35">
      <c r="A17" s="10" t="s">
        <v>80</v>
      </c>
      <c r="B17" s="8">
        <v>965.56055725106194</v>
      </c>
      <c r="C17" s="8">
        <v>259.6675818330628</v>
      </c>
      <c r="D17" s="8">
        <v>1118.2929960646143</v>
      </c>
      <c r="E17" s="8">
        <v>1194.9688264778595</v>
      </c>
      <c r="F17" s="8">
        <v>1235.223291781029</v>
      </c>
      <c r="G17" s="8">
        <v>1320.9264212163332</v>
      </c>
      <c r="H17" s="8">
        <v>1420.0049620248144</v>
      </c>
      <c r="I17" s="8">
        <v>1509.450895599753</v>
      </c>
      <c r="J17" s="8">
        <v>1595.1245057863982</v>
      </c>
      <c r="K17" s="8">
        <v>1764.5620047875095</v>
      </c>
      <c r="L17" s="8">
        <v>1967.3796515228207</v>
      </c>
      <c r="M17" s="8">
        <v>2158.1463164676125</v>
      </c>
      <c r="N17" s="30"/>
      <c r="O17" s="8">
        <v>157.56362164776306</v>
      </c>
      <c r="P17" s="8">
        <v>125.91704486842227</v>
      </c>
      <c r="Q17" s="8">
        <v>140.31010683588784</v>
      </c>
      <c r="R17" s="8">
        <v>159.91561661716196</v>
      </c>
      <c r="S17" s="8">
        <v>182.47159703289631</v>
      </c>
      <c r="T17" s="8">
        <v>206.33386077110771</v>
      </c>
      <c r="U17" s="8">
        <v>232.19431660930175</v>
      </c>
      <c r="V17" s="8">
        <v>259.9074712582165</v>
      </c>
      <c r="W17" s="8">
        <v>292.12498561901771</v>
      </c>
      <c r="X17" s="8">
        <v>404.17064516488739</v>
      </c>
      <c r="Y17" s="8">
        <v>559.75506686408778</v>
      </c>
      <c r="Z17" s="8">
        <v>787.91724409754681</v>
      </c>
      <c r="AA17" s="30"/>
      <c r="AB17" s="8">
        <v>807.99693560329888</v>
      </c>
      <c r="AC17" s="8">
        <v>133.75053696464053</v>
      </c>
      <c r="AD17" s="8">
        <v>977.98288922872644</v>
      </c>
      <c r="AE17" s="8">
        <v>1035.0532098606975</v>
      </c>
      <c r="AF17" s="8">
        <v>1052.7516947481326</v>
      </c>
      <c r="AG17" s="8">
        <v>1114.5925604452254</v>
      </c>
      <c r="AH17" s="8">
        <v>1187.8106454155127</v>
      </c>
      <c r="AI17" s="8">
        <v>1249.5434243415366</v>
      </c>
      <c r="AJ17" s="8">
        <v>1302.9995201673805</v>
      </c>
      <c r="AK17" s="8">
        <v>1360.3913596226221</v>
      </c>
      <c r="AL17" s="8">
        <v>1407.6245846587331</v>
      </c>
      <c r="AM17" s="8">
        <v>1370.2290723700658</v>
      </c>
      <c r="AN17" s="30"/>
      <c r="AO17" s="8">
        <v>789.32790721550498</v>
      </c>
      <c r="AP17" s="8">
        <v>61.266332566197249</v>
      </c>
      <c r="AQ17" s="8">
        <v>714.32052547549847</v>
      </c>
      <c r="AR17" s="8">
        <v>820.9484965926099</v>
      </c>
      <c r="AS17" s="8">
        <v>1072.3027145696556</v>
      </c>
      <c r="AT17" s="8">
        <v>1157.9723127247646</v>
      </c>
      <c r="AU17" s="8">
        <v>1198.0535280600232</v>
      </c>
      <c r="AV17" s="8">
        <v>1274.5720305516977</v>
      </c>
      <c r="AW17" s="8">
        <v>1278.7813795480838</v>
      </c>
      <c r="AX17" s="8">
        <v>1246.0913077141679</v>
      </c>
      <c r="AY17" s="8">
        <v>1349.0524554994065</v>
      </c>
      <c r="AZ17" s="8">
        <v>1335.2731274236303</v>
      </c>
      <c r="BA17" s="30"/>
      <c r="BB17" s="29"/>
      <c r="BC17" s="29"/>
      <c r="BD17" s="30"/>
      <c r="BE17" s="30"/>
    </row>
    <row r="18" spans="1:57" x14ac:dyDescent="0.35">
      <c r="A18" s="10" t="s">
        <v>77</v>
      </c>
      <c r="B18" s="8">
        <v>2118.6972632596144</v>
      </c>
      <c r="C18" s="8">
        <v>1895.5352471436149</v>
      </c>
      <c r="D18" s="8">
        <v>3278.8991472482494</v>
      </c>
      <c r="E18" s="8">
        <v>3015.1161677987393</v>
      </c>
      <c r="F18" s="8">
        <v>3360.9976826816965</v>
      </c>
      <c r="G18" s="8">
        <v>3872.4927732961064</v>
      </c>
      <c r="H18" s="8">
        <v>4501.504916272489</v>
      </c>
      <c r="I18" s="8">
        <v>5173.3720426960781</v>
      </c>
      <c r="J18" s="8">
        <v>5814.0418038182825</v>
      </c>
      <c r="K18" s="8">
        <v>6878.7982072510304</v>
      </c>
      <c r="L18" s="8">
        <v>8170.5994996331083</v>
      </c>
      <c r="M18" s="8">
        <v>9348.097753093929</v>
      </c>
      <c r="N18" s="30"/>
      <c r="O18" s="8">
        <v>299.37375576707836</v>
      </c>
      <c r="P18" s="8">
        <v>248.77818340034065</v>
      </c>
      <c r="Q18" s="8">
        <v>241.02434240647469</v>
      </c>
      <c r="R18" s="8">
        <v>265.79891135591674</v>
      </c>
      <c r="S18" s="8">
        <v>294.58539661678032</v>
      </c>
      <c r="T18" s="8">
        <v>324.58220884498951</v>
      </c>
      <c r="U18" s="8">
        <v>356.86985360550392</v>
      </c>
      <c r="V18" s="8">
        <v>391.17622183101861</v>
      </c>
      <c r="W18" s="8">
        <v>431.38815344155853</v>
      </c>
      <c r="X18" s="8">
        <v>577.38663594983916</v>
      </c>
      <c r="Y18" s="8">
        <v>799.65009552012543</v>
      </c>
      <c r="Z18" s="8">
        <v>1125.5960629964954</v>
      </c>
      <c r="AA18" s="30"/>
      <c r="AB18" s="8">
        <v>1819.323507492536</v>
      </c>
      <c r="AC18" s="8">
        <v>1646.7570637432743</v>
      </c>
      <c r="AD18" s="8">
        <v>3037.8748048417747</v>
      </c>
      <c r="AE18" s="8">
        <v>2749.3172564428223</v>
      </c>
      <c r="AF18" s="8">
        <v>3066.4122860649163</v>
      </c>
      <c r="AG18" s="8">
        <v>3547.9105644511169</v>
      </c>
      <c r="AH18" s="8">
        <v>4144.6350626669855</v>
      </c>
      <c r="AI18" s="8">
        <v>4782.1958208650594</v>
      </c>
      <c r="AJ18" s="8">
        <v>5382.6536503767238</v>
      </c>
      <c r="AK18" s="8">
        <v>6301.4115713011915</v>
      </c>
      <c r="AL18" s="8">
        <v>7370.9494041129828</v>
      </c>
      <c r="AM18" s="8">
        <v>8222.5016900974333</v>
      </c>
      <c r="AN18" s="30"/>
      <c r="AO18" s="8">
        <v>1778.3586823907892</v>
      </c>
      <c r="AP18" s="8">
        <v>1117.6330070223935</v>
      </c>
      <c r="AQ18" s="8">
        <v>2264.8016453797572</v>
      </c>
      <c r="AR18" s="8">
        <v>2209.0934712924864</v>
      </c>
      <c r="AS18" s="8">
        <v>3119.6099004164525</v>
      </c>
      <c r="AT18" s="8">
        <v>3675.0847768158028</v>
      </c>
      <c r="AU18" s="8">
        <v>4177.1056439777149</v>
      </c>
      <c r="AV18" s="8">
        <v>4867.9768767528358</v>
      </c>
      <c r="AW18" s="8">
        <v>5294.3813672661818</v>
      </c>
      <c r="AX18" s="8">
        <v>5855.8352809677417</v>
      </c>
      <c r="AY18" s="8">
        <v>7127.6972139059681</v>
      </c>
      <c r="AZ18" s="8">
        <v>8071.0886056751042</v>
      </c>
      <c r="BA18" s="30"/>
      <c r="BB18" s="29"/>
      <c r="BC18" s="29"/>
      <c r="BD18" s="30"/>
      <c r="BE18" s="30"/>
    </row>
    <row r="19" spans="1:57" x14ac:dyDescent="0.35">
      <c r="A19" s="6" t="s">
        <v>14</v>
      </c>
      <c r="B19" s="3">
        <v>8993.8924000000006</v>
      </c>
      <c r="C19" s="3">
        <v>6430.5339000000013</v>
      </c>
      <c r="D19" s="3">
        <v>9644.2000000000007</v>
      </c>
      <c r="E19" s="3">
        <v>8735.67</v>
      </c>
      <c r="F19" s="3">
        <v>10243.27822948052</v>
      </c>
      <c r="G19" s="3">
        <v>11079.181219480519</v>
      </c>
      <c r="H19" s="3">
        <v>12117.15959909091</v>
      </c>
      <c r="I19" s="3">
        <v>12958.746234489798</v>
      </c>
      <c r="J19" s="3">
        <v>13816.754928025886</v>
      </c>
      <c r="K19" s="3">
        <v>14524.044284756399</v>
      </c>
      <c r="L19" s="3">
        <v>16043.404697827096</v>
      </c>
      <c r="M19" s="3">
        <v>17638.693705083497</v>
      </c>
      <c r="N19" s="30"/>
      <c r="O19" s="3">
        <v>4778.5745640100185</v>
      </c>
      <c r="P19" s="3">
        <v>4452.4669253165894</v>
      </c>
      <c r="Q19" s="3">
        <v>4613.5704730176858</v>
      </c>
      <c r="R19" s="3">
        <v>4766.8850532746374</v>
      </c>
      <c r="S19" s="3">
        <v>4999.843816624375</v>
      </c>
      <c r="T19" s="3">
        <v>5256.051157698611</v>
      </c>
      <c r="U19" s="3">
        <v>5519.4963353196235</v>
      </c>
      <c r="V19" s="3">
        <v>5774.1513928624709</v>
      </c>
      <c r="W19" s="3">
        <v>6077.0495901573104</v>
      </c>
      <c r="X19" s="3">
        <v>7257.1097949288387</v>
      </c>
      <c r="Y19" s="3">
        <v>8946.3976271528791</v>
      </c>
      <c r="Z19" s="3">
        <v>10934.444961752293</v>
      </c>
      <c r="AA19" s="30"/>
      <c r="AB19" s="3">
        <v>4215.3178359899821</v>
      </c>
      <c r="AC19" s="3">
        <v>1978.0669746834114</v>
      </c>
      <c r="AD19" s="3">
        <v>5030.6295269823149</v>
      </c>
      <c r="AE19" s="3">
        <v>3968.7849467253627</v>
      </c>
      <c r="AF19" s="3">
        <v>5243.4344128561443</v>
      </c>
      <c r="AG19" s="3">
        <v>5823.1300617819088</v>
      </c>
      <c r="AH19" s="3">
        <v>6597.6632637712864</v>
      </c>
      <c r="AI19" s="3">
        <v>7184.5948416273268</v>
      </c>
      <c r="AJ19" s="3">
        <v>7739.7053378685741</v>
      </c>
      <c r="AK19" s="3">
        <v>7266.9344898275604</v>
      </c>
      <c r="AL19" s="3">
        <v>7097.007070674219</v>
      </c>
      <c r="AM19" s="3">
        <v>6704.2487433312035</v>
      </c>
      <c r="AN19" s="30"/>
      <c r="AO19" s="3">
        <v>4351.9223311009582</v>
      </c>
      <c r="AP19" s="3">
        <v>1461.5923702029645</v>
      </c>
      <c r="AQ19" s="3">
        <v>3335.6016262601697</v>
      </c>
      <c r="AR19" s="3">
        <v>3002.0414636341534</v>
      </c>
      <c r="AS19" s="3">
        <v>3452.3476831792759</v>
      </c>
      <c r="AT19" s="3">
        <v>3970.1998356561671</v>
      </c>
      <c r="AU19" s="3">
        <v>4565.7298110045922</v>
      </c>
      <c r="AV19" s="3">
        <v>5250.5892826552808</v>
      </c>
      <c r="AW19" s="3">
        <v>5513.1187467880454</v>
      </c>
      <c r="AX19" s="3">
        <v>6143.0940049935225</v>
      </c>
      <c r="AY19" s="3">
        <v>6265.9558850933927</v>
      </c>
      <c r="AZ19" s="3">
        <v>6391.2750027952607</v>
      </c>
      <c r="BA19" s="30"/>
      <c r="BB19" s="29"/>
      <c r="BC19" s="29"/>
      <c r="BD19" s="30"/>
      <c r="BE19" s="30"/>
    </row>
    <row r="20" spans="1:57" x14ac:dyDescent="0.35">
      <c r="A20" s="9" t="s">
        <v>48</v>
      </c>
      <c r="B20" s="3">
        <v>6421.1689317881119</v>
      </c>
      <c r="C20" s="3">
        <v>3973.035059220178</v>
      </c>
      <c r="D20" s="3">
        <v>6729.6294276534118</v>
      </c>
      <c r="E20" s="3">
        <v>6198.7811848282881</v>
      </c>
      <c r="F20" s="3">
        <v>7414.0415953525589</v>
      </c>
      <c r="G20" s="3">
        <v>8084.7096666387497</v>
      </c>
      <c r="H20" s="3">
        <v>8831.6187350428281</v>
      </c>
      <c r="I20" s="3">
        <v>9423.7469627532537</v>
      </c>
      <c r="J20" s="3">
        <v>10027.323013418187</v>
      </c>
      <c r="K20" s="3">
        <v>10553.884345333719</v>
      </c>
      <c r="L20" s="3">
        <v>11654.047653248505</v>
      </c>
      <c r="M20" s="3">
        <v>12808.90178987232</v>
      </c>
      <c r="N20" s="30"/>
      <c r="O20" s="3">
        <v>2683.5154929346754</v>
      </c>
      <c r="P20" s="3">
        <v>2476.9518652568759</v>
      </c>
      <c r="Q20" s="3">
        <v>2553.3759440065373</v>
      </c>
      <c r="R20" s="3">
        <v>2660.0070490699491</v>
      </c>
      <c r="S20" s="3">
        <v>2812.8458664655755</v>
      </c>
      <c r="T20" s="3">
        <v>2980.9989646269514</v>
      </c>
      <c r="U20" s="3">
        <v>3155.6312701713559</v>
      </c>
      <c r="V20" s="3">
        <v>3327.6051842315792</v>
      </c>
      <c r="W20" s="3">
        <v>3529.9286914789645</v>
      </c>
      <c r="X20" s="3">
        <v>4281.6947790080148</v>
      </c>
      <c r="Y20" s="3">
        <v>5278.3746000201991</v>
      </c>
      <c r="Z20" s="3">
        <v>6451.3225274338529</v>
      </c>
      <c r="AA20" s="30"/>
      <c r="AB20" s="3">
        <v>3737.6534388534369</v>
      </c>
      <c r="AC20" s="3">
        <v>1496.0831939633019</v>
      </c>
      <c r="AD20" s="3">
        <v>4176.2534836468749</v>
      </c>
      <c r="AE20" s="3">
        <v>3538.7741357583386</v>
      </c>
      <c r="AF20" s="3">
        <v>4601.1957288869835</v>
      </c>
      <c r="AG20" s="3">
        <v>5103.7107020117983</v>
      </c>
      <c r="AH20" s="3">
        <v>5675.9874648714731</v>
      </c>
      <c r="AI20" s="3">
        <v>6096.1417785216754</v>
      </c>
      <c r="AJ20" s="3">
        <v>6497.3943219392204</v>
      </c>
      <c r="AK20" s="3">
        <v>6272.1895663257055</v>
      </c>
      <c r="AL20" s="3">
        <v>6375.6730532283054</v>
      </c>
      <c r="AM20" s="3">
        <v>6357.5792624384667</v>
      </c>
      <c r="AN20" s="30"/>
      <c r="AO20" s="3">
        <v>2897.0825458027057</v>
      </c>
      <c r="AP20" s="3">
        <v>290.30815558188874</v>
      </c>
      <c r="AQ20" s="3">
        <v>2067.2400625846849</v>
      </c>
      <c r="AR20" s="3">
        <v>1924.8788070452001</v>
      </c>
      <c r="AS20" s="3">
        <v>2336.3044057406546</v>
      </c>
      <c r="AT20" s="3">
        <v>2756.9594522980756</v>
      </c>
      <c r="AU20" s="3">
        <v>3189.9517392535845</v>
      </c>
      <c r="AV20" s="3">
        <v>3689.6607392545457</v>
      </c>
      <c r="AW20" s="3">
        <v>3869.4691618717816</v>
      </c>
      <c r="AX20" s="3">
        <v>4376.6121654086128</v>
      </c>
      <c r="AY20" s="3">
        <v>4402.0890657833488</v>
      </c>
      <c r="AZ20" s="3">
        <v>4415.29135630372</v>
      </c>
      <c r="BA20" s="30"/>
      <c r="BB20" s="29"/>
      <c r="BC20" s="29"/>
      <c r="BD20" s="30"/>
      <c r="BE20" s="30"/>
    </row>
    <row r="21" spans="1:57" x14ac:dyDescent="0.35">
      <c r="A21" s="9" t="s">
        <v>49</v>
      </c>
      <c r="B21" s="3">
        <v>2249.3792881903082</v>
      </c>
      <c r="C21" s="3">
        <v>2134.4058043541363</v>
      </c>
      <c r="D21" s="3">
        <v>2516.4347083487046</v>
      </c>
      <c r="E21" s="3">
        <v>2171.0561625860432</v>
      </c>
      <c r="F21" s="3">
        <v>2464.3903883666198</v>
      </c>
      <c r="G21" s="3">
        <v>2642.9234672018856</v>
      </c>
      <c r="H21" s="3">
        <v>2928.4007965651181</v>
      </c>
      <c r="I21" s="3">
        <v>3170.0868316325718</v>
      </c>
      <c r="J21" s="3">
        <v>3416.748383587134</v>
      </c>
      <c r="K21" s="3">
        <v>3566.4385279880676</v>
      </c>
      <c r="L21" s="3">
        <v>3947.0691999055634</v>
      </c>
      <c r="M21" s="3">
        <v>4349.3908951061003</v>
      </c>
      <c r="N21" s="30"/>
      <c r="O21" s="3">
        <v>828.70439038574239</v>
      </c>
      <c r="P21" s="3">
        <v>791.69470500665045</v>
      </c>
      <c r="Q21" s="3">
        <v>805.79415408855243</v>
      </c>
      <c r="R21" s="3">
        <v>853.63095068020334</v>
      </c>
      <c r="S21" s="3">
        <v>917.43653499116544</v>
      </c>
      <c r="T21" s="3">
        <v>987.66912264016685</v>
      </c>
      <c r="U21" s="3">
        <v>1061.5575132858473</v>
      </c>
      <c r="V21" s="3">
        <v>1136.0441887764537</v>
      </c>
      <c r="W21" s="3">
        <v>1222.4857078531579</v>
      </c>
      <c r="X21" s="3">
        <v>1523.9930569350561</v>
      </c>
      <c r="Y21" s="3">
        <v>1878.7435017021046</v>
      </c>
      <c r="Z21" s="3">
        <v>2296.2334419679814</v>
      </c>
      <c r="AA21" s="30"/>
      <c r="AB21" s="3">
        <v>1420.6748978045657</v>
      </c>
      <c r="AC21" s="3">
        <v>1342.7110993474857</v>
      </c>
      <c r="AD21" s="3">
        <v>1710.6405542601522</v>
      </c>
      <c r="AE21" s="3">
        <v>1317.4252119058399</v>
      </c>
      <c r="AF21" s="3">
        <v>1546.9538533754544</v>
      </c>
      <c r="AG21" s="3">
        <v>1655.2543445617189</v>
      </c>
      <c r="AH21" s="3">
        <v>1866.8432832792707</v>
      </c>
      <c r="AI21" s="3">
        <v>2034.0426428561182</v>
      </c>
      <c r="AJ21" s="3">
        <v>2194.2626757339758</v>
      </c>
      <c r="AK21" s="3">
        <v>2042.4454710530115</v>
      </c>
      <c r="AL21" s="3">
        <v>2068.3256982034591</v>
      </c>
      <c r="AM21" s="3">
        <v>2053.1574531381189</v>
      </c>
      <c r="AN21" s="30"/>
      <c r="AO21" s="3">
        <v>1454.8397852982525</v>
      </c>
      <c r="AP21" s="3">
        <v>1171.2842146210758</v>
      </c>
      <c r="AQ21" s="3">
        <v>1268.3615636754851</v>
      </c>
      <c r="AR21" s="3">
        <v>1077.1626565889533</v>
      </c>
      <c r="AS21" s="3">
        <v>1116.0432774386213</v>
      </c>
      <c r="AT21" s="3">
        <v>1213.2403833580915</v>
      </c>
      <c r="AU21" s="3">
        <v>1375.7780717510079</v>
      </c>
      <c r="AV21" s="3">
        <v>1560.9285434007352</v>
      </c>
      <c r="AW21" s="3">
        <v>1643.6495849162636</v>
      </c>
      <c r="AX21" s="3">
        <v>1766.4818395849099</v>
      </c>
      <c r="AY21" s="3">
        <v>1863.8668193100441</v>
      </c>
      <c r="AZ21" s="3">
        <v>1975.9836464915406</v>
      </c>
      <c r="BA21" s="30"/>
      <c r="BB21" s="29"/>
      <c r="BC21" s="29"/>
      <c r="BD21" s="30"/>
      <c r="BE21" s="30"/>
    </row>
    <row r="22" spans="1:57" x14ac:dyDescent="0.35">
      <c r="A22" s="9" t="s">
        <v>53</v>
      </c>
      <c r="B22" s="3">
        <v>323.34418002158009</v>
      </c>
      <c r="C22" s="3">
        <v>323.09303642568614</v>
      </c>
      <c r="D22" s="3">
        <v>398.13586399788397</v>
      </c>
      <c r="E22" s="3">
        <v>365.832652585669</v>
      </c>
      <c r="F22" s="3">
        <v>364.84624576134001</v>
      </c>
      <c r="G22" s="3">
        <v>351.5480856398845</v>
      </c>
      <c r="H22" s="3">
        <v>357.14006748296305</v>
      </c>
      <c r="I22" s="3">
        <v>364.91244010397173</v>
      </c>
      <c r="J22" s="3">
        <v>372.68353102056687</v>
      </c>
      <c r="K22" s="3">
        <v>403.7214114346109</v>
      </c>
      <c r="L22" s="3">
        <v>442.28784467302916</v>
      </c>
      <c r="M22" s="3">
        <v>480.40102010507684</v>
      </c>
      <c r="N22" s="30"/>
      <c r="O22" s="3">
        <v>1266.3546806896009</v>
      </c>
      <c r="P22" s="3">
        <v>1183.8203550530627</v>
      </c>
      <c r="Q22" s="3">
        <v>1254.4003749225963</v>
      </c>
      <c r="R22" s="3">
        <v>1253.2470535244847</v>
      </c>
      <c r="S22" s="3">
        <v>1269.5614151676341</v>
      </c>
      <c r="T22" s="3">
        <v>1287.383070431493</v>
      </c>
      <c r="U22" s="3">
        <v>1302.30755186242</v>
      </c>
      <c r="V22" s="3">
        <v>1310.5020198544382</v>
      </c>
      <c r="W22" s="3">
        <v>1324.6351908251879</v>
      </c>
      <c r="X22" s="3">
        <v>1451.4219589857678</v>
      </c>
      <c r="Y22" s="3">
        <v>1789.2795254305759</v>
      </c>
      <c r="Z22" s="3">
        <v>2186.8889923504589</v>
      </c>
      <c r="AA22" s="30"/>
      <c r="AB22" s="3">
        <v>-943.01050066802077</v>
      </c>
      <c r="AC22" s="3">
        <v>-860.72731862737658</v>
      </c>
      <c r="AD22" s="3">
        <v>-856.26451092471234</v>
      </c>
      <c r="AE22" s="3">
        <v>-887.41440093881579</v>
      </c>
      <c r="AF22" s="3">
        <v>-904.71516940629408</v>
      </c>
      <c r="AG22" s="3">
        <v>-935.83498479160858</v>
      </c>
      <c r="AH22" s="3">
        <v>-945.16748437945694</v>
      </c>
      <c r="AI22" s="3">
        <v>-945.58957975046656</v>
      </c>
      <c r="AJ22" s="3">
        <v>-951.95165980462104</v>
      </c>
      <c r="AK22" s="3">
        <v>-1047.7005475511569</v>
      </c>
      <c r="AL22" s="3">
        <v>-1346.9916807575466</v>
      </c>
      <c r="AM22" s="3">
        <v>-1706.487972245382</v>
      </c>
      <c r="AN22" s="30"/>
      <c r="AO22" s="3">
        <v>0</v>
      </c>
      <c r="AP22" s="3">
        <v>0</v>
      </c>
      <c r="AQ22" s="3">
        <v>0</v>
      </c>
      <c r="AR22" s="3">
        <v>0</v>
      </c>
      <c r="AS22" s="3">
        <v>0</v>
      </c>
      <c r="AT22" s="3">
        <v>0</v>
      </c>
      <c r="AU22" s="3">
        <v>0</v>
      </c>
      <c r="AV22" s="3">
        <v>0</v>
      </c>
      <c r="AW22" s="3">
        <v>0</v>
      </c>
      <c r="AX22" s="3">
        <v>0</v>
      </c>
      <c r="AY22" s="3">
        <v>0</v>
      </c>
      <c r="AZ22" s="3">
        <v>0</v>
      </c>
      <c r="BA22" s="30"/>
      <c r="BB22" s="29"/>
      <c r="BC22" s="29"/>
      <c r="BD22" s="30"/>
      <c r="BE22" s="30"/>
    </row>
    <row r="23" spans="1:57" x14ac:dyDescent="0.35">
      <c r="A23" s="7" t="s">
        <v>22</v>
      </c>
      <c r="B23" s="18">
        <v>1064.2657999999999</v>
      </c>
      <c r="C23" s="18">
        <v>739.54399999999987</v>
      </c>
      <c r="D23" s="18">
        <v>1386.3330000000001</v>
      </c>
      <c r="E23" s="18">
        <v>1472.646</v>
      </c>
      <c r="F23" s="18">
        <v>1432.3973745021649</v>
      </c>
      <c r="G23" s="18">
        <v>1595.8631329870129</v>
      </c>
      <c r="H23" s="18">
        <v>1835.2846209090912</v>
      </c>
      <c r="I23" s="18">
        <v>2101.8840596371961</v>
      </c>
      <c r="J23" s="18">
        <v>2271.3743431806843</v>
      </c>
      <c r="K23" s="18">
        <v>2759.0345763581217</v>
      </c>
      <c r="L23" s="18">
        <v>3394.2418737601911</v>
      </c>
      <c r="M23" s="18">
        <v>4055.3615408354581</v>
      </c>
      <c r="N23" s="30"/>
      <c r="O23" s="18">
        <v>331.59155446596549</v>
      </c>
      <c r="P23" s="18">
        <v>344.1611954415996</v>
      </c>
      <c r="Q23" s="18">
        <v>350.58050830032363</v>
      </c>
      <c r="R23" s="18">
        <v>356.80182471434995</v>
      </c>
      <c r="S23" s="18">
        <v>377.73444600205744</v>
      </c>
      <c r="T23" s="18">
        <v>416.74747751473501</v>
      </c>
      <c r="U23" s="18">
        <v>450.87434978700503</v>
      </c>
      <c r="V23" s="18">
        <v>478.6115785815598</v>
      </c>
      <c r="W23" s="18">
        <v>504.39615014544501</v>
      </c>
      <c r="X23" s="18">
        <v>553.48735338646111</v>
      </c>
      <c r="Y23" s="18">
        <v>614.27922220822325</v>
      </c>
      <c r="Z23" s="18">
        <v>686.3724675093265</v>
      </c>
      <c r="AA23" s="30"/>
      <c r="AB23" s="18">
        <v>732.67424553403441</v>
      </c>
      <c r="AC23" s="18">
        <v>395.38280455840038</v>
      </c>
      <c r="AD23" s="18">
        <v>1035.7524916996765</v>
      </c>
      <c r="AE23" s="18">
        <v>1115.84417528565</v>
      </c>
      <c r="AF23" s="18">
        <v>1054.6629285001075</v>
      </c>
      <c r="AG23" s="18">
        <v>1179.1156554722779</v>
      </c>
      <c r="AH23" s="18">
        <v>1384.4102711220862</v>
      </c>
      <c r="AI23" s="18">
        <v>1623.2724810556363</v>
      </c>
      <c r="AJ23" s="18">
        <v>1766.9781930352392</v>
      </c>
      <c r="AK23" s="18">
        <v>2205.5472229716606</v>
      </c>
      <c r="AL23" s="18">
        <v>2779.9626515519681</v>
      </c>
      <c r="AM23" s="18">
        <v>3368.9890733261318</v>
      </c>
      <c r="AN23" s="30"/>
      <c r="AO23" s="18">
        <v>162.44929394559074</v>
      </c>
      <c r="AP23" s="18">
        <v>17.961738981937266</v>
      </c>
      <c r="AQ23" s="18">
        <v>13.221560358993356</v>
      </c>
      <c r="AR23" s="18">
        <v>36.359290987231731</v>
      </c>
      <c r="AS23" s="18">
        <v>99.988050214887267</v>
      </c>
      <c r="AT23" s="18">
        <v>274.96713809094001</v>
      </c>
      <c r="AU23" s="18">
        <v>343.70892261367499</v>
      </c>
      <c r="AV23" s="18">
        <v>429.63615326709373</v>
      </c>
      <c r="AW23" s="18">
        <v>537.04519158386711</v>
      </c>
      <c r="AX23" s="18">
        <v>1311.1454872653007</v>
      </c>
      <c r="AY23" s="18">
        <v>1704.489133444891</v>
      </c>
      <c r="AZ23" s="18">
        <v>2215.8358734783583</v>
      </c>
      <c r="BA23" s="30"/>
      <c r="BB23" s="29"/>
      <c r="BC23" s="29"/>
      <c r="BD23" s="30"/>
      <c r="BE23" s="30"/>
    </row>
    <row r="24" spans="1:57" x14ac:dyDescent="0.35">
      <c r="A24" s="10" t="s">
        <v>56</v>
      </c>
      <c r="B24" s="18">
        <v>954.58394896962932</v>
      </c>
      <c r="C24" s="18">
        <v>681.07061698489838</v>
      </c>
      <c r="D24" s="18">
        <v>1309.6233133784115</v>
      </c>
      <c r="E24" s="18">
        <v>1240.9012689844305</v>
      </c>
      <c r="F24" s="18">
        <v>1229.5584246876813</v>
      </c>
      <c r="G24" s="18">
        <v>1388.3622409466802</v>
      </c>
      <c r="H24" s="18">
        <v>1609.2488955599406</v>
      </c>
      <c r="I24" s="18">
        <v>1856.1717070746495</v>
      </c>
      <c r="J24" s="18">
        <v>2008.5883567812734</v>
      </c>
      <c r="K24" s="18">
        <v>2430.4586606669427</v>
      </c>
      <c r="L24" s="18">
        <v>2975.3905826500795</v>
      </c>
      <c r="M24" s="18">
        <v>3537.3811666597203</v>
      </c>
      <c r="N24" s="30"/>
      <c r="O24" s="18">
        <v>151.67587264345022</v>
      </c>
      <c r="P24" s="18">
        <v>159.32034817739699</v>
      </c>
      <c r="Q24" s="18">
        <v>164.75011874591905</v>
      </c>
      <c r="R24" s="18">
        <v>171.2446429390049</v>
      </c>
      <c r="S24" s="18">
        <v>185.07151859575981</v>
      </c>
      <c r="T24" s="18">
        <v>208.35685859867723</v>
      </c>
      <c r="U24" s="18">
        <v>229.93130843021495</v>
      </c>
      <c r="V24" s="18">
        <v>248.86638930157386</v>
      </c>
      <c r="W24" s="18">
        <v>267.32178744646325</v>
      </c>
      <c r="X24" s="18">
        <v>304.41804436255359</v>
      </c>
      <c r="Y24" s="18">
        <v>337.85357221452279</v>
      </c>
      <c r="Z24" s="18">
        <v>377.50485713012955</v>
      </c>
      <c r="AA24" s="30"/>
      <c r="AB24" s="18">
        <v>802.90807632617907</v>
      </c>
      <c r="AC24" s="18">
        <v>521.75026880750147</v>
      </c>
      <c r="AD24" s="18">
        <v>1144.8731946324926</v>
      </c>
      <c r="AE24" s="18">
        <v>1069.6566260454256</v>
      </c>
      <c r="AF24" s="18">
        <v>1044.4869060919214</v>
      </c>
      <c r="AG24" s="18">
        <v>1180.005382348003</v>
      </c>
      <c r="AH24" s="18">
        <v>1379.3175871297258</v>
      </c>
      <c r="AI24" s="18">
        <v>1607.3053177730756</v>
      </c>
      <c r="AJ24" s="18">
        <v>1741.2665693348104</v>
      </c>
      <c r="AK24" s="18">
        <v>2126.040616304389</v>
      </c>
      <c r="AL24" s="18">
        <v>2637.537010435557</v>
      </c>
      <c r="AM24" s="18">
        <v>3159.8763095295908</v>
      </c>
      <c r="AN24" s="30"/>
      <c r="AO24" s="18">
        <v>162.44929394559074</v>
      </c>
      <c r="AP24" s="18">
        <v>17.961738981937266</v>
      </c>
      <c r="AQ24" s="18">
        <v>13.221560358993356</v>
      </c>
      <c r="AR24" s="18">
        <v>36.359290987231731</v>
      </c>
      <c r="AS24" s="18">
        <v>99.988050214887267</v>
      </c>
      <c r="AT24" s="18">
        <v>274.96713809094001</v>
      </c>
      <c r="AU24" s="18">
        <v>343.70892261367499</v>
      </c>
      <c r="AV24" s="18">
        <v>429.63615326709373</v>
      </c>
      <c r="AW24" s="18">
        <v>537.04519158386711</v>
      </c>
      <c r="AX24" s="18">
        <v>1311.1454872653007</v>
      </c>
      <c r="AY24" s="18">
        <v>1704.489133444891</v>
      </c>
      <c r="AZ24" s="18">
        <v>2215.8358734783583</v>
      </c>
      <c r="BA24" s="30"/>
      <c r="BB24" s="29"/>
      <c r="BC24" s="29"/>
      <c r="BD24" s="30"/>
      <c r="BE24" s="30"/>
    </row>
    <row r="25" spans="1:57" x14ac:dyDescent="0.35">
      <c r="A25" s="10" t="s">
        <v>57</v>
      </c>
      <c r="B25" s="18">
        <v>109.68185103037058</v>
      </c>
      <c r="C25" s="18">
        <v>58.473383015101547</v>
      </c>
      <c r="D25" s="18">
        <v>76.709686621588517</v>
      </c>
      <c r="E25" s="18">
        <v>231.74473101556947</v>
      </c>
      <c r="F25" s="18">
        <v>202.83894981448367</v>
      </c>
      <c r="G25" s="18">
        <v>207.50089204033264</v>
      </c>
      <c r="H25" s="18">
        <v>226.03572534915054</v>
      </c>
      <c r="I25" s="18">
        <v>245.7123525625467</v>
      </c>
      <c r="J25" s="18">
        <v>262.78598639941072</v>
      </c>
      <c r="K25" s="18">
        <v>328.57591569117903</v>
      </c>
      <c r="L25" s="18">
        <v>418.85129111011133</v>
      </c>
      <c r="M25" s="18">
        <v>517.98037417573778</v>
      </c>
      <c r="N25" s="30"/>
      <c r="O25" s="18">
        <v>179.91568182251527</v>
      </c>
      <c r="P25" s="18">
        <v>184.84084726420261</v>
      </c>
      <c r="Q25" s="18">
        <v>185.83038955440458</v>
      </c>
      <c r="R25" s="18">
        <v>185.55718177534504</v>
      </c>
      <c r="S25" s="18">
        <v>192.66292740629763</v>
      </c>
      <c r="T25" s="18">
        <v>208.39061891605778</v>
      </c>
      <c r="U25" s="18">
        <v>220.94304135679008</v>
      </c>
      <c r="V25" s="18">
        <v>229.74518927998594</v>
      </c>
      <c r="W25" s="18">
        <v>237.07436269898176</v>
      </c>
      <c r="X25" s="18">
        <v>249.06930902390749</v>
      </c>
      <c r="Y25" s="18">
        <v>276.42564999370046</v>
      </c>
      <c r="Z25" s="18">
        <v>308.86761037919695</v>
      </c>
      <c r="AA25" s="30"/>
      <c r="AB25" s="18">
        <v>-70.233830792144687</v>
      </c>
      <c r="AC25" s="18">
        <v>-126.36746424910106</v>
      </c>
      <c r="AD25" s="18">
        <v>-109.12070293281606</v>
      </c>
      <c r="AE25" s="18">
        <v>46.187549240224428</v>
      </c>
      <c r="AF25" s="18">
        <v>10.176022408186043</v>
      </c>
      <c r="AG25" s="18">
        <v>-0.88972687572513109</v>
      </c>
      <c r="AH25" s="18">
        <v>5.0926839923604632</v>
      </c>
      <c r="AI25" s="18">
        <v>15.967163282560762</v>
      </c>
      <c r="AJ25" s="18">
        <v>25.711623700428959</v>
      </c>
      <c r="AK25" s="18">
        <v>79.506606667271541</v>
      </c>
      <c r="AL25" s="18">
        <v>142.42564111641087</v>
      </c>
      <c r="AM25" s="18">
        <v>209.11276379654083</v>
      </c>
      <c r="AN25" s="30"/>
      <c r="AO25" s="18">
        <v>0</v>
      </c>
      <c r="AP25" s="18">
        <v>0</v>
      </c>
      <c r="AQ25" s="18">
        <v>0</v>
      </c>
      <c r="AR25" s="18">
        <v>0</v>
      </c>
      <c r="AS25" s="18">
        <v>0</v>
      </c>
      <c r="AT25" s="18">
        <v>0</v>
      </c>
      <c r="AU25" s="18">
        <v>0</v>
      </c>
      <c r="AV25" s="18">
        <v>0</v>
      </c>
      <c r="AW25" s="18">
        <v>0</v>
      </c>
      <c r="AX25" s="18">
        <v>0</v>
      </c>
      <c r="AY25" s="18">
        <v>0</v>
      </c>
      <c r="AZ25" s="18">
        <v>0</v>
      </c>
      <c r="BA25" s="30"/>
      <c r="BB25" s="29"/>
      <c r="BC25" s="29"/>
      <c r="BD25" s="30"/>
      <c r="BE25" s="30"/>
    </row>
    <row r="26" spans="1:57" x14ac:dyDescent="0.35">
      <c r="A26" s="6" t="s">
        <v>21</v>
      </c>
      <c r="B26" s="3">
        <v>1469.2013999999999</v>
      </c>
      <c r="C26" s="3">
        <v>874.43640000000005</v>
      </c>
      <c r="D26" s="3">
        <v>1951.9428</v>
      </c>
      <c r="E26" s="3">
        <v>2160.2313000000004</v>
      </c>
      <c r="F26" s="3">
        <v>2118.5685454545451</v>
      </c>
      <c r="G26" s="3">
        <v>2319.5771090909084</v>
      </c>
      <c r="H26" s="3">
        <v>2591.7716121212115</v>
      </c>
      <c r="I26" s="3">
        <v>2791.7105627391811</v>
      </c>
      <c r="J26" s="3">
        <v>2993.9368980336103</v>
      </c>
      <c r="K26" s="3">
        <v>3491.7997890326851</v>
      </c>
      <c r="L26" s="3">
        <v>4100.2915012332924</v>
      </c>
      <c r="M26" s="3">
        <v>4902.3864541378853</v>
      </c>
      <c r="N26" s="30"/>
      <c r="O26" s="3">
        <v>431.19046788122296</v>
      </c>
      <c r="P26" s="3">
        <v>428.31785253543603</v>
      </c>
      <c r="Q26" s="3">
        <v>438.93715968770715</v>
      </c>
      <c r="R26" s="3">
        <v>447.38957554092411</v>
      </c>
      <c r="S26" s="3">
        <v>471.06474491380868</v>
      </c>
      <c r="T26" s="3">
        <v>512.12601445753774</v>
      </c>
      <c r="U26" s="3">
        <v>548.09846303652625</v>
      </c>
      <c r="V26" s="3">
        <v>577.92337827900803</v>
      </c>
      <c r="W26" s="3">
        <v>607.51727581753266</v>
      </c>
      <c r="X26" s="3">
        <v>674.37948651881879</v>
      </c>
      <c r="Y26" s="3">
        <v>756.87885480701073</v>
      </c>
      <c r="Z26" s="3">
        <v>854.01117442441614</v>
      </c>
      <c r="AA26" s="30"/>
      <c r="AB26" s="3">
        <v>1038.010932118777</v>
      </c>
      <c r="AC26" s="3">
        <v>446.11854746456402</v>
      </c>
      <c r="AD26" s="3">
        <v>1513.0056403122931</v>
      </c>
      <c r="AE26" s="3">
        <v>1712.841724459076</v>
      </c>
      <c r="AF26" s="3">
        <v>1647.5038005407364</v>
      </c>
      <c r="AG26" s="3">
        <v>1807.4510946333708</v>
      </c>
      <c r="AH26" s="3">
        <v>2043.6731490846853</v>
      </c>
      <c r="AI26" s="3">
        <v>2213.7871844601732</v>
      </c>
      <c r="AJ26" s="3">
        <v>2386.4196222160772</v>
      </c>
      <c r="AK26" s="3">
        <v>2817.4203025138663</v>
      </c>
      <c r="AL26" s="3">
        <v>3343.4126464262818</v>
      </c>
      <c r="AM26" s="3">
        <v>4048.3752797134694</v>
      </c>
      <c r="AN26" s="30"/>
      <c r="AO26" s="3">
        <v>866.2729775326037</v>
      </c>
      <c r="AP26" s="3">
        <v>85.823877003482465</v>
      </c>
      <c r="AQ26" s="3">
        <v>379.16573023045072</v>
      </c>
      <c r="AR26" s="3">
        <v>511.87373581110853</v>
      </c>
      <c r="AS26" s="3">
        <v>691.02954334499657</v>
      </c>
      <c r="AT26" s="3">
        <v>932.8898835157454</v>
      </c>
      <c r="AU26" s="3">
        <v>1259.4013427462564</v>
      </c>
      <c r="AV26" s="3">
        <v>1372.7474635934195</v>
      </c>
      <c r="AW26" s="3">
        <v>1496.2947353168274</v>
      </c>
      <c r="AX26" s="3">
        <v>2112.1421315130519</v>
      </c>
      <c r="AY26" s="3">
        <v>2302.2349233492268</v>
      </c>
      <c r="AZ26" s="3">
        <v>2509.4360664506576</v>
      </c>
      <c r="BA26" s="30"/>
      <c r="BB26" s="29"/>
      <c r="BC26" s="29"/>
      <c r="BD26" s="30"/>
      <c r="BE26" s="30"/>
    </row>
    <row r="27" spans="1:57" x14ac:dyDescent="0.35">
      <c r="A27" s="9" t="s">
        <v>54</v>
      </c>
      <c r="B27" s="3">
        <v>1081.5618890312735</v>
      </c>
      <c r="C27" s="3">
        <v>594.08047395383403</v>
      </c>
      <c r="D27" s="3">
        <v>1441.6937640719054</v>
      </c>
      <c r="E27" s="3">
        <v>1583.202175573545</v>
      </c>
      <c r="F27" s="3">
        <v>1671.6887006873112</v>
      </c>
      <c r="G27" s="3">
        <v>1875.436830077934</v>
      </c>
      <c r="H27" s="3">
        <v>2119.3732826636933</v>
      </c>
      <c r="I27" s="3">
        <v>2291.4470683507193</v>
      </c>
      <c r="J27" s="3">
        <v>2466.216514275769</v>
      </c>
      <c r="K27" s="3">
        <v>2859.7308046458593</v>
      </c>
      <c r="L27" s="3">
        <v>3354.1941233267976</v>
      </c>
      <c r="M27" s="3">
        <v>3953.8585103020314</v>
      </c>
      <c r="N27" s="30"/>
      <c r="O27" s="3">
        <v>206.4408865125373</v>
      </c>
      <c r="P27" s="3">
        <v>208.24591746139183</v>
      </c>
      <c r="Q27" s="3">
        <v>216.88320897012144</v>
      </c>
      <c r="R27" s="3">
        <v>213.00047155396319</v>
      </c>
      <c r="S27" s="3">
        <v>215.78649105766547</v>
      </c>
      <c r="T27" s="3">
        <v>225.37063241688941</v>
      </c>
      <c r="U27" s="3">
        <v>231.32767746013451</v>
      </c>
      <c r="V27" s="3">
        <v>233.50486885653658</v>
      </c>
      <c r="W27" s="3">
        <v>234.51836446305629</v>
      </c>
      <c r="X27" s="3">
        <v>236.03282028158657</v>
      </c>
      <c r="Y27" s="3">
        <v>264.90759918245374</v>
      </c>
      <c r="Z27" s="3">
        <v>298.90391104854564</v>
      </c>
      <c r="AA27" s="30"/>
      <c r="AB27" s="3">
        <v>875.12100251873608</v>
      </c>
      <c r="AC27" s="3">
        <v>385.83455649244218</v>
      </c>
      <c r="AD27" s="3">
        <v>1224.8105551017841</v>
      </c>
      <c r="AE27" s="3">
        <v>1370.2017040195817</v>
      </c>
      <c r="AF27" s="3">
        <v>1455.9022096296458</v>
      </c>
      <c r="AG27" s="3">
        <v>1650.0661976610447</v>
      </c>
      <c r="AH27" s="3">
        <v>1888.045605203559</v>
      </c>
      <c r="AI27" s="3">
        <v>2057.9421994941831</v>
      </c>
      <c r="AJ27" s="3">
        <v>2231.6981498127125</v>
      </c>
      <c r="AK27" s="3">
        <v>2623.6979843642725</v>
      </c>
      <c r="AL27" s="3">
        <v>3089.2865241443442</v>
      </c>
      <c r="AM27" s="3">
        <v>3654.9545992534859</v>
      </c>
      <c r="AN27" s="30"/>
      <c r="AO27" s="3">
        <v>866.2729775326037</v>
      </c>
      <c r="AP27" s="3">
        <v>85.823877003482465</v>
      </c>
      <c r="AQ27" s="3">
        <v>379.16573023045072</v>
      </c>
      <c r="AR27" s="3">
        <v>511.87373581110853</v>
      </c>
      <c r="AS27" s="3">
        <v>691.02954334499657</v>
      </c>
      <c r="AT27" s="3">
        <v>932.8898835157454</v>
      </c>
      <c r="AU27" s="3">
        <v>1259.4013427462564</v>
      </c>
      <c r="AV27" s="3">
        <v>1372.7474635934195</v>
      </c>
      <c r="AW27" s="3">
        <v>1496.2947353168274</v>
      </c>
      <c r="AX27" s="3">
        <v>2112.1421315130519</v>
      </c>
      <c r="AY27" s="3">
        <v>2302.2349233492268</v>
      </c>
      <c r="AZ27" s="3">
        <v>2509.4360664506576</v>
      </c>
      <c r="BA27" s="30"/>
      <c r="BB27" s="29"/>
      <c r="BC27" s="29"/>
      <c r="BD27" s="30"/>
      <c r="BE27" s="30"/>
    </row>
    <row r="28" spans="1:57" x14ac:dyDescent="0.35">
      <c r="A28" s="9" t="s">
        <v>55</v>
      </c>
      <c r="B28" s="3">
        <v>387.63951096872654</v>
      </c>
      <c r="C28" s="3">
        <v>280.35592604616602</v>
      </c>
      <c r="D28" s="3">
        <v>510.2490359280946</v>
      </c>
      <c r="E28" s="3">
        <v>577.02912442645527</v>
      </c>
      <c r="F28" s="3">
        <v>446.87984476723392</v>
      </c>
      <c r="G28" s="3">
        <v>444.14027901297442</v>
      </c>
      <c r="H28" s="3">
        <v>472.398329457518</v>
      </c>
      <c r="I28" s="3">
        <v>500.26349438846165</v>
      </c>
      <c r="J28" s="3">
        <v>527.72038375784132</v>
      </c>
      <c r="K28" s="3">
        <v>632.06898438682583</v>
      </c>
      <c r="L28" s="3">
        <v>746.09737790649478</v>
      </c>
      <c r="M28" s="3">
        <v>948.52794383585376</v>
      </c>
      <c r="N28" s="30"/>
      <c r="O28" s="3">
        <v>224.74958136868565</v>
      </c>
      <c r="P28" s="3">
        <v>220.07193507404421</v>
      </c>
      <c r="Q28" s="3">
        <v>222.05395071758571</v>
      </c>
      <c r="R28" s="3">
        <v>234.38910398696092</v>
      </c>
      <c r="S28" s="3">
        <v>255.27825385614321</v>
      </c>
      <c r="T28" s="3">
        <v>286.75538204064833</v>
      </c>
      <c r="U28" s="3">
        <v>316.77078557639175</v>
      </c>
      <c r="V28" s="3">
        <v>344.41850942247146</v>
      </c>
      <c r="W28" s="3">
        <v>372.99891135447638</v>
      </c>
      <c r="X28" s="3">
        <v>438.34666623723223</v>
      </c>
      <c r="Y28" s="3">
        <v>491.97125562455699</v>
      </c>
      <c r="Z28" s="3">
        <v>555.1072633758705</v>
      </c>
      <c r="AA28" s="30"/>
      <c r="AB28" s="3">
        <v>162.88992960004089</v>
      </c>
      <c r="AC28" s="3">
        <v>60.283990972121813</v>
      </c>
      <c r="AD28" s="3">
        <v>288.19508521050886</v>
      </c>
      <c r="AE28" s="3">
        <v>342.64002043949438</v>
      </c>
      <c r="AF28" s="3">
        <v>191.60159091109071</v>
      </c>
      <c r="AG28" s="3">
        <v>157.38489697232609</v>
      </c>
      <c r="AH28" s="3">
        <v>155.62754388112626</v>
      </c>
      <c r="AI28" s="3">
        <v>155.84498496599019</v>
      </c>
      <c r="AJ28" s="3">
        <v>154.72147240336494</v>
      </c>
      <c r="AK28" s="3">
        <v>193.7223181495936</v>
      </c>
      <c r="AL28" s="3">
        <v>254.1261222819378</v>
      </c>
      <c r="AM28" s="3">
        <v>393.42068045998326</v>
      </c>
      <c r="AN28" s="30"/>
      <c r="AO28" s="3">
        <v>0</v>
      </c>
      <c r="AP28" s="3">
        <v>0</v>
      </c>
      <c r="AQ28" s="3">
        <v>0</v>
      </c>
      <c r="AR28" s="3">
        <v>0</v>
      </c>
      <c r="AS28" s="3">
        <v>0</v>
      </c>
      <c r="AT28" s="3">
        <v>0</v>
      </c>
      <c r="AU28" s="3">
        <v>0</v>
      </c>
      <c r="AV28" s="3">
        <v>0</v>
      </c>
      <c r="AW28" s="3">
        <v>0</v>
      </c>
      <c r="AX28" s="3">
        <v>0</v>
      </c>
      <c r="AY28" s="3">
        <v>0</v>
      </c>
      <c r="AZ28" s="3">
        <v>0</v>
      </c>
      <c r="BA28" s="30"/>
      <c r="BB28" s="29"/>
      <c r="BC28" s="29"/>
      <c r="BD28" s="30"/>
      <c r="BE28" s="30"/>
    </row>
    <row r="29" spans="1:57" x14ac:dyDescent="0.35">
      <c r="A29" s="7" t="s">
        <v>32</v>
      </c>
      <c r="B29" s="18">
        <v>1050.2422000000001</v>
      </c>
      <c r="C29" s="18">
        <v>540.21479999999997</v>
      </c>
      <c r="D29" s="18">
        <v>902.3900000000001</v>
      </c>
      <c r="E29" s="18">
        <v>868.04469999999981</v>
      </c>
      <c r="F29" s="18">
        <v>966.67224719426406</v>
      </c>
      <c r="G29" s="18">
        <v>1127.5478972159092</v>
      </c>
      <c r="H29" s="18">
        <v>1280.9879175054114</v>
      </c>
      <c r="I29" s="18">
        <v>1450.5435740662945</v>
      </c>
      <c r="J29" s="18">
        <v>1673.3782946124882</v>
      </c>
      <c r="K29" s="18">
        <v>1953.3355545366283</v>
      </c>
      <c r="L29" s="18">
        <v>2274.6662434453133</v>
      </c>
      <c r="M29" s="18">
        <v>2609.1009848553617</v>
      </c>
      <c r="N29" s="30"/>
      <c r="O29" s="18">
        <v>524.88364296669886</v>
      </c>
      <c r="P29" s="18">
        <v>502.6348224461679</v>
      </c>
      <c r="Q29" s="18">
        <v>475.33714986242967</v>
      </c>
      <c r="R29" s="18">
        <v>486.54511050676308</v>
      </c>
      <c r="S29" s="18">
        <v>502.78776903266663</v>
      </c>
      <c r="T29" s="18">
        <v>520.15779988275801</v>
      </c>
      <c r="U29" s="18">
        <v>536.92675800810525</v>
      </c>
      <c r="V29" s="18">
        <v>552.8635281634015</v>
      </c>
      <c r="W29" s="18">
        <v>575.09866517759565</v>
      </c>
      <c r="X29" s="18">
        <v>655.06164414336786</v>
      </c>
      <c r="Y29" s="18">
        <v>739.31522950465273</v>
      </c>
      <c r="Z29" s="18">
        <v>820.75259782344881</v>
      </c>
      <c r="AA29" s="30"/>
      <c r="AB29" s="18">
        <v>525.35855703330128</v>
      </c>
      <c r="AC29" s="18">
        <v>37.579977553832116</v>
      </c>
      <c r="AD29" s="18">
        <v>427.05285013757032</v>
      </c>
      <c r="AE29" s="18">
        <v>381.49958949323684</v>
      </c>
      <c r="AF29" s="18">
        <v>463.88447816159749</v>
      </c>
      <c r="AG29" s="18">
        <v>607.39009733315118</v>
      </c>
      <c r="AH29" s="18">
        <v>744.06115949730645</v>
      </c>
      <c r="AI29" s="18">
        <v>897.68004590289274</v>
      </c>
      <c r="AJ29" s="18">
        <v>1098.2796294348925</v>
      </c>
      <c r="AK29" s="18">
        <v>1298.2739103932604</v>
      </c>
      <c r="AL29" s="18">
        <v>1535.3510139406603</v>
      </c>
      <c r="AM29" s="18">
        <v>1788.3483870319128</v>
      </c>
      <c r="AN29" s="30"/>
      <c r="AO29" s="18">
        <v>520.28232179031011</v>
      </c>
      <c r="AP29" s="18">
        <v>58.496029343148003</v>
      </c>
      <c r="AQ29" s="18">
        <v>365.60954300336556</v>
      </c>
      <c r="AR29" s="18">
        <v>464.32411961427425</v>
      </c>
      <c r="AS29" s="18">
        <v>589.69163191012831</v>
      </c>
      <c r="AT29" s="18">
        <v>748.908372525863</v>
      </c>
      <c r="AU29" s="18">
        <v>951.113633107846</v>
      </c>
      <c r="AV29" s="18">
        <v>1207.9143140469644</v>
      </c>
      <c r="AW29" s="18">
        <v>1328.705745451661</v>
      </c>
      <c r="AX29" s="18">
        <v>1772.5266820761522</v>
      </c>
      <c r="AY29" s="18">
        <v>1861.1530161799596</v>
      </c>
      <c r="AZ29" s="18">
        <v>1954.2106669889579</v>
      </c>
      <c r="BA29" s="30"/>
      <c r="BB29" s="29"/>
      <c r="BC29" s="29"/>
      <c r="BD29" s="30"/>
      <c r="BE29" s="30"/>
    </row>
    <row r="30" spans="1:57" x14ac:dyDescent="0.35">
      <c r="A30" s="10" t="s">
        <v>58</v>
      </c>
      <c r="B30" s="8">
        <v>415.92731359923016</v>
      </c>
      <c r="C30" s="8">
        <v>196.56989824765071</v>
      </c>
      <c r="D30" s="8">
        <v>344.54097532908332</v>
      </c>
      <c r="E30" s="8">
        <v>321.07565452406351</v>
      </c>
      <c r="F30" s="8">
        <v>370.12436919485202</v>
      </c>
      <c r="G30" s="8">
        <v>438.73277405088453</v>
      </c>
      <c r="H30" s="8">
        <v>505.0109689769065</v>
      </c>
      <c r="I30" s="8">
        <v>578.66628969206101</v>
      </c>
      <c r="J30" s="8">
        <v>676.17123631268248</v>
      </c>
      <c r="K30" s="8">
        <v>797.64026738389055</v>
      </c>
      <c r="L30" s="8">
        <v>939.11864722586836</v>
      </c>
      <c r="M30" s="8">
        <v>1089.1066590688795</v>
      </c>
      <c r="N30" s="30"/>
      <c r="O30" s="8">
        <v>156.90907172074293</v>
      </c>
      <c r="P30" s="8">
        <v>149.67976879059898</v>
      </c>
      <c r="Q30" s="8">
        <v>137.40060083422799</v>
      </c>
      <c r="R30" s="8">
        <v>141.24639327331471</v>
      </c>
      <c r="S30" s="8">
        <v>146.58797456628298</v>
      </c>
      <c r="T30" s="8">
        <v>152.30010878690874</v>
      </c>
      <c r="U30" s="8">
        <v>157.87877395646825</v>
      </c>
      <c r="V30" s="8">
        <v>163.25347867904492</v>
      </c>
      <c r="W30" s="8">
        <v>170.53555592667982</v>
      </c>
      <c r="X30" s="8">
        <v>195.87904833997226</v>
      </c>
      <c r="Y30" s="8">
        <v>238.83118147709195</v>
      </c>
      <c r="Z30" s="8">
        <v>284.85343888966582</v>
      </c>
      <c r="AA30" s="30"/>
      <c r="AB30" s="8">
        <v>259.01824187848729</v>
      </c>
      <c r="AC30" s="8">
        <v>46.890129457051771</v>
      </c>
      <c r="AD30" s="8">
        <v>207.14037449485534</v>
      </c>
      <c r="AE30" s="8">
        <v>179.8292612507488</v>
      </c>
      <c r="AF30" s="8">
        <v>223.53639462856916</v>
      </c>
      <c r="AG30" s="8">
        <v>286.43266526397582</v>
      </c>
      <c r="AH30" s="8">
        <v>347.1321950204383</v>
      </c>
      <c r="AI30" s="8">
        <v>415.4128110130161</v>
      </c>
      <c r="AJ30" s="8">
        <v>505.63568038600272</v>
      </c>
      <c r="AK30" s="8">
        <v>601.76121904391823</v>
      </c>
      <c r="AL30" s="8">
        <v>700.28746574877619</v>
      </c>
      <c r="AM30" s="8">
        <v>804.25322017921349</v>
      </c>
      <c r="AN30" s="30"/>
      <c r="AO30" s="8">
        <v>344.3752318463919</v>
      </c>
      <c r="AP30" s="8">
        <v>37.148827771971789</v>
      </c>
      <c r="AQ30" s="8">
        <v>285.99784598440283</v>
      </c>
      <c r="AR30" s="8">
        <v>333.07407168748091</v>
      </c>
      <c r="AS30" s="8">
        <v>397.51758987683581</v>
      </c>
      <c r="AT30" s="8">
        <v>478.85769672619949</v>
      </c>
      <c r="AU30" s="8">
        <v>585.00504700610941</v>
      </c>
      <c r="AV30" s="8">
        <v>721.98354091199644</v>
      </c>
      <c r="AW30" s="8">
        <v>783.25101456674952</v>
      </c>
      <c r="AX30" s="8">
        <v>1004.4993773993797</v>
      </c>
      <c r="AY30" s="8">
        <v>1030.2373975427827</v>
      </c>
      <c r="AZ30" s="8">
        <v>1061.2415327395606</v>
      </c>
      <c r="BA30" s="30"/>
      <c r="BB30" s="29"/>
      <c r="BC30" s="29"/>
      <c r="BD30" s="30"/>
      <c r="BE30" s="30"/>
    </row>
    <row r="31" spans="1:57" x14ac:dyDescent="0.35">
      <c r="A31" s="10" t="s">
        <v>67</v>
      </c>
      <c r="B31" s="8">
        <v>488.14829392185868</v>
      </c>
      <c r="C31" s="8">
        <v>230.66927271372566</v>
      </c>
      <c r="D31" s="8">
        <v>415.55465406868746</v>
      </c>
      <c r="E31" s="8">
        <v>401.97012672741027</v>
      </c>
      <c r="F31" s="8">
        <v>444.93275572065096</v>
      </c>
      <c r="G31" s="8">
        <v>517.46789296851318</v>
      </c>
      <c r="H31" s="8">
        <v>585.59391992186841</v>
      </c>
      <c r="I31" s="8">
        <v>660.61501241642327</v>
      </c>
      <c r="J31" s="8">
        <v>759.02402376445355</v>
      </c>
      <c r="K31" s="8">
        <v>878.65470157164134</v>
      </c>
      <c r="L31" s="8">
        <v>1012.8787149951022</v>
      </c>
      <c r="M31" s="8">
        <v>1149.886820410808</v>
      </c>
      <c r="N31" s="30"/>
      <c r="O31" s="8">
        <v>9.8817905270125159</v>
      </c>
      <c r="P31" s="8">
        <v>9.3220711425494454</v>
      </c>
      <c r="Q31" s="8">
        <v>7.6480377343615542</v>
      </c>
      <c r="R31" s="8">
        <v>9.0740793133688928</v>
      </c>
      <c r="S31" s="8">
        <v>10.664300373200751</v>
      </c>
      <c r="T31" s="8">
        <v>12.364492456515871</v>
      </c>
      <c r="U31" s="8">
        <v>14.137803210502097</v>
      </c>
      <c r="V31" s="8">
        <v>15.972938611923931</v>
      </c>
      <c r="W31" s="8">
        <v>18.087774039813411</v>
      </c>
      <c r="X31" s="8">
        <v>23.957066036843809</v>
      </c>
      <c r="Y31" s="8">
        <v>27.038407657723987</v>
      </c>
      <c r="Z31" s="8">
        <v>30.016753937227982</v>
      </c>
      <c r="AA31" s="30"/>
      <c r="AB31" s="8">
        <v>478.26650339484615</v>
      </c>
      <c r="AC31" s="8">
        <v>221.34720157117621</v>
      </c>
      <c r="AD31" s="8">
        <v>407.90661633432592</v>
      </c>
      <c r="AE31" s="8">
        <v>392.89604741404139</v>
      </c>
      <c r="AF31" s="8">
        <v>434.26845534745019</v>
      </c>
      <c r="AG31" s="8">
        <v>505.10340051199734</v>
      </c>
      <c r="AH31" s="8">
        <v>571.45611671136635</v>
      </c>
      <c r="AI31" s="8">
        <v>644.64207380449932</v>
      </c>
      <c r="AJ31" s="8">
        <v>740.93624972463999</v>
      </c>
      <c r="AK31" s="8">
        <v>854.69763553479754</v>
      </c>
      <c r="AL31" s="8">
        <v>985.84030733737825</v>
      </c>
      <c r="AM31" s="8">
        <v>1119.87006647358</v>
      </c>
      <c r="AN31" s="30"/>
      <c r="AO31" s="8">
        <v>175.90708994391821</v>
      </c>
      <c r="AP31" s="8">
        <v>21.347201571176214</v>
      </c>
      <c r="AQ31" s="8">
        <v>79.61169701896273</v>
      </c>
      <c r="AR31" s="8">
        <v>131.25004792679334</v>
      </c>
      <c r="AS31" s="8">
        <v>192.17404203329252</v>
      </c>
      <c r="AT31" s="8">
        <v>270.05067579966351</v>
      </c>
      <c r="AU31" s="8">
        <v>366.10858610173659</v>
      </c>
      <c r="AV31" s="8">
        <v>485.93077313496786</v>
      </c>
      <c r="AW31" s="8">
        <v>545.45473088491144</v>
      </c>
      <c r="AX31" s="8">
        <v>768.02730467677247</v>
      </c>
      <c r="AY31" s="8">
        <v>830.91561863717709</v>
      </c>
      <c r="AZ31" s="8">
        <v>892.96913424939726</v>
      </c>
      <c r="BA31" s="30"/>
      <c r="BB31" s="29"/>
      <c r="BC31" s="29"/>
      <c r="BD31" s="30"/>
      <c r="BE31" s="30"/>
    </row>
    <row r="32" spans="1:57" x14ac:dyDescent="0.35">
      <c r="A32" s="10" t="s">
        <v>68</v>
      </c>
      <c r="B32" s="8">
        <v>74.664681115307388</v>
      </c>
      <c r="C32" s="8">
        <v>68.156235142534996</v>
      </c>
      <c r="D32" s="8">
        <v>97.996730654331003</v>
      </c>
      <c r="E32" s="8">
        <v>95.740906747511929</v>
      </c>
      <c r="F32" s="8">
        <v>104.82952522523466</v>
      </c>
      <c r="G32" s="8">
        <v>121.27713955250664</v>
      </c>
      <c r="H32" s="8">
        <v>137.21378995756916</v>
      </c>
      <c r="I32" s="8">
        <v>154.81997601589975</v>
      </c>
      <c r="J32" s="8">
        <v>177.84993931034126</v>
      </c>
      <c r="K32" s="8">
        <v>208.63860889030218</v>
      </c>
      <c r="L32" s="8">
        <v>244.73174061586184</v>
      </c>
      <c r="M32" s="8">
        <v>282.71942404799358</v>
      </c>
      <c r="N32" s="30"/>
      <c r="O32" s="8">
        <v>278.44535762644176</v>
      </c>
      <c r="P32" s="8">
        <v>286.1452146370919</v>
      </c>
      <c r="Q32" s="8">
        <v>259.90189599891022</v>
      </c>
      <c r="R32" s="8">
        <v>264.40178293317399</v>
      </c>
      <c r="S32" s="8">
        <v>271.54579132967808</v>
      </c>
      <c r="T32" s="8">
        <v>279.18617896396984</v>
      </c>
      <c r="U32" s="8">
        <v>286.38969688420593</v>
      </c>
      <c r="V32" s="8">
        <v>293.03987959957942</v>
      </c>
      <c r="W32" s="8">
        <v>302.90069892985531</v>
      </c>
      <c r="X32" s="8">
        <v>340.63205495455128</v>
      </c>
      <c r="Y32" s="8">
        <v>366.68561684299635</v>
      </c>
      <c r="Z32" s="8">
        <v>387.36250555926711</v>
      </c>
      <c r="AA32" s="30"/>
      <c r="AB32" s="8">
        <v>-203.78067651113437</v>
      </c>
      <c r="AC32" s="8">
        <v>-217.9889794945569</v>
      </c>
      <c r="AD32" s="8">
        <v>-161.90516534457922</v>
      </c>
      <c r="AE32" s="8">
        <v>-168.66087618566206</v>
      </c>
      <c r="AF32" s="8">
        <v>-166.71626610444343</v>
      </c>
      <c r="AG32" s="8">
        <v>-157.9090394114632</v>
      </c>
      <c r="AH32" s="8">
        <v>-149.17590692663677</v>
      </c>
      <c r="AI32" s="8">
        <v>-138.21990358367967</v>
      </c>
      <c r="AJ32" s="8">
        <v>-125.05075961951405</v>
      </c>
      <c r="AK32" s="8">
        <v>-131.9934460642491</v>
      </c>
      <c r="AL32" s="8">
        <v>-121.95387622713451</v>
      </c>
      <c r="AM32" s="8">
        <v>-104.64308151127352</v>
      </c>
      <c r="AN32" s="30"/>
      <c r="AO32" s="8">
        <v>0</v>
      </c>
      <c r="AP32" s="8">
        <v>0</v>
      </c>
      <c r="AQ32" s="8">
        <v>0</v>
      </c>
      <c r="AR32" s="8">
        <v>0</v>
      </c>
      <c r="AS32" s="8">
        <v>0</v>
      </c>
      <c r="AT32" s="8">
        <v>0</v>
      </c>
      <c r="AU32" s="8">
        <v>0</v>
      </c>
      <c r="AV32" s="8">
        <v>0</v>
      </c>
      <c r="AW32" s="8">
        <v>0</v>
      </c>
      <c r="AX32" s="8">
        <v>0</v>
      </c>
      <c r="AY32" s="8">
        <v>0</v>
      </c>
      <c r="AZ32" s="8">
        <v>0</v>
      </c>
      <c r="BA32" s="30"/>
      <c r="BB32" s="29"/>
      <c r="BC32" s="29"/>
      <c r="BD32" s="30"/>
      <c r="BE32" s="30"/>
    </row>
    <row r="33" spans="1:57" x14ac:dyDescent="0.35">
      <c r="A33" s="10" t="s">
        <v>69</v>
      </c>
      <c r="B33" s="8">
        <v>71.501911363603895</v>
      </c>
      <c r="C33" s="8">
        <v>44.819393896088592</v>
      </c>
      <c r="D33" s="8">
        <v>44.297639947898197</v>
      </c>
      <c r="E33" s="8">
        <v>49.258012001014229</v>
      </c>
      <c r="F33" s="8">
        <v>46.785597053526388</v>
      </c>
      <c r="G33" s="8">
        <v>50.070090644004814</v>
      </c>
      <c r="H33" s="8">
        <v>53.169238649067545</v>
      </c>
      <c r="I33" s="8">
        <v>56.44229594191021</v>
      </c>
      <c r="J33" s="8">
        <v>60.333095225010908</v>
      </c>
      <c r="K33" s="8">
        <v>68.401976690794271</v>
      </c>
      <c r="L33" s="8">
        <v>77.937140608480959</v>
      </c>
      <c r="M33" s="8">
        <v>87.388081327680794</v>
      </c>
      <c r="N33" s="30"/>
      <c r="O33" s="8">
        <v>79.647423092501654</v>
      </c>
      <c r="P33" s="8">
        <v>57.487767875927545</v>
      </c>
      <c r="Q33" s="8">
        <v>70.386615294929911</v>
      </c>
      <c r="R33" s="8">
        <v>71.822854986905512</v>
      </c>
      <c r="S33" s="8">
        <v>73.989702763504809</v>
      </c>
      <c r="T33" s="8">
        <v>76.307019675363591</v>
      </c>
      <c r="U33" s="8">
        <v>78.520483956928913</v>
      </c>
      <c r="V33" s="8">
        <v>80.597231272853222</v>
      </c>
      <c r="W33" s="8">
        <v>83.574636281247081</v>
      </c>
      <c r="X33" s="8">
        <v>94.593474812000522</v>
      </c>
      <c r="Y33" s="8">
        <v>106.76002352684047</v>
      </c>
      <c r="Z33" s="8">
        <v>118.51989943728786</v>
      </c>
      <c r="AA33" s="30"/>
      <c r="AB33" s="8">
        <v>-8.145511728897759</v>
      </c>
      <c r="AC33" s="8">
        <v>-12.668373979838954</v>
      </c>
      <c r="AD33" s="8">
        <v>-26.088975347031713</v>
      </c>
      <c r="AE33" s="8">
        <v>-22.564842985891282</v>
      </c>
      <c r="AF33" s="8">
        <v>-27.204105709978421</v>
      </c>
      <c r="AG33" s="8">
        <v>-26.236929031358777</v>
      </c>
      <c r="AH33" s="8">
        <v>-25.351245307861369</v>
      </c>
      <c r="AI33" s="8">
        <v>-24.154935330943012</v>
      </c>
      <c r="AJ33" s="8">
        <v>-23.241541056236173</v>
      </c>
      <c r="AK33" s="8">
        <v>-26.191498121206251</v>
      </c>
      <c r="AL33" s="8">
        <v>-28.822882918359511</v>
      </c>
      <c r="AM33" s="8">
        <v>-31.131818109607067</v>
      </c>
      <c r="AN33" s="30"/>
      <c r="AO33" s="8">
        <v>0</v>
      </c>
      <c r="AP33" s="8">
        <v>0</v>
      </c>
      <c r="AQ33" s="8">
        <v>0</v>
      </c>
      <c r="AR33" s="8">
        <v>0</v>
      </c>
      <c r="AS33" s="8">
        <v>0</v>
      </c>
      <c r="AT33" s="8">
        <v>0</v>
      </c>
      <c r="AU33" s="8">
        <v>0</v>
      </c>
      <c r="AV33" s="8">
        <v>0</v>
      </c>
      <c r="AW33" s="8">
        <v>0</v>
      </c>
      <c r="AX33" s="8">
        <v>0</v>
      </c>
      <c r="AY33" s="8">
        <v>0</v>
      </c>
      <c r="AZ33" s="8">
        <v>0</v>
      </c>
      <c r="BA33" s="30"/>
      <c r="BB33" s="29"/>
      <c r="BC33" s="29"/>
      <c r="BD33" s="30"/>
      <c r="BE33" s="30"/>
    </row>
    <row r="34" spans="1:57" x14ac:dyDescent="0.35">
      <c r="A34" s="35" t="s">
        <v>6</v>
      </c>
      <c r="B34" s="3">
        <f t="shared" ref="B34:AZ34" si="0">B6-B7-B12-B19-B23-B26-B29</f>
        <v>44466.823399999972</v>
      </c>
      <c r="C34" s="3">
        <f t="shared" si="0"/>
        <v>36753.338900000024</v>
      </c>
      <c r="D34" s="3">
        <f t="shared" si="0"/>
        <v>47570.023300000037</v>
      </c>
      <c r="E34" s="3">
        <f t="shared" si="0"/>
        <v>42335.406795654744</v>
      </c>
      <c r="F34" s="3">
        <f t="shared" si="0"/>
        <v>47722.310774253318</v>
      </c>
      <c r="G34" s="3">
        <f t="shared" si="0"/>
        <v>50881.430379523459</v>
      </c>
      <c r="H34" s="3">
        <f t="shared" si="0"/>
        <v>53296.692619568028</v>
      </c>
      <c r="I34" s="3">
        <f t="shared" si="0"/>
        <v>56093.272383743024</v>
      </c>
      <c r="J34" s="3">
        <f t="shared" si="0"/>
        <v>58520.425723313543</v>
      </c>
      <c r="K34" s="3">
        <f t="shared" si="0"/>
        <v>64933.698441851455</v>
      </c>
      <c r="L34" s="3">
        <f t="shared" si="0"/>
        <v>73060.221510436691</v>
      </c>
      <c r="M34" s="3">
        <f t="shared" si="0"/>
        <v>81264.747231074129</v>
      </c>
      <c r="O34" s="3">
        <f t="shared" si="0"/>
        <v>42892.592685252304</v>
      </c>
      <c r="P34" s="3">
        <f t="shared" si="0"/>
        <v>43399.323964881594</v>
      </c>
      <c r="Q34" s="3">
        <f t="shared" si="0"/>
        <v>43993.45030480298</v>
      </c>
      <c r="R34" s="3">
        <f t="shared" si="0"/>
        <v>44375.269200713468</v>
      </c>
      <c r="S34" s="3">
        <f t="shared" si="0"/>
        <v>45764.079243500768</v>
      </c>
      <c r="T34" s="3">
        <f t="shared" si="0"/>
        <v>47644.734135574981</v>
      </c>
      <c r="U34" s="3">
        <f t="shared" si="0"/>
        <v>49498.167066489565</v>
      </c>
      <c r="V34" s="3">
        <f t="shared" si="0"/>
        <v>51090.591527935307</v>
      </c>
      <c r="W34" s="3">
        <f t="shared" si="0"/>
        <v>52762.548087041403</v>
      </c>
      <c r="X34" s="3">
        <f t="shared" si="0"/>
        <v>57560.707637795836</v>
      </c>
      <c r="Y34" s="3">
        <f t="shared" si="0"/>
        <v>62018.121143961587</v>
      </c>
      <c r="Z34" s="3">
        <f t="shared" si="0"/>
        <v>65609.360190447856</v>
      </c>
      <c r="AB34" s="3">
        <f t="shared" si="0"/>
        <v>1574.2307147476959</v>
      </c>
      <c r="AC34" s="3">
        <f t="shared" si="0"/>
        <v>-6645.98506488158</v>
      </c>
      <c r="AD34" s="3">
        <f t="shared" si="0"/>
        <v>3576.5729951970429</v>
      </c>
      <c r="AE34" s="3">
        <f t="shared" si="0"/>
        <v>-2039.8624050587027</v>
      </c>
      <c r="AF34" s="3">
        <f t="shared" si="0"/>
        <v>1958.2315307525423</v>
      </c>
      <c r="AG34" s="3">
        <f t="shared" si="0"/>
        <v>3236.6962439484646</v>
      </c>
      <c r="AH34" s="3">
        <f t="shared" si="0"/>
        <v>3798.5255530784839</v>
      </c>
      <c r="AI34" s="3">
        <f t="shared" si="0"/>
        <v>5002.6808558077373</v>
      </c>
      <c r="AJ34" s="3">
        <f t="shared" si="0"/>
        <v>5757.8776362721337</v>
      </c>
      <c r="AK34" s="3">
        <f t="shared" si="0"/>
        <v>7372.9908040555947</v>
      </c>
      <c r="AL34" s="3">
        <f t="shared" si="0"/>
        <v>11042.100366475188</v>
      </c>
      <c r="AM34" s="3">
        <f t="shared" si="0"/>
        <v>15655.387040626358</v>
      </c>
      <c r="AO34" s="3">
        <f t="shared" si="0"/>
        <v>10380.127142818021</v>
      </c>
      <c r="AP34" s="3">
        <f t="shared" si="0"/>
        <v>3210.2564131085051</v>
      </c>
      <c r="AQ34" s="3">
        <f t="shared" si="0"/>
        <v>7337.2032038334946</v>
      </c>
      <c r="AR34" s="3">
        <f t="shared" si="0"/>
        <v>7116.4813598751853</v>
      </c>
      <c r="AS34" s="3">
        <f t="shared" si="0"/>
        <v>8120.5667020385999</v>
      </c>
      <c r="AT34" s="3">
        <f t="shared" si="0"/>
        <v>9111.378466071179</v>
      </c>
      <c r="AU34" s="3">
        <f t="shared" si="0"/>
        <v>9900.6894230212674</v>
      </c>
      <c r="AV34" s="3">
        <f t="shared" si="0"/>
        <v>10471.879354481733</v>
      </c>
      <c r="AW34" s="3">
        <f t="shared" si="0"/>
        <v>11035.659803872721</v>
      </c>
      <c r="AX34" s="3">
        <f t="shared" si="0"/>
        <v>14311.868400048366</v>
      </c>
      <c r="AY34" s="3">
        <f t="shared" si="0"/>
        <v>16843.984108865083</v>
      </c>
      <c r="AZ34" s="3">
        <f t="shared" si="0"/>
        <v>20054.296403421227</v>
      </c>
      <c r="BB34" s="29"/>
      <c r="BC34" s="29"/>
      <c r="BD34" s="30"/>
    </row>
    <row r="35" spans="1:57" x14ac:dyDescent="0.3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B35" s="29"/>
      <c r="BC35" s="29"/>
      <c r="BD35" s="30"/>
    </row>
    <row r="37" spans="1:57" x14ac:dyDescent="0.35">
      <c r="A37" s="12" t="s">
        <v>39</v>
      </c>
      <c r="B37" s="12" t="s">
        <v>35</v>
      </c>
      <c r="C37" s="12"/>
      <c r="D37" s="12"/>
      <c r="E37" s="12"/>
      <c r="F37" s="12"/>
      <c r="G37" s="12"/>
      <c r="H37" s="12"/>
      <c r="I37" s="12"/>
      <c r="J37" s="12"/>
      <c r="K37" s="12"/>
      <c r="L37" s="12"/>
      <c r="M37" s="12"/>
      <c r="N37" s="22"/>
      <c r="O37" s="12" t="s">
        <v>36</v>
      </c>
      <c r="P37" s="12"/>
      <c r="Q37" s="12"/>
      <c r="R37" s="12"/>
      <c r="S37" s="12"/>
      <c r="T37" s="12"/>
      <c r="U37" s="12"/>
      <c r="V37" s="12"/>
      <c r="W37" s="12"/>
      <c r="X37" s="12"/>
      <c r="Y37" s="12"/>
      <c r="Z37" s="12"/>
      <c r="AA37" s="22"/>
      <c r="AB37" s="12" t="s">
        <v>38</v>
      </c>
      <c r="AC37" s="12"/>
      <c r="AD37" s="12"/>
      <c r="AE37" s="12"/>
      <c r="AF37" s="12"/>
      <c r="AG37" s="12"/>
      <c r="AH37" s="12"/>
      <c r="AI37" s="12"/>
      <c r="AJ37" s="12"/>
      <c r="AK37" s="12"/>
      <c r="AL37" s="12"/>
      <c r="AM37" s="12"/>
      <c r="AN37" s="22"/>
      <c r="AO37" s="12" t="s">
        <v>37</v>
      </c>
      <c r="AP37" s="12"/>
      <c r="AQ37" s="12"/>
      <c r="AR37" s="12"/>
      <c r="AS37" s="12"/>
      <c r="AT37" s="12"/>
      <c r="AU37" s="12"/>
      <c r="AV37" s="12"/>
      <c r="AW37" s="12"/>
      <c r="AX37" s="28"/>
      <c r="AY37" s="12"/>
      <c r="AZ37" s="28"/>
      <c r="BA37" s="22"/>
      <c r="BB37" s="22"/>
      <c r="BC37" s="22"/>
      <c r="BD37" s="22"/>
      <c r="BE37" s="22"/>
    </row>
    <row r="38" spans="1:57" x14ac:dyDescent="0.35">
      <c r="A38" s="1" t="s">
        <v>34</v>
      </c>
      <c r="B38" s="4">
        <v>97204.929760000014</v>
      </c>
      <c r="C38" s="4">
        <v>96258.622539999997</v>
      </c>
      <c r="D38" s="4">
        <v>114568.92629999999</v>
      </c>
      <c r="E38" s="4">
        <v>118942.81219999997</v>
      </c>
      <c r="F38" s="4">
        <v>120599.92870977978</v>
      </c>
      <c r="G38" s="4">
        <v>126896.14218598044</v>
      </c>
      <c r="H38" s="4">
        <v>134079.92435333788</v>
      </c>
      <c r="I38" s="4">
        <v>142445.33524688621</v>
      </c>
      <c r="J38" s="4">
        <v>151158.84633766688</v>
      </c>
      <c r="K38" s="4">
        <v>170197.27511779894</v>
      </c>
      <c r="L38" s="4">
        <v>194130.69042387352</v>
      </c>
      <c r="M38" s="4">
        <v>219421.15986865191</v>
      </c>
      <c r="N38" s="20"/>
      <c r="O38" s="4">
        <v>44041.137649109391</v>
      </c>
      <c r="P38" s="4">
        <v>43367.655740932976</v>
      </c>
      <c r="Q38" s="4">
        <v>44947.563395473335</v>
      </c>
      <c r="R38" s="4">
        <v>46969.587873358658</v>
      </c>
      <c r="S38" s="4">
        <v>49388.869870677852</v>
      </c>
      <c r="T38" s="4">
        <v>50580.925466302418</v>
      </c>
      <c r="U38" s="4">
        <v>51980.94074164678</v>
      </c>
      <c r="V38" s="4">
        <v>53699.37177521312</v>
      </c>
      <c r="W38" s="4">
        <v>55569.155431504907</v>
      </c>
      <c r="X38" s="4">
        <v>63239.105614175751</v>
      </c>
      <c r="Y38" s="4">
        <v>73245.782803471011</v>
      </c>
      <c r="Z38" s="4">
        <v>84163.472047478383</v>
      </c>
      <c r="AA38" s="20"/>
      <c r="AB38" s="4">
        <v>53163.792110890587</v>
      </c>
      <c r="AC38" s="4">
        <v>52890.966799067013</v>
      </c>
      <c r="AD38" s="4">
        <v>69621.362904526657</v>
      </c>
      <c r="AE38" s="4">
        <v>71973.224326641328</v>
      </c>
      <c r="AF38" s="4">
        <v>71211.058839101926</v>
      </c>
      <c r="AG38" s="4">
        <v>76315.216719678006</v>
      </c>
      <c r="AH38" s="4">
        <v>82098.983611691117</v>
      </c>
      <c r="AI38" s="4">
        <v>88745.963471673138</v>
      </c>
      <c r="AJ38" s="4">
        <v>95589.690906161995</v>
      </c>
      <c r="AK38" s="4">
        <v>106958.16950362318</v>
      </c>
      <c r="AL38" s="4">
        <v>120884.90762040249</v>
      </c>
      <c r="AM38" s="4">
        <v>135257.68782117349</v>
      </c>
      <c r="AN38" s="20"/>
      <c r="AO38" s="4">
        <v>54092.582000000009</v>
      </c>
      <c r="AP38" s="4">
        <v>50895</v>
      </c>
      <c r="AQ38" s="4">
        <v>68465.999999999985</v>
      </c>
      <c r="AR38" s="4">
        <v>73032.952379680937</v>
      </c>
      <c r="AS38" s="4">
        <v>69950.88663166984</v>
      </c>
      <c r="AT38" s="4">
        <v>74910.387732836709</v>
      </c>
      <c r="AU38" s="4">
        <v>82448.594190336778</v>
      </c>
      <c r="AV38" s="4">
        <v>86183.979238703716</v>
      </c>
      <c r="AW38" s="4">
        <v>91121.143154513207</v>
      </c>
      <c r="AX38" s="4">
        <v>104107.82566674902</v>
      </c>
      <c r="AY38" s="4">
        <v>125705.10991546563</v>
      </c>
      <c r="AZ38" s="4">
        <v>134260.62435342197</v>
      </c>
      <c r="BA38" s="29"/>
      <c r="BB38" s="29"/>
      <c r="BC38" s="29"/>
      <c r="BD38" s="30"/>
      <c r="BE38" s="20"/>
    </row>
    <row r="39" spans="1:57" x14ac:dyDescent="0.35">
      <c r="A39" s="6" t="s">
        <v>10</v>
      </c>
      <c r="B39" s="3">
        <v>3506.9652000000006</v>
      </c>
      <c r="C39" s="3">
        <v>4731.1459999999997</v>
      </c>
      <c r="D39" s="3">
        <v>5067.2280000000001</v>
      </c>
      <c r="E39" s="3">
        <v>5362.56</v>
      </c>
      <c r="F39" s="3">
        <v>5113.68</v>
      </c>
      <c r="G39" s="3">
        <v>5462.3355809341992</v>
      </c>
      <c r="H39" s="3">
        <v>5786.6538729290141</v>
      </c>
      <c r="I39" s="3">
        <v>6154.4125128716705</v>
      </c>
      <c r="J39" s="3">
        <v>6567.4432176408181</v>
      </c>
      <c r="K39" s="3">
        <v>7289.9882886685673</v>
      </c>
      <c r="L39" s="3">
        <v>8286.4313350720586</v>
      </c>
      <c r="M39" s="3">
        <v>9396.6529260782081</v>
      </c>
      <c r="N39" s="30"/>
      <c r="O39" s="3">
        <v>2444.1133555561541</v>
      </c>
      <c r="P39" s="3">
        <v>2448.955686985239</v>
      </c>
      <c r="Q39" s="3">
        <v>2537.3411851122951</v>
      </c>
      <c r="R39" s="3">
        <v>2612.0107944954411</v>
      </c>
      <c r="S39" s="3">
        <v>2685.9803892189843</v>
      </c>
      <c r="T39" s="3">
        <v>2768.8713565786452</v>
      </c>
      <c r="U39" s="3">
        <v>2853.2487284226804</v>
      </c>
      <c r="V39" s="3">
        <v>2939.1311037190235</v>
      </c>
      <c r="W39" s="3">
        <v>3025.1911051473244</v>
      </c>
      <c r="X39" s="3">
        <v>3390.5341565296112</v>
      </c>
      <c r="Y39" s="3">
        <v>3555.3704604907789</v>
      </c>
      <c r="Z39" s="3">
        <v>3729.3765905598843</v>
      </c>
      <c r="AA39" s="30"/>
      <c r="AB39" s="3">
        <v>1062.8518444438462</v>
      </c>
      <c r="AC39" s="3">
        <v>2282.1903130147607</v>
      </c>
      <c r="AD39" s="3">
        <v>2529.886814887705</v>
      </c>
      <c r="AE39" s="3">
        <v>2750.5492055045593</v>
      </c>
      <c r="AF39" s="3">
        <v>2427.699610781016</v>
      </c>
      <c r="AG39" s="3">
        <v>2693.4642243555536</v>
      </c>
      <c r="AH39" s="3">
        <v>2933.4051445063351</v>
      </c>
      <c r="AI39" s="3">
        <v>3215.281409152647</v>
      </c>
      <c r="AJ39" s="3">
        <v>3542.2521124934947</v>
      </c>
      <c r="AK39" s="3">
        <v>3899.4541321389556</v>
      </c>
      <c r="AL39" s="3">
        <v>4731.0608745812806</v>
      </c>
      <c r="AM39" s="3">
        <v>5667.2763355183261</v>
      </c>
      <c r="AN39" s="30"/>
      <c r="AO39" s="3">
        <v>1949.8418401977983</v>
      </c>
      <c r="AP39" s="3">
        <v>2252.1389385722405</v>
      </c>
      <c r="AQ39" s="3">
        <v>2644.342942609389</v>
      </c>
      <c r="AR39" s="3">
        <v>2776.5600897398585</v>
      </c>
      <c r="AS39" s="3">
        <v>2915.3880942268515</v>
      </c>
      <c r="AT39" s="3">
        <v>3265.2346655340734</v>
      </c>
      <c r="AU39" s="3">
        <v>3657.0628253981631</v>
      </c>
      <c r="AV39" s="3">
        <v>3949.6278514300166</v>
      </c>
      <c r="AW39" s="3">
        <v>4265.5980795444184</v>
      </c>
      <c r="AX39" s="3">
        <v>4617.220542933117</v>
      </c>
      <c r="AY39" s="3">
        <v>5540.6646515197399</v>
      </c>
      <c r="AZ39" s="3">
        <v>6648.7975818236882</v>
      </c>
      <c r="BA39" s="30"/>
      <c r="BB39" s="29"/>
      <c r="BC39" s="29"/>
      <c r="BD39" s="30"/>
      <c r="BE39" s="30"/>
    </row>
    <row r="40" spans="1:57" x14ac:dyDescent="0.35">
      <c r="A40" s="9" t="s">
        <v>62</v>
      </c>
      <c r="B40" s="3">
        <v>1828.4030052049702</v>
      </c>
      <c r="C40" s="3">
        <v>2538.0290952772134</v>
      </c>
      <c r="D40" s="3">
        <v>2948.9813059091839</v>
      </c>
      <c r="E40" s="3">
        <v>3035.4380087058812</v>
      </c>
      <c r="F40" s="3">
        <v>2780.8259129619523</v>
      </c>
      <c r="G40" s="3">
        <v>2974.6018408608397</v>
      </c>
      <c r="H40" s="3">
        <v>3154.7443252050807</v>
      </c>
      <c r="I40" s="3">
        <v>3359.1662692444124</v>
      </c>
      <c r="J40" s="3">
        <v>3588.8919766695508</v>
      </c>
      <c r="K40" s="3">
        <v>3987.600782143606</v>
      </c>
      <c r="L40" s="3">
        <v>4370.5774916920909</v>
      </c>
      <c r="M40" s="3">
        <v>4970.1118564139524</v>
      </c>
      <c r="N40" s="30"/>
      <c r="O40" s="3">
        <v>2444.1133555561541</v>
      </c>
      <c r="P40" s="3">
        <v>2448.955686985239</v>
      </c>
      <c r="Q40" s="3">
        <v>2537.3411851122951</v>
      </c>
      <c r="R40" s="3">
        <v>2612.0107944954411</v>
      </c>
      <c r="S40" s="3">
        <v>2685.9803892189843</v>
      </c>
      <c r="T40" s="3">
        <v>2768.8713565786452</v>
      </c>
      <c r="U40" s="3">
        <v>2853.2487284226804</v>
      </c>
      <c r="V40" s="3">
        <v>2939.1311037190235</v>
      </c>
      <c r="W40" s="3">
        <v>3025.1911051473244</v>
      </c>
      <c r="X40" s="3">
        <v>3390.5341565296112</v>
      </c>
      <c r="Y40" s="3">
        <v>3555.3704604907789</v>
      </c>
      <c r="Z40" s="3">
        <v>3729.3765905598843</v>
      </c>
      <c r="AA40" s="30"/>
      <c r="AB40" s="3">
        <v>-615.71035035118393</v>
      </c>
      <c r="AC40" s="3">
        <v>89.073408291974147</v>
      </c>
      <c r="AD40" s="3">
        <v>411.64012079688905</v>
      </c>
      <c r="AE40" s="3">
        <v>423.4272142104403</v>
      </c>
      <c r="AF40" s="3">
        <v>94.845523742967998</v>
      </c>
      <c r="AG40" s="3">
        <v>205.73048428219408</v>
      </c>
      <c r="AH40" s="3">
        <v>301.49559678240075</v>
      </c>
      <c r="AI40" s="3">
        <v>420.03516552538895</v>
      </c>
      <c r="AJ40" s="3">
        <v>563.70087152222595</v>
      </c>
      <c r="AK40" s="3">
        <v>597.06662561399435</v>
      </c>
      <c r="AL40" s="3">
        <v>815.20703120131316</v>
      </c>
      <c r="AM40" s="3">
        <v>1240.7352658540688</v>
      </c>
      <c r="AN40" s="30"/>
      <c r="AO40" s="3">
        <v>1220.977734550122</v>
      </c>
      <c r="AP40" s="3">
        <v>1088.2122463943567</v>
      </c>
      <c r="AQ40" s="3">
        <v>1560.3455476853585</v>
      </c>
      <c r="AR40" s="3">
        <v>1477.7470377062609</v>
      </c>
      <c r="AS40" s="3">
        <v>1575.2632429288353</v>
      </c>
      <c r="AT40" s="3">
        <v>1762.0785798051857</v>
      </c>
      <c r="AU40" s="3">
        <v>1994.7811228987812</v>
      </c>
      <c r="AV40" s="3">
        <v>2122.2008453204426</v>
      </c>
      <c r="AW40" s="3">
        <v>2255.2451843216713</v>
      </c>
      <c r="AX40" s="3">
        <v>2290.5722927027177</v>
      </c>
      <c r="AY40" s="3">
        <v>2583.595041272763</v>
      </c>
      <c r="AZ40" s="3">
        <v>3169.1258241291312</v>
      </c>
      <c r="BA40" s="30"/>
      <c r="BB40" s="29"/>
      <c r="BC40" s="29"/>
      <c r="BD40" s="30"/>
      <c r="BE40" s="30"/>
    </row>
    <row r="41" spans="1:57" x14ac:dyDescent="0.35">
      <c r="A41" s="9" t="s">
        <v>50</v>
      </c>
      <c r="B41" s="3">
        <v>1366.0550739481648</v>
      </c>
      <c r="C41" s="3">
        <v>1665.2030580179776</v>
      </c>
      <c r="D41" s="3">
        <v>1550.9389182401796</v>
      </c>
      <c r="E41" s="3">
        <v>1759.5539929737995</v>
      </c>
      <c r="F41" s="3">
        <v>1738.8150811608145</v>
      </c>
      <c r="G41" s="3">
        <v>1833.8498807417111</v>
      </c>
      <c r="H41" s="3">
        <v>1922.8549292051553</v>
      </c>
      <c r="I41" s="3">
        <v>2022.9339407135737</v>
      </c>
      <c r="J41" s="3">
        <v>2134.5508796755789</v>
      </c>
      <c r="K41" s="3">
        <v>2347.6465649215693</v>
      </c>
      <c r="L41" s="3">
        <v>2640.3537616797726</v>
      </c>
      <c r="M41" s="3">
        <v>2965.1231661978413</v>
      </c>
      <c r="N41" s="30"/>
      <c r="O41" s="3">
        <v>0</v>
      </c>
      <c r="P41" s="3">
        <v>0</v>
      </c>
      <c r="Q41" s="3">
        <v>0</v>
      </c>
      <c r="R41" s="3">
        <v>0</v>
      </c>
      <c r="S41" s="3">
        <v>0</v>
      </c>
      <c r="T41" s="3">
        <v>0</v>
      </c>
      <c r="U41" s="3">
        <v>0</v>
      </c>
      <c r="V41" s="3">
        <v>0</v>
      </c>
      <c r="W41" s="3">
        <v>0</v>
      </c>
      <c r="X41" s="3">
        <v>0</v>
      </c>
      <c r="Y41" s="3">
        <v>0</v>
      </c>
      <c r="Z41" s="3">
        <v>0</v>
      </c>
      <c r="AA41" s="30"/>
      <c r="AB41" s="3">
        <v>1366.0550739481648</v>
      </c>
      <c r="AC41" s="3">
        <v>1665.2030580179776</v>
      </c>
      <c r="AD41" s="3">
        <v>1550.9389182401796</v>
      </c>
      <c r="AE41" s="3">
        <v>1759.5539929737995</v>
      </c>
      <c r="AF41" s="3">
        <v>1738.8150811608145</v>
      </c>
      <c r="AG41" s="3">
        <v>1833.8498807417111</v>
      </c>
      <c r="AH41" s="3">
        <v>1922.8549292051553</v>
      </c>
      <c r="AI41" s="3">
        <v>2022.9339407135737</v>
      </c>
      <c r="AJ41" s="3">
        <v>2134.5508796755789</v>
      </c>
      <c r="AK41" s="3">
        <v>2347.6465649215693</v>
      </c>
      <c r="AL41" s="3">
        <v>2640.3537616797726</v>
      </c>
      <c r="AM41" s="3">
        <v>2965.1231661978413</v>
      </c>
      <c r="AN41" s="30"/>
      <c r="AO41" s="3">
        <v>466.05507394816482</v>
      </c>
      <c r="AP41" s="3">
        <v>765.20305801797758</v>
      </c>
      <c r="AQ41" s="3">
        <v>650.93891824017965</v>
      </c>
      <c r="AR41" s="3">
        <v>859.5539929737995</v>
      </c>
      <c r="AS41" s="3">
        <v>838.81508116081454</v>
      </c>
      <c r="AT41" s="3">
        <v>933.8498807417111</v>
      </c>
      <c r="AU41" s="3">
        <v>1022.8549292051553</v>
      </c>
      <c r="AV41" s="3">
        <v>1122.9339407135737</v>
      </c>
      <c r="AW41" s="3">
        <v>1234.5508796755789</v>
      </c>
      <c r="AX41" s="3">
        <v>1447.6465649215693</v>
      </c>
      <c r="AY41" s="3">
        <v>1740.3537616797726</v>
      </c>
      <c r="AZ41" s="3">
        <v>2065.1231661978413</v>
      </c>
      <c r="BA41" s="30"/>
      <c r="BB41" s="29"/>
      <c r="BC41" s="29"/>
      <c r="BD41" s="30"/>
      <c r="BE41" s="30"/>
    </row>
    <row r="42" spans="1:57" x14ac:dyDescent="0.35">
      <c r="A42" s="9" t="s">
        <v>63</v>
      </c>
      <c r="B42" s="3">
        <v>209.75683350310933</v>
      </c>
      <c r="C42" s="3">
        <v>401.27244335938076</v>
      </c>
      <c r="D42" s="3">
        <v>423.49282291250097</v>
      </c>
      <c r="E42" s="3">
        <v>437.13873499243959</v>
      </c>
      <c r="F42" s="3">
        <v>457.66275740141515</v>
      </c>
      <c r="G42" s="3">
        <v>515.36077234175991</v>
      </c>
      <c r="H42" s="3">
        <v>568.35089742609341</v>
      </c>
      <c r="I42" s="3">
        <v>629.39362011842343</v>
      </c>
      <c r="J42" s="3">
        <v>698.8318488120907</v>
      </c>
      <c r="K42" s="3">
        <v>800.21332222517196</v>
      </c>
      <c r="L42" s="3">
        <v>1108.4205600892378</v>
      </c>
      <c r="M42" s="3">
        <v>1280.7669191694265</v>
      </c>
      <c r="N42" s="30"/>
      <c r="O42" s="3">
        <v>0</v>
      </c>
      <c r="P42" s="3">
        <v>0</v>
      </c>
      <c r="Q42" s="3">
        <v>0</v>
      </c>
      <c r="R42" s="3">
        <v>0</v>
      </c>
      <c r="S42" s="3">
        <v>0</v>
      </c>
      <c r="T42" s="3">
        <v>0</v>
      </c>
      <c r="U42" s="3">
        <v>0</v>
      </c>
      <c r="V42" s="3">
        <v>0</v>
      </c>
      <c r="W42" s="3">
        <v>0</v>
      </c>
      <c r="X42" s="3">
        <v>0</v>
      </c>
      <c r="Y42" s="3">
        <v>0</v>
      </c>
      <c r="Z42" s="3">
        <v>0</v>
      </c>
      <c r="AA42" s="30"/>
      <c r="AB42" s="3">
        <v>209.75683350310933</v>
      </c>
      <c r="AC42" s="3">
        <v>401.27244335938076</v>
      </c>
      <c r="AD42" s="3">
        <v>423.49282291250097</v>
      </c>
      <c r="AE42" s="3">
        <v>437.13873499243959</v>
      </c>
      <c r="AF42" s="3">
        <v>457.66275740141521</v>
      </c>
      <c r="AG42" s="3">
        <v>515.36077234175991</v>
      </c>
      <c r="AH42" s="3">
        <v>568.35089742609341</v>
      </c>
      <c r="AI42" s="3">
        <v>629.39362011842343</v>
      </c>
      <c r="AJ42" s="3">
        <v>698.8318488120907</v>
      </c>
      <c r="AK42" s="3">
        <v>800.21332222517196</v>
      </c>
      <c r="AL42" s="3">
        <v>1108.4205600892378</v>
      </c>
      <c r="AM42" s="3">
        <v>1280.7669191694265</v>
      </c>
      <c r="AN42" s="30"/>
      <c r="AO42" s="3">
        <v>262.80903169951159</v>
      </c>
      <c r="AP42" s="3">
        <v>398.72363415990611</v>
      </c>
      <c r="AQ42" s="3">
        <v>433.05847668385087</v>
      </c>
      <c r="AR42" s="3">
        <v>439.25905905979801</v>
      </c>
      <c r="AS42" s="3">
        <v>501.30977013720144</v>
      </c>
      <c r="AT42" s="3">
        <v>569.3062049871769</v>
      </c>
      <c r="AU42" s="3">
        <v>639.42677329422679</v>
      </c>
      <c r="AV42" s="3">
        <v>704.49306539600002</v>
      </c>
      <c r="AW42" s="3">
        <v>775.80201554716803</v>
      </c>
      <c r="AX42" s="3">
        <v>879.00168530882991</v>
      </c>
      <c r="AY42" s="3">
        <v>1216.7158485672044</v>
      </c>
      <c r="AZ42" s="3">
        <v>1414.5485914967153</v>
      </c>
      <c r="BA42" s="30"/>
      <c r="BB42" s="29"/>
      <c r="BC42" s="29"/>
      <c r="BD42" s="30"/>
      <c r="BE42" s="30"/>
    </row>
    <row r="43" spans="1:57" x14ac:dyDescent="0.35">
      <c r="A43" s="9" t="s">
        <v>51</v>
      </c>
      <c r="B43" s="3">
        <v>102.75028734375599</v>
      </c>
      <c r="C43" s="3">
        <v>126.64140334542815</v>
      </c>
      <c r="D43" s="3">
        <v>143.81495293813543</v>
      </c>
      <c r="E43" s="3">
        <v>130.4292633278798</v>
      </c>
      <c r="F43" s="3">
        <v>136.37624847581807</v>
      </c>
      <c r="G43" s="3">
        <v>138.5230869898887</v>
      </c>
      <c r="H43" s="3">
        <v>140.70372109268536</v>
      </c>
      <c r="I43" s="3">
        <v>142.91868279526059</v>
      </c>
      <c r="J43" s="3">
        <v>145.16851248359893</v>
      </c>
      <c r="K43" s="3">
        <v>154.52761937822029</v>
      </c>
      <c r="L43" s="3">
        <v>167.07952161095616</v>
      </c>
      <c r="M43" s="3">
        <v>180.65098429698898</v>
      </c>
      <c r="N43" s="30"/>
      <c r="O43" s="3">
        <v>0</v>
      </c>
      <c r="P43" s="3">
        <v>0</v>
      </c>
      <c r="Q43" s="3">
        <v>0</v>
      </c>
      <c r="R43" s="3">
        <v>0</v>
      </c>
      <c r="S43" s="3">
        <v>0</v>
      </c>
      <c r="T43" s="3">
        <v>0</v>
      </c>
      <c r="U43" s="3">
        <v>0</v>
      </c>
      <c r="V43" s="3">
        <v>0</v>
      </c>
      <c r="W43" s="3">
        <v>0</v>
      </c>
      <c r="X43" s="3">
        <v>0</v>
      </c>
      <c r="Y43" s="3">
        <v>0</v>
      </c>
      <c r="Z43" s="3">
        <v>0</v>
      </c>
      <c r="AA43" s="30"/>
      <c r="AB43" s="3">
        <v>102.75028734375599</v>
      </c>
      <c r="AC43" s="3">
        <v>126.64140334542815</v>
      </c>
      <c r="AD43" s="3">
        <v>143.81495293813543</v>
      </c>
      <c r="AE43" s="3">
        <v>130.4292633278798</v>
      </c>
      <c r="AF43" s="3">
        <v>136.37624847581807</v>
      </c>
      <c r="AG43" s="3">
        <v>138.5230869898887</v>
      </c>
      <c r="AH43" s="3">
        <v>140.70372109268536</v>
      </c>
      <c r="AI43" s="3">
        <v>142.91868279526059</v>
      </c>
      <c r="AJ43" s="3">
        <v>145.16851248359893</v>
      </c>
      <c r="AK43" s="3">
        <v>154.52761937822029</v>
      </c>
      <c r="AL43" s="3">
        <v>167.07952161095616</v>
      </c>
      <c r="AM43" s="3">
        <v>180.65098429698898</v>
      </c>
      <c r="AN43" s="30"/>
      <c r="AO43" s="3">
        <v>0</v>
      </c>
      <c r="AP43" s="3">
        <v>0</v>
      </c>
      <c r="AQ43" s="3">
        <v>0</v>
      </c>
      <c r="AR43" s="3">
        <v>0</v>
      </c>
      <c r="AS43" s="3">
        <v>0</v>
      </c>
      <c r="AT43" s="3">
        <v>0</v>
      </c>
      <c r="AU43" s="3">
        <v>0</v>
      </c>
      <c r="AV43" s="3">
        <v>0</v>
      </c>
      <c r="AW43" s="3">
        <v>0</v>
      </c>
      <c r="AX43" s="3">
        <v>0</v>
      </c>
      <c r="AY43" s="3">
        <v>0</v>
      </c>
      <c r="AZ43" s="3">
        <v>0</v>
      </c>
      <c r="BA43" s="30"/>
      <c r="BD43" s="30"/>
      <c r="BE43" s="30"/>
    </row>
    <row r="44" spans="1:57" x14ac:dyDescent="0.35">
      <c r="A44" s="7" t="s">
        <v>15</v>
      </c>
      <c r="B44" s="18">
        <v>28411.71</v>
      </c>
      <c r="C44" s="18">
        <v>26844.18</v>
      </c>
      <c r="D44" s="18">
        <v>31044.923999999999</v>
      </c>
      <c r="E44" s="18">
        <v>32382.277199999997</v>
      </c>
      <c r="F44" s="18">
        <v>32990.495999999999</v>
      </c>
      <c r="G44" s="18">
        <v>34704.345884590752</v>
      </c>
      <c r="H44" s="18">
        <v>36637.310241987478</v>
      </c>
      <c r="I44" s="18">
        <v>39150.710620102967</v>
      </c>
      <c r="J44" s="18">
        <v>42091.826020764311</v>
      </c>
      <c r="K44" s="18">
        <v>48612.721396564652</v>
      </c>
      <c r="L44" s="18">
        <v>56677.873065113345</v>
      </c>
      <c r="M44" s="18">
        <v>64619.800129100615</v>
      </c>
      <c r="N44" s="30"/>
      <c r="O44" s="18">
        <v>9032.3756169164262</v>
      </c>
      <c r="P44" s="18">
        <v>9106.7021133246308</v>
      </c>
      <c r="Q44" s="18">
        <v>9892.0343683714073</v>
      </c>
      <c r="R44" s="18">
        <v>10665.151057492798</v>
      </c>
      <c r="S44" s="18">
        <v>11486.462592496291</v>
      </c>
      <c r="T44" s="18">
        <v>12399.455766386056</v>
      </c>
      <c r="U44" s="18">
        <v>13384.802513942348</v>
      </c>
      <c r="V44" s="18">
        <v>14446.701904356152</v>
      </c>
      <c r="W44" s="18">
        <v>15578.656287782358</v>
      </c>
      <c r="X44" s="18">
        <v>21035.39296480958</v>
      </c>
      <c r="Y44" s="18">
        <v>24338.37188234751</v>
      </c>
      <c r="Z44" s="18">
        <v>28156.093679720922</v>
      </c>
      <c r="AA44" s="30"/>
      <c r="AB44" s="18">
        <v>19379.334383083577</v>
      </c>
      <c r="AC44" s="18">
        <v>17737.47788667537</v>
      </c>
      <c r="AD44" s="18">
        <v>21152.889631628594</v>
      </c>
      <c r="AE44" s="18">
        <v>21717.126142507201</v>
      </c>
      <c r="AF44" s="18">
        <v>21504.03340750371</v>
      </c>
      <c r="AG44" s="18">
        <v>22304.890118204698</v>
      </c>
      <c r="AH44" s="18">
        <v>23252.50772804513</v>
      </c>
      <c r="AI44" s="18">
        <v>24704.008715746801</v>
      </c>
      <c r="AJ44" s="18">
        <v>26513.169732981958</v>
      </c>
      <c r="AK44" s="18">
        <v>27577.328431755072</v>
      </c>
      <c r="AL44" s="18">
        <v>32339.501182765831</v>
      </c>
      <c r="AM44" s="18">
        <v>36463.706449379693</v>
      </c>
      <c r="AN44" s="30"/>
      <c r="AO44" s="18">
        <v>14458.456531312837</v>
      </c>
      <c r="AP44" s="18">
        <v>15021.919244293258</v>
      </c>
      <c r="AQ44" s="18">
        <v>18139.149550882437</v>
      </c>
      <c r="AR44" s="18">
        <v>23495.676555159254</v>
      </c>
      <c r="AS44" s="18">
        <v>18791.877364154559</v>
      </c>
      <c r="AT44" s="18">
        <v>21031.818459334383</v>
      </c>
      <c r="AU44" s="18">
        <v>24929.037144311667</v>
      </c>
      <c r="AV44" s="18">
        <v>24891.936301951864</v>
      </c>
      <c r="AW44" s="18">
        <v>26125.884003434887</v>
      </c>
      <c r="AX44" s="18">
        <v>26118.561994746422</v>
      </c>
      <c r="AY44" s="18">
        <v>38313.727785137788</v>
      </c>
      <c r="AZ44" s="18">
        <v>35939.379239700887</v>
      </c>
      <c r="BA44" s="30"/>
      <c r="BB44" s="29"/>
      <c r="BC44" s="29"/>
      <c r="BD44" s="30"/>
      <c r="BE44" s="30"/>
    </row>
    <row r="45" spans="1:57" x14ac:dyDescent="0.35">
      <c r="A45" s="10" t="s">
        <v>52</v>
      </c>
      <c r="B45" s="18">
        <v>9727.4327134841824</v>
      </c>
      <c r="C45" s="18">
        <v>9484.5807297233732</v>
      </c>
      <c r="D45" s="18">
        <v>11485.180523805804</v>
      </c>
      <c r="E45" s="18">
        <v>12152.632538733591</v>
      </c>
      <c r="F45" s="18">
        <v>11887.40357316659</v>
      </c>
      <c r="G45" s="18">
        <v>12277.514203929348</v>
      </c>
      <c r="H45" s="18">
        <v>12706.414708180513</v>
      </c>
      <c r="I45" s="18">
        <v>13235.527532819116</v>
      </c>
      <c r="J45" s="18">
        <v>13838.926292278054</v>
      </c>
      <c r="K45" s="18">
        <v>15378.074605181209</v>
      </c>
      <c r="L45" s="18">
        <v>17326.691713401302</v>
      </c>
      <c r="M45" s="18">
        <v>19301.330474090009</v>
      </c>
      <c r="N45" s="30"/>
      <c r="O45" s="18">
        <v>2474.8709190351019</v>
      </c>
      <c r="P45" s="18">
        <v>2495.2363790509507</v>
      </c>
      <c r="Q45" s="18">
        <v>2710.4174169337648</v>
      </c>
      <c r="R45" s="18">
        <v>2810.2673036493538</v>
      </c>
      <c r="S45" s="18">
        <v>2906.0750359015619</v>
      </c>
      <c r="T45" s="18">
        <v>3006.8680233486202</v>
      </c>
      <c r="U45" s="18">
        <v>3105.2741832346264</v>
      </c>
      <c r="V45" s="18">
        <v>3199.9444718148889</v>
      </c>
      <c r="W45" s="18">
        <v>3287.0964767220803</v>
      </c>
      <c r="X45" s="18">
        <v>3996.7246633138202</v>
      </c>
      <c r="Y45" s="18">
        <v>4624.2906576460264</v>
      </c>
      <c r="Z45" s="18">
        <v>5349.657799146973</v>
      </c>
      <c r="AA45" s="30"/>
      <c r="AB45" s="18">
        <v>7252.5617944490832</v>
      </c>
      <c r="AC45" s="18">
        <v>6989.3443506724234</v>
      </c>
      <c r="AD45" s="18">
        <v>8774.7631068720384</v>
      </c>
      <c r="AE45" s="18">
        <v>9342.3652350842385</v>
      </c>
      <c r="AF45" s="18">
        <v>8981.3285372650262</v>
      </c>
      <c r="AG45" s="18">
        <v>9270.6461805807285</v>
      </c>
      <c r="AH45" s="18">
        <v>9601.140524945884</v>
      </c>
      <c r="AI45" s="18">
        <v>10035.583061004219</v>
      </c>
      <c r="AJ45" s="18">
        <v>10551.829815555977</v>
      </c>
      <c r="AK45" s="18">
        <v>11381.349941867385</v>
      </c>
      <c r="AL45" s="18">
        <v>12702.401055755274</v>
      </c>
      <c r="AM45" s="18">
        <v>13951.672674943031</v>
      </c>
      <c r="AN45" s="30"/>
      <c r="AO45" s="18">
        <v>2859.2701597326786</v>
      </c>
      <c r="AP45" s="18">
        <v>3358.1135347514864</v>
      </c>
      <c r="AQ45" s="18">
        <v>4648.0955261105437</v>
      </c>
      <c r="AR45" s="18">
        <v>7486.6347784179907</v>
      </c>
      <c r="AS45" s="18">
        <v>4594.0479530573339</v>
      </c>
      <c r="AT45" s="18">
        <v>5465.1116579960189</v>
      </c>
      <c r="AU45" s="18">
        <v>7111.2491197239215</v>
      </c>
      <c r="AV45" s="18">
        <v>6671.6745048927642</v>
      </c>
      <c r="AW45" s="18">
        <v>6819.2933553012572</v>
      </c>
      <c r="AX45" s="18">
        <v>5607.7699150786975</v>
      </c>
      <c r="AY45" s="18">
        <v>8954.5630329854102</v>
      </c>
      <c r="AZ45" s="18">
        <v>5942.194159932259</v>
      </c>
      <c r="BA45" s="30"/>
      <c r="BB45" s="29"/>
      <c r="BC45" s="29"/>
      <c r="BD45" s="30"/>
      <c r="BE45" s="30"/>
    </row>
    <row r="46" spans="1:57" x14ac:dyDescent="0.35">
      <c r="A46" s="10" t="s">
        <v>43</v>
      </c>
      <c r="B46" s="18">
        <v>5079.6907988193152</v>
      </c>
      <c r="C46" s="18">
        <v>4924.5890983218487</v>
      </c>
      <c r="D46" s="18">
        <v>5035.4957009851241</v>
      </c>
      <c r="E46" s="18">
        <v>5224.4363823582462</v>
      </c>
      <c r="F46" s="18">
        <v>5408.2772264808236</v>
      </c>
      <c r="G46" s="18">
        <v>5673.6160267161486</v>
      </c>
      <c r="H46" s="18">
        <v>5972.1168628546002</v>
      </c>
      <c r="I46" s="18">
        <v>6358.2895948265032</v>
      </c>
      <c r="J46" s="18">
        <v>6809.0967769044328</v>
      </c>
      <c r="K46" s="18">
        <v>7822.430722926737</v>
      </c>
      <c r="L46" s="18">
        <v>9078.8276597331842</v>
      </c>
      <c r="M46" s="18">
        <v>10319.860410435544</v>
      </c>
      <c r="N46" s="30"/>
      <c r="O46" s="18">
        <v>180.64751233832854</v>
      </c>
      <c r="P46" s="18">
        <v>182.13404226649263</v>
      </c>
      <c r="Q46" s="18">
        <v>197.84068736742819</v>
      </c>
      <c r="R46" s="18">
        <v>319.95453172478386</v>
      </c>
      <c r="S46" s="18">
        <v>459.45850369985158</v>
      </c>
      <c r="T46" s="18">
        <v>619.97278831930271</v>
      </c>
      <c r="U46" s="18">
        <v>803.08815083654122</v>
      </c>
      <c r="V46" s="18">
        <v>1011.269133304931</v>
      </c>
      <c r="W46" s="18">
        <v>1246.2925030225886</v>
      </c>
      <c r="X46" s="18">
        <v>2103.539296480958</v>
      </c>
      <c r="Y46" s="18">
        <v>2433.8371882347515</v>
      </c>
      <c r="Z46" s="18">
        <v>2815.609367972093</v>
      </c>
      <c r="AA46" s="30"/>
      <c r="AB46" s="18">
        <v>4899.0432864809864</v>
      </c>
      <c r="AC46" s="18">
        <v>4742.4550560553562</v>
      </c>
      <c r="AD46" s="18">
        <v>4837.6550136176957</v>
      </c>
      <c r="AE46" s="18">
        <v>4904.4818506334623</v>
      </c>
      <c r="AF46" s="18">
        <v>4948.8187227809722</v>
      </c>
      <c r="AG46" s="18">
        <v>5053.6432383968458</v>
      </c>
      <c r="AH46" s="18">
        <v>5169.0287120180592</v>
      </c>
      <c r="AI46" s="18">
        <v>5347.0204615215725</v>
      </c>
      <c r="AJ46" s="18">
        <v>5562.804273881844</v>
      </c>
      <c r="AK46" s="18">
        <v>5718.891426445779</v>
      </c>
      <c r="AL46" s="18">
        <v>6644.9904714984332</v>
      </c>
      <c r="AM46" s="18">
        <v>7504.2510424634511</v>
      </c>
      <c r="AN46" s="30"/>
      <c r="AO46" s="18">
        <v>4019.2462610378302</v>
      </c>
      <c r="AP46" s="18">
        <v>4244.2833672152192</v>
      </c>
      <c r="AQ46" s="18">
        <v>4348.8254960938702</v>
      </c>
      <c r="AR46" s="18">
        <v>5191.4265712387714</v>
      </c>
      <c r="AS46" s="18">
        <v>4504.2030442562382</v>
      </c>
      <c r="AT46" s="18">
        <v>4845.5159971877893</v>
      </c>
      <c r="AU46" s="18">
        <v>5442.3137739351496</v>
      </c>
      <c r="AV46" s="18">
        <v>5377.5409296567013</v>
      </c>
      <c r="AW46" s="18">
        <v>5500.1539623581966</v>
      </c>
      <c r="AX46" s="18">
        <v>5484.1565861280906</v>
      </c>
      <c r="AY46" s="18">
        <v>7601.9595811334539</v>
      </c>
      <c r="AZ46" s="18">
        <v>7420.5153515069933</v>
      </c>
      <c r="BA46" s="30"/>
      <c r="BB46" s="29"/>
      <c r="BC46" s="29"/>
      <c r="BD46" s="30"/>
      <c r="BE46" s="30"/>
    </row>
    <row r="47" spans="1:57" x14ac:dyDescent="0.35">
      <c r="A47" s="10" t="s">
        <v>44</v>
      </c>
      <c r="B47" s="18">
        <v>5096.936167058765</v>
      </c>
      <c r="C47" s="18">
        <v>4820.5705049388062</v>
      </c>
      <c r="D47" s="18">
        <v>5065.9902099136534</v>
      </c>
      <c r="E47" s="18">
        <v>5090.7531305650327</v>
      </c>
      <c r="F47" s="18">
        <v>5214.1460657167872</v>
      </c>
      <c r="G47" s="18">
        <v>5356.7792227496648</v>
      </c>
      <c r="H47" s="18">
        <v>5511.3973736463886</v>
      </c>
      <c r="I47" s="18">
        <v>5696.3303556340225</v>
      </c>
      <c r="J47" s="18">
        <v>5903.8505087750764</v>
      </c>
      <c r="K47" s="18">
        <v>6477.4695746868929</v>
      </c>
      <c r="L47" s="18">
        <v>7212.2891370370135</v>
      </c>
      <c r="M47" s="18">
        <v>7967.3410289129006</v>
      </c>
      <c r="N47" s="30"/>
      <c r="O47" s="18">
        <v>6322.662931841498</v>
      </c>
      <c r="P47" s="18">
        <v>6374.6914793272399</v>
      </c>
      <c r="Q47" s="18">
        <v>6924.4240578599856</v>
      </c>
      <c r="R47" s="18">
        <v>7198.9769638076377</v>
      </c>
      <c r="S47" s="18">
        <v>7466.2006851225869</v>
      </c>
      <c r="T47" s="18">
        <v>7749.659853991282</v>
      </c>
      <c r="U47" s="18">
        <v>8030.881508365409</v>
      </c>
      <c r="V47" s="18">
        <v>8306.8535950047881</v>
      </c>
      <c r="W47" s="18">
        <v>8568.2609582802925</v>
      </c>
      <c r="X47" s="18">
        <v>10517.69648240479</v>
      </c>
      <c r="Y47" s="18">
        <v>12169.185941173757</v>
      </c>
      <c r="Z47" s="18">
        <v>14078.046839860464</v>
      </c>
      <c r="AA47" s="30"/>
      <c r="AB47" s="18">
        <v>-1225.726764782733</v>
      </c>
      <c r="AC47" s="18">
        <v>-1554.1209743884338</v>
      </c>
      <c r="AD47" s="18">
        <v>-1858.4338479463322</v>
      </c>
      <c r="AE47" s="18">
        <v>-2108.223833242605</v>
      </c>
      <c r="AF47" s="18">
        <v>-2252.0546194057997</v>
      </c>
      <c r="AG47" s="18">
        <v>-2392.8806312416173</v>
      </c>
      <c r="AH47" s="18">
        <v>-2519.4841347190204</v>
      </c>
      <c r="AI47" s="18">
        <v>-2610.5232393707656</v>
      </c>
      <c r="AJ47" s="18">
        <v>-2664.4104495052161</v>
      </c>
      <c r="AK47" s="18">
        <v>-4040.2269077178976</v>
      </c>
      <c r="AL47" s="18">
        <v>-4956.8968041367425</v>
      </c>
      <c r="AM47" s="18">
        <v>-6110.7058109475638</v>
      </c>
      <c r="AN47" s="30"/>
      <c r="AO47" s="18">
        <v>600</v>
      </c>
      <c r="AP47" s="18">
        <v>630</v>
      </c>
      <c r="AQ47" s="18">
        <v>661.5</v>
      </c>
      <c r="AR47" s="18">
        <v>694.57500000000005</v>
      </c>
      <c r="AS47" s="18">
        <v>729.30375000000004</v>
      </c>
      <c r="AT47" s="18">
        <v>765.76893750000011</v>
      </c>
      <c r="AU47" s="18">
        <v>804.0573843750002</v>
      </c>
      <c r="AV47" s="18">
        <v>844.26025359375024</v>
      </c>
      <c r="AW47" s="18">
        <v>886.47326627343773</v>
      </c>
      <c r="AX47" s="18">
        <v>1077.513795613278</v>
      </c>
      <c r="AY47" s="18">
        <v>1377.513795613278</v>
      </c>
      <c r="AZ47" s="18">
        <v>1677.513795613278</v>
      </c>
      <c r="BA47" s="30"/>
      <c r="BB47" s="29"/>
      <c r="BC47" s="29"/>
      <c r="BD47" s="30"/>
      <c r="BE47" s="30"/>
    </row>
    <row r="48" spans="1:57" x14ac:dyDescent="0.35">
      <c r="A48" s="10" t="s">
        <v>45</v>
      </c>
      <c r="B48" s="18">
        <v>3069.3403345460342</v>
      </c>
      <c r="C48" s="18">
        <v>2922.9735457098859</v>
      </c>
      <c r="D48" s="18">
        <v>3384.9563507064126</v>
      </c>
      <c r="E48" s="18">
        <v>3515.6735115969154</v>
      </c>
      <c r="F48" s="18">
        <v>3867.0614731758728</v>
      </c>
      <c r="G48" s="18">
        <v>4330.5270287582161</v>
      </c>
      <c r="H48" s="18">
        <v>4866.0443074720333</v>
      </c>
      <c r="I48" s="18">
        <v>5595.3623043896623</v>
      </c>
      <c r="J48" s="18">
        <v>6466.9802684223723</v>
      </c>
      <c r="K48" s="18">
        <v>8167.0654945747738</v>
      </c>
      <c r="L48" s="18">
        <v>10217.838752567255</v>
      </c>
      <c r="M48" s="18">
        <v>12172.865996018092</v>
      </c>
      <c r="N48" s="30"/>
      <c r="O48" s="18">
        <v>54.19425370149856</v>
      </c>
      <c r="P48" s="18">
        <v>54.640212679947787</v>
      </c>
      <c r="Q48" s="18">
        <v>59.352206210228445</v>
      </c>
      <c r="R48" s="18">
        <v>149.31211480489918</v>
      </c>
      <c r="S48" s="18">
        <v>252.70217703491835</v>
      </c>
      <c r="T48" s="18">
        <v>371.98367299158161</v>
      </c>
      <c r="U48" s="18">
        <v>508.62249552980933</v>
      </c>
      <c r="V48" s="18">
        <v>664.54828760038311</v>
      </c>
      <c r="W48" s="18">
        <v>841.24743954024711</v>
      </c>
      <c r="X48" s="18">
        <v>1472.4775075366708</v>
      </c>
      <c r="Y48" s="18">
        <v>1703.6860317643261</v>
      </c>
      <c r="Z48" s="18">
        <v>1970.9265575804652</v>
      </c>
      <c r="AA48" s="30"/>
      <c r="AB48" s="18">
        <v>3015.1460808445354</v>
      </c>
      <c r="AC48" s="18">
        <v>2868.3333330299383</v>
      </c>
      <c r="AD48" s="18">
        <v>3325.6041444961843</v>
      </c>
      <c r="AE48" s="18">
        <v>3366.3613967920164</v>
      </c>
      <c r="AF48" s="18">
        <v>3614.3592961409545</v>
      </c>
      <c r="AG48" s="18">
        <v>3958.5433557666347</v>
      </c>
      <c r="AH48" s="18">
        <v>4357.4218119422239</v>
      </c>
      <c r="AI48" s="18">
        <v>4930.8140167892789</v>
      </c>
      <c r="AJ48" s="18">
        <v>5625.7328288821254</v>
      </c>
      <c r="AK48" s="18">
        <v>6694.5879870381032</v>
      </c>
      <c r="AL48" s="18">
        <v>8514.1527208029293</v>
      </c>
      <c r="AM48" s="18">
        <v>10201.939438437626</v>
      </c>
      <c r="AN48" s="30"/>
      <c r="AO48" s="18">
        <v>2483.5396104203983</v>
      </c>
      <c r="AP48" s="18">
        <v>2572.6451774034017</v>
      </c>
      <c r="AQ48" s="18">
        <v>2997.0036098097362</v>
      </c>
      <c r="AR48" s="18">
        <v>3559.4547526478113</v>
      </c>
      <c r="AS48" s="18">
        <v>3296.447308868117</v>
      </c>
      <c r="AT48" s="18">
        <v>3799.6851180514595</v>
      </c>
      <c r="AU48" s="18">
        <v>4580.0928095795944</v>
      </c>
      <c r="AV48" s="18">
        <v>4957.6723525679099</v>
      </c>
      <c r="AW48" s="18">
        <v>5566.2303219111291</v>
      </c>
      <c r="AX48" s="18">
        <v>6449.5113756065311</v>
      </c>
      <c r="AY48" s="18">
        <v>9591.1812116957572</v>
      </c>
      <c r="AZ48" s="18">
        <v>10103.168398466367</v>
      </c>
      <c r="BA48" s="30"/>
      <c r="BB48" s="29"/>
      <c r="BC48" s="29"/>
      <c r="BD48" s="30"/>
      <c r="BE48" s="30"/>
    </row>
    <row r="49" spans="1:57" x14ac:dyDescent="0.35">
      <c r="A49" s="10" t="s">
        <v>80</v>
      </c>
      <c r="B49" s="8">
        <v>2720.0720921550396</v>
      </c>
      <c r="C49" s="8">
        <v>2109.1595939901817</v>
      </c>
      <c r="D49" s="8">
        <v>2989.7108169977651</v>
      </c>
      <c r="E49" s="8">
        <v>3149.5851909510525</v>
      </c>
      <c r="F49" s="8">
        <v>3254.8121603613858</v>
      </c>
      <c r="G49" s="8">
        <v>3476.8253871745719</v>
      </c>
      <c r="H49" s="8">
        <v>3729.8025172201164</v>
      </c>
      <c r="I49" s="8">
        <v>4065.3949063420273</v>
      </c>
      <c r="J49" s="8">
        <v>4461.7626993200265</v>
      </c>
      <c r="K49" s="8">
        <v>5293.7205659939591</v>
      </c>
      <c r="L49" s="8">
        <v>6312.2343507320293</v>
      </c>
      <c r="M49" s="8">
        <v>7302.2029895970081</v>
      </c>
      <c r="N49" s="30"/>
      <c r="O49" s="8">
        <v>0</v>
      </c>
      <c r="P49" s="8">
        <v>0</v>
      </c>
      <c r="Q49" s="8">
        <v>0</v>
      </c>
      <c r="R49" s="8">
        <v>93.320071753061995</v>
      </c>
      <c r="S49" s="8">
        <v>201.01309536868507</v>
      </c>
      <c r="T49" s="8">
        <v>325.48571386763393</v>
      </c>
      <c r="U49" s="8">
        <v>468.46808798798236</v>
      </c>
      <c r="V49" s="8">
        <v>632.04320831558186</v>
      </c>
      <c r="W49" s="8">
        <v>817.87945510857378</v>
      </c>
      <c r="X49" s="8">
        <v>1472.4775075366708</v>
      </c>
      <c r="Y49" s="8">
        <v>1703.6860317643261</v>
      </c>
      <c r="Z49" s="8">
        <v>1970.9265575804652</v>
      </c>
      <c r="AA49" s="30"/>
      <c r="AB49" s="18">
        <v>2720.0720921550392</v>
      </c>
      <c r="AC49" s="18">
        <v>2109.1595939901817</v>
      </c>
      <c r="AD49" s="18">
        <v>2989.7108169977655</v>
      </c>
      <c r="AE49" s="18">
        <v>3056.2651191979903</v>
      </c>
      <c r="AF49" s="18">
        <v>3053.7990649927006</v>
      </c>
      <c r="AG49" s="18">
        <v>3151.339673306938</v>
      </c>
      <c r="AH49" s="18">
        <v>3261.334429232134</v>
      </c>
      <c r="AI49" s="18">
        <v>3433.3516980264453</v>
      </c>
      <c r="AJ49" s="18">
        <v>3643.8832442114526</v>
      </c>
      <c r="AK49" s="18">
        <v>3821.2430584572885</v>
      </c>
      <c r="AL49" s="18">
        <v>4608.5483189677034</v>
      </c>
      <c r="AM49" s="18">
        <v>5331.2764320165425</v>
      </c>
      <c r="AN49" s="30"/>
      <c r="AO49" s="18">
        <v>2248.958508583145</v>
      </c>
      <c r="AP49" s="18">
        <v>1895.7968999677462</v>
      </c>
      <c r="AQ49" s="18">
        <v>2699.4794310543984</v>
      </c>
      <c r="AR49" s="18">
        <v>3229.2515959195471</v>
      </c>
      <c r="AS49" s="18">
        <v>2786.2202304492484</v>
      </c>
      <c r="AT49" s="18">
        <v>3023.7980715152707</v>
      </c>
      <c r="AU49" s="18">
        <v>3432.0108133794138</v>
      </c>
      <c r="AV49" s="18">
        <v>3452.8660271310341</v>
      </c>
      <c r="AW49" s="18">
        <v>3602.8306887528311</v>
      </c>
      <c r="AX49" s="18">
        <v>3662.3895389108566</v>
      </c>
      <c r="AY49" s="18">
        <v>5273.9000045404146</v>
      </c>
      <c r="AZ49" s="18">
        <v>5272.0261138417045</v>
      </c>
      <c r="BA49" s="30"/>
      <c r="BB49" s="29"/>
      <c r="BC49" s="29"/>
      <c r="BD49" s="30"/>
      <c r="BE49" s="30"/>
    </row>
    <row r="50" spans="1:57" x14ac:dyDescent="0.35">
      <c r="A50" s="10" t="s">
        <v>77</v>
      </c>
      <c r="B50" s="8">
        <v>2718.2378939366631</v>
      </c>
      <c r="C50" s="8">
        <v>2582.3065273159036</v>
      </c>
      <c r="D50" s="8">
        <v>3083.5903975912397</v>
      </c>
      <c r="E50" s="8">
        <v>3249.1964457951594</v>
      </c>
      <c r="F50" s="8">
        <v>3358.7955010985406</v>
      </c>
      <c r="G50" s="8">
        <v>3589.0840152628025</v>
      </c>
      <c r="H50" s="8">
        <v>3851.5344726138292</v>
      </c>
      <c r="I50" s="8">
        <v>4199.8059260916352</v>
      </c>
      <c r="J50" s="8">
        <v>4611.2094750643519</v>
      </c>
      <c r="K50" s="8">
        <v>5473.9604332010849</v>
      </c>
      <c r="L50" s="8">
        <v>6529.9914516425588</v>
      </c>
      <c r="M50" s="8">
        <v>7556.1992300470674</v>
      </c>
      <c r="N50" s="30"/>
      <c r="O50" s="8">
        <v>0</v>
      </c>
      <c r="P50" s="8">
        <v>0</v>
      </c>
      <c r="Q50" s="8">
        <v>0</v>
      </c>
      <c r="R50" s="8">
        <v>93.320071753061995</v>
      </c>
      <c r="S50" s="8">
        <v>201.01309536868507</v>
      </c>
      <c r="T50" s="8">
        <v>325.48571386763393</v>
      </c>
      <c r="U50" s="8">
        <v>468.46808798798236</v>
      </c>
      <c r="V50" s="8">
        <v>632.04320831558186</v>
      </c>
      <c r="W50" s="8">
        <v>817.87945510857378</v>
      </c>
      <c r="X50" s="8">
        <v>1472.4775075366708</v>
      </c>
      <c r="Y50" s="8">
        <v>1703.6860317643261</v>
      </c>
      <c r="Z50" s="8">
        <v>1970.9265575804652</v>
      </c>
      <c r="AA50" s="30"/>
      <c r="AB50" s="18">
        <v>2718.2378939366631</v>
      </c>
      <c r="AC50" s="18">
        <v>2582.3065273159036</v>
      </c>
      <c r="AD50" s="18">
        <v>3083.5903975912397</v>
      </c>
      <c r="AE50" s="18">
        <v>3155.8763740420973</v>
      </c>
      <c r="AF50" s="18">
        <v>3157.7824057298558</v>
      </c>
      <c r="AG50" s="18">
        <v>3263.5983013951686</v>
      </c>
      <c r="AH50" s="18">
        <v>3383.0663846258467</v>
      </c>
      <c r="AI50" s="18">
        <v>3567.7627177760533</v>
      </c>
      <c r="AJ50" s="18">
        <v>3793.330019955778</v>
      </c>
      <c r="AK50" s="18">
        <v>4001.4829256644143</v>
      </c>
      <c r="AL50" s="18">
        <v>4826.3054198782329</v>
      </c>
      <c r="AM50" s="18">
        <v>5585.2726724666027</v>
      </c>
      <c r="AN50" s="30"/>
      <c r="AO50" s="18">
        <v>2247.4419915387834</v>
      </c>
      <c r="AP50" s="18">
        <v>2321.0802649554053</v>
      </c>
      <c r="AQ50" s="18">
        <v>2784.2454878138897</v>
      </c>
      <c r="AR50" s="18">
        <v>3334.333856935134</v>
      </c>
      <c r="AS50" s="18">
        <v>2881.6550775236256</v>
      </c>
      <c r="AT50" s="18">
        <v>3131.9386770838419</v>
      </c>
      <c r="AU50" s="18">
        <v>3559.3132433185888</v>
      </c>
      <c r="AV50" s="18">
        <v>3587.922234109707</v>
      </c>
      <c r="AW50" s="18">
        <v>3750.9024088380352</v>
      </c>
      <c r="AX50" s="18">
        <v>3837.2207834089636</v>
      </c>
      <c r="AY50" s="18">
        <v>5514.6101591694651</v>
      </c>
      <c r="AZ50" s="18">
        <v>5523.9614203402825</v>
      </c>
      <c r="BA50" s="30"/>
      <c r="BB50" s="29"/>
      <c r="BC50" s="29"/>
      <c r="BD50" s="30"/>
      <c r="BE50" s="30"/>
    </row>
    <row r="51" spans="1:57" x14ac:dyDescent="0.35">
      <c r="A51" s="6" t="s">
        <v>14</v>
      </c>
      <c r="B51" s="3">
        <v>8625.0500000000011</v>
      </c>
      <c r="C51" s="3">
        <v>10249.512000000001</v>
      </c>
      <c r="D51" s="3">
        <v>10819.05</v>
      </c>
      <c r="E51" s="3">
        <v>11460.5928</v>
      </c>
      <c r="F51" s="3">
        <v>11506.109999999999</v>
      </c>
      <c r="G51" s="3">
        <v>12022.434356981277</v>
      </c>
      <c r="H51" s="3">
        <v>12552.163352157802</v>
      </c>
      <c r="I51" s="3">
        <v>13164.7573121761</v>
      </c>
      <c r="J51" s="3">
        <v>13723.272581491969</v>
      </c>
      <c r="K51" s="3">
        <v>14963.246888984922</v>
      </c>
      <c r="L51" s="3">
        <v>16744.688066192401</v>
      </c>
      <c r="M51" s="3">
        <v>18760.52073076379</v>
      </c>
      <c r="N51" s="30"/>
      <c r="O51" s="3">
        <v>5457.5332495540815</v>
      </c>
      <c r="P51" s="3">
        <v>5598.7827644596937</v>
      </c>
      <c r="Q51" s="3">
        <v>5831.9803796787091</v>
      </c>
      <c r="R51" s="3">
        <v>6034.8908990946902</v>
      </c>
      <c r="S51" s="3">
        <v>6233.1075953724203</v>
      </c>
      <c r="T51" s="3">
        <v>6450.1035831589643</v>
      </c>
      <c r="U51" s="3">
        <v>6672.2572479491591</v>
      </c>
      <c r="V51" s="3">
        <v>6898.3300030669161</v>
      </c>
      <c r="W51" s="3">
        <v>7123.6064083609854</v>
      </c>
      <c r="X51" s="3">
        <v>8094.7153259062943</v>
      </c>
      <c r="Y51" s="3">
        <v>9590.4369439087423</v>
      </c>
      <c r="Z51" s="3">
        <v>11370.248569968251</v>
      </c>
      <c r="AA51" s="30"/>
      <c r="AB51" s="3">
        <v>3167.5167504459178</v>
      </c>
      <c r="AC51" s="3">
        <v>4650.7292355403079</v>
      </c>
      <c r="AD51" s="3">
        <v>4987.0696203212901</v>
      </c>
      <c r="AE51" s="3">
        <v>5425.7019009053101</v>
      </c>
      <c r="AF51" s="3">
        <v>5273.0024046275803</v>
      </c>
      <c r="AG51" s="3">
        <v>5572.3307738223129</v>
      </c>
      <c r="AH51" s="3">
        <v>5879.9061042086414</v>
      </c>
      <c r="AI51" s="3">
        <v>6266.4273091091836</v>
      </c>
      <c r="AJ51" s="3">
        <v>6599.666173130985</v>
      </c>
      <c r="AK51" s="3">
        <v>6868.531563078629</v>
      </c>
      <c r="AL51" s="3">
        <v>7154.2511222836583</v>
      </c>
      <c r="AM51" s="3">
        <v>7390.2721607955427</v>
      </c>
      <c r="AN51" s="30"/>
      <c r="AO51" s="3">
        <v>3212.7057301801005</v>
      </c>
      <c r="AP51" s="3">
        <v>3502.736023922711</v>
      </c>
      <c r="AQ51" s="3">
        <v>4837.8763272037713</v>
      </c>
      <c r="AR51" s="3">
        <v>4789.4975639317336</v>
      </c>
      <c r="AS51" s="3">
        <v>4885.2875152103679</v>
      </c>
      <c r="AT51" s="3">
        <v>5227.2576412750941</v>
      </c>
      <c r="AU51" s="3">
        <v>5593.1656761643508</v>
      </c>
      <c r="AV51" s="3">
        <v>5984.6872734958561</v>
      </c>
      <c r="AW51" s="3">
        <v>6224.0747644356907</v>
      </c>
      <c r="AX51" s="3">
        <v>7281.2871412550767</v>
      </c>
      <c r="AY51" s="3">
        <v>7499.7257554927291</v>
      </c>
      <c r="AZ51" s="3">
        <v>7724.7175281575119</v>
      </c>
      <c r="BA51" s="30"/>
      <c r="BB51" s="29"/>
      <c r="BC51" s="29"/>
      <c r="BD51" s="30"/>
      <c r="BE51" s="30"/>
    </row>
    <row r="52" spans="1:57" x14ac:dyDescent="0.35">
      <c r="A52" s="9" t="s">
        <v>48</v>
      </c>
      <c r="B52" s="3">
        <v>4675.9859204690574</v>
      </c>
      <c r="C52" s="3">
        <v>5898.7505977286128</v>
      </c>
      <c r="D52" s="3">
        <v>6193.1892834123573</v>
      </c>
      <c r="E52" s="3">
        <v>6456.2313804276928</v>
      </c>
      <c r="F52" s="3">
        <v>6331.4052892632653</v>
      </c>
      <c r="G52" s="3">
        <v>6565.1849667496808</v>
      </c>
      <c r="H52" s="3">
        <v>6804.7559815875993</v>
      </c>
      <c r="I52" s="3">
        <v>7077.915956255134</v>
      </c>
      <c r="J52" s="3">
        <v>7329.8809643870945</v>
      </c>
      <c r="K52" s="3">
        <v>7944.5680649332107</v>
      </c>
      <c r="L52" s="3">
        <v>8816.3462262022458</v>
      </c>
      <c r="M52" s="3">
        <v>9794.8212656908854</v>
      </c>
      <c r="N52" s="30"/>
      <c r="O52" s="3">
        <v>3274.5199497324488</v>
      </c>
      <c r="P52" s="3">
        <v>3359.2696586758161</v>
      </c>
      <c r="Q52" s="3">
        <v>3499.1882278072253</v>
      </c>
      <c r="R52" s="3">
        <v>3620.934539456814</v>
      </c>
      <c r="S52" s="3">
        <v>3739.8645572234518</v>
      </c>
      <c r="T52" s="3">
        <v>3870.0621498953783</v>
      </c>
      <c r="U52" s="3">
        <v>4003.3543487694951</v>
      </c>
      <c r="V52" s="3">
        <v>4138.9980018401493</v>
      </c>
      <c r="W52" s="3">
        <v>4274.163845016591</v>
      </c>
      <c r="X52" s="3">
        <v>4856.8291955437762</v>
      </c>
      <c r="Y52" s="3">
        <v>5610.4056121866142</v>
      </c>
      <c r="Z52" s="3">
        <v>6481.0416848819032</v>
      </c>
      <c r="AA52" s="30"/>
      <c r="AB52" s="3">
        <v>1401.4659707366079</v>
      </c>
      <c r="AC52" s="3">
        <v>2539.480939052798</v>
      </c>
      <c r="AD52" s="3">
        <v>2694.0010556051325</v>
      </c>
      <c r="AE52" s="3">
        <v>2835.2968409708792</v>
      </c>
      <c r="AF52" s="3">
        <v>2591.540732039814</v>
      </c>
      <c r="AG52" s="3">
        <v>2695.1228168543021</v>
      </c>
      <c r="AH52" s="3">
        <v>2801.4016328181042</v>
      </c>
      <c r="AI52" s="3">
        <v>2938.9179544149852</v>
      </c>
      <c r="AJ52" s="3">
        <v>3055.7171193705049</v>
      </c>
      <c r="AK52" s="3">
        <v>3087.7388693894359</v>
      </c>
      <c r="AL52" s="3">
        <v>3205.9406140156316</v>
      </c>
      <c r="AM52" s="3">
        <v>3313.7795808089836</v>
      </c>
      <c r="AN52" s="30"/>
      <c r="AO52" s="3">
        <v>1425.964731091319</v>
      </c>
      <c r="AP52" s="3">
        <v>1878.7933235626472</v>
      </c>
      <c r="AQ52" s="3">
        <v>2608.5977804476634</v>
      </c>
      <c r="AR52" s="3">
        <v>2476.8963222182192</v>
      </c>
      <c r="AS52" s="3">
        <v>2378.194944316399</v>
      </c>
      <c r="AT52" s="3">
        <v>2506.6860265205132</v>
      </c>
      <c r="AU52" s="3">
        <v>2645.9544331477819</v>
      </c>
      <c r="AV52" s="3">
        <v>2787.4429027830734</v>
      </c>
      <c r="AW52" s="3">
        <v>2855.1060551629857</v>
      </c>
      <c r="AX52" s="3">
        <v>3430.3076593253663</v>
      </c>
      <c r="AY52" s="3">
        <v>3409.6489515446924</v>
      </c>
      <c r="AZ52" s="3">
        <v>3488.3500772059406</v>
      </c>
      <c r="BA52" s="30"/>
      <c r="BB52" s="29"/>
      <c r="BC52" s="29"/>
      <c r="BD52" s="30"/>
      <c r="BE52" s="30"/>
    </row>
    <row r="53" spans="1:57" x14ac:dyDescent="0.35">
      <c r="A53" s="9" t="s">
        <v>49</v>
      </c>
      <c r="B53" s="3">
        <v>3297.2222384766342</v>
      </c>
      <c r="C53" s="3">
        <v>3705.9758598076291</v>
      </c>
      <c r="D53" s="3">
        <v>3857.4330720544804</v>
      </c>
      <c r="E53" s="3">
        <v>4105.968528808834</v>
      </c>
      <c r="F53" s="3">
        <v>4223.3247953083228</v>
      </c>
      <c r="G53" s="3">
        <v>4425.770580235544</v>
      </c>
      <c r="H53" s="3">
        <v>4633.5435909551352</v>
      </c>
      <c r="I53" s="3">
        <v>4874.8166667363348</v>
      </c>
      <c r="J53" s="3">
        <v>5094.0408198758387</v>
      </c>
      <c r="K53" s="3">
        <v>5566.5440917209371</v>
      </c>
      <c r="L53" s="3">
        <v>6248.2877280108423</v>
      </c>
      <c r="M53" s="3">
        <v>7021.7876314282248</v>
      </c>
      <c r="N53" s="30"/>
      <c r="O53" s="3">
        <v>2183.0132998216327</v>
      </c>
      <c r="P53" s="3">
        <v>2239.5131057838776</v>
      </c>
      <c r="Q53" s="3">
        <v>2332.7921518714838</v>
      </c>
      <c r="R53" s="3">
        <v>2413.9563596378762</v>
      </c>
      <c r="S53" s="3">
        <v>2493.2430381489685</v>
      </c>
      <c r="T53" s="3">
        <v>2580.041433263586</v>
      </c>
      <c r="U53" s="3">
        <v>2668.902899179664</v>
      </c>
      <c r="V53" s="3">
        <v>2759.3320012267668</v>
      </c>
      <c r="W53" s="3">
        <v>2849.4425633443943</v>
      </c>
      <c r="X53" s="3">
        <v>3237.8861303625176</v>
      </c>
      <c r="Y53" s="3">
        <v>3980.0313317221285</v>
      </c>
      <c r="Z53" s="3">
        <v>4889.2068850863479</v>
      </c>
      <c r="AA53" s="30"/>
      <c r="AB53" s="3">
        <v>1114.2089386550015</v>
      </c>
      <c r="AC53" s="3">
        <v>1466.4627540237516</v>
      </c>
      <c r="AD53" s="3">
        <v>1524.6409201829965</v>
      </c>
      <c r="AE53" s="3">
        <v>1692.0121691709578</v>
      </c>
      <c r="AF53" s="3">
        <v>1730.0817571593543</v>
      </c>
      <c r="AG53" s="3">
        <v>1845.729146971958</v>
      </c>
      <c r="AH53" s="3">
        <v>1964.6406917754712</v>
      </c>
      <c r="AI53" s="3">
        <v>2115.484665509568</v>
      </c>
      <c r="AJ53" s="3">
        <v>2244.5982565314443</v>
      </c>
      <c r="AK53" s="3">
        <v>2328.6579613584195</v>
      </c>
      <c r="AL53" s="3">
        <v>2268.2563962887139</v>
      </c>
      <c r="AM53" s="3">
        <v>2132.5807463418769</v>
      </c>
      <c r="AN53" s="30"/>
      <c r="AO53" s="3">
        <v>1131.4839815722735</v>
      </c>
      <c r="AP53" s="3">
        <v>1051.3761499514951</v>
      </c>
      <c r="AQ53" s="3">
        <v>1471.4474195521429</v>
      </c>
      <c r="AR53" s="3">
        <v>1464.0802435636544</v>
      </c>
      <c r="AS53" s="3">
        <v>1587.7707670866071</v>
      </c>
      <c r="AT53" s="3">
        <v>1718.6987575591543</v>
      </c>
      <c r="AU53" s="3">
        <v>1858.7924618443369</v>
      </c>
      <c r="AV53" s="3">
        <v>2011.158319894032</v>
      </c>
      <c r="AW53" s="3">
        <v>2105.1797646136447</v>
      </c>
      <c r="AX53" s="3">
        <v>2384.3234022756287</v>
      </c>
      <c r="AY53" s="3">
        <v>2393.2221508489306</v>
      </c>
      <c r="AZ53" s="3">
        <v>2273.0164989704413</v>
      </c>
      <c r="BA53" s="30"/>
      <c r="BB53" s="29"/>
      <c r="BC53" s="29"/>
      <c r="BD53" s="30"/>
      <c r="BE53" s="30"/>
    </row>
    <row r="54" spans="1:57" x14ac:dyDescent="0.35">
      <c r="A54" s="9" t="s">
        <v>53</v>
      </c>
      <c r="B54" s="3">
        <v>651.84184105430836</v>
      </c>
      <c r="C54" s="3">
        <v>644.78554246375779</v>
      </c>
      <c r="D54" s="3">
        <v>768.42764453316147</v>
      </c>
      <c r="E54" s="3">
        <v>898.3928907634737</v>
      </c>
      <c r="F54" s="3">
        <v>951.37991542841223</v>
      </c>
      <c r="G54" s="3">
        <v>1031.4788099960526</v>
      </c>
      <c r="H54" s="3">
        <v>1113.8637796150663</v>
      </c>
      <c r="I54" s="3">
        <v>1212.0246891846307</v>
      </c>
      <c r="J54" s="3">
        <v>1299.3507972290361</v>
      </c>
      <c r="K54" s="3">
        <v>1452.1347323307737</v>
      </c>
      <c r="L54" s="3">
        <v>1680.0541119793127</v>
      </c>
      <c r="M54" s="3">
        <v>1943.9118336446825</v>
      </c>
      <c r="N54" s="30"/>
      <c r="O54" s="3">
        <v>0</v>
      </c>
      <c r="P54" s="3">
        <v>0</v>
      </c>
      <c r="Q54" s="3">
        <v>0</v>
      </c>
      <c r="R54" s="3">
        <v>0</v>
      </c>
      <c r="S54" s="3">
        <v>0</v>
      </c>
      <c r="T54" s="3">
        <v>0</v>
      </c>
      <c r="U54" s="3">
        <v>0</v>
      </c>
      <c r="V54" s="3">
        <v>0</v>
      </c>
      <c r="W54" s="3">
        <v>0</v>
      </c>
      <c r="X54" s="3">
        <v>0</v>
      </c>
      <c r="Y54" s="3">
        <v>0</v>
      </c>
      <c r="Z54" s="3">
        <v>0</v>
      </c>
      <c r="AA54" s="30"/>
      <c r="AB54" s="3">
        <v>651.84184105430836</v>
      </c>
      <c r="AC54" s="3">
        <v>644.78554246375779</v>
      </c>
      <c r="AD54" s="3">
        <v>768.42764453316147</v>
      </c>
      <c r="AE54" s="3">
        <v>898.3928907634737</v>
      </c>
      <c r="AF54" s="3">
        <v>951.37991542841223</v>
      </c>
      <c r="AG54" s="3">
        <v>1031.4788099960526</v>
      </c>
      <c r="AH54" s="3">
        <v>1113.8637796150663</v>
      </c>
      <c r="AI54" s="3">
        <v>1212.0246891846307</v>
      </c>
      <c r="AJ54" s="3">
        <v>1299.3507972290358</v>
      </c>
      <c r="AK54" s="3">
        <v>1452.1347323307737</v>
      </c>
      <c r="AL54" s="3">
        <v>1680.0541119793127</v>
      </c>
      <c r="AM54" s="3">
        <v>1943.9118336446825</v>
      </c>
      <c r="AN54" s="30"/>
      <c r="AO54" s="3">
        <v>655.25701751650809</v>
      </c>
      <c r="AP54" s="3">
        <v>572.5665504085689</v>
      </c>
      <c r="AQ54" s="3">
        <v>757.83112720396525</v>
      </c>
      <c r="AR54" s="3">
        <v>848.52099814986036</v>
      </c>
      <c r="AS54" s="3">
        <v>919.3218038073619</v>
      </c>
      <c r="AT54" s="3">
        <v>1001.8728571954264</v>
      </c>
      <c r="AU54" s="3">
        <v>1088.418781172232</v>
      </c>
      <c r="AV54" s="3">
        <v>1186.0860508187507</v>
      </c>
      <c r="AW54" s="3">
        <v>1263.7889446590602</v>
      </c>
      <c r="AX54" s="3">
        <v>1466.6560796540814</v>
      </c>
      <c r="AY54" s="3">
        <v>1696.8546530991057</v>
      </c>
      <c r="AZ54" s="3">
        <v>1963.3509519811294</v>
      </c>
      <c r="BA54" s="30"/>
      <c r="BB54" s="29"/>
      <c r="BC54" s="29"/>
      <c r="BD54" s="30"/>
      <c r="BE54" s="30"/>
    </row>
    <row r="55" spans="1:57" x14ac:dyDescent="0.35">
      <c r="A55" s="7" t="s">
        <v>22</v>
      </c>
      <c r="B55" s="18">
        <v>1833.8113999999998</v>
      </c>
      <c r="C55" s="18">
        <v>645.79499999999996</v>
      </c>
      <c r="D55" s="18">
        <v>2048.0976000000001</v>
      </c>
      <c r="E55" s="18">
        <v>2454.54</v>
      </c>
      <c r="F55" s="18">
        <v>2500.4699999999998</v>
      </c>
      <c r="G55" s="18">
        <v>2699.8118341098157</v>
      </c>
      <c r="H55" s="18">
        <v>2904.810112114696</v>
      </c>
      <c r="I55" s="18">
        <v>3115.5935226152437</v>
      </c>
      <c r="J55" s="18">
        <v>3298.7625789623398</v>
      </c>
      <c r="K55" s="18">
        <v>3743.4376762661682</v>
      </c>
      <c r="L55" s="18">
        <v>4433.4260049044251</v>
      </c>
      <c r="M55" s="18">
        <v>5210.8075848321869</v>
      </c>
      <c r="N55" s="30"/>
      <c r="O55" s="18">
        <v>604.40462143455056</v>
      </c>
      <c r="P55" s="18">
        <v>600.38106244047196</v>
      </c>
      <c r="Q55" s="18">
        <v>624.34167796410316</v>
      </c>
      <c r="R55" s="18">
        <v>639.94164550769847</v>
      </c>
      <c r="S55" s="18">
        <v>654.80772460674098</v>
      </c>
      <c r="T55" s="18">
        <v>671.35456419539025</v>
      </c>
      <c r="U55" s="18">
        <v>688.14310857616954</v>
      </c>
      <c r="V55" s="18">
        <v>704.71047521384844</v>
      </c>
      <c r="W55" s="18">
        <v>719.69881237092045</v>
      </c>
      <c r="X55" s="18">
        <v>782.44771906556173</v>
      </c>
      <c r="Y55" s="18">
        <v>846.41789582328727</v>
      </c>
      <c r="Z55" s="18">
        <v>915.38802064355059</v>
      </c>
      <c r="AA55" s="30"/>
      <c r="AB55" s="18">
        <v>1229.4067785654493</v>
      </c>
      <c r="AC55" s="18">
        <v>45.413937559527987</v>
      </c>
      <c r="AD55" s="18">
        <v>1423.7559220358969</v>
      </c>
      <c r="AE55" s="18">
        <v>1814.5983544923015</v>
      </c>
      <c r="AF55" s="18">
        <v>1845.6622753932588</v>
      </c>
      <c r="AG55" s="18">
        <v>2028.4572699144255</v>
      </c>
      <c r="AH55" s="18">
        <v>2216.6670035385264</v>
      </c>
      <c r="AI55" s="18">
        <v>2410.8830474013957</v>
      </c>
      <c r="AJ55" s="18">
        <v>2579.0637665914192</v>
      </c>
      <c r="AK55" s="18">
        <v>2960.989957200607</v>
      </c>
      <c r="AL55" s="18">
        <v>3587.0081090811382</v>
      </c>
      <c r="AM55" s="18">
        <v>4295.4195641886363</v>
      </c>
      <c r="AN55" s="30"/>
      <c r="AO55" s="18">
        <v>734.12681454580377</v>
      </c>
      <c r="AP55" s="18">
        <v>257.22173226233389</v>
      </c>
      <c r="AQ55" s="18">
        <v>826.56208294254952</v>
      </c>
      <c r="AR55" s="18">
        <v>892.68704957795353</v>
      </c>
      <c r="AS55" s="18">
        <v>964.10201354418984</v>
      </c>
      <c r="AT55" s="18">
        <v>1041.2301746277251</v>
      </c>
      <c r="AU55" s="18">
        <v>1124.5285885979431</v>
      </c>
      <c r="AV55" s="18">
        <v>1214.4908756857785</v>
      </c>
      <c r="AW55" s="18">
        <v>1311.6501457406409</v>
      </c>
      <c r="AX55" s="18">
        <v>1784.4855426625336</v>
      </c>
      <c r="AY55" s="18">
        <v>2373.3657717411697</v>
      </c>
      <c r="AZ55" s="18">
        <v>3156.5764764157561</v>
      </c>
      <c r="BA55" s="30"/>
      <c r="BB55" s="29"/>
      <c r="BC55" s="29"/>
      <c r="BD55" s="30"/>
      <c r="BE55" s="30"/>
    </row>
    <row r="56" spans="1:57" x14ac:dyDescent="0.35">
      <c r="A56" s="10" t="s">
        <v>56</v>
      </c>
      <c r="B56" s="18">
        <v>1813.0570131766851</v>
      </c>
      <c r="C56" s="18">
        <v>628.11906791946762</v>
      </c>
      <c r="D56" s="18">
        <v>2018.0000101327958</v>
      </c>
      <c r="E56" s="18">
        <v>2417.7425469499658</v>
      </c>
      <c r="F56" s="18">
        <v>2458.5771670583786</v>
      </c>
      <c r="G56" s="18">
        <v>2654.5792313830589</v>
      </c>
      <c r="H56" s="18">
        <v>2856.1429716355251</v>
      </c>
      <c r="I56" s="18">
        <v>3063.3949203696989</v>
      </c>
      <c r="J56" s="18">
        <v>3243.4951653822768</v>
      </c>
      <c r="K56" s="18">
        <v>3680.7201834751372</v>
      </c>
      <c r="L56" s="18">
        <v>4359.1484590900382</v>
      </c>
      <c r="M56" s="18">
        <v>5123.5058009106415</v>
      </c>
      <c r="N56" s="30"/>
      <c r="O56" s="18">
        <v>604.40462143455056</v>
      </c>
      <c r="P56" s="18">
        <v>600.38106244047196</v>
      </c>
      <c r="Q56" s="18">
        <v>624.34167796410316</v>
      </c>
      <c r="R56" s="18">
        <v>639.94164550769847</v>
      </c>
      <c r="S56" s="18">
        <v>654.80772460674098</v>
      </c>
      <c r="T56" s="18">
        <v>671.35456419539025</v>
      </c>
      <c r="U56" s="18">
        <v>688.14310857616954</v>
      </c>
      <c r="V56" s="18">
        <v>704.71047521384844</v>
      </c>
      <c r="W56" s="18">
        <v>719.69881237092045</v>
      </c>
      <c r="X56" s="18">
        <v>782.44771906556173</v>
      </c>
      <c r="Y56" s="18">
        <v>846.41789582328727</v>
      </c>
      <c r="Z56" s="18">
        <v>915.38802064355059</v>
      </c>
      <c r="AA56" s="30"/>
      <c r="AB56" s="18">
        <v>1208.6523917421346</v>
      </c>
      <c r="AC56" s="18">
        <v>27.73800547899566</v>
      </c>
      <c r="AD56" s="18">
        <v>1393.6583321686926</v>
      </c>
      <c r="AE56" s="18">
        <v>1777.8009014422673</v>
      </c>
      <c r="AF56" s="18">
        <v>1803.7694424516378</v>
      </c>
      <c r="AG56" s="18">
        <v>1983.2246671876685</v>
      </c>
      <c r="AH56" s="18">
        <v>2167.9998630593554</v>
      </c>
      <c r="AI56" s="18">
        <v>2358.6844451558509</v>
      </c>
      <c r="AJ56" s="18">
        <v>2523.7963530113561</v>
      </c>
      <c r="AK56" s="18">
        <v>2898.2724644095761</v>
      </c>
      <c r="AL56" s="18">
        <v>3512.7305632667512</v>
      </c>
      <c r="AM56" s="18">
        <v>4208.1177802670909</v>
      </c>
      <c r="AN56" s="30"/>
      <c r="AO56" s="18">
        <v>734.12681454580377</v>
      </c>
      <c r="AP56" s="18">
        <v>257.22173226233389</v>
      </c>
      <c r="AQ56" s="18">
        <v>826.56208294254952</v>
      </c>
      <c r="AR56" s="18">
        <v>892.68704957795353</v>
      </c>
      <c r="AS56" s="18">
        <v>964.10201354418984</v>
      </c>
      <c r="AT56" s="18">
        <v>1041.2301746277251</v>
      </c>
      <c r="AU56" s="18">
        <v>1124.5285885979431</v>
      </c>
      <c r="AV56" s="18">
        <v>1214.4908756857785</v>
      </c>
      <c r="AW56" s="18">
        <v>1311.6501457406409</v>
      </c>
      <c r="AX56" s="18">
        <v>1784.4855426625336</v>
      </c>
      <c r="AY56" s="18">
        <v>2373.3657717411697</v>
      </c>
      <c r="AZ56" s="18">
        <v>3156.5764764157561</v>
      </c>
      <c r="BA56" s="30"/>
      <c r="BB56" s="29"/>
      <c r="BC56" s="29"/>
      <c r="BD56" s="30"/>
      <c r="BE56" s="30"/>
    </row>
    <row r="57" spans="1:57" x14ac:dyDescent="0.35">
      <c r="A57" s="10" t="s">
        <v>57</v>
      </c>
      <c r="B57" s="18">
        <v>20.75438682331465</v>
      </c>
      <c r="C57" s="18">
        <v>17.675932080532327</v>
      </c>
      <c r="D57" s="18">
        <v>30.097589867204288</v>
      </c>
      <c r="E57" s="18">
        <v>36.797453050034264</v>
      </c>
      <c r="F57" s="18">
        <v>41.892832941621045</v>
      </c>
      <c r="G57" s="18">
        <v>45.23260272675698</v>
      </c>
      <c r="H57" s="18">
        <v>48.667140479170897</v>
      </c>
      <c r="I57" s="18">
        <v>52.198602245544656</v>
      </c>
      <c r="J57" s="18">
        <v>55.267413580063085</v>
      </c>
      <c r="K57" s="18">
        <v>62.717492791030772</v>
      </c>
      <c r="L57" s="18">
        <v>74.277545814386727</v>
      </c>
      <c r="M57" s="18">
        <v>87.301783921545464</v>
      </c>
      <c r="N57" s="30"/>
      <c r="O57" s="18">
        <v>0</v>
      </c>
      <c r="P57" s="18">
        <v>0</v>
      </c>
      <c r="Q57" s="18">
        <v>0</v>
      </c>
      <c r="R57" s="18">
        <v>0</v>
      </c>
      <c r="S57" s="18">
        <v>0</v>
      </c>
      <c r="T57" s="18">
        <v>0</v>
      </c>
      <c r="U57" s="18">
        <v>0</v>
      </c>
      <c r="V57" s="18">
        <v>0</v>
      </c>
      <c r="W57" s="18">
        <v>0</v>
      </c>
      <c r="X57" s="18">
        <v>0</v>
      </c>
      <c r="Y57" s="18">
        <v>0</v>
      </c>
      <c r="Z57" s="18">
        <v>0</v>
      </c>
      <c r="AA57" s="30"/>
      <c r="AB57" s="18">
        <v>20.75438682331465</v>
      </c>
      <c r="AC57" s="18">
        <v>17.675932080532327</v>
      </c>
      <c r="AD57" s="18">
        <v>30.097589867204288</v>
      </c>
      <c r="AE57" s="18">
        <v>36.797453050034264</v>
      </c>
      <c r="AF57" s="18">
        <v>41.892832941621045</v>
      </c>
      <c r="AG57" s="18">
        <v>45.23260272675698</v>
      </c>
      <c r="AH57" s="18">
        <v>48.667140479170897</v>
      </c>
      <c r="AI57" s="18">
        <v>52.198602245544656</v>
      </c>
      <c r="AJ57" s="18">
        <v>55.267413580063085</v>
      </c>
      <c r="AK57" s="18">
        <v>62.717492791030772</v>
      </c>
      <c r="AL57" s="18">
        <v>74.277545814386727</v>
      </c>
      <c r="AM57" s="18">
        <v>87.301783921545464</v>
      </c>
      <c r="AN57" s="30"/>
      <c r="AO57" s="18">
        <v>0</v>
      </c>
      <c r="AP57" s="18">
        <v>0</v>
      </c>
      <c r="AQ57" s="18">
        <v>0</v>
      </c>
      <c r="AR57" s="18">
        <v>0</v>
      </c>
      <c r="AS57" s="18">
        <v>0</v>
      </c>
      <c r="AT57" s="18">
        <v>0</v>
      </c>
      <c r="AU57" s="18">
        <v>0</v>
      </c>
      <c r="AV57" s="18">
        <v>0</v>
      </c>
      <c r="AW57" s="18">
        <v>0</v>
      </c>
      <c r="AX57" s="18">
        <v>0</v>
      </c>
      <c r="AY57" s="18">
        <v>0</v>
      </c>
      <c r="AZ57" s="18">
        <v>0</v>
      </c>
      <c r="BA57" s="30"/>
      <c r="BB57" s="29"/>
      <c r="BC57" s="29"/>
      <c r="BD57" s="30"/>
      <c r="BE57" s="30"/>
    </row>
    <row r="58" spans="1:57" x14ac:dyDescent="0.35">
      <c r="A58" s="6" t="s">
        <v>21</v>
      </c>
      <c r="B58" s="3">
        <v>2069.6456000000003</v>
      </c>
      <c r="C58" s="3">
        <v>1250.2170000000001</v>
      </c>
      <c r="D58" s="3">
        <v>2473.317</v>
      </c>
      <c r="E58" s="3">
        <v>2724.306</v>
      </c>
      <c r="F58" s="3">
        <v>2748.77</v>
      </c>
      <c r="G58" s="3">
        <v>2886.505218575925</v>
      </c>
      <c r="H58" s="3">
        <v>3043.887567428751</v>
      </c>
      <c r="I58" s="3">
        <v>3205.5096415940393</v>
      </c>
      <c r="J58" s="3">
        <v>3338.4673338309885</v>
      </c>
      <c r="K58" s="3">
        <v>3694.204579322794</v>
      </c>
      <c r="L58" s="3">
        <v>4260.1304450396847</v>
      </c>
      <c r="M58" s="3">
        <v>4811.49142952686</v>
      </c>
      <c r="N58" s="30"/>
      <c r="O58" s="3">
        <v>343.92505962454021</v>
      </c>
      <c r="P58" s="3">
        <v>346.27958432340859</v>
      </c>
      <c r="Q58" s="3">
        <v>359.29751046347513</v>
      </c>
      <c r="R58" s="3">
        <v>369.72574941889206</v>
      </c>
      <c r="S58" s="3">
        <v>379.5792359548127</v>
      </c>
      <c r="T58" s="3">
        <v>390.5035278534109</v>
      </c>
      <c r="U58" s="3">
        <v>401.93556294186317</v>
      </c>
      <c r="V58" s="3">
        <v>413.16816701918424</v>
      </c>
      <c r="W58" s="3">
        <v>422.79561250517639</v>
      </c>
      <c r="X58" s="3">
        <v>465.63747386845898</v>
      </c>
      <c r="Y58" s="3">
        <v>512.81569550185486</v>
      </c>
      <c r="Z58" s="3">
        <v>563.72668316682507</v>
      </c>
      <c r="AA58" s="30"/>
      <c r="AB58" s="3">
        <v>1725.7205403754601</v>
      </c>
      <c r="AC58" s="3">
        <v>903.9374156765914</v>
      </c>
      <c r="AD58" s="3">
        <v>2114.0194895365248</v>
      </c>
      <c r="AE58" s="3">
        <v>2354.580250581108</v>
      </c>
      <c r="AF58" s="3">
        <v>2369.1907640451873</v>
      </c>
      <c r="AG58" s="3">
        <v>2496.001690722514</v>
      </c>
      <c r="AH58" s="3">
        <v>2641.9520044868877</v>
      </c>
      <c r="AI58" s="3">
        <v>2792.3414745748551</v>
      </c>
      <c r="AJ58" s="3">
        <v>2915.6717213258125</v>
      </c>
      <c r="AK58" s="3">
        <v>3228.567105454335</v>
      </c>
      <c r="AL58" s="3">
        <v>3747.3147495378298</v>
      </c>
      <c r="AM58" s="3">
        <v>4247.7647463600351</v>
      </c>
      <c r="AN58" s="30"/>
      <c r="AO58" s="3">
        <v>1774.2693058126747</v>
      </c>
      <c r="AP58" s="3">
        <v>929.19444246709213</v>
      </c>
      <c r="AQ58" s="3">
        <v>1900.8401181411455</v>
      </c>
      <c r="AR58" s="3">
        <v>1957.86532168538</v>
      </c>
      <c r="AS58" s="3">
        <v>2016.6012813359416</v>
      </c>
      <c r="AT58" s="3">
        <v>2077.0993197760199</v>
      </c>
      <c r="AU58" s="3">
        <v>2139.4122993693004</v>
      </c>
      <c r="AV58" s="3">
        <v>2203.5946683503794</v>
      </c>
      <c r="AW58" s="3">
        <v>2269.702508400891</v>
      </c>
      <c r="AX58" s="3">
        <v>2554.5701692843022</v>
      </c>
      <c r="AY58" s="3">
        <v>3065.4842031411627</v>
      </c>
      <c r="AZ58" s="3">
        <v>3678.5810437693949</v>
      </c>
      <c r="BA58" s="30"/>
      <c r="BB58" s="29"/>
      <c r="BC58" s="29"/>
      <c r="BD58" s="30"/>
      <c r="BE58" s="30"/>
    </row>
    <row r="59" spans="1:57" x14ac:dyDescent="0.35">
      <c r="A59" s="9" t="s">
        <v>54</v>
      </c>
      <c r="B59" s="3">
        <v>1795.5946799373378</v>
      </c>
      <c r="C59" s="3">
        <v>886.14093935814458</v>
      </c>
      <c r="D59" s="3">
        <v>2120.3434616925756</v>
      </c>
      <c r="E59" s="3">
        <v>2270.8066262704124</v>
      </c>
      <c r="F59" s="3">
        <v>2290.4648801899175</v>
      </c>
      <c r="G59" s="3">
        <v>2405.2353705959677</v>
      </c>
      <c r="H59" s="3">
        <v>2536.3772059656771</v>
      </c>
      <c r="I59" s="3">
        <v>2671.051873085532</v>
      </c>
      <c r="J59" s="3">
        <v>2781.8413988078846</v>
      </c>
      <c r="K59" s="3">
        <v>3078.2662242296115</v>
      </c>
      <c r="L59" s="3">
        <v>3549.8347149420442</v>
      </c>
      <c r="M59" s="3">
        <v>4009.2667413665222</v>
      </c>
      <c r="N59" s="30"/>
      <c r="O59" s="3">
        <v>343.92505962454021</v>
      </c>
      <c r="P59" s="3">
        <v>346.27958432340859</v>
      </c>
      <c r="Q59" s="3">
        <v>359.29751046347513</v>
      </c>
      <c r="R59" s="3">
        <v>369.72574941889206</v>
      </c>
      <c r="S59" s="3">
        <v>379.5792359548127</v>
      </c>
      <c r="T59" s="3">
        <v>390.5035278534109</v>
      </c>
      <c r="U59" s="3">
        <v>401.93556294186317</v>
      </c>
      <c r="V59" s="3">
        <v>413.16816701918424</v>
      </c>
      <c r="W59" s="3">
        <v>422.79561250517639</v>
      </c>
      <c r="X59" s="3">
        <v>465.63747386845898</v>
      </c>
      <c r="Y59" s="3">
        <v>512.81569550185486</v>
      </c>
      <c r="Z59" s="3">
        <v>563.72668316682507</v>
      </c>
      <c r="AA59" s="30"/>
      <c r="AB59" s="3">
        <v>1451.6696203127979</v>
      </c>
      <c r="AC59" s="3">
        <v>539.86135503473588</v>
      </c>
      <c r="AD59" s="3">
        <v>1761.0459512291004</v>
      </c>
      <c r="AE59" s="3">
        <v>1901.0808768515201</v>
      </c>
      <c r="AF59" s="3">
        <v>1910.885644235105</v>
      </c>
      <c r="AG59" s="3">
        <v>2014.7318427425566</v>
      </c>
      <c r="AH59" s="3">
        <v>2134.4416430238139</v>
      </c>
      <c r="AI59" s="3">
        <v>2257.8837060663477</v>
      </c>
      <c r="AJ59" s="3">
        <v>2359.0457863027086</v>
      </c>
      <c r="AK59" s="3">
        <v>2612.6287503611525</v>
      </c>
      <c r="AL59" s="3">
        <v>3037.0190194401894</v>
      </c>
      <c r="AM59" s="3">
        <v>3445.5400581996973</v>
      </c>
      <c r="AN59" s="30"/>
      <c r="AO59" s="3">
        <v>1500.2183857500122</v>
      </c>
      <c r="AP59" s="3">
        <v>565.11838182523661</v>
      </c>
      <c r="AQ59" s="3">
        <v>1547.8665798337211</v>
      </c>
      <c r="AR59" s="3">
        <v>1504.3659479557921</v>
      </c>
      <c r="AS59" s="3">
        <v>1558.2961615258591</v>
      </c>
      <c r="AT59" s="3">
        <v>1595.8294717960625</v>
      </c>
      <c r="AU59" s="3">
        <v>1631.9019379062265</v>
      </c>
      <c r="AV59" s="3">
        <v>1669.136899841872</v>
      </c>
      <c r="AW59" s="3">
        <v>1713.0765733777873</v>
      </c>
      <c r="AX59" s="3">
        <v>1938.6318141911197</v>
      </c>
      <c r="AY59" s="3">
        <v>2355.1884730435222</v>
      </c>
      <c r="AZ59" s="3">
        <v>2876.3563556090571</v>
      </c>
      <c r="BA59" s="30"/>
      <c r="BB59" s="29"/>
      <c r="BC59" s="29"/>
      <c r="BD59" s="30"/>
      <c r="BE59" s="30"/>
    </row>
    <row r="60" spans="1:57" x14ac:dyDescent="0.35">
      <c r="A60" s="9" t="s">
        <v>55</v>
      </c>
      <c r="B60" s="3">
        <v>274.05092006266239</v>
      </c>
      <c r="C60" s="3">
        <v>364.07606064185558</v>
      </c>
      <c r="D60" s="3">
        <v>352.97353830742452</v>
      </c>
      <c r="E60" s="3">
        <v>453.49937372958783</v>
      </c>
      <c r="F60" s="3">
        <v>458.30511981008237</v>
      </c>
      <c r="G60" s="3">
        <v>481.26984797995738</v>
      </c>
      <c r="H60" s="3">
        <v>507.51036146307388</v>
      </c>
      <c r="I60" s="3">
        <v>534.45776850850746</v>
      </c>
      <c r="J60" s="3">
        <v>556.62593502310369</v>
      </c>
      <c r="K60" s="3">
        <v>615.93835509318262</v>
      </c>
      <c r="L60" s="3">
        <v>710.29573009764067</v>
      </c>
      <c r="M60" s="3">
        <v>802.22468816033768</v>
      </c>
      <c r="N60" s="30"/>
      <c r="O60" s="3">
        <v>0</v>
      </c>
      <c r="P60" s="3">
        <v>0</v>
      </c>
      <c r="Q60" s="3">
        <v>0</v>
      </c>
      <c r="R60" s="3">
        <v>0</v>
      </c>
      <c r="S60" s="3">
        <v>0</v>
      </c>
      <c r="T60" s="3">
        <v>0</v>
      </c>
      <c r="U60" s="3">
        <v>0</v>
      </c>
      <c r="V60" s="3">
        <v>0</v>
      </c>
      <c r="W60" s="3">
        <v>0</v>
      </c>
      <c r="X60" s="3">
        <v>0</v>
      </c>
      <c r="Y60" s="3">
        <v>0</v>
      </c>
      <c r="Z60" s="3">
        <v>0</v>
      </c>
      <c r="AA60" s="30"/>
      <c r="AB60" s="3">
        <v>274.05092006266239</v>
      </c>
      <c r="AC60" s="3">
        <v>364.07606064185558</v>
      </c>
      <c r="AD60" s="3">
        <v>352.97353830742452</v>
      </c>
      <c r="AE60" s="3">
        <v>453.49937372958783</v>
      </c>
      <c r="AF60" s="3">
        <v>458.30511981008237</v>
      </c>
      <c r="AG60" s="3">
        <v>481.26984797995738</v>
      </c>
      <c r="AH60" s="3">
        <v>507.51036146307388</v>
      </c>
      <c r="AI60" s="3">
        <v>534.45776850850746</v>
      </c>
      <c r="AJ60" s="3">
        <v>556.62593502310369</v>
      </c>
      <c r="AK60" s="3">
        <v>615.93835509318262</v>
      </c>
      <c r="AL60" s="3">
        <v>710.29573009764067</v>
      </c>
      <c r="AM60" s="3">
        <v>802.22468816033768</v>
      </c>
      <c r="AN60" s="30"/>
      <c r="AO60" s="3">
        <v>274.05092006266239</v>
      </c>
      <c r="AP60" s="3">
        <v>364.07606064185558</v>
      </c>
      <c r="AQ60" s="3">
        <v>352.97353830742452</v>
      </c>
      <c r="AR60" s="3">
        <v>453.49937372958783</v>
      </c>
      <c r="AS60" s="3">
        <v>458.30511981008237</v>
      </c>
      <c r="AT60" s="3">
        <v>481.26984797995738</v>
      </c>
      <c r="AU60" s="3">
        <v>507.51036146307388</v>
      </c>
      <c r="AV60" s="3">
        <v>534.45776850850746</v>
      </c>
      <c r="AW60" s="3">
        <v>556.62593502310369</v>
      </c>
      <c r="AX60" s="3">
        <v>615.93835509318262</v>
      </c>
      <c r="AY60" s="3">
        <v>710.29573009764067</v>
      </c>
      <c r="AZ60" s="3">
        <v>802.22468816033768</v>
      </c>
      <c r="BA60" s="30"/>
      <c r="BB60" s="29"/>
      <c r="BC60" s="29"/>
      <c r="BD60" s="30"/>
      <c r="BE60" s="30"/>
    </row>
    <row r="61" spans="1:57" x14ac:dyDescent="0.35">
      <c r="A61" s="7" t="s">
        <v>32</v>
      </c>
      <c r="B61" s="18">
        <v>2475.7343999999998</v>
      </c>
      <c r="C61" s="18">
        <v>1686.7396000000001</v>
      </c>
      <c r="D61" s="18">
        <v>2826.4480000000003</v>
      </c>
      <c r="E61" s="18">
        <v>3214.08</v>
      </c>
      <c r="F61" s="18">
        <v>3214.7</v>
      </c>
      <c r="G61" s="18">
        <v>3454.2339094336094</v>
      </c>
      <c r="H61" s="18">
        <v>3764.480053445036</v>
      </c>
      <c r="I61" s="18">
        <v>4181.0995325139638</v>
      </c>
      <c r="J61" s="18">
        <v>4576.9044104216482</v>
      </c>
      <c r="K61" s="18">
        <v>5398.8708171713733</v>
      </c>
      <c r="L61" s="18">
        <v>6407.0964257662026</v>
      </c>
      <c r="M61" s="18">
        <v>7543.4921533164124</v>
      </c>
      <c r="N61" s="30"/>
      <c r="O61" s="18">
        <v>361.38666182319378</v>
      </c>
      <c r="P61" s="18">
        <v>250.57888638401593</v>
      </c>
      <c r="Q61" s="18">
        <v>49.859612343639377</v>
      </c>
      <c r="R61" s="18">
        <v>120.5215161619886</v>
      </c>
      <c r="S61" s="18">
        <v>191.8003502337292</v>
      </c>
      <c r="T61" s="18">
        <v>264.20701174475818</v>
      </c>
      <c r="U61" s="18">
        <v>337.7244570211036</v>
      </c>
      <c r="V61" s="18">
        <v>412.29526373909033</v>
      </c>
      <c r="W61" s="18">
        <v>484.48734604292395</v>
      </c>
      <c r="X61" s="18">
        <v>766.23165218698796</v>
      </c>
      <c r="Y61" s="18">
        <v>841.49818808898453</v>
      </c>
      <c r="Z61" s="18">
        <v>916.78405368176107</v>
      </c>
      <c r="AA61" s="30"/>
      <c r="AB61" s="18">
        <v>2114.3477381768062</v>
      </c>
      <c r="AC61" s="18">
        <v>1436.1607136159839</v>
      </c>
      <c r="AD61" s="18">
        <v>2776.5883876563603</v>
      </c>
      <c r="AE61" s="18">
        <v>3093.5584838380114</v>
      </c>
      <c r="AF61" s="18">
        <v>3022.8996497662711</v>
      </c>
      <c r="AG61" s="18">
        <v>3190.026897688851</v>
      </c>
      <c r="AH61" s="18">
        <v>3426.7555964239318</v>
      </c>
      <c r="AI61" s="18">
        <v>3768.8042687748739</v>
      </c>
      <c r="AJ61" s="18">
        <v>4092.4170643787247</v>
      </c>
      <c r="AK61" s="18">
        <v>4632.6391649843863</v>
      </c>
      <c r="AL61" s="18">
        <v>5565.5982376772172</v>
      </c>
      <c r="AM61" s="18">
        <v>6626.7080996346522</v>
      </c>
      <c r="AN61" s="30"/>
      <c r="AO61" s="18">
        <v>1564.3912980106106</v>
      </c>
      <c r="AP61" s="18">
        <v>1066.8453435499489</v>
      </c>
      <c r="AQ61" s="18">
        <v>2028.5676622172796</v>
      </c>
      <c r="AR61" s="18">
        <v>2150.2817219503163</v>
      </c>
      <c r="AS61" s="18">
        <v>2279.2986252673354</v>
      </c>
      <c r="AT61" s="18">
        <v>2416.0565427833758</v>
      </c>
      <c r="AU61" s="18">
        <v>2561.0199353503785</v>
      </c>
      <c r="AV61" s="18">
        <v>2714.6811314714018</v>
      </c>
      <c r="AW61" s="18">
        <v>2877.5619993596856</v>
      </c>
      <c r="AX61" s="18">
        <v>3632.8557251631391</v>
      </c>
      <c r="AY61" s="18">
        <v>4359.4268701957672</v>
      </c>
      <c r="AZ61" s="18">
        <v>5231.3122442349204</v>
      </c>
      <c r="BA61" s="30"/>
      <c r="BB61" s="29"/>
      <c r="BC61" s="29"/>
      <c r="BD61" s="30"/>
      <c r="BE61" s="30"/>
    </row>
    <row r="62" spans="1:57" x14ac:dyDescent="0.35">
      <c r="A62" s="10" t="s">
        <v>58</v>
      </c>
      <c r="B62" s="18">
        <v>1319.8115028767759</v>
      </c>
      <c r="C62" s="18">
        <v>931.95989046037789</v>
      </c>
      <c r="D62" s="18">
        <v>1563.5300421684144</v>
      </c>
      <c r="E62" s="18">
        <v>1777.959699924661</v>
      </c>
      <c r="F62" s="18">
        <v>1778.302670545788</v>
      </c>
      <c r="G62" s="18">
        <v>1910.8076603837394</v>
      </c>
      <c r="H62" s="18">
        <v>2082.4291325030827</v>
      </c>
      <c r="I62" s="18">
        <v>2312.8940381644725</v>
      </c>
      <c r="J62" s="18">
        <v>2531.8447556181336</v>
      </c>
      <c r="K62" s="18">
        <v>2986.5388347614316</v>
      </c>
      <c r="L62" s="18">
        <v>3544.267485110403</v>
      </c>
      <c r="M62" s="18">
        <v>4172.8970795047044</v>
      </c>
      <c r="N62" s="30"/>
      <c r="O62" s="18">
        <v>361.38666182319378</v>
      </c>
      <c r="P62" s="18">
        <v>250.57888638401593</v>
      </c>
      <c r="Q62" s="18">
        <v>49.859612343639377</v>
      </c>
      <c r="R62" s="18">
        <v>120.5215161619886</v>
      </c>
      <c r="S62" s="18">
        <v>191.8003502337292</v>
      </c>
      <c r="T62" s="18">
        <v>264.20701174475818</v>
      </c>
      <c r="U62" s="18">
        <v>337.7244570211036</v>
      </c>
      <c r="V62" s="18">
        <v>412.29526373909033</v>
      </c>
      <c r="W62" s="18">
        <v>484.48734604292395</v>
      </c>
      <c r="X62" s="18">
        <v>766.23165218698796</v>
      </c>
      <c r="Y62" s="18">
        <v>841.49818808898453</v>
      </c>
      <c r="Z62" s="18">
        <v>916.78405368176107</v>
      </c>
      <c r="AA62" s="30"/>
      <c r="AB62" s="18">
        <v>958.42484105358233</v>
      </c>
      <c r="AC62" s="18">
        <v>681.38100407636193</v>
      </c>
      <c r="AD62" s="18">
        <v>1513.6704298247751</v>
      </c>
      <c r="AE62" s="18">
        <v>1657.4381837626725</v>
      </c>
      <c r="AF62" s="18">
        <v>1586.5023203120591</v>
      </c>
      <c r="AG62" s="18">
        <v>1646.6006486389813</v>
      </c>
      <c r="AH62" s="18">
        <v>1744.7046754819785</v>
      </c>
      <c r="AI62" s="18">
        <v>1900.5987744253823</v>
      </c>
      <c r="AJ62" s="18">
        <v>2047.3574095752097</v>
      </c>
      <c r="AK62" s="18">
        <v>2220.3071825744446</v>
      </c>
      <c r="AL62" s="18">
        <v>2702.769297021418</v>
      </c>
      <c r="AM62" s="18">
        <v>3256.1130258229441</v>
      </c>
      <c r="AN62" s="30"/>
      <c r="AO62" s="18">
        <v>665.24361942798782</v>
      </c>
      <c r="AP62" s="18">
        <v>477.32632258784048</v>
      </c>
      <c r="AQ62" s="18">
        <v>1099.8815059214821</v>
      </c>
      <c r="AR62" s="18">
        <v>1135.63783389218</v>
      </c>
      <c r="AS62" s="18">
        <v>1175.1582795968941</v>
      </c>
      <c r="AT62" s="18">
        <v>1218.4569496774363</v>
      </c>
      <c r="AU62" s="18">
        <v>1265.7983893358924</v>
      </c>
      <c r="AV62" s="18">
        <v>1317.4806016096081</v>
      </c>
      <c r="AW62" s="18">
        <v>1375.3258027535983</v>
      </c>
      <c r="AX62" s="18">
        <v>1667.2485578189221</v>
      </c>
      <c r="AY62" s="18">
        <v>2035.5413242935965</v>
      </c>
      <c r="AZ62" s="18">
        <v>2484.2101496211626</v>
      </c>
      <c r="BA62" s="30"/>
      <c r="BB62" s="29"/>
      <c r="BC62" s="29"/>
      <c r="BD62" s="30"/>
      <c r="BE62" s="30"/>
    </row>
    <row r="63" spans="1:57" x14ac:dyDescent="0.35">
      <c r="A63" s="10" t="s">
        <v>67</v>
      </c>
      <c r="B63" s="18">
        <v>451.2769311721504</v>
      </c>
      <c r="C63" s="18">
        <v>353.59530030148119</v>
      </c>
      <c r="D63" s="18">
        <v>533.44832769173968</v>
      </c>
      <c r="E63" s="18">
        <v>606.60787004305985</v>
      </c>
      <c r="F63" s="18">
        <v>606.7248854500898</v>
      </c>
      <c r="G63" s="18">
        <v>651.93320465950853</v>
      </c>
      <c r="H63" s="18">
        <v>710.48736404814974</v>
      </c>
      <c r="I63" s="18">
        <v>789.11784456402108</v>
      </c>
      <c r="J63" s="18">
        <v>863.81989116529837</v>
      </c>
      <c r="K63" s="18">
        <v>1018.9533325374483</v>
      </c>
      <c r="L63" s="18">
        <v>1209.2403163563254</v>
      </c>
      <c r="M63" s="18">
        <v>1423.7174270117127</v>
      </c>
      <c r="N63" s="30"/>
      <c r="O63" s="18">
        <v>0</v>
      </c>
      <c r="P63" s="18">
        <v>0</v>
      </c>
      <c r="Q63" s="18">
        <v>0</v>
      </c>
      <c r="R63" s="18">
        <v>0</v>
      </c>
      <c r="S63" s="18">
        <v>0</v>
      </c>
      <c r="T63" s="18">
        <v>0</v>
      </c>
      <c r="U63" s="18">
        <v>0</v>
      </c>
      <c r="V63" s="18">
        <v>0</v>
      </c>
      <c r="W63" s="18">
        <v>0</v>
      </c>
      <c r="X63" s="18">
        <v>0</v>
      </c>
      <c r="Y63" s="18">
        <v>0</v>
      </c>
      <c r="Z63" s="18">
        <v>0</v>
      </c>
      <c r="AA63" s="30"/>
      <c r="AB63" s="18">
        <v>451.2769311721504</v>
      </c>
      <c r="AC63" s="18">
        <v>353.59530030148119</v>
      </c>
      <c r="AD63" s="18">
        <v>533.44832769173968</v>
      </c>
      <c r="AE63" s="18">
        <v>606.60787004305985</v>
      </c>
      <c r="AF63" s="18">
        <v>606.7248854500898</v>
      </c>
      <c r="AG63" s="18">
        <v>651.93320465950853</v>
      </c>
      <c r="AH63" s="18">
        <v>710.48736404814974</v>
      </c>
      <c r="AI63" s="18">
        <v>789.11784456402108</v>
      </c>
      <c r="AJ63" s="18">
        <v>863.81989116529837</v>
      </c>
      <c r="AK63" s="18">
        <v>1018.9533325374483</v>
      </c>
      <c r="AL63" s="18">
        <v>1209.2403163563254</v>
      </c>
      <c r="AM63" s="18">
        <v>1423.7174270117127</v>
      </c>
      <c r="AN63" s="30"/>
      <c r="AO63" s="18">
        <v>351.03085687736291</v>
      </c>
      <c r="AP63" s="18">
        <v>276.17482639759442</v>
      </c>
      <c r="AQ63" s="18">
        <v>392.27098954002429</v>
      </c>
      <c r="AR63" s="18">
        <v>428.57897611701901</v>
      </c>
      <c r="AS63" s="18">
        <v>466.38169746686094</v>
      </c>
      <c r="AT63" s="18">
        <v>505.85827545249396</v>
      </c>
      <c r="AU63" s="18">
        <v>547.09315314358344</v>
      </c>
      <c r="AV63" s="18">
        <v>590.16841235238758</v>
      </c>
      <c r="AW63" s="18">
        <v>634.53479452731119</v>
      </c>
      <c r="AX63" s="18">
        <v>830.2596774528547</v>
      </c>
      <c r="AY63" s="18">
        <v>981.59413326976642</v>
      </c>
      <c r="AZ63" s="18">
        <v>1160.3580496125985</v>
      </c>
      <c r="BA63" s="30"/>
      <c r="BB63" s="29"/>
      <c r="BC63" s="29"/>
      <c r="BD63" s="30"/>
      <c r="BE63" s="30"/>
    </row>
    <row r="64" spans="1:57" x14ac:dyDescent="0.35">
      <c r="A64" s="10" t="s">
        <v>68</v>
      </c>
      <c r="B64" s="18">
        <v>88.354335326606744</v>
      </c>
      <c r="C64" s="18">
        <v>99.064941064068407</v>
      </c>
      <c r="D64" s="18">
        <v>145.54537017507732</v>
      </c>
      <c r="E64" s="18">
        <v>165.50612761045397</v>
      </c>
      <c r="F64" s="18">
        <v>165.53805394679861</v>
      </c>
      <c r="G64" s="18">
        <v>177.87263484763176</v>
      </c>
      <c r="H64" s="18">
        <v>193.84847798202992</v>
      </c>
      <c r="I64" s="18">
        <v>215.3019192989178</v>
      </c>
      <c r="J64" s="18">
        <v>235.68353165201086</v>
      </c>
      <c r="K64" s="18">
        <v>278.00994450017475</v>
      </c>
      <c r="L64" s="18">
        <v>329.92760561508891</v>
      </c>
      <c r="M64" s="18">
        <v>388.44527048338722</v>
      </c>
      <c r="N64" s="30"/>
      <c r="O64" s="18">
        <v>0</v>
      </c>
      <c r="P64" s="18">
        <v>0</v>
      </c>
      <c r="Q64" s="18">
        <v>0</v>
      </c>
      <c r="R64" s="18">
        <v>0</v>
      </c>
      <c r="S64" s="18">
        <v>0</v>
      </c>
      <c r="T64" s="18">
        <v>0</v>
      </c>
      <c r="U64" s="18">
        <v>0</v>
      </c>
      <c r="V64" s="18">
        <v>0</v>
      </c>
      <c r="W64" s="18">
        <v>0</v>
      </c>
      <c r="X64" s="18">
        <v>0</v>
      </c>
      <c r="Y64" s="18">
        <v>0</v>
      </c>
      <c r="Z64" s="18">
        <v>0</v>
      </c>
      <c r="AA64" s="30"/>
      <c r="AB64" s="18">
        <v>88.354335326606744</v>
      </c>
      <c r="AC64" s="18">
        <v>99.064941064068407</v>
      </c>
      <c r="AD64" s="18">
        <v>145.54537017507732</v>
      </c>
      <c r="AE64" s="18">
        <v>165.50612761045397</v>
      </c>
      <c r="AF64" s="18">
        <v>165.53805394679861</v>
      </c>
      <c r="AG64" s="18">
        <v>177.87263484763176</v>
      </c>
      <c r="AH64" s="18">
        <v>193.84847798202992</v>
      </c>
      <c r="AI64" s="18">
        <v>215.3019192989178</v>
      </c>
      <c r="AJ64" s="18">
        <v>235.68353165201086</v>
      </c>
      <c r="AK64" s="18">
        <v>278.00994450017475</v>
      </c>
      <c r="AL64" s="18">
        <v>329.92760561508891</v>
      </c>
      <c r="AM64" s="18">
        <v>388.44527048338722</v>
      </c>
      <c r="AN64" s="30"/>
      <c r="AO64" s="18">
        <v>68.72741745954032</v>
      </c>
      <c r="AP64" s="18">
        <v>77.374452876296928</v>
      </c>
      <c r="AQ64" s="18">
        <v>107.02672296038916</v>
      </c>
      <c r="AR64" s="18">
        <v>116.93294831032432</v>
      </c>
      <c r="AS64" s="18">
        <v>127.24699521397767</v>
      </c>
      <c r="AT64" s="18">
        <v>138.01773505494023</v>
      </c>
      <c r="AU64" s="18">
        <v>149.26820717403501</v>
      </c>
      <c r="AV64" s="18">
        <v>161.02080666958668</v>
      </c>
      <c r="AW64" s="18">
        <v>173.12567452983362</v>
      </c>
      <c r="AX64" s="18">
        <v>226.52700519129817</v>
      </c>
      <c r="AY64" s="18">
        <v>267.81690760307282</v>
      </c>
      <c r="AZ64" s="18">
        <v>316.59062949408803</v>
      </c>
      <c r="BA64" s="30"/>
      <c r="BB64" s="29"/>
      <c r="BC64" s="29"/>
      <c r="BD64" s="30"/>
      <c r="BE64" s="30"/>
    </row>
    <row r="65" spans="1:57" x14ac:dyDescent="0.35">
      <c r="A65" s="10" t="s">
        <v>69</v>
      </c>
      <c r="B65" s="18">
        <v>616.29163062446673</v>
      </c>
      <c r="C65" s="18">
        <v>302.11946817407261</v>
      </c>
      <c r="D65" s="18">
        <v>583.92425996476845</v>
      </c>
      <c r="E65" s="18">
        <v>664.00630242182513</v>
      </c>
      <c r="F65" s="18">
        <v>664.13439005732312</v>
      </c>
      <c r="G65" s="18">
        <v>713.62040954272959</v>
      </c>
      <c r="H65" s="18">
        <v>777.71507891177339</v>
      </c>
      <c r="I65" s="18">
        <v>863.78573048655267</v>
      </c>
      <c r="J65" s="18">
        <v>945.55623198620538</v>
      </c>
      <c r="K65" s="18">
        <v>1115.3687053723188</v>
      </c>
      <c r="L65" s="18">
        <v>1323.6610186843848</v>
      </c>
      <c r="M65" s="18">
        <v>1558.432376316608</v>
      </c>
      <c r="N65" s="30"/>
      <c r="O65" s="18">
        <v>0</v>
      </c>
      <c r="P65" s="18">
        <v>0</v>
      </c>
      <c r="Q65" s="18">
        <v>0</v>
      </c>
      <c r="R65" s="18">
        <v>0</v>
      </c>
      <c r="S65" s="18">
        <v>0</v>
      </c>
      <c r="T65" s="18">
        <v>0</v>
      </c>
      <c r="U65" s="18">
        <v>0</v>
      </c>
      <c r="V65" s="18">
        <v>0</v>
      </c>
      <c r="W65" s="18">
        <v>0</v>
      </c>
      <c r="X65" s="18">
        <v>0</v>
      </c>
      <c r="Y65" s="18">
        <v>0</v>
      </c>
      <c r="Z65" s="18">
        <v>0</v>
      </c>
      <c r="AA65" s="30"/>
      <c r="AB65" s="18">
        <v>616.29163062446673</v>
      </c>
      <c r="AC65" s="18">
        <v>302.11946817407261</v>
      </c>
      <c r="AD65" s="18">
        <v>583.92425996476845</v>
      </c>
      <c r="AE65" s="18">
        <v>664.00630242182513</v>
      </c>
      <c r="AF65" s="18">
        <v>664.13439005732312</v>
      </c>
      <c r="AG65" s="18">
        <v>713.62040954272959</v>
      </c>
      <c r="AH65" s="18">
        <v>777.71507891177339</v>
      </c>
      <c r="AI65" s="18">
        <v>863.78573048655267</v>
      </c>
      <c r="AJ65" s="18">
        <v>945.55623198620538</v>
      </c>
      <c r="AK65" s="18">
        <v>1115.3687053723188</v>
      </c>
      <c r="AL65" s="18">
        <v>1323.6610186843848</v>
      </c>
      <c r="AM65" s="18">
        <v>1558.432376316608</v>
      </c>
      <c r="AN65" s="30"/>
      <c r="AO65" s="18">
        <v>479.38940424571962</v>
      </c>
      <c r="AP65" s="18">
        <v>235.96974168821708</v>
      </c>
      <c r="AQ65" s="18">
        <v>429.38844379538392</v>
      </c>
      <c r="AR65" s="18">
        <v>469.13196363079294</v>
      </c>
      <c r="AS65" s="18">
        <v>510.51165298960268</v>
      </c>
      <c r="AT65" s="18">
        <v>553.72358259850535</v>
      </c>
      <c r="AU65" s="18">
        <v>598.86018569686757</v>
      </c>
      <c r="AV65" s="18">
        <v>646.01131083981943</v>
      </c>
      <c r="AW65" s="18">
        <v>694.5757275489425</v>
      </c>
      <c r="AX65" s="18">
        <v>908.8204847000643</v>
      </c>
      <c r="AY65" s="18">
        <v>1074.4745050293313</v>
      </c>
      <c r="AZ65" s="18">
        <v>1270.1534155070713</v>
      </c>
      <c r="BA65" s="30"/>
      <c r="BB65" s="29"/>
      <c r="BC65" s="29"/>
      <c r="BD65" s="30"/>
      <c r="BE65" s="30"/>
    </row>
    <row r="66" spans="1:57" x14ac:dyDescent="0.35">
      <c r="A66" s="35" t="s">
        <v>6</v>
      </c>
      <c r="B66" s="3">
        <f t="shared" ref="B66:AZ66" si="1">B38-B39-B44-B51-B55-B58-B61</f>
        <v>50282.013160000002</v>
      </c>
      <c r="C66" s="3">
        <f t="shared" si="1"/>
        <v>50851.032940000005</v>
      </c>
      <c r="D66" s="3">
        <f t="shared" si="1"/>
        <v>60289.861699999994</v>
      </c>
      <c r="E66" s="3">
        <f t="shared" si="1"/>
        <v>61344.456199999986</v>
      </c>
      <c r="F66" s="3">
        <f t="shared" si="1"/>
        <v>62525.702709779784</v>
      </c>
      <c r="G66" s="3">
        <f t="shared" si="1"/>
        <v>65666.475401354852</v>
      </c>
      <c r="H66" s="3">
        <f t="shared" si="1"/>
        <v>69390.619153275096</v>
      </c>
      <c r="I66" s="3">
        <f t="shared" si="1"/>
        <v>73473.25210501223</v>
      </c>
      <c r="J66" s="3">
        <f t="shared" si="1"/>
        <v>77562.170194554797</v>
      </c>
      <c r="K66" s="3">
        <f t="shared" si="1"/>
        <v>86494.805470820458</v>
      </c>
      <c r="L66" s="3">
        <f t="shared" si="1"/>
        <v>97321.045081785385</v>
      </c>
      <c r="M66" s="3">
        <f t="shared" si="1"/>
        <v>109078.39491503383</v>
      </c>
      <c r="O66" s="3">
        <f t="shared" si="1"/>
        <v>25797.399084200442</v>
      </c>
      <c r="P66" s="3">
        <f t="shared" si="1"/>
        <v>25015.975643015514</v>
      </c>
      <c r="Q66" s="3">
        <f t="shared" si="1"/>
        <v>25652.708661539702</v>
      </c>
      <c r="R66" s="3">
        <f t="shared" si="1"/>
        <v>26527.346211187149</v>
      </c>
      <c r="S66" s="3">
        <f t="shared" si="1"/>
        <v>27757.131982794876</v>
      </c>
      <c r="T66" s="3">
        <f t="shared" si="1"/>
        <v>27636.429656385193</v>
      </c>
      <c r="U66" s="3">
        <f t="shared" si="1"/>
        <v>27642.829122793457</v>
      </c>
      <c r="V66" s="3">
        <f t="shared" si="1"/>
        <v>27885.034858098905</v>
      </c>
      <c r="W66" s="3">
        <f t="shared" si="1"/>
        <v>28214.719859295223</v>
      </c>
      <c r="X66" s="3">
        <f t="shared" si="1"/>
        <v>28704.146321809254</v>
      </c>
      <c r="Y66" s="3">
        <f t="shared" si="1"/>
        <v>33560.871737309848</v>
      </c>
      <c r="Z66" s="3">
        <f t="shared" si="1"/>
        <v>38511.854449737191</v>
      </c>
      <c r="AB66" s="3">
        <f t="shared" si="1"/>
        <v>24484.614075799534</v>
      </c>
      <c r="AC66" s="3">
        <f t="shared" si="1"/>
        <v>25835.057296984469</v>
      </c>
      <c r="AD66" s="3">
        <f t="shared" si="1"/>
        <v>34637.153038460281</v>
      </c>
      <c r="AE66" s="3">
        <f t="shared" si="1"/>
        <v>34817.109988812837</v>
      </c>
      <c r="AF66" s="3">
        <f t="shared" si="1"/>
        <v>34768.570726984901</v>
      </c>
      <c r="AG66" s="3">
        <f t="shared" si="1"/>
        <v>38030.045744969641</v>
      </c>
      <c r="AH66" s="3">
        <f t="shared" si="1"/>
        <v>41747.790030481672</v>
      </c>
      <c r="AI66" s="3">
        <f t="shared" si="1"/>
        <v>45588.21724691338</v>
      </c>
      <c r="AJ66" s="3">
        <f t="shared" si="1"/>
        <v>49347.450335259593</v>
      </c>
      <c r="AK66" s="3">
        <f t="shared" si="1"/>
        <v>57790.65914901119</v>
      </c>
      <c r="AL66" s="3">
        <f t="shared" si="1"/>
        <v>63760.173344475523</v>
      </c>
      <c r="AM66" s="3">
        <f t="shared" si="1"/>
        <v>70566.54046529661</v>
      </c>
      <c r="AO66" s="3">
        <f t="shared" si="1"/>
        <v>30398.79047994018</v>
      </c>
      <c r="AP66" s="3">
        <f t="shared" si="1"/>
        <v>27864.944274932415</v>
      </c>
      <c r="AQ66" s="3">
        <f t="shared" si="1"/>
        <v>38088.661316003418</v>
      </c>
      <c r="AR66" s="3">
        <f t="shared" si="1"/>
        <v>36970.384077636445</v>
      </c>
      <c r="AS66" s="3">
        <f t="shared" si="1"/>
        <v>38098.33173793061</v>
      </c>
      <c r="AT66" s="3">
        <f t="shared" si="1"/>
        <v>39851.690929506032</v>
      </c>
      <c r="AU66" s="3">
        <f t="shared" si="1"/>
        <v>42444.367721144976</v>
      </c>
      <c r="AV66" s="3">
        <f t="shared" si="1"/>
        <v>45224.961136318416</v>
      </c>
      <c r="AW66" s="3">
        <f t="shared" si="1"/>
        <v>48046.671653596997</v>
      </c>
      <c r="AX66" s="3">
        <f t="shared" si="1"/>
        <v>58118.844550704423</v>
      </c>
      <c r="AY66" s="3">
        <f t="shared" si="1"/>
        <v>64552.714878237261</v>
      </c>
      <c r="AZ66" s="3">
        <f t="shared" si="1"/>
        <v>71881.260239319803</v>
      </c>
    </row>
    <row r="71" spans="1:57" x14ac:dyDescent="0.35">
      <c r="A71" s="13" t="s">
        <v>40</v>
      </c>
      <c r="B71" s="13" t="s">
        <v>35</v>
      </c>
      <c r="C71" s="13"/>
      <c r="D71" s="13"/>
      <c r="E71" s="13"/>
      <c r="F71" s="13"/>
      <c r="G71" s="13"/>
      <c r="H71" s="13"/>
      <c r="I71" s="13"/>
      <c r="J71" s="13"/>
      <c r="K71" s="13"/>
      <c r="L71" s="13"/>
      <c r="M71" s="13"/>
      <c r="N71" s="22"/>
      <c r="O71" s="13" t="s">
        <v>36</v>
      </c>
      <c r="P71" s="13"/>
      <c r="Q71" s="13"/>
      <c r="R71" s="13"/>
      <c r="S71" s="13"/>
      <c r="T71" s="13"/>
      <c r="U71" s="13"/>
      <c r="V71" s="13"/>
      <c r="W71" s="13"/>
      <c r="X71" s="13"/>
      <c r="Y71" s="13"/>
      <c r="Z71" s="13"/>
      <c r="AA71" s="22"/>
      <c r="AB71" s="13" t="s">
        <v>38</v>
      </c>
      <c r="AC71" s="13"/>
      <c r="AD71" s="13"/>
      <c r="AE71" s="13"/>
      <c r="AF71" s="13"/>
      <c r="AG71" s="13"/>
      <c r="AH71" s="13"/>
      <c r="AI71" s="13"/>
      <c r="AJ71" s="13"/>
      <c r="AK71" s="13"/>
      <c r="AL71" s="13"/>
      <c r="AM71" s="13"/>
      <c r="AN71" s="22"/>
      <c r="AO71" s="13" t="s">
        <v>37</v>
      </c>
      <c r="AP71" s="13"/>
      <c r="AQ71" s="13"/>
      <c r="AR71" s="13"/>
      <c r="AS71" s="13"/>
      <c r="AT71" s="13"/>
      <c r="AU71" s="13"/>
      <c r="AV71" s="13"/>
      <c r="AW71" s="13"/>
      <c r="AX71" s="13"/>
      <c r="AY71" s="13"/>
      <c r="AZ71" s="13"/>
      <c r="BA71" s="22"/>
      <c r="BB71" s="22"/>
      <c r="BC71" s="22"/>
      <c r="BD71" s="22"/>
      <c r="BE71" s="22"/>
    </row>
    <row r="72" spans="1:57" x14ac:dyDescent="0.35">
      <c r="A72" s="1" t="s">
        <v>34</v>
      </c>
      <c r="B72" s="4">
        <v>30711.735312562818</v>
      </c>
      <c r="C72" s="4">
        <v>30314.85496516039</v>
      </c>
      <c r="D72" s="4">
        <v>31208.168877205946</v>
      </c>
      <c r="E72" s="4">
        <v>32637.14097185227</v>
      </c>
      <c r="F72" s="4">
        <v>34407.640120288386</v>
      </c>
      <c r="G72" s="4">
        <v>35212.872648618126</v>
      </c>
      <c r="H72" s="4">
        <v>36164.640237533298</v>
      </c>
      <c r="I72" s="4">
        <v>37357.031316735665</v>
      </c>
      <c r="J72" s="4">
        <v>38703.369407518941</v>
      </c>
      <c r="K72" s="4">
        <v>44260.903703603668</v>
      </c>
      <c r="L72" s="4">
        <v>51507.80409220959</v>
      </c>
      <c r="M72" s="4">
        <v>59426.328344295012</v>
      </c>
      <c r="N72" s="20"/>
      <c r="O72" s="4">
        <v>15808.659739843804</v>
      </c>
      <c r="P72" s="4">
        <v>15794.655780804598</v>
      </c>
      <c r="Q72" s="4">
        <v>16230.167370380697</v>
      </c>
      <c r="R72" s="4">
        <v>17157.73126896266</v>
      </c>
      <c r="S72" s="4">
        <v>18044.243202433936</v>
      </c>
      <c r="T72" s="4">
        <v>18866.737154045335</v>
      </c>
      <c r="U72" s="4">
        <v>19814.496258082872</v>
      </c>
      <c r="V72" s="4">
        <v>20754.470079401464</v>
      </c>
      <c r="W72" s="4">
        <v>21847.295163684175</v>
      </c>
      <c r="X72" s="4">
        <v>26371.678056183315</v>
      </c>
      <c r="Y72" s="4">
        <v>32235.788851908306</v>
      </c>
      <c r="Z72" s="4">
        <v>38665.952455555554</v>
      </c>
      <c r="AA72" s="20"/>
      <c r="AB72" s="4">
        <v>14903.075572719014</v>
      </c>
      <c r="AC72" s="4">
        <v>14520.199184355788</v>
      </c>
      <c r="AD72" s="4">
        <v>14978.001506825249</v>
      </c>
      <c r="AE72" s="4">
        <v>15479.409702889618</v>
      </c>
      <c r="AF72" s="4">
        <v>16363.396917854463</v>
      </c>
      <c r="AG72" s="4">
        <v>16346.135494572791</v>
      </c>
      <c r="AH72" s="4">
        <v>16350.143979450435</v>
      </c>
      <c r="AI72" s="4">
        <v>16602.561237334197</v>
      </c>
      <c r="AJ72" s="4">
        <v>16856.074243834766</v>
      </c>
      <c r="AK72" s="4">
        <v>17889.225647420346</v>
      </c>
      <c r="AL72" s="4">
        <v>19272.01524030128</v>
      </c>
      <c r="AM72" s="4">
        <v>20760.375888739472</v>
      </c>
      <c r="AN72" s="20"/>
      <c r="AO72" s="4">
        <v>14533.838146349903</v>
      </c>
      <c r="AP72" s="4">
        <v>14574.422890498776</v>
      </c>
      <c r="AQ72" s="4">
        <v>14949.732568954125</v>
      </c>
      <c r="AR72" s="4">
        <v>15846.716523091372</v>
      </c>
      <c r="AS72" s="4">
        <v>16322.118018784115</v>
      </c>
      <c r="AT72" s="4">
        <v>16322.118018784115</v>
      </c>
      <c r="AU72" s="4">
        <v>16322.118018784113</v>
      </c>
      <c r="AV72" s="4">
        <v>16566.949789065879</v>
      </c>
      <c r="AW72" s="4">
        <v>16815.454035901865</v>
      </c>
      <c r="AX72" s="4">
        <v>17847.310000916284</v>
      </c>
      <c r="AY72" s="4">
        <v>19226.621576352736</v>
      </c>
      <c r="AZ72" s="4">
        <v>20712.531872942971</v>
      </c>
      <c r="BA72" s="29"/>
      <c r="BB72" s="29"/>
      <c r="BC72" s="29"/>
      <c r="BD72" s="30"/>
      <c r="BE72" s="20"/>
    </row>
    <row r="73" spans="1:57" x14ac:dyDescent="0.35">
      <c r="A73" s="6" t="s">
        <v>10</v>
      </c>
      <c r="B73" s="3">
        <v>1721.72</v>
      </c>
      <c r="C73" s="3">
        <v>1727.0176000000001</v>
      </c>
      <c r="D73" s="3">
        <v>1778.8281280000001</v>
      </c>
      <c r="E73" s="3">
        <v>1832.1929718400004</v>
      </c>
      <c r="F73" s="3">
        <v>1887.1587609952007</v>
      </c>
      <c r="G73" s="3">
        <v>1943.7735238250568</v>
      </c>
      <c r="H73" s="3">
        <v>2002.0867295398084</v>
      </c>
      <c r="I73" s="3">
        <v>2062.1493314260028</v>
      </c>
      <c r="J73" s="3">
        <v>2124.0138113687826</v>
      </c>
      <c r="K73" s="3">
        <v>2390.5962572572435</v>
      </c>
      <c r="L73" s="3">
        <v>2510.1260701201054</v>
      </c>
      <c r="M73" s="3">
        <v>2635.6323736261106</v>
      </c>
      <c r="N73" s="30"/>
      <c r="O73" s="3">
        <v>1636.6707648583174</v>
      </c>
      <c r="P73" s="3">
        <v>1637.1904009384957</v>
      </c>
      <c r="Q73" s="3">
        <v>1634.2639149157044</v>
      </c>
      <c r="R73" s="3">
        <v>1716.0339045169871</v>
      </c>
      <c r="S73" s="3">
        <v>1793.5716636823904</v>
      </c>
      <c r="T73" s="3">
        <v>1865.5565355430322</v>
      </c>
      <c r="U73" s="3">
        <v>1946.4041533618608</v>
      </c>
      <c r="V73" s="3">
        <v>2026.502181022377</v>
      </c>
      <c r="W73" s="3">
        <v>2119.2216853283335</v>
      </c>
      <c r="X73" s="3">
        <v>2494.2696689685918</v>
      </c>
      <c r="Y73" s="3">
        <v>2904.7646394003327</v>
      </c>
      <c r="Z73" s="3">
        <v>3318.6794697052251</v>
      </c>
      <c r="AA73" s="30"/>
      <c r="AB73" s="3">
        <v>85.049235141682743</v>
      </c>
      <c r="AC73" s="3">
        <v>89.827199061504359</v>
      </c>
      <c r="AD73" s="3">
        <v>144.56421308429594</v>
      </c>
      <c r="AE73" s="3">
        <v>116.15906732301301</v>
      </c>
      <c r="AF73" s="3">
        <v>93.587097312810215</v>
      </c>
      <c r="AG73" s="3">
        <v>78.216988282024317</v>
      </c>
      <c r="AH73" s="3">
        <v>55.682576177947794</v>
      </c>
      <c r="AI73" s="3">
        <v>35.647150403625801</v>
      </c>
      <c r="AJ73" s="3">
        <v>4.792126040449034</v>
      </c>
      <c r="AK73" s="3">
        <v>-103.67341171134808</v>
      </c>
      <c r="AL73" s="3">
        <v>-394.63856928022733</v>
      </c>
      <c r="AM73" s="3">
        <v>-683.04709607911468</v>
      </c>
      <c r="AN73" s="30"/>
      <c r="AO73" s="3">
        <v>166.81822887972436</v>
      </c>
      <c r="AP73" s="3">
        <v>152.86237303035853</v>
      </c>
      <c r="AQ73" s="3">
        <v>193.8255099054266</v>
      </c>
      <c r="AR73" s="3">
        <v>193.8255099054266</v>
      </c>
      <c r="AS73" s="3">
        <v>193.8255099054266</v>
      </c>
      <c r="AT73" s="3">
        <v>193.8255099054266</v>
      </c>
      <c r="AU73" s="3">
        <v>193.8255099054266</v>
      </c>
      <c r="AV73" s="3">
        <v>193.8255099054266</v>
      </c>
      <c r="AW73" s="3">
        <v>193.8255099054266</v>
      </c>
      <c r="AX73" s="3">
        <v>193.8255099054266</v>
      </c>
      <c r="AY73" s="3">
        <v>193.8255099054266</v>
      </c>
      <c r="AZ73" s="3">
        <v>193.8255099054266</v>
      </c>
      <c r="BA73" s="30"/>
      <c r="BB73" s="29"/>
      <c r="BC73" s="29"/>
      <c r="BD73" s="30"/>
      <c r="BE73" s="30"/>
    </row>
    <row r="74" spans="1:57" x14ac:dyDescent="0.35">
      <c r="A74" s="9" t="s">
        <v>62</v>
      </c>
      <c r="B74" s="3">
        <v>1721.72</v>
      </c>
      <c r="C74" s="3">
        <v>1727.0176000000001</v>
      </c>
      <c r="D74" s="3">
        <v>1778.8281280000001</v>
      </c>
      <c r="E74" s="3">
        <v>1832.1929718400004</v>
      </c>
      <c r="F74" s="3">
        <v>1887.1587609952007</v>
      </c>
      <c r="G74" s="3">
        <v>1943.7735238250568</v>
      </c>
      <c r="H74" s="3">
        <v>2002.0867295398084</v>
      </c>
      <c r="I74" s="3">
        <v>2062.1493314260028</v>
      </c>
      <c r="J74" s="3">
        <v>2124.0138113687826</v>
      </c>
      <c r="K74" s="3">
        <v>2390.5962572572435</v>
      </c>
      <c r="L74" s="3">
        <v>2510.1260701201054</v>
      </c>
      <c r="M74" s="3">
        <v>2635.6323736261106</v>
      </c>
      <c r="N74" s="30"/>
      <c r="O74" s="3">
        <v>717.5989264138675</v>
      </c>
      <c r="P74" s="3">
        <v>725.06795807338654</v>
      </c>
      <c r="Q74" s="3">
        <v>648.62350320400958</v>
      </c>
      <c r="R74" s="3">
        <v>688.1793892507601</v>
      </c>
      <c r="S74" s="3">
        <v>726.69735696454234</v>
      </c>
      <c r="T74" s="3">
        <v>763.58430503577495</v>
      </c>
      <c r="U74" s="3">
        <v>804.73136175286936</v>
      </c>
      <c r="V74" s="3">
        <v>846.23461171230713</v>
      </c>
      <c r="W74" s="3">
        <v>893.7236286397391</v>
      </c>
      <c r="X74" s="3">
        <v>1072.5359576564942</v>
      </c>
      <c r="Y74" s="3">
        <v>1249.0487949421431</v>
      </c>
      <c r="Z74" s="3">
        <v>1427.0321719732469</v>
      </c>
      <c r="AA74" s="30"/>
      <c r="AB74" s="3">
        <v>1004.1210735861325</v>
      </c>
      <c r="AC74" s="3">
        <v>1001.9496419266136</v>
      </c>
      <c r="AD74" s="3">
        <v>1130.2046247959906</v>
      </c>
      <c r="AE74" s="3">
        <v>1144.0135825892403</v>
      </c>
      <c r="AF74" s="3">
        <v>1160.4614040306583</v>
      </c>
      <c r="AG74" s="3">
        <v>1180.1892187892818</v>
      </c>
      <c r="AH74" s="3">
        <v>1197.355367786939</v>
      </c>
      <c r="AI74" s="3">
        <v>1215.9147197136958</v>
      </c>
      <c r="AJ74" s="3">
        <v>1230.2901827290434</v>
      </c>
      <c r="AK74" s="3">
        <v>1318.0602996007492</v>
      </c>
      <c r="AL74" s="3">
        <v>1261.0772751779623</v>
      </c>
      <c r="AM74" s="3">
        <v>1208.6002016528637</v>
      </c>
      <c r="AN74" s="30"/>
      <c r="AO74" s="3">
        <v>166.81822887972436</v>
      </c>
      <c r="AP74" s="3">
        <v>152.86237303035853</v>
      </c>
      <c r="AQ74" s="3">
        <v>193.8255099054266</v>
      </c>
      <c r="AR74" s="3">
        <v>193.8255099054266</v>
      </c>
      <c r="AS74" s="3">
        <v>193.8255099054266</v>
      </c>
      <c r="AT74" s="3">
        <v>193.8255099054266</v>
      </c>
      <c r="AU74" s="3">
        <v>193.8255099054266</v>
      </c>
      <c r="AV74" s="3">
        <v>193.8255099054266</v>
      </c>
      <c r="AW74" s="3">
        <v>193.8255099054266</v>
      </c>
      <c r="AX74" s="3">
        <v>193.8255099054266</v>
      </c>
      <c r="AY74" s="3">
        <v>193.8255099054266</v>
      </c>
      <c r="AZ74" s="3">
        <v>193.8255099054266</v>
      </c>
      <c r="BA74" s="30"/>
      <c r="BB74" s="29"/>
      <c r="BC74" s="29"/>
      <c r="BD74" s="30"/>
      <c r="BE74" s="30"/>
    </row>
    <row r="75" spans="1:57" x14ac:dyDescent="0.35">
      <c r="A75" s="9" t="s">
        <v>50</v>
      </c>
      <c r="B75" s="3">
        <v>0</v>
      </c>
      <c r="C75" s="3">
        <v>0</v>
      </c>
      <c r="D75" s="3">
        <v>0</v>
      </c>
      <c r="E75" s="3">
        <v>0</v>
      </c>
      <c r="F75" s="3">
        <v>0</v>
      </c>
      <c r="G75" s="3">
        <v>0</v>
      </c>
      <c r="H75" s="3">
        <v>0</v>
      </c>
      <c r="I75" s="3">
        <v>0</v>
      </c>
      <c r="J75" s="3">
        <v>0</v>
      </c>
      <c r="K75" s="3">
        <v>0</v>
      </c>
      <c r="L75" s="3">
        <v>0</v>
      </c>
      <c r="M75" s="3">
        <v>0</v>
      </c>
      <c r="N75" s="30"/>
      <c r="O75" s="3">
        <v>11.610945889812006</v>
      </c>
      <c r="P75" s="3">
        <v>11.506771735804481</v>
      </c>
      <c r="Q75" s="3">
        <v>11.594931528049601</v>
      </c>
      <c r="R75" s="3">
        <v>36.393704487306358</v>
      </c>
      <c r="S75" s="3">
        <v>63.351052416628448</v>
      </c>
      <c r="T75" s="3">
        <v>92.222499397928843</v>
      </c>
      <c r="U75" s="3">
        <v>123.68901613628178</v>
      </c>
      <c r="V75" s="3">
        <v>157.3793464505265</v>
      </c>
      <c r="W75" s="3">
        <v>194.48886572486924</v>
      </c>
      <c r="X75" s="3">
        <v>299.312360276231</v>
      </c>
      <c r="Y75" s="3">
        <v>348.57175672803993</v>
      </c>
      <c r="Z75" s="3">
        <v>398.241536364627</v>
      </c>
      <c r="AA75" s="30"/>
      <c r="AB75" s="3">
        <v>-11.610945889812006</v>
      </c>
      <c r="AC75" s="3">
        <v>-11.506771735804481</v>
      </c>
      <c r="AD75" s="3">
        <v>-11.594931528049601</v>
      </c>
      <c r="AE75" s="3">
        <v>-36.393704487306358</v>
      </c>
      <c r="AF75" s="3">
        <v>-63.351052416628448</v>
      </c>
      <c r="AG75" s="3">
        <v>-92.222499397928843</v>
      </c>
      <c r="AH75" s="3">
        <v>-123.68901613628178</v>
      </c>
      <c r="AI75" s="3">
        <v>-157.3793464505265</v>
      </c>
      <c r="AJ75" s="3">
        <v>-194.48886572486924</v>
      </c>
      <c r="AK75" s="3">
        <v>-299.312360276231</v>
      </c>
      <c r="AL75" s="3">
        <v>-348.57175672803993</v>
      </c>
      <c r="AM75" s="3">
        <v>-398.241536364627</v>
      </c>
      <c r="AN75" s="30"/>
      <c r="AO75" s="3">
        <v>0</v>
      </c>
      <c r="AP75" s="3">
        <v>0</v>
      </c>
      <c r="AQ75" s="3">
        <v>0</v>
      </c>
      <c r="AR75" s="3">
        <v>0</v>
      </c>
      <c r="AS75" s="3">
        <v>0</v>
      </c>
      <c r="AT75" s="3">
        <v>0</v>
      </c>
      <c r="AU75" s="3">
        <v>0</v>
      </c>
      <c r="AV75" s="3">
        <v>0</v>
      </c>
      <c r="AW75" s="3">
        <v>0</v>
      </c>
      <c r="AX75" s="3">
        <v>0</v>
      </c>
      <c r="AY75" s="3">
        <v>0</v>
      </c>
      <c r="AZ75" s="3">
        <v>0</v>
      </c>
      <c r="BA75" s="30"/>
      <c r="BB75" s="29"/>
      <c r="BC75" s="29"/>
      <c r="BD75" s="30"/>
      <c r="BE75" s="30"/>
    </row>
    <row r="76" spans="1:57" x14ac:dyDescent="0.35">
      <c r="A76" s="9" t="s">
        <v>63</v>
      </c>
      <c r="B76" s="3">
        <v>0</v>
      </c>
      <c r="C76" s="3">
        <v>0</v>
      </c>
      <c r="D76" s="3">
        <v>0</v>
      </c>
      <c r="E76" s="3">
        <v>0</v>
      </c>
      <c r="F76" s="3">
        <v>0</v>
      </c>
      <c r="G76" s="3">
        <v>0</v>
      </c>
      <c r="H76" s="3">
        <v>0</v>
      </c>
      <c r="I76" s="3">
        <v>0</v>
      </c>
      <c r="J76" s="3">
        <v>0</v>
      </c>
      <c r="K76" s="3">
        <v>0</v>
      </c>
      <c r="L76" s="3">
        <v>0</v>
      </c>
      <c r="M76" s="3">
        <v>0</v>
      </c>
      <c r="N76" s="30"/>
      <c r="O76" s="3">
        <v>467.54444175165747</v>
      </c>
      <c r="P76" s="3">
        <v>476.12212828242258</v>
      </c>
      <c r="Q76" s="3">
        <v>497.24665041382957</v>
      </c>
      <c r="R76" s="3">
        <v>499.76132793439359</v>
      </c>
      <c r="S76" s="3">
        <v>498.96720568113074</v>
      </c>
      <c r="T76" s="3">
        <v>494.67956717531473</v>
      </c>
      <c r="U76" s="3">
        <v>490.7501613745647</v>
      </c>
      <c r="V76" s="3">
        <v>484.53416816850915</v>
      </c>
      <c r="W76" s="3">
        <v>479.08363709706697</v>
      </c>
      <c r="X76" s="3">
        <v>498.8539337937184</v>
      </c>
      <c r="Y76" s="3">
        <v>580.95292788006657</v>
      </c>
      <c r="Z76" s="3">
        <v>663.73589394104511</v>
      </c>
      <c r="AA76" s="30"/>
      <c r="AB76" s="3">
        <v>-467.54444175165747</v>
      </c>
      <c r="AC76" s="3">
        <v>-476.12212828242258</v>
      </c>
      <c r="AD76" s="3">
        <v>-497.24665041382957</v>
      </c>
      <c r="AE76" s="3">
        <v>-499.76132793439359</v>
      </c>
      <c r="AF76" s="3">
        <v>-498.96720568113074</v>
      </c>
      <c r="AG76" s="3">
        <v>-494.67956717531473</v>
      </c>
      <c r="AH76" s="3">
        <v>-490.7501613745647</v>
      </c>
      <c r="AI76" s="3">
        <v>-484.53416816850915</v>
      </c>
      <c r="AJ76" s="3">
        <v>-479.08363709706697</v>
      </c>
      <c r="AK76" s="3">
        <v>-498.8539337937184</v>
      </c>
      <c r="AL76" s="3">
        <v>-580.95292788006657</v>
      </c>
      <c r="AM76" s="3">
        <v>-663.73589394104511</v>
      </c>
      <c r="AN76" s="30"/>
      <c r="AO76" s="3">
        <v>0</v>
      </c>
      <c r="AP76" s="3">
        <v>0</v>
      </c>
      <c r="AQ76" s="3">
        <v>0</v>
      </c>
      <c r="AR76" s="3">
        <v>0</v>
      </c>
      <c r="AS76" s="3">
        <v>0</v>
      </c>
      <c r="AT76" s="3">
        <v>0</v>
      </c>
      <c r="AU76" s="3">
        <v>0</v>
      </c>
      <c r="AV76" s="3">
        <v>0</v>
      </c>
      <c r="AW76" s="3">
        <v>0</v>
      </c>
      <c r="AX76" s="3">
        <v>0</v>
      </c>
      <c r="AY76" s="3">
        <v>0</v>
      </c>
      <c r="AZ76" s="3">
        <v>0</v>
      </c>
      <c r="BA76" s="30"/>
      <c r="BB76" s="29"/>
      <c r="BC76" s="29"/>
      <c r="BD76" s="30"/>
      <c r="BE76" s="30"/>
    </row>
    <row r="77" spans="1:57" x14ac:dyDescent="0.35">
      <c r="A77" s="9" t="s">
        <v>51</v>
      </c>
      <c r="B77" s="3">
        <v>0</v>
      </c>
      <c r="C77" s="3">
        <v>0</v>
      </c>
      <c r="D77" s="3">
        <v>0</v>
      </c>
      <c r="E77" s="3">
        <v>0</v>
      </c>
      <c r="F77" s="3">
        <v>0</v>
      </c>
      <c r="G77" s="3">
        <v>0</v>
      </c>
      <c r="H77" s="3">
        <v>0</v>
      </c>
      <c r="I77" s="3">
        <v>0</v>
      </c>
      <c r="J77" s="3">
        <v>0</v>
      </c>
      <c r="K77" s="3">
        <v>0</v>
      </c>
      <c r="L77" s="3">
        <v>0</v>
      </c>
      <c r="M77" s="3">
        <v>0</v>
      </c>
      <c r="N77" s="30"/>
      <c r="O77" s="3">
        <v>439.91645080298031</v>
      </c>
      <c r="P77" s="3">
        <v>424.49354284688212</v>
      </c>
      <c r="Q77" s="3">
        <v>476.7988297698156</v>
      </c>
      <c r="R77" s="3">
        <v>491.69948284452721</v>
      </c>
      <c r="S77" s="3">
        <v>504.55604862008897</v>
      </c>
      <c r="T77" s="3">
        <v>515.07016393401375</v>
      </c>
      <c r="U77" s="3">
        <v>527.23361409814493</v>
      </c>
      <c r="V77" s="3">
        <v>538.35405469103432</v>
      </c>
      <c r="W77" s="3">
        <v>551.92555386665811</v>
      </c>
      <c r="X77" s="3">
        <v>623.56741724214794</v>
      </c>
      <c r="Y77" s="3">
        <v>726.19115985008318</v>
      </c>
      <c r="Z77" s="3">
        <v>829.66986742630627</v>
      </c>
      <c r="AA77" s="30"/>
      <c r="AB77" s="3">
        <v>-439.91645080298031</v>
      </c>
      <c r="AC77" s="3">
        <v>-424.49354284688212</v>
      </c>
      <c r="AD77" s="3">
        <v>-476.7988297698156</v>
      </c>
      <c r="AE77" s="3">
        <v>-491.69948284452721</v>
      </c>
      <c r="AF77" s="3">
        <v>-504.55604862008897</v>
      </c>
      <c r="AG77" s="3">
        <v>-515.07016393401375</v>
      </c>
      <c r="AH77" s="3">
        <v>-527.23361409814493</v>
      </c>
      <c r="AI77" s="3">
        <v>-538.35405469103432</v>
      </c>
      <c r="AJ77" s="3">
        <v>-551.92555386665811</v>
      </c>
      <c r="AK77" s="3">
        <v>-623.56741724214794</v>
      </c>
      <c r="AL77" s="3">
        <v>-726.19115985008318</v>
      </c>
      <c r="AM77" s="3">
        <v>-829.66986742630627</v>
      </c>
      <c r="AN77" s="30"/>
      <c r="AO77" s="3">
        <v>0</v>
      </c>
      <c r="AP77" s="3">
        <v>0</v>
      </c>
      <c r="AQ77" s="3">
        <v>0</v>
      </c>
      <c r="AR77" s="3">
        <v>0</v>
      </c>
      <c r="AS77" s="3">
        <v>0</v>
      </c>
      <c r="AT77" s="3">
        <v>0</v>
      </c>
      <c r="AU77" s="3">
        <v>0</v>
      </c>
      <c r="AV77" s="3">
        <v>0</v>
      </c>
      <c r="AW77" s="3">
        <v>0</v>
      </c>
      <c r="AX77" s="3">
        <v>0</v>
      </c>
      <c r="AY77" s="3">
        <v>0</v>
      </c>
      <c r="AZ77" s="3">
        <v>0</v>
      </c>
      <c r="BA77" s="30"/>
      <c r="BB77" s="23"/>
      <c r="BD77" s="30"/>
      <c r="BE77" s="30"/>
    </row>
    <row r="78" spans="1:57" ht="15.75" customHeight="1" x14ac:dyDescent="0.35">
      <c r="A78" s="7" t="s">
        <v>15</v>
      </c>
      <c r="B78" s="18">
        <v>6210.3470000000007</v>
      </c>
      <c r="C78" s="18">
        <v>6285.8086500000009</v>
      </c>
      <c r="D78" s="18">
        <v>6798.6580199999999</v>
      </c>
      <c r="E78" s="18">
        <v>7352.5058394150001</v>
      </c>
      <c r="F78" s="18">
        <v>7950.5789292500995</v>
      </c>
      <c r="G78" s="18">
        <v>8596.3549730489776</v>
      </c>
      <c r="H78" s="18">
        <v>9293.5818262263765</v>
      </c>
      <c r="I78" s="18">
        <v>10046.29829948067</v>
      </c>
      <c r="J78" s="18">
        <v>10858.856528042055</v>
      </c>
      <c r="K78" s="18">
        <v>14806.916782339582</v>
      </c>
      <c r="L78" s="18">
        <v>17192.740954203648</v>
      </c>
      <c r="M78" s="18">
        <v>19961.156750024293</v>
      </c>
      <c r="N78" s="30"/>
      <c r="O78" s="18">
        <v>1165.9094652278659</v>
      </c>
      <c r="P78" s="18">
        <v>1122.2013257808105</v>
      </c>
      <c r="Q78" s="18">
        <v>1162.7301757687696</v>
      </c>
      <c r="R78" s="18">
        <v>1276.246126875611</v>
      </c>
      <c r="S78" s="18">
        <v>1382.2949173700322</v>
      </c>
      <c r="T78" s="18">
        <v>1486.0118798210328</v>
      </c>
      <c r="U78" s="18">
        <v>1599.7340655890193</v>
      </c>
      <c r="V78" s="18">
        <v>1718.3048122833661</v>
      </c>
      <c r="W78" s="18">
        <v>1860.9002214537406</v>
      </c>
      <c r="X78" s="18">
        <v>2494.7881646494329</v>
      </c>
      <c r="Y78" s="18">
        <v>3732.4076228741533</v>
      </c>
      <c r="Z78" s="18">
        <v>5617.1484473893561</v>
      </c>
      <c r="AA78" s="30"/>
      <c r="AB78" s="18">
        <v>5044.4375347721352</v>
      </c>
      <c r="AC78" s="18">
        <v>5163.6073242191896</v>
      </c>
      <c r="AD78" s="18">
        <v>5635.9278442312298</v>
      </c>
      <c r="AE78" s="18">
        <v>6076.2597125393877</v>
      </c>
      <c r="AF78" s="18">
        <v>6568.2840118800659</v>
      </c>
      <c r="AG78" s="18">
        <v>7110.3430932279452</v>
      </c>
      <c r="AH78" s="18">
        <v>7693.847760637359</v>
      </c>
      <c r="AI78" s="18">
        <v>8327.9934871973055</v>
      </c>
      <c r="AJ78" s="18">
        <v>8997.9563065883158</v>
      </c>
      <c r="AK78" s="18">
        <v>12312.128617690147</v>
      </c>
      <c r="AL78" s="18">
        <v>13460.333331329499</v>
      </c>
      <c r="AM78" s="18">
        <v>14344.008302634942</v>
      </c>
      <c r="AN78" s="30"/>
      <c r="AO78" s="18">
        <v>4857.7432852550428</v>
      </c>
      <c r="AP78" s="18">
        <v>4935.3213523237901</v>
      </c>
      <c r="AQ78" s="18">
        <v>5504.9322363000183</v>
      </c>
      <c r="AR78" s="18">
        <v>6010.6730294668778</v>
      </c>
      <c r="AS78" s="18">
        <v>6427.6458235527371</v>
      </c>
      <c r="AT78" s="18">
        <v>6366.8270574932994</v>
      </c>
      <c r="AU78" s="18">
        <v>6473.0204403166263</v>
      </c>
      <c r="AV78" s="18">
        <v>6812.9573476528731</v>
      </c>
      <c r="AW78" s="18">
        <v>7176.3276761071302</v>
      </c>
      <c r="AX78" s="18">
        <v>8580.9063459268709</v>
      </c>
      <c r="AY78" s="18">
        <v>10033.169588750099</v>
      </c>
      <c r="AZ78" s="18">
        <v>11584.45074440771</v>
      </c>
      <c r="BA78" s="30"/>
      <c r="BB78" s="29"/>
      <c r="BC78" s="29"/>
      <c r="BD78" s="30"/>
      <c r="BE78" s="30"/>
    </row>
    <row r="79" spans="1:57" ht="15.75" customHeight="1" x14ac:dyDescent="0.35">
      <c r="A79" s="10" t="s">
        <v>52</v>
      </c>
      <c r="B79" s="18">
        <v>1701.6350780000005</v>
      </c>
      <c r="C79" s="18">
        <v>1722.3115701000008</v>
      </c>
      <c r="D79" s="18">
        <v>1862.8322974800001</v>
      </c>
      <c r="E79" s="18">
        <v>1937.3852886858526</v>
      </c>
      <c r="F79" s="18">
        <v>2011.4964691002756</v>
      </c>
      <c r="G79" s="18">
        <v>2084.6160809643779</v>
      </c>
      <c r="H79" s="18">
        <v>2156.1109836845212</v>
      </c>
      <c r="I79" s="18">
        <v>2225.2550733349703</v>
      </c>
      <c r="J79" s="18">
        <v>2291.2187274168755</v>
      </c>
      <c r="K79" s="18">
        <v>2813.3141886445201</v>
      </c>
      <c r="L79" s="18">
        <v>3266.6207812986931</v>
      </c>
      <c r="M79" s="18">
        <v>3792.6197825046147</v>
      </c>
      <c r="N79" s="30"/>
      <c r="O79" s="18">
        <v>466.17771619509665</v>
      </c>
      <c r="P79" s="18">
        <v>495.72211624218642</v>
      </c>
      <c r="Q79" s="18">
        <v>514.54513616420491</v>
      </c>
      <c r="R79" s="18">
        <v>548.42257543950461</v>
      </c>
      <c r="S79" s="18">
        <v>576.2772136322501</v>
      </c>
      <c r="T79" s="18">
        <v>600.47125645798155</v>
      </c>
      <c r="U79" s="18">
        <v>625.92142922279766</v>
      </c>
      <c r="V79" s="18">
        <v>650.29150064012254</v>
      </c>
      <c r="W79" s="18">
        <v>680.40646105925691</v>
      </c>
      <c r="X79" s="18">
        <v>848.22797598080729</v>
      </c>
      <c r="Y79" s="18">
        <v>1269.0185917772119</v>
      </c>
      <c r="Z79" s="18">
        <v>1909.8304721123814</v>
      </c>
      <c r="AA79" s="30"/>
      <c r="AB79" s="18">
        <v>1235.4573618049039</v>
      </c>
      <c r="AC79" s="18">
        <v>1226.5894538578145</v>
      </c>
      <c r="AD79" s="18">
        <v>1348.2871613157952</v>
      </c>
      <c r="AE79" s="18">
        <v>1388.9627132463479</v>
      </c>
      <c r="AF79" s="18">
        <v>1435.2192554680255</v>
      </c>
      <c r="AG79" s="18">
        <v>1484.1448245063964</v>
      </c>
      <c r="AH79" s="18">
        <v>1530.1895544617237</v>
      </c>
      <c r="AI79" s="18">
        <v>1574.9635726948477</v>
      </c>
      <c r="AJ79" s="18">
        <v>1610.8122663576187</v>
      </c>
      <c r="AK79" s="18">
        <v>1965.0862126637128</v>
      </c>
      <c r="AL79" s="18">
        <v>1997.6021895214813</v>
      </c>
      <c r="AM79" s="18">
        <v>1882.7893103922333</v>
      </c>
      <c r="AN79" s="30"/>
      <c r="AO79" s="18">
        <v>1700.2101498392649</v>
      </c>
      <c r="AP79" s="18">
        <v>1727.3624733133265</v>
      </c>
      <c r="AQ79" s="18">
        <v>1926.7262827050063</v>
      </c>
      <c r="AR79" s="18">
        <v>2141.3022667475748</v>
      </c>
      <c r="AS79" s="18">
        <v>2330.0216110378669</v>
      </c>
      <c r="AT79" s="18">
        <v>2347.7674774506536</v>
      </c>
      <c r="AU79" s="18">
        <v>2427.3826651187342</v>
      </c>
      <c r="AV79" s="18">
        <v>2597.4399887926565</v>
      </c>
      <c r="AW79" s="18">
        <v>2780.8269744915115</v>
      </c>
      <c r="AX79" s="18">
        <v>3432.3625383707486</v>
      </c>
      <c r="AY79" s="18">
        <v>3662.1068998937862</v>
      </c>
      <c r="AZ79" s="18">
        <v>3822.868745654544</v>
      </c>
      <c r="BA79" s="30"/>
      <c r="BB79" s="29"/>
      <c r="BC79" s="29"/>
      <c r="BD79" s="30"/>
      <c r="BE79" s="30"/>
    </row>
    <row r="80" spans="1:57" ht="15.75" customHeight="1" x14ac:dyDescent="0.35">
      <c r="A80" s="10" t="s">
        <v>43</v>
      </c>
      <c r="B80" s="18">
        <v>124.20694000000002</v>
      </c>
      <c r="C80" s="18">
        <v>125.716173</v>
      </c>
      <c r="D80" s="18">
        <v>135.97316040000001</v>
      </c>
      <c r="E80" s="18">
        <v>220.57517518244995</v>
      </c>
      <c r="F80" s="18">
        <v>318.02315717000397</v>
      </c>
      <c r="G80" s="18">
        <v>429.81774865244893</v>
      </c>
      <c r="H80" s="18">
        <v>557.61490957358262</v>
      </c>
      <c r="I80" s="18">
        <v>703.2408809636471</v>
      </c>
      <c r="J80" s="18">
        <v>868.70852224336454</v>
      </c>
      <c r="K80" s="18">
        <v>1480.6916782339581</v>
      </c>
      <c r="L80" s="18">
        <v>1719.2740954203653</v>
      </c>
      <c r="M80" s="18">
        <v>1996.1156750024302</v>
      </c>
      <c r="N80" s="30"/>
      <c r="O80" s="18">
        <v>316.99261818556084</v>
      </c>
      <c r="P80" s="18">
        <v>292.46055944300213</v>
      </c>
      <c r="Q80" s="18">
        <v>297.95010005102699</v>
      </c>
      <c r="R80" s="18">
        <v>334.01801403751006</v>
      </c>
      <c r="S80" s="18">
        <v>369.33236237008634</v>
      </c>
      <c r="T80" s="18">
        <v>405.17082001134781</v>
      </c>
      <c r="U80" s="18">
        <v>444.92637580033357</v>
      </c>
      <c r="V80" s="18">
        <v>487.30077829888978</v>
      </c>
      <c r="W80" s="18">
        <v>537.91666732441377</v>
      </c>
      <c r="X80" s="18">
        <v>748.43644939482976</v>
      </c>
      <c r="Y80" s="18">
        <v>1119.7222868622457</v>
      </c>
      <c r="Z80" s="18">
        <v>1685.1445342168074</v>
      </c>
      <c r="AA80" s="30"/>
      <c r="AB80" s="18">
        <v>-192.78567818556081</v>
      </c>
      <c r="AC80" s="18">
        <v>-166.74438644300213</v>
      </c>
      <c r="AD80" s="18">
        <v>-161.97693965102698</v>
      </c>
      <c r="AE80" s="18">
        <v>-113.4428388550601</v>
      </c>
      <c r="AF80" s="18">
        <v>-51.309205200082374</v>
      </c>
      <c r="AG80" s="18">
        <v>24.646928641101113</v>
      </c>
      <c r="AH80" s="18">
        <v>112.68853377324905</v>
      </c>
      <c r="AI80" s="18">
        <v>215.94010266475732</v>
      </c>
      <c r="AJ80" s="18">
        <v>330.79185491895078</v>
      </c>
      <c r="AK80" s="18">
        <v>732.25522883912834</v>
      </c>
      <c r="AL80" s="18">
        <v>599.55180855811955</v>
      </c>
      <c r="AM80" s="18">
        <v>310.97114078562277</v>
      </c>
      <c r="AN80" s="30"/>
      <c r="AO80" s="18">
        <v>0</v>
      </c>
      <c r="AP80" s="18">
        <v>0</v>
      </c>
      <c r="AQ80" s="18">
        <v>0</v>
      </c>
      <c r="AR80" s="18">
        <v>0</v>
      </c>
      <c r="AS80" s="18">
        <v>0</v>
      </c>
      <c r="AT80" s="18">
        <v>0</v>
      </c>
      <c r="AU80" s="18">
        <v>0</v>
      </c>
      <c r="AV80" s="18">
        <v>0</v>
      </c>
      <c r="AW80" s="18">
        <v>0</v>
      </c>
      <c r="AX80" s="18">
        <v>0</v>
      </c>
      <c r="AY80" s="18">
        <v>0</v>
      </c>
      <c r="AZ80" s="18">
        <v>0</v>
      </c>
      <c r="BA80" s="30"/>
      <c r="BB80" s="29"/>
      <c r="BC80" s="29"/>
      <c r="BD80" s="30"/>
      <c r="BE80" s="30"/>
    </row>
    <row r="81" spans="1:57" ht="15.75" customHeight="1" x14ac:dyDescent="0.35">
      <c r="A81" s="10" t="s">
        <v>44</v>
      </c>
      <c r="B81" s="18">
        <v>4347.2429000000002</v>
      </c>
      <c r="C81" s="18">
        <v>4400.0660549999993</v>
      </c>
      <c r="D81" s="18">
        <v>4759.060614</v>
      </c>
      <c r="E81" s="18">
        <v>4962.9414416051241</v>
      </c>
      <c r="F81" s="18">
        <v>5167.8763040125632</v>
      </c>
      <c r="G81" s="18">
        <v>5372.7218581556099</v>
      </c>
      <c r="H81" s="18">
        <v>5576.1490957358246</v>
      </c>
      <c r="I81" s="18">
        <v>5776.6215222013843</v>
      </c>
      <c r="J81" s="18">
        <v>5972.3710904231293</v>
      </c>
      <c r="K81" s="18">
        <v>7403.45839116979</v>
      </c>
      <c r="L81" s="18">
        <v>8596.3704771018256</v>
      </c>
      <c r="M81" s="18">
        <v>9980.57837501215</v>
      </c>
      <c r="N81" s="30"/>
      <c r="O81" s="18">
        <v>186.1106331390543</v>
      </c>
      <c r="P81" s="18">
        <v>167.13656723285342</v>
      </c>
      <c r="Q81" s="18">
        <v>180.37432934978975</v>
      </c>
      <c r="R81" s="18">
        <v>192.37974315184243</v>
      </c>
      <c r="S81" s="18">
        <v>202.29540290790285</v>
      </c>
      <c r="T81" s="18">
        <v>210.94867166452573</v>
      </c>
      <c r="U81" s="18">
        <v>220.06741479472768</v>
      </c>
      <c r="V81" s="18">
        <v>228.83309393356916</v>
      </c>
      <c r="W81" s="18">
        <v>239.65138164215634</v>
      </c>
      <c r="X81" s="18">
        <v>299.37457975793188</v>
      </c>
      <c r="Y81" s="18">
        <v>447.88891474489833</v>
      </c>
      <c r="Z81" s="18">
        <v>674.05781368672297</v>
      </c>
      <c r="AA81" s="30"/>
      <c r="AB81" s="18">
        <v>4161.1322668609455</v>
      </c>
      <c r="AC81" s="18">
        <v>4232.9294877671455</v>
      </c>
      <c r="AD81" s="18">
        <v>4578.6862846502099</v>
      </c>
      <c r="AE81" s="18">
        <v>4770.5616984532817</v>
      </c>
      <c r="AF81" s="18">
        <v>4965.5809011046604</v>
      </c>
      <c r="AG81" s="18">
        <v>5161.7731864910838</v>
      </c>
      <c r="AH81" s="18">
        <v>5356.0816809410971</v>
      </c>
      <c r="AI81" s="18">
        <v>5547.7884282678151</v>
      </c>
      <c r="AJ81" s="18">
        <v>5732.7197087809727</v>
      </c>
      <c r="AK81" s="18">
        <v>7104.0838114118578</v>
      </c>
      <c r="AL81" s="18">
        <v>8148.4815623569275</v>
      </c>
      <c r="AM81" s="18">
        <v>9306.5205613254275</v>
      </c>
      <c r="AN81" s="30"/>
      <c r="AO81" s="18">
        <v>3157.5331354157779</v>
      </c>
      <c r="AP81" s="18">
        <v>3207.9588790104635</v>
      </c>
      <c r="AQ81" s="18">
        <v>3578.205953595012</v>
      </c>
      <c r="AR81" s="18">
        <v>3869.370762719303</v>
      </c>
      <c r="AS81" s="18">
        <v>4097.6242125148701</v>
      </c>
      <c r="AT81" s="18">
        <v>4019.0595800426458</v>
      </c>
      <c r="AU81" s="18">
        <v>4045.6377751978921</v>
      </c>
      <c r="AV81" s="18">
        <v>4215.5173588602165</v>
      </c>
      <c r="AW81" s="18">
        <v>4395.5007016156187</v>
      </c>
      <c r="AX81" s="18">
        <v>5148.5438075561224</v>
      </c>
      <c r="AY81" s="18">
        <v>6371.0626888563129</v>
      </c>
      <c r="AZ81" s="18">
        <v>7761.5819987531659</v>
      </c>
      <c r="BA81" s="30"/>
      <c r="BB81" s="29"/>
      <c r="BC81" s="29"/>
      <c r="BD81" s="30"/>
      <c r="BE81" s="30"/>
    </row>
    <row r="82" spans="1:57" ht="15.75" customHeight="1" x14ac:dyDescent="0.35">
      <c r="A82" s="10" t="s">
        <v>45</v>
      </c>
      <c r="B82" s="18">
        <v>37.262082000000007</v>
      </c>
      <c r="C82" s="18">
        <v>37.714851899999999</v>
      </c>
      <c r="D82" s="18">
        <v>40.791948120000001</v>
      </c>
      <c r="E82" s="18">
        <v>102.93508175180999</v>
      </c>
      <c r="F82" s="18">
        <v>174.91273644350215</v>
      </c>
      <c r="G82" s="18">
        <v>257.89064919146932</v>
      </c>
      <c r="H82" s="18">
        <v>353.15610939660229</v>
      </c>
      <c r="I82" s="18">
        <v>462.1297217761109</v>
      </c>
      <c r="J82" s="18">
        <v>586.37825251427103</v>
      </c>
      <c r="K82" s="18">
        <v>1036.4841747637706</v>
      </c>
      <c r="L82" s="18">
        <v>1203.4918667942557</v>
      </c>
      <c r="M82" s="18">
        <v>1397.2809725017012</v>
      </c>
      <c r="N82" s="30"/>
      <c r="O82" s="18">
        <v>42.297160334247586</v>
      </c>
      <c r="P82" s="18">
        <v>39.035312357950225</v>
      </c>
      <c r="Q82" s="18">
        <v>37.306875790283009</v>
      </c>
      <c r="R82" s="18">
        <v>46.997617233405521</v>
      </c>
      <c r="S82" s="18">
        <v>57.453964984517967</v>
      </c>
      <c r="T82" s="18">
        <v>68.807535471375559</v>
      </c>
      <c r="U82" s="18">
        <v>81.654892522875727</v>
      </c>
      <c r="V82" s="18">
        <v>95.850640042013922</v>
      </c>
      <c r="W82" s="18">
        <v>112.62427884551047</v>
      </c>
      <c r="X82" s="18">
        <v>174.63517152546029</v>
      </c>
      <c r="Y82" s="18">
        <v>261.26853360119071</v>
      </c>
      <c r="Z82" s="18">
        <v>393.20039131725508</v>
      </c>
      <c r="AA82" s="30"/>
      <c r="AB82" s="18">
        <v>-5.0350783342475793</v>
      </c>
      <c r="AC82" s="18">
        <v>-1.3204604579502259</v>
      </c>
      <c r="AD82" s="18">
        <v>3.4850723297169921</v>
      </c>
      <c r="AE82" s="18">
        <v>55.937464518404468</v>
      </c>
      <c r="AF82" s="18">
        <v>117.45877145898419</v>
      </c>
      <c r="AG82" s="18">
        <v>189.08311372009376</v>
      </c>
      <c r="AH82" s="18">
        <v>271.50121687372655</v>
      </c>
      <c r="AI82" s="18">
        <v>366.27908173409696</v>
      </c>
      <c r="AJ82" s="18">
        <v>473.75397366876052</v>
      </c>
      <c r="AK82" s="18">
        <v>861.84900323831039</v>
      </c>
      <c r="AL82" s="18">
        <v>942.22333319306495</v>
      </c>
      <c r="AM82" s="18">
        <v>1004.0805811844461</v>
      </c>
      <c r="AN82" s="30"/>
      <c r="AO82" s="18">
        <v>0</v>
      </c>
      <c r="AP82" s="18">
        <v>0</v>
      </c>
      <c r="AQ82" s="18">
        <v>0</v>
      </c>
      <c r="AR82" s="18">
        <v>0</v>
      </c>
      <c r="AS82" s="18">
        <v>0</v>
      </c>
      <c r="AT82" s="18">
        <v>0</v>
      </c>
      <c r="AU82" s="18">
        <v>0</v>
      </c>
      <c r="AV82" s="18">
        <v>0</v>
      </c>
      <c r="AW82" s="18">
        <v>0</v>
      </c>
      <c r="AX82" s="18">
        <v>0</v>
      </c>
      <c r="AY82" s="18">
        <v>0</v>
      </c>
      <c r="AZ82" s="18">
        <v>0</v>
      </c>
      <c r="BA82" s="30"/>
      <c r="BB82" s="29"/>
      <c r="BC82" s="29"/>
      <c r="BD82" s="30"/>
      <c r="BE82" s="30"/>
    </row>
    <row r="83" spans="1:57" ht="15.75" customHeight="1" x14ac:dyDescent="0.35">
      <c r="A83" s="10" t="s">
        <v>80</v>
      </c>
      <c r="B83" s="18">
        <v>0</v>
      </c>
      <c r="C83" s="18">
        <v>0</v>
      </c>
      <c r="D83" s="18">
        <v>0</v>
      </c>
      <c r="E83" s="18">
        <v>64.334426094881252</v>
      </c>
      <c r="F83" s="18">
        <v>139.13513126187675</v>
      </c>
      <c r="G83" s="18">
        <v>225.65431804253569</v>
      </c>
      <c r="H83" s="18">
        <v>325.27536391792319</v>
      </c>
      <c r="I83" s="18">
        <v>439.52555060227945</v>
      </c>
      <c r="J83" s="18">
        <v>570.08996772220803</v>
      </c>
      <c r="K83" s="18">
        <v>1036.4841747637706</v>
      </c>
      <c r="L83" s="18">
        <v>1203.4918667942557</v>
      </c>
      <c r="M83" s="18">
        <v>1397.2809725017012</v>
      </c>
      <c r="N83" s="30"/>
      <c r="O83" s="18">
        <v>53.217367745118167</v>
      </c>
      <c r="P83" s="18">
        <v>42.963150644638567</v>
      </c>
      <c r="Q83" s="18">
        <v>48.772484820086518</v>
      </c>
      <c r="R83" s="18">
        <v>58.009477073132807</v>
      </c>
      <c r="S83" s="18">
        <v>67.677007322761099</v>
      </c>
      <c r="T83" s="18">
        <v>77.965953941296036</v>
      </c>
      <c r="U83" s="18">
        <v>89.542330954399389</v>
      </c>
      <c r="V83" s="18">
        <v>102.20467586506447</v>
      </c>
      <c r="W83" s="18">
        <v>117.21183381469245</v>
      </c>
      <c r="X83" s="18">
        <v>174.63517152546029</v>
      </c>
      <c r="Y83" s="18">
        <v>261.26853360119071</v>
      </c>
      <c r="Z83" s="18">
        <v>393.20039131725508</v>
      </c>
      <c r="AA83" s="30"/>
      <c r="AB83" s="18">
        <v>-53.217367745118167</v>
      </c>
      <c r="AC83" s="18">
        <v>-42.963150644638567</v>
      </c>
      <c r="AD83" s="18">
        <v>-48.772484820086518</v>
      </c>
      <c r="AE83" s="18">
        <v>6.324949021748445</v>
      </c>
      <c r="AF83" s="18">
        <v>71.458123939115652</v>
      </c>
      <c r="AG83" s="18">
        <v>147.68836410123964</v>
      </c>
      <c r="AH83" s="18">
        <v>235.73303296352378</v>
      </c>
      <c r="AI83" s="18">
        <v>337.32087473721498</v>
      </c>
      <c r="AJ83" s="18">
        <v>452.87813390751558</v>
      </c>
      <c r="AK83" s="18">
        <v>861.84900323831039</v>
      </c>
      <c r="AL83" s="18">
        <v>942.22333319306495</v>
      </c>
      <c r="AM83" s="18">
        <v>1004.0805811844461</v>
      </c>
      <c r="AN83" s="30"/>
      <c r="AO83" s="18">
        <v>0</v>
      </c>
      <c r="AP83" s="18">
        <v>0</v>
      </c>
      <c r="AQ83" s="18">
        <v>0</v>
      </c>
      <c r="AR83" s="18">
        <v>0</v>
      </c>
      <c r="AS83" s="18">
        <v>0</v>
      </c>
      <c r="AT83" s="18">
        <v>0</v>
      </c>
      <c r="AU83" s="18">
        <v>0</v>
      </c>
      <c r="AV83" s="18">
        <v>0</v>
      </c>
      <c r="AW83" s="18">
        <v>0</v>
      </c>
      <c r="AX83" s="18">
        <v>0</v>
      </c>
      <c r="AY83" s="18">
        <v>0</v>
      </c>
      <c r="AZ83" s="18">
        <v>0</v>
      </c>
      <c r="BA83" s="30"/>
      <c r="BB83" s="29"/>
      <c r="BC83" s="29"/>
      <c r="BD83" s="30"/>
      <c r="BE83" s="30"/>
    </row>
    <row r="84" spans="1:57" ht="15.75" customHeight="1" x14ac:dyDescent="0.35">
      <c r="A84" s="10" t="s">
        <v>77</v>
      </c>
      <c r="B84" s="18">
        <v>0</v>
      </c>
      <c r="C84" s="18">
        <v>0</v>
      </c>
      <c r="D84" s="18">
        <v>0</v>
      </c>
      <c r="E84" s="18">
        <v>64.334426094881252</v>
      </c>
      <c r="F84" s="18">
        <v>139.13513126187675</v>
      </c>
      <c r="G84" s="18">
        <v>225.65431804253569</v>
      </c>
      <c r="H84" s="18">
        <v>325.27536391792319</v>
      </c>
      <c r="I84" s="18">
        <v>439.52555060227945</v>
      </c>
      <c r="J84" s="18">
        <v>570.08996772220803</v>
      </c>
      <c r="K84" s="18">
        <v>1036.4841747637706</v>
      </c>
      <c r="L84" s="18">
        <v>1203.4918667942557</v>
      </c>
      <c r="M84" s="18">
        <v>1397.2809725017012</v>
      </c>
      <c r="N84" s="30"/>
      <c r="O84" s="18">
        <v>101.11396962878828</v>
      </c>
      <c r="P84" s="18">
        <v>84.883619860179778</v>
      </c>
      <c r="Q84" s="18">
        <v>83.78124959337849</v>
      </c>
      <c r="R84" s="18">
        <v>96.418699940215703</v>
      </c>
      <c r="S84" s="18">
        <v>109.25896615251361</v>
      </c>
      <c r="T84" s="18">
        <v>122.6476422745062</v>
      </c>
      <c r="U84" s="18">
        <v>137.62162229388511</v>
      </c>
      <c r="V84" s="18">
        <v>153.82412350370601</v>
      </c>
      <c r="W84" s="18">
        <v>173.08959876771061</v>
      </c>
      <c r="X84" s="18">
        <v>249.47881646494326</v>
      </c>
      <c r="Y84" s="18">
        <v>373.24076228741529</v>
      </c>
      <c r="Z84" s="18">
        <v>561.71484473893577</v>
      </c>
      <c r="AA84" s="30"/>
      <c r="AB84" s="18">
        <v>-101.11396962878828</v>
      </c>
      <c r="AC84" s="18">
        <v>-84.883619860179778</v>
      </c>
      <c r="AD84" s="18">
        <v>-83.78124959337849</v>
      </c>
      <c r="AE84" s="18">
        <v>-32.084273845334451</v>
      </c>
      <c r="AF84" s="18">
        <v>29.876165109363143</v>
      </c>
      <c r="AG84" s="18">
        <v>103.0066757680295</v>
      </c>
      <c r="AH84" s="18">
        <v>187.65374162403808</v>
      </c>
      <c r="AI84" s="18">
        <v>285.70142709857345</v>
      </c>
      <c r="AJ84" s="18">
        <v>397.00036895449739</v>
      </c>
      <c r="AK84" s="18">
        <v>787.00535829882733</v>
      </c>
      <c r="AL84" s="18">
        <v>830.25110450684042</v>
      </c>
      <c r="AM84" s="18">
        <v>835.5661277627654</v>
      </c>
      <c r="AN84" s="30"/>
      <c r="AO84" s="18">
        <v>0</v>
      </c>
      <c r="AP84" s="18">
        <v>0</v>
      </c>
      <c r="AQ84" s="18">
        <v>0</v>
      </c>
      <c r="AR84" s="18">
        <v>0</v>
      </c>
      <c r="AS84" s="18">
        <v>0</v>
      </c>
      <c r="AT84" s="18">
        <v>0</v>
      </c>
      <c r="AU84" s="18">
        <v>0</v>
      </c>
      <c r="AV84" s="18">
        <v>0</v>
      </c>
      <c r="AW84" s="18">
        <v>0</v>
      </c>
      <c r="AX84" s="18">
        <v>0</v>
      </c>
      <c r="AY84" s="18">
        <v>0</v>
      </c>
      <c r="AZ84" s="18">
        <v>0</v>
      </c>
      <c r="BA84" s="30"/>
      <c r="BB84" s="29"/>
      <c r="BC84" s="29"/>
      <c r="BD84" s="30"/>
      <c r="BE84" s="30"/>
    </row>
    <row r="85" spans="1:57" x14ac:dyDescent="0.35">
      <c r="A85" s="6" t="s">
        <v>14</v>
      </c>
      <c r="B85" s="3">
        <v>3830.2550000000001</v>
      </c>
      <c r="C85" s="3">
        <v>3951.0372000000002</v>
      </c>
      <c r="D85" s="3">
        <v>4091.1194280000004</v>
      </c>
      <c r="E85" s="3">
        <v>4235.2245302399997</v>
      </c>
      <c r="F85" s="3">
        <v>4383.4573887984006</v>
      </c>
      <c r="G85" s="3">
        <v>4535.9254718870407</v>
      </c>
      <c r="H85" s="3">
        <v>4692.7388953437076</v>
      </c>
      <c r="I85" s="3">
        <v>4854.0104855498857</v>
      </c>
      <c r="J85" s="3">
        <v>5019.8558438061737</v>
      </c>
      <c r="K85" s="3">
        <v>5731.3878369901358</v>
      </c>
      <c r="L85" s="3">
        <v>6821.8401981837142</v>
      </c>
      <c r="M85" s="3">
        <v>8118.4271332872213</v>
      </c>
      <c r="N85" s="30"/>
      <c r="O85" s="3">
        <v>1437.9419732737856</v>
      </c>
      <c r="P85" s="3">
        <v>1331.8562917978811</v>
      </c>
      <c r="Q85" s="3">
        <v>1407.0001886416076</v>
      </c>
      <c r="R85" s="3">
        <v>1519.9696768952927</v>
      </c>
      <c r="S85" s="3">
        <v>1627.1763258725032</v>
      </c>
      <c r="T85" s="3">
        <v>1728.9049660369392</v>
      </c>
      <c r="U85" s="3">
        <v>1843.260088378277</v>
      </c>
      <c r="V85" s="3">
        <v>1960.8804028687343</v>
      </c>
      <c r="W85" s="3">
        <v>2104.5166104344776</v>
      </c>
      <c r="X85" s="3">
        <v>2741.2640521452422</v>
      </c>
      <c r="Y85" s="3">
        <v>3700.5999576722934</v>
      </c>
      <c r="Z85" s="3">
        <v>4885.4301498160967</v>
      </c>
      <c r="AA85" s="30"/>
      <c r="AB85" s="3">
        <v>2392.313026726215</v>
      </c>
      <c r="AC85" s="3">
        <v>2619.1809082021191</v>
      </c>
      <c r="AD85" s="3">
        <v>2684.1192393583929</v>
      </c>
      <c r="AE85" s="3">
        <v>2715.254853344707</v>
      </c>
      <c r="AF85" s="3">
        <v>2756.281062925897</v>
      </c>
      <c r="AG85" s="3">
        <v>2807.0205058501015</v>
      </c>
      <c r="AH85" s="3">
        <v>2849.478806965431</v>
      </c>
      <c r="AI85" s="3">
        <v>2893.1300826811512</v>
      </c>
      <c r="AJ85" s="3">
        <v>2915.3392333716961</v>
      </c>
      <c r="AK85" s="3">
        <v>2990.1237848448936</v>
      </c>
      <c r="AL85" s="3">
        <v>3121.2402405114208</v>
      </c>
      <c r="AM85" s="3">
        <v>3232.9969834711237</v>
      </c>
      <c r="AN85" s="30"/>
      <c r="AO85" s="3">
        <v>1279.5435672764538</v>
      </c>
      <c r="AP85" s="3">
        <v>1545.5057840994268</v>
      </c>
      <c r="AQ85" s="3">
        <v>2166.2712654090342</v>
      </c>
      <c r="AR85" s="3">
        <v>2166.2712654090342</v>
      </c>
      <c r="AS85" s="3">
        <v>2166.2712654090342</v>
      </c>
      <c r="AT85" s="3">
        <v>2166.2712654090342</v>
      </c>
      <c r="AU85" s="3">
        <v>2166.2712654090342</v>
      </c>
      <c r="AV85" s="3">
        <v>2166.2712654090342</v>
      </c>
      <c r="AW85" s="3">
        <v>2166.2712654090342</v>
      </c>
      <c r="AX85" s="3">
        <v>2166.2712654090342</v>
      </c>
      <c r="AY85" s="3">
        <v>2166.2712654090342</v>
      </c>
      <c r="AZ85" s="3">
        <v>2166.2712654090342</v>
      </c>
      <c r="BA85" s="30"/>
      <c r="BB85" s="29"/>
      <c r="BC85" s="29"/>
      <c r="BD85" s="30"/>
      <c r="BE85" s="30"/>
    </row>
    <row r="86" spans="1:57" x14ac:dyDescent="0.35">
      <c r="A86" s="9" t="s">
        <v>48</v>
      </c>
      <c r="B86" s="3">
        <v>2298.1530000000002</v>
      </c>
      <c r="C86" s="3">
        <v>2370.6223199999999</v>
      </c>
      <c r="D86" s="3">
        <v>2454.6716568000002</v>
      </c>
      <c r="E86" s="3">
        <v>2541.1347181439996</v>
      </c>
      <c r="F86" s="3">
        <v>2630.07443327904</v>
      </c>
      <c r="G86" s="3">
        <v>2721.5552831322243</v>
      </c>
      <c r="H86" s="3">
        <v>2815.6433372062247</v>
      </c>
      <c r="I86" s="3">
        <v>2912.4062913299313</v>
      </c>
      <c r="J86" s="3">
        <v>3011.913506283704</v>
      </c>
      <c r="K86" s="3">
        <v>3438.8327021940813</v>
      </c>
      <c r="L86" s="3">
        <v>3990.7765159374726</v>
      </c>
      <c r="M86" s="3">
        <v>4627.5034659737157</v>
      </c>
      <c r="N86" s="30"/>
      <c r="O86" s="3">
        <v>807.50849683993169</v>
      </c>
      <c r="P86" s="3">
        <v>740.92497070897366</v>
      </c>
      <c r="Q86" s="3">
        <v>778.70284108617079</v>
      </c>
      <c r="R86" s="3">
        <v>848.17024319405425</v>
      </c>
      <c r="S86" s="3">
        <v>915.42783537011644</v>
      </c>
      <c r="T86" s="3">
        <v>980.55817172661557</v>
      </c>
      <c r="U86" s="3">
        <v>1053.8369482599678</v>
      </c>
      <c r="V86" s="3">
        <v>1130.0423820389985</v>
      </c>
      <c r="W86" s="3">
        <v>1222.4342511370587</v>
      </c>
      <c r="X86" s="3">
        <v>1617.345790765693</v>
      </c>
      <c r="Y86" s="3">
        <v>2183.3539750266532</v>
      </c>
      <c r="Z86" s="3">
        <v>2882.4037883914971</v>
      </c>
      <c r="AA86" s="30"/>
      <c r="AB86" s="3">
        <v>1490.6445031600686</v>
      </c>
      <c r="AC86" s="3">
        <v>1629.6973492910263</v>
      </c>
      <c r="AD86" s="3">
        <v>1675.9688157138294</v>
      </c>
      <c r="AE86" s="3">
        <v>1692.9644749499453</v>
      </c>
      <c r="AF86" s="3">
        <v>1714.6465979089235</v>
      </c>
      <c r="AG86" s="3">
        <v>1740.9971114056088</v>
      </c>
      <c r="AH86" s="3">
        <v>1761.8063889462569</v>
      </c>
      <c r="AI86" s="3">
        <v>1782.3639092909327</v>
      </c>
      <c r="AJ86" s="3">
        <v>1789.4792551466453</v>
      </c>
      <c r="AK86" s="3">
        <v>1821.4869114283883</v>
      </c>
      <c r="AL86" s="3">
        <v>1807.4225409108194</v>
      </c>
      <c r="AM86" s="3">
        <v>1745.0996775822186</v>
      </c>
      <c r="AN86" s="30"/>
      <c r="AO86" s="3">
        <v>895.68049709351772</v>
      </c>
      <c r="AP86" s="3">
        <v>1081.8540488695987</v>
      </c>
      <c r="AQ86" s="3">
        <v>1516.3898857863239</v>
      </c>
      <c r="AR86" s="3">
        <v>1502.8506903775176</v>
      </c>
      <c r="AS86" s="3">
        <v>1489.311494968711</v>
      </c>
      <c r="AT86" s="3">
        <v>1475.7722995599047</v>
      </c>
      <c r="AU86" s="3">
        <v>1462.2331041510984</v>
      </c>
      <c r="AV86" s="3">
        <v>1448.693908742292</v>
      </c>
      <c r="AW86" s="3">
        <v>1435.1547133334855</v>
      </c>
      <c r="AX86" s="3">
        <v>1408.0763225158721</v>
      </c>
      <c r="AY86" s="3">
        <v>1516.3898857863239</v>
      </c>
      <c r="AZ86" s="3">
        <v>1624.7034490567758</v>
      </c>
      <c r="BA86" s="30"/>
      <c r="BB86" s="29"/>
      <c r="BC86" s="29"/>
      <c r="BD86" s="30"/>
      <c r="BE86" s="30"/>
    </row>
    <row r="87" spans="1:57" x14ac:dyDescent="0.35">
      <c r="A87" s="9" t="s">
        <v>49</v>
      </c>
      <c r="B87" s="3">
        <v>1532.1020000000001</v>
      </c>
      <c r="C87" s="3">
        <v>1580.4148800000003</v>
      </c>
      <c r="D87" s="3">
        <v>1636.4477712000003</v>
      </c>
      <c r="E87" s="3">
        <v>1694.0898120960001</v>
      </c>
      <c r="F87" s="3">
        <v>1753.3829555193604</v>
      </c>
      <c r="G87" s="3">
        <v>1814.3701887548164</v>
      </c>
      <c r="H87" s="3">
        <v>1877.0955581374831</v>
      </c>
      <c r="I87" s="3">
        <v>1941.6041942199545</v>
      </c>
      <c r="J87" s="3">
        <v>2007.9423375224696</v>
      </c>
      <c r="K87" s="3">
        <v>2292.5551347960545</v>
      </c>
      <c r="L87" s="3">
        <v>2831.0636822462416</v>
      </c>
      <c r="M87" s="3">
        <v>3490.9236673135051</v>
      </c>
      <c r="N87" s="30"/>
      <c r="O87" s="3">
        <v>249.36909750173476</v>
      </c>
      <c r="P87" s="3">
        <v>236.81783418777465</v>
      </c>
      <c r="Q87" s="3">
        <v>245.74297356886862</v>
      </c>
      <c r="R87" s="3">
        <v>272.18889186385775</v>
      </c>
      <c r="S87" s="3">
        <v>298.57552855241062</v>
      </c>
      <c r="T87" s="3">
        <v>324.88002869469904</v>
      </c>
      <c r="U87" s="3">
        <v>354.51180268689939</v>
      </c>
      <c r="V87" s="3">
        <v>385.79639413651154</v>
      </c>
      <c r="W87" s="3">
        <v>423.35370808272813</v>
      </c>
      <c r="X87" s="3">
        <v>575.66545095050083</v>
      </c>
      <c r="Y87" s="3">
        <v>777.12599111118163</v>
      </c>
      <c r="Z87" s="3">
        <v>1025.9403314613803</v>
      </c>
      <c r="AA87" s="30"/>
      <c r="AB87" s="3">
        <v>1282.7329024982653</v>
      </c>
      <c r="AC87" s="3">
        <v>1343.5970458122256</v>
      </c>
      <c r="AD87" s="3">
        <v>1390.7047976311317</v>
      </c>
      <c r="AE87" s="3">
        <v>1421.9009202321422</v>
      </c>
      <c r="AF87" s="3">
        <v>1454.8074269669498</v>
      </c>
      <c r="AG87" s="3">
        <v>1489.4901600601174</v>
      </c>
      <c r="AH87" s="3">
        <v>1522.5837554505838</v>
      </c>
      <c r="AI87" s="3">
        <v>1555.807800083443</v>
      </c>
      <c r="AJ87" s="3">
        <v>1584.5886294397415</v>
      </c>
      <c r="AK87" s="3">
        <v>1716.8896838455537</v>
      </c>
      <c r="AL87" s="3">
        <v>2053.93769113506</v>
      </c>
      <c r="AM87" s="3">
        <v>2464.9833358521246</v>
      </c>
      <c r="AN87" s="30"/>
      <c r="AO87" s="3">
        <v>383.86307018293616</v>
      </c>
      <c r="AP87" s="3">
        <v>463.65173522982803</v>
      </c>
      <c r="AQ87" s="3">
        <v>649.88137962271026</v>
      </c>
      <c r="AR87" s="3">
        <v>663.42057503151659</v>
      </c>
      <c r="AS87" s="3">
        <v>676.95977044032304</v>
      </c>
      <c r="AT87" s="3">
        <v>690.49896584912949</v>
      </c>
      <c r="AU87" s="3">
        <v>704.03816125793594</v>
      </c>
      <c r="AV87" s="3">
        <v>717.57735666674228</v>
      </c>
      <c r="AW87" s="3">
        <v>731.11655207554873</v>
      </c>
      <c r="AX87" s="3">
        <v>758.19494289316197</v>
      </c>
      <c r="AY87" s="3">
        <v>649.88137962271026</v>
      </c>
      <c r="AZ87" s="3">
        <v>541.56781635225855</v>
      </c>
      <c r="BA87" s="30"/>
      <c r="BB87" s="29"/>
      <c r="BC87" s="29"/>
      <c r="BD87" s="30"/>
      <c r="BE87" s="30"/>
    </row>
    <row r="88" spans="1:57" x14ac:dyDescent="0.35">
      <c r="A88" s="9" t="s">
        <v>53</v>
      </c>
      <c r="B88" s="3">
        <v>0</v>
      </c>
      <c r="C88" s="3">
        <v>0</v>
      </c>
      <c r="D88" s="3">
        <v>0</v>
      </c>
      <c r="E88" s="3">
        <v>0</v>
      </c>
      <c r="F88" s="3">
        <v>0</v>
      </c>
      <c r="G88" s="3">
        <v>0</v>
      </c>
      <c r="H88" s="3">
        <v>0</v>
      </c>
      <c r="I88" s="3">
        <v>0</v>
      </c>
      <c r="J88" s="3">
        <v>0</v>
      </c>
      <c r="K88" s="3">
        <v>0</v>
      </c>
      <c r="L88" s="3">
        <v>0</v>
      </c>
      <c r="M88" s="3">
        <v>0</v>
      </c>
      <c r="N88" s="30"/>
      <c r="O88" s="3">
        <v>381.06437893211904</v>
      </c>
      <c r="P88" s="3">
        <v>354.11348690113283</v>
      </c>
      <c r="Q88" s="3">
        <v>382.55437398656824</v>
      </c>
      <c r="R88" s="3">
        <v>399.61054183738054</v>
      </c>
      <c r="S88" s="3">
        <v>413.17296194997618</v>
      </c>
      <c r="T88" s="3">
        <v>423.46676561562469</v>
      </c>
      <c r="U88" s="3">
        <v>434.91133743140966</v>
      </c>
      <c r="V88" s="3">
        <v>445.04162669322432</v>
      </c>
      <c r="W88" s="3">
        <v>458.72865121469067</v>
      </c>
      <c r="X88" s="3">
        <v>548.25281042904851</v>
      </c>
      <c r="Y88" s="3">
        <v>740.11999153445868</v>
      </c>
      <c r="Z88" s="3">
        <v>977.0860299632194</v>
      </c>
      <c r="AA88" s="30"/>
      <c r="AB88" s="3">
        <v>-381.06437893211904</v>
      </c>
      <c r="AC88" s="3">
        <v>-354.11348690113283</v>
      </c>
      <c r="AD88" s="3">
        <v>-382.55437398656824</v>
      </c>
      <c r="AE88" s="3">
        <v>-399.61054183738054</v>
      </c>
      <c r="AF88" s="3">
        <v>-413.17296194997618</v>
      </c>
      <c r="AG88" s="3">
        <v>-423.46676561562469</v>
      </c>
      <c r="AH88" s="3">
        <v>-434.91133743140966</v>
      </c>
      <c r="AI88" s="3">
        <v>-445.04162669322432</v>
      </c>
      <c r="AJ88" s="3">
        <v>-458.72865121469067</v>
      </c>
      <c r="AK88" s="3">
        <v>-548.25281042904851</v>
      </c>
      <c r="AL88" s="3">
        <v>-740.11999153445868</v>
      </c>
      <c r="AM88" s="3">
        <v>-977.0860299632194</v>
      </c>
      <c r="AN88" s="30"/>
      <c r="AO88" s="3">
        <v>0</v>
      </c>
      <c r="AP88" s="3">
        <v>0</v>
      </c>
      <c r="AQ88" s="3">
        <v>0</v>
      </c>
      <c r="AR88" s="3">
        <v>0</v>
      </c>
      <c r="AS88" s="3">
        <v>0</v>
      </c>
      <c r="AT88" s="3">
        <v>0</v>
      </c>
      <c r="AU88" s="3">
        <v>0</v>
      </c>
      <c r="AV88" s="3">
        <v>0</v>
      </c>
      <c r="AW88" s="3">
        <v>0</v>
      </c>
      <c r="AX88" s="3">
        <v>0</v>
      </c>
      <c r="AY88" s="3">
        <v>0</v>
      </c>
      <c r="AZ88" s="3">
        <v>0</v>
      </c>
      <c r="BA88" s="30"/>
      <c r="BB88" s="29"/>
      <c r="BC88" s="29"/>
      <c r="BD88" s="30"/>
      <c r="BE88" s="30"/>
    </row>
    <row r="89" spans="1:57" x14ac:dyDescent="0.35">
      <c r="A89" s="7" t="s">
        <v>22</v>
      </c>
      <c r="B89" s="18">
        <v>412.72</v>
      </c>
      <c r="C89" s="18">
        <v>415.8</v>
      </c>
      <c r="D89" s="18">
        <v>425.16319999999996</v>
      </c>
      <c r="E89" s="18">
        <v>434.71374099999991</v>
      </c>
      <c r="F89" s="18">
        <v>444.45513650999987</v>
      </c>
      <c r="G89" s="18">
        <v>454.39096329357483</v>
      </c>
      <c r="H89" s="18">
        <v>464.52486247494227</v>
      </c>
      <c r="I89" s="18">
        <v>474.86054066500969</v>
      </c>
      <c r="J89" s="18">
        <v>485.40177110672226</v>
      </c>
      <c r="K89" s="18">
        <v>529.70007817026851</v>
      </c>
      <c r="L89" s="18">
        <v>573.32777296477173</v>
      </c>
      <c r="M89" s="18">
        <v>620.52005903874272</v>
      </c>
      <c r="N89" s="30"/>
      <c r="O89" s="18">
        <v>11.802024255777459</v>
      </c>
      <c r="P89" s="18">
        <v>11.362826877042767</v>
      </c>
      <c r="Q89" s="18">
        <v>10.169872386618179</v>
      </c>
      <c r="R89" s="18">
        <v>10.879114796200669</v>
      </c>
      <c r="S89" s="18">
        <v>11.545880860522734</v>
      </c>
      <c r="T89" s="18">
        <v>12.201507750172926</v>
      </c>
      <c r="U89" s="18">
        <v>12.933421250337183</v>
      </c>
      <c r="V89" s="18">
        <v>13.677987035893906</v>
      </c>
      <c r="W89" s="18">
        <v>14.477115465447827</v>
      </c>
      <c r="X89" s="18">
        <v>17.92308809894655</v>
      </c>
      <c r="Y89" s="18">
        <v>23.310013872961559</v>
      </c>
      <c r="Z89" s="18">
        <v>30.015992585778818</v>
      </c>
      <c r="AA89" s="30"/>
      <c r="AB89" s="18">
        <v>400.91797574422259</v>
      </c>
      <c r="AC89" s="18">
        <v>404.43717312295723</v>
      </c>
      <c r="AD89" s="18">
        <v>414.99332761338178</v>
      </c>
      <c r="AE89" s="18">
        <v>423.83462620379925</v>
      </c>
      <c r="AF89" s="18">
        <v>432.90925564947713</v>
      </c>
      <c r="AG89" s="18">
        <v>442.18945554340189</v>
      </c>
      <c r="AH89" s="18">
        <v>451.59144122460509</v>
      </c>
      <c r="AI89" s="18">
        <v>461.18255362911577</v>
      </c>
      <c r="AJ89" s="18">
        <v>470.92465564127446</v>
      </c>
      <c r="AK89" s="18">
        <v>511.7769900713219</v>
      </c>
      <c r="AL89" s="18">
        <v>550.01775909181015</v>
      </c>
      <c r="AM89" s="18">
        <v>590.50406645296391</v>
      </c>
      <c r="AN89" s="30"/>
      <c r="AO89" s="18">
        <v>11.374308203524373</v>
      </c>
      <c r="AP89" s="18">
        <v>0</v>
      </c>
      <c r="AQ89" s="18">
        <v>12.444539714174025</v>
      </c>
      <c r="AR89" s="18">
        <v>12.444539714174025</v>
      </c>
      <c r="AS89" s="18">
        <v>12.444539714174025</v>
      </c>
      <c r="AT89" s="18">
        <v>12.444539714174025</v>
      </c>
      <c r="AU89" s="18">
        <v>12.444539714174025</v>
      </c>
      <c r="AV89" s="18">
        <v>12.444539714174025</v>
      </c>
      <c r="AW89" s="18">
        <v>12.444539714174025</v>
      </c>
      <c r="AX89" s="18">
        <v>12.444539714174025</v>
      </c>
      <c r="AY89" s="18">
        <v>12.444539714174025</v>
      </c>
      <c r="AZ89" s="18">
        <v>12.444539714174025</v>
      </c>
      <c r="BA89" s="30"/>
      <c r="BB89" s="29"/>
      <c r="BC89" s="29"/>
      <c r="BD89" s="30"/>
      <c r="BE89" s="30"/>
    </row>
    <row r="90" spans="1:57" x14ac:dyDescent="0.35">
      <c r="A90" s="10" t="s">
        <v>56</v>
      </c>
      <c r="B90" s="18">
        <v>412.72</v>
      </c>
      <c r="C90" s="18">
        <v>415.8</v>
      </c>
      <c r="D90" s="18">
        <v>425.16319999999996</v>
      </c>
      <c r="E90" s="18">
        <v>434.71374099999991</v>
      </c>
      <c r="F90" s="18">
        <v>444.45513650999987</v>
      </c>
      <c r="G90" s="18">
        <v>454.39096329357483</v>
      </c>
      <c r="H90" s="18">
        <v>464.52486247494227</v>
      </c>
      <c r="I90" s="18">
        <v>474.86054066500969</v>
      </c>
      <c r="J90" s="18">
        <v>485.40177110672226</v>
      </c>
      <c r="K90" s="18">
        <v>529.70007817026851</v>
      </c>
      <c r="L90" s="18">
        <v>573.32777296477173</v>
      </c>
      <c r="M90" s="18">
        <v>620.52005903874272</v>
      </c>
      <c r="N90" s="30"/>
      <c r="O90" s="18">
        <v>5.3984557321949111</v>
      </c>
      <c r="P90" s="18">
        <v>5.2601210081429164</v>
      </c>
      <c r="Q90" s="18">
        <v>4.779180940347338</v>
      </c>
      <c r="R90" s="18">
        <v>5.221358187445678</v>
      </c>
      <c r="S90" s="18">
        <v>5.6569204291499053</v>
      </c>
      <c r="T90" s="18">
        <v>6.1002596588087501</v>
      </c>
      <c r="U90" s="18">
        <v>6.5956257480027647</v>
      </c>
      <c r="V90" s="18">
        <v>7.1122208464427734</v>
      </c>
      <c r="W90" s="18">
        <v>7.672636641212276</v>
      </c>
      <c r="X90" s="18">
        <v>9.8576984544206017</v>
      </c>
      <c r="Y90" s="18">
        <v>12.820507630128857</v>
      </c>
      <c r="Z90" s="18">
        <v>16.508795922178351</v>
      </c>
      <c r="AA90" s="30"/>
      <c r="AB90" s="18">
        <v>407.32154426780511</v>
      </c>
      <c r="AC90" s="18">
        <v>410.53987899185711</v>
      </c>
      <c r="AD90" s="18">
        <v>420.38401905965264</v>
      </c>
      <c r="AE90" s="18">
        <v>429.49238281255424</v>
      </c>
      <c r="AF90" s="18">
        <v>438.79821608084995</v>
      </c>
      <c r="AG90" s="18">
        <v>448.29070363476609</v>
      </c>
      <c r="AH90" s="18">
        <v>457.92923672693951</v>
      </c>
      <c r="AI90" s="18">
        <v>467.74831981856693</v>
      </c>
      <c r="AJ90" s="18">
        <v>477.72913446551001</v>
      </c>
      <c r="AK90" s="18">
        <v>519.84237971584787</v>
      </c>
      <c r="AL90" s="18">
        <v>560.50726533464285</v>
      </c>
      <c r="AM90" s="18">
        <v>604.01126311656435</v>
      </c>
      <c r="AN90" s="30"/>
      <c r="AO90" s="18">
        <v>11.374308203524373</v>
      </c>
      <c r="AP90" s="18">
        <v>0</v>
      </c>
      <c r="AQ90" s="18">
        <v>12.444539714174025</v>
      </c>
      <c r="AR90" s="18">
        <v>12.444539714174025</v>
      </c>
      <c r="AS90" s="18">
        <v>12.444539714174025</v>
      </c>
      <c r="AT90" s="18">
        <v>12.444539714174025</v>
      </c>
      <c r="AU90" s="18">
        <v>12.444539714174025</v>
      </c>
      <c r="AV90" s="18">
        <v>12.444539714174025</v>
      </c>
      <c r="AW90" s="18">
        <v>12.444539714174025</v>
      </c>
      <c r="AX90" s="18">
        <v>12.444539714174025</v>
      </c>
      <c r="AY90" s="18">
        <v>12.444539714174025</v>
      </c>
      <c r="AZ90" s="18">
        <v>12.444539714174025</v>
      </c>
      <c r="BA90" s="30"/>
      <c r="BB90" s="29"/>
      <c r="BC90" s="29"/>
      <c r="BD90" s="30"/>
      <c r="BE90" s="30"/>
    </row>
    <row r="91" spans="1:57" x14ac:dyDescent="0.35">
      <c r="A91" s="10" t="s">
        <v>57</v>
      </c>
      <c r="B91" s="18">
        <v>0</v>
      </c>
      <c r="C91" s="18">
        <v>0</v>
      </c>
      <c r="D91" s="18">
        <v>0</v>
      </c>
      <c r="E91" s="18">
        <v>0</v>
      </c>
      <c r="F91" s="18">
        <v>0</v>
      </c>
      <c r="G91" s="18">
        <v>0</v>
      </c>
      <c r="H91" s="18">
        <v>0</v>
      </c>
      <c r="I91" s="18">
        <v>0</v>
      </c>
      <c r="J91" s="18">
        <v>0</v>
      </c>
      <c r="K91" s="18">
        <v>0</v>
      </c>
      <c r="L91" s="18">
        <v>0</v>
      </c>
      <c r="M91" s="18">
        <v>0</v>
      </c>
      <c r="N91" s="30"/>
      <c r="O91" s="18">
        <v>6.4035685235825479</v>
      </c>
      <c r="P91" s="18">
        <v>6.102705868899851</v>
      </c>
      <c r="Q91" s="18">
        <v>5.3906914462708411</v>
      </c>
      <c r="R91" s="18">
        <v>5.6577566087549913</v>
      </c>
      <c r="S91" s="18">
        <v>5.888960431372829</v>
      </c>
      <c r="T91" s="18">
        <v>6.1012480913641758</v>
      </c>
      <c r="U91" s="18">
        <v>6.3377955023344184</v>
      </c>
      <c r="V91" s="18">
        <v>6.565766189451133</v>
      </c>
      <c r="W91" s="18">
        <v>6.8044788242355514</v>
      </c>
      <c r="X91" s="18">
        <v>8.0653896445259488</v>
      </c>
      <c r="Y91" s="18">
        <v>10.489506242832702</v>
      </c>
      <c r="Z91" s="18">
        <v>13.507196663600469</v>
      </c>
      <c r="AA91" s="30"/>
      <c r="AB91" s="18">
        <v>-6.4035685235825479</v>
      </c>
      <c r="AC91" s="18">
        <v>-6.102705868899851</v>
      </c>
      <c r="AD91" s="18">
        <v>-5.3906914462708411</v>
      </c>
      <c r="AE91" s="18">
        <v>-5.6577566087549913</v>
      </c>
      <c r="AF91" s="18">
        <v>-5.888960431372829</v>
      </c>
      <c r="AG91" s="18">
        <v>-6.1012480913641758</v>
      </c>
      <c r="AH91" s="18">
        <v>-6.3377955023344184</v>
      </c>
      <c r="AI91" s="18">
        <v>-6.565766189451133</v>
      </c>
      <c r="AJ91" s="18">
        <v>-6.8044788242355514</v>
      </c>
      <c r="AK91" s="18">
        <v>-8.0653896445259488</v>
      </c>
      <c r="AL91" s="18">
        <v>-10.489506242832702</v>
      </c>
      <c r="AM91" s="18">
        <v>-13.507196663600469</v>
      </c>
      <c r="AN91" s="30"/>
      <c r="AO91" s="18">
        <v>0</v>
      </c>
      <c r="AP91" s="18">
        <v>0</v>
      </c>
      <c r="AQ91" s="18">
        <v>0</v>
      </c>
      <c r="AR91" s="18">
        <v>0</v>
      </c>
      <c r="AS91" s="18">
        <v>0</v>
      </c>
      <c r="AT91" s="18">
        <v>0</v>
      </c>
      <c r="AU91" s="18">
        <v>0</v>
      </c>
      <c r="AV91" s="18">
        <v>0</v>
      </c>
      <c r="AW91" s="18">
        <v>0</v>
      </c>
      <c r="AX91" s="18">
        <v>0</v>
      </c>
      <c r="AY91" s="18">
        <v>0</v>
      </c>
      <c r="AZ91" s="18">
        <v>0</v>
      </c>
      <c r="BA91" s="30"/>
      <c r="BB91" s="29"/>
      <c r="BC91" s="29"/>
      <c r="BD91" s="30"/>
      <c r="BE91" s="30"/>
    </row>
    <row r="92" spans="1:57" x14ac:dyDescent="0.35">
      <c r="A92" s="6" t="s">
        <v>21</v>
      </c>
      <c r="B92" s="3">
        <v>221.10000000000002</v>
      </c>
      <c r="C92" s="3">
        <v>222.75000000000003</v>
      </c>
      <c r="D92" s="3">
        <v>228.88800000000003</v>
      </c>
      <c r="E92" s="3">
        <v>235.18242000000006</v>
      </c>
      <c r="F92" s="3">
        <v>241.63706160000007</v>
      </c>
      <c r="G92" s="3">
        <v>248.25581589600006</v>
      </c>
      <c r="H92" s="3">
        <v>255.04266553920007</v>
      </c>
      <c r="I92" s="3">
        <v>262.0016868417697</v>
      </c>
      <c r="J92" s="3">
        <v>269.13705193022639</v>
      </c>
      <c r="K92" s="3">
        <v>299.52887089227187</v>
      </c>
      <c r="L92" s="3">
        <v>331.73848235123535</v>
      </c>
      <c r="M92" s="3">
        <v>367.39472739306882</v>
      </c>
      <c r="N92" s="30"/>
      <c r="O92" s="3">
        <v>46.031215341473469</v>
      </c>
      <c r="P92" s="3">
        <v>40.631644051585972</v>
      </c>
      <c r="Q92" s="3">
        <v>41.826337581412922</v>
      </c>
      <c r="R92" s="3">
        <v>45.081842292213892</v>
      </c>
      <c r="S92" s="3">
        <v>47.981831726294871</v>
      </c>
      <c r="T92" s="3">
        <v>50.707537143828247</v>
      </c>
      <c r="U92" s="3">
        <v>53.605176410788737</v>
      </c>
      <c r="V92" s="3">
        <v>56.660265613508216</v>
      </c>
      <c r="W92" s="3">
        <v>60.604834980436983</v>
      </c>
      <c r="X92" s="3">
        <v>78.158246969936584</v>
      </c>
      <c r="Y92" s="3">
        <v>105.89159818362025</v>
      </c>
      <c r="Z92" s="3">
        <v>140.96624068449015</v>
      </c>
      <c r="AA92" s="30"/>
      <c r="AB92" s="3">
        <v>175.06878465852657</v>
      </c>
      <c r="AC92" s="3">
        <v>182.11835594841406</v>
      </c>
      <c r="AD92" s="3">
        <v>187.0616624185871</v>
      </c>
      <c r="AE92" s="3">
        <v>190.10057770778616</v>
      </c>
      <c r="AF92" s="3">
        <v>193.6552298737052</v>
      </c>
      <c r="AG92" s="3">
        <v>197.54827875217183</v>
      </c>
      <c r="AH92" s="3">
        <v>201.43748912841133</v>
      </c>
      <c r="AI92" s="3">
        <v>205.34142122826148</v>
      </c>
      <c r="AJ92" s="3">
        <v>208.53221694978942</v>
      </c>
      <c r="AK92" s="3">
        <v>221.37062392233528</v>
      </c>
      <c r="AL92" s="3">
        <v>225.84688416761509</v>
      </c>
      <c r="AM92" s="3">
        <v>226.42848670857867</v>
      </c>
      <c r="AN92" s="30"/>
      <c r="AO92" s="3">
        <v>33.333847739538193</v>
      </c>
      <c r="AP92" s="3">
        <v>70.633088335722135</v>
      </c>
      <c r="AQ92" s="3">
        <v>28.998799894400655</v>
      </c>
      <c r="AR92" s="3">
        <v>28.998799894400655</v>
      </c>
      <c r="AS92" s="3">
        <v>28.998799894400655</v>
      </c>
      <c r="AT92" s="3">
        <v>28.998799894400655</v>
      </c>
      <c r="AU92" s="3">
        <v>28.998799894400655</v>
      </c>
      <c r="AV92" s="3">
        <v>28.998799894400655</v>
      </c>
      <c r="AW92" s="3">
        <v>28.998799894400655</v>
      </c>
      <c r="AX92" s="3">
        <v>28.998799894400655</v>
      </c>
      <c r="AY92" s="3">
        <v>28.998799894400655</v>
      </c>
      <c r="AZ92" s="3">
        <v>28.998799894400655</v>
      </c>
      <c r="BA92" s="30"/>
      <c r="BB92" s="29"/>
      <c r="BC92" s="29"/>
      <c r="BD92" s="30"/>
      <c r="BE92" s="30"/>
    </row>
    <row r="93" spans="1:57" x14ac:dyDescent="0.35">
      <c r="A93" s="9" t="s">
        <v>54</v>
      </c>
      <c r="B93" s="3">
        <v>221.10000000000002</v>
      </c>
      <c r="C93" s="3">
        <v>222.75000000000003</v>
      </c>
      <c r="D93" s="3">
        <v>228.88800000000003</v>
      </c>
      <c r="E93" s="3">
        <v>235.18242000000006</v>
      </c>
      <c r="F93" s="3">
        <v>241.63706160000007</v>
      </c>
      <c r="G93" s="3">
        <v>248.25581589600006</v>
      </c>
      <c r="H93" s="3">
        <v>255.04266553920007</v>
      </c>
      <c r="I93" s="3">
        <v>262.0016868417697</v>
      </c>
      <c r="J93" s="3">
        <v>269.13705193022639</v>
      </c>
      <c r="K93" s="3">
        <v>299.52887089227187</v>
      </c>
      <c r="L93" s="3">
        <v>331.73848235123535</v>
      </c>
      <c r="M93" s="3">
        <v>367.39472739306882</v>
      </c>
      <c r="N93" s="30"/>
      <c r="O93" s="3">
        <v>22.038346415767567</v>
      </c>
      <c r="P93" s="3">
        <v>19.754894509766412</v>
      </c>
      <c r="Q93" s="3">
        <v>20.666808708058618</v>
      </c>
      <c r="R93" s="3">
        <v>21.463293272206773</v>
      </c>
      <c r="S93" s="3">
        <v>21.979634889957623</v>
      </c>
      <c r="T93" s="3">
        <v>22.314800247967131</v>
      </c>
      <c r="U93" s="3">
        <v>22.624330836925125</v>
      </c>
      <c r="V93" s="3">
        <v>22.893083043045564</v>
      </c>
      <c r="W93" s="3">
        <v>23.395131865244849</v>
      </c>
      <c r="X93" s="3">
        <v>27.355386439477805</v>
      </c>
      <c r="Y93" s="3">
        <v>37.062059364267085</v>
      </c>
      <c r="Z93" s="3">
        <v>49.338184239571547</v>
      </c>
      <c r="AA93" s="30"/>
      <c r="AB93" s="3">
        <v>199.06165358423246</v>
      </c>
      <c r="AC93" s="3">
        <v>202.99510549023361</v>
      </c>
      <c r="AD93" s="3">
        <v>208.22119129194141</v>
      </c>
      <c r="AE93" s="3">
        <v>213.71912672779328</v>
      </c>
      <c r="AF93" s="3">
        <v>219.65742671004244</v>
      </c>
      <c r="AG93" s="3">
        <v>225.94101564803293</v>
      </c>
      <c r="AH93" s="3">
        <v>232.41833470227493</v>
      </c>
      <c r="AI93" s="3">
        <v>239.10860379872412</v>
      </c>
      <c r="AJ93" s="3">
        <v>245.74192006498154</v>
      </c>
      <c r="AK93" s="3">
        <v>272.17348445279407</v>
      </c>
      <c r="AL93" s="3">
        <v>294.67642298696825</v>
      </c>
      <c r="AM93" s="3">
        <v>318.05654315349727</v>
      </c>
      <c r="AN93" s="30"/>
      <c r="AO93" s="3">
        <v>33.333847739538193</v>
      </c>
      <c r="AP93" s="3">
        <v>70.633088335722135</v>
      </c>
      <c r="AQ93" s="3">
        <v>28.998799894400655</v>
      </c>
      <c r="AR93" s="3">
        <v>28.998799894400655</v>
      </c>
      <c r="AS93" s="3">
        <v>28.998799894400655</v>
      </c>
      <c r="AT93" s="3">
        <v>28.998799894400655</v>
      </c>
      <c r="AU93" s="3">
        <v>28.998799894400655</v>
      </c>
      <c r="AV93" s="3">
        <v>28.998799894400655</v>
      </c>
      <c r="AW93" s="3">
        <v>28.998799894400655</v>
      </c>
      <c r="AX93" s="3">
        <v>28.998799894400655</v>
      </c>
      <c r="AY93" s="3">
        <v>28.998799894400655</v>
      </c>
      <c r="AZ93" s="3">
        <v>28.998799894400655</v>
      </c>
      <c r="BA93" s="30"/>
      <c r="BB93" s="29"/>
      <c r="BC93" s="29"/>
      <c r="BD93" s="30"/>
      <c r="BE93" s="30"/>
    </row>
    <row r="94" spans="1:57" x14ac:dyDescent="0.35">
      <c r="A94" s="9" t="s">
        <v>55</v>
      </c>
      <c r="B94" s="3">
        <v>0</v>
      </c>
      <c r="C94" s="3">
        <v>0</v>
      </c>
      <c r="D94" s="3">
        <v>0</v>
      </c>
      <c r="E94" s="3">
        <v>0</v>
      </c>
      <c r="F94" s="3">
        <v>0</v>
      </c>
      <c r="G94" s="3">
        <v>0</v>
      </c>
      <c r="H94" s="3">
        <v>0</v>
      </c>
      <c r="I94" s="3">
        <v>0</v>
      </c>
      <c r="J94" s="3">
        <v>0</v>
      </c>
      <c r="K94" s="3">
        <v>0</v>
      </c>
      <c r="L94" s="3">
        <v>0</v>
      </c>
      <c r="M94" s="3">
        <v>0</v>
      </c>
      <c r="N94" s="30"/>
      <c r="O94" s="3">
        <v>23.992868925705903</v>
      </c>
      <c r="P94" s="3">
        <v>20.87674954181956</v>
      </c>
      <c r="Q94" s="3">
        <v>21.159528873354304</v>
      </c>
      <c r="R94" s="3">
        <v>23.618549020007119</v>
      </c>
      <c r="S94" s="3">
        <v>26.002196836337248</v>
      </c>
      <c r="T94" s="3">
        <v>28.392736895861116</v>
      </c>
      <c r="U94" s="3">
        <v>30.980845573863611</v>
      </c>
      <c r="V94" s="3">
        <v>33.767182570462651</v>
      </c>
      <c r="W94" s="3">
        <v>37.209703115192134</v>
      </c>
      <c r="X94" s="3">
        <v>50.80286053045878</v>
      </c>
      <c r="Y94" s="3">
        <v>68.829538819353161</v>
      </c>
      <c r="Z94" s="3">
        <v>91.628056444918599</v>
      </c>
      <c r="AA94" s="30"/>
      <c r="AB94" s="3">
        <v>-23.992868925705903</v>
      </c>
      <c r="AC94" s="3">
        <v>-20.87674954181956</v>
      </c>
      <c r="AD94" s="3">
        <v>-21.159528873354304</v>
      </c>
      <c r="AE94" s="3">
        <v>-23.618549020007119</v>
      </c>
      <c r="AF94" s="3">
        <v>-26.002196836337248</v>
      </c>
      <c r="AG94" s="3">
        <v>-28.392736895861116</v>
      </c>
      <c r="AH94" s="3">
        <v>-30.980845573863611</v>
      </c>
      <c r="AI94" s="3">
        <v>-33.767182570462651</v>
      </c>
      <c r="AJ94" s="3">
        <v>-37.209703115192134</v>
      </c>
      <c r="AK94" s="3">
        <v>-50.80286053045878</v>
      </c>
      <c r="AL94" s="3">
        <v>-68.829538819353161</v>
      </c>
      <c r="AM94" s="3">
        <v>-91.628056444918599</v>
      </c>
      <c r="AN94" s="30"/>
      <c r="AO94" s="3">
        <v>0</v>
      </c>
      <c r="AP94" s="3">
        <v>0</v>
      </c>
      <c r="AQ94" s="3">
        <v>0</v>
      </c>
      <c r="AR94" s="3">
        <v>0</v>
      </c>
      <c r="AS94" s="3">
        <v>0</v>
      </c>
      <c r="AT94" s="3">
        <v>0</v>
      </c>
      <c r="AU94" s="3">
        <v>0</v>
      </c>
      <c r="AV94" s="3">
        <v>0</v>
      </c>
      <c r="AW94" s="3">
        <v>0</v>
      </c>
      <c r="AX94" s="3">
        <v>0</v>
      </c>
      <c r="AY94" s="3">
        <v>0</v>
      </c>
      <c r="AZ94" s="3">
        <v>0</v>
      </c>
      <c r="BA94" s="30"/>
      <c r="BB94" s="29"/>
      <c r="BC94" s="29"/>
      <c r="BD94" s="30"/>
      <c r="BE94" s="30"/>
    </row>
    <row r="95" spans="1:57" x14ac:dyDescent="0.35">
      <c r="A95" s="7" t="s">
        <v>32</v>
      </c>
      <c r="B95" s="18">
        <v>230</v>
      </c>
      <c r="C95" s="18">
        <v>150</v>
      </c>
      <c r="D95" s="18">
        <v>0</v>
      </c>
      <c r="E95" s="18">
        <v>50</v>
      </c>
      <c r="F95" s="18">
        <v>100</v>
      </c>
      <c r="G95" s="18">
        <v>150</v>
      </c>
      <c r="H95" s="18">
        <v>200</v>
      </c>
      <c r="I95" s="18">
        <v>250</v>
      </c>
      <c r="J95" s="18">
        <v>300</v>
      </c>
      <c r="K95" s="18">
        <v>500</v>
      </c>
      <c r="L95" s="18">
        <v>550</v>
      </c>
      <c r="M95" s="18">
        <v>600</v>
      </c>
      <c r="N95" s="30"/>
      <c r="O95" s="18">
        <v>159.95570221526472</v>
      </c>
      <c r="P95" s="18">
        <v>153.14462874632051</v>
      </c>
      <c r="Q95" s="18">
        <v>145.76845104832302</v>
      </c>
      <c r="R95" s="18">
        <v>155.87987189115702</v>
      </c>
      <c r="S95" s="18">
        <v>164.16494076245914</v>
      </c>
      <c r="T95" s="18">
        <v>171.37307064270917</v>
      </c>
      <c r="U95" s="18">
        <v>179.21601664838204</v>
      </c>
      <c r="V95" s="18">
        <v>187.2724180444315</v>
      </c>
      <c r="W95" s="18">
        <v>198.39778938206791</v>
      </c>
      <c r="X95" s="18">
        <v>245.39981137214266</v>
      </c>
      <c r="Y95" s="18">
        <v>301.49647789005735</v>
      </c>
      <c r="Z95" s="18">
        <v>359.54207588207294</v>
      </c>
      <c r="AA95" s="30"/>
      <c r="AB95" s="18">
        <v>70.044297784735278</v>
      </c>
      <c r="AC95" s="18">
        <v>-3.1446287463205032</v>
      </c>
      <c r="AD95" s="18">
        <v>-145.76845104832302</v>
      </c>
      <c r="AE95" s="18">
        <v>-105.87987189115702</v>
      </c>
      <c r="AF95" s="18">
        <v>-64.164940762459139</v>
      </c>
      <c r="AG95" s="18">
        <v>-21.373070642709191</v>
      </c>
      <c r="AH95" s="18">
        <v>20.78398335161797</v>
      </c>
      <c r="AI95" s="18">
        <v>62.727581955568496</v>
      </c>
      <c r="AJ95" s="18">
        <v>101.60221061793213</v>
      </c>
      <c r="AK95" s="18">
        <v>254.60018862785736</v>
      </c>
      <c r="AL95" s="18">
        <v>248.50352210994268</v>
      </c>
      <c r="AM95" s="18">
        <v>240.45792411792706</v>
      </c>
      <c r="AN95" s="30"/>
      <c r="AO95" s="18">
        <v>106.56262219447342</v>
      </c>
      <c r="AP95" s="18">
        <v>138.4241120870357</v>
      </c>
      <c r="AQ95" s="18">
        <v>0.72431515173331007</v>
      </c>
      <c r="AR95" s="18">
        <v>0.72431515173331007</v>
      </c>
      <c r="AS95" s="18">
        <v>0.72431515173331007</v>
      </c>
      <c r="AT95" s="18">
        <v>0.72431515173331007</v>
      </c>
      <c r="AU95" s="18">
        <v>0.72431515173331007</v>
      </c>
      <c r="AV95" s="18">
        <v>0.72431515173331007</v>
      </c>
      <c r="AW95" s="18">
        <v>0.72431515173331007</v>
      </c>
      <c r="AX95" s="18">
        <v>0.72431515173331007</v>
      </c>
      <c r="AY95" s="18">
        <v>0.72431515173331007</v>
      </c>
      <c r="AZ95" s="18">
        <v>0.72431515173331007</v>
      </c>
      <c r="BA95" s="30"/>
      <c r="BB95" s="29"/>
      <c r="BC95" s="29"/>
      <c r="BD95" s="30"/>
      <c r="BE95" s="30"/>
    </row>
    <row r="96" spans="1:57" x14ac:dyDescent="0.35">
      <c r="A96" s="10" t="s">
        <v>58</v>
      </c>
      <c r="B96" s="18">
        <v>230</v>
      </c>
      <c r="C96" s="18">
        <v>150</v>
      </c>
      <c r="D96" s="18">
        <v>0</v>
      </c>
      <c r="E96" s="18">
        <v>50</v>
      </c>
      <c r="F96" s="18">
        <v>100</v>
      </c>
      <c r="G96" s="18">
        <v>150</v>
      </c>
      <c r="H96" s="18">
        <v>200</v>
      </c>
      <c r="I96" s="18">
        <v>250</v>
      </c>
      <c r="J96" s="18">
        <v>300</v>
      </c>
      <c r="K96" s="18">
        <v>500</v>
      </c>
      <c r="L96" s="18">
        <v>550</v>
      </c>
      <c r="M96" s="18">
        <v>600</v>
      </c>
      <c r="N96" s="30"/>
      <c r="O96" s="18">
        <v>47.817265954750162</v>
      </c>
      <c r="P96" s="18">
        <v>45.604983177874388</v>
      </c>
      <c r="Q96" s="18">
        <v>42.135719378363234</v>
      </c>
      <c r="R96" s="18">
        <v>45.252678966601657</v>
      </c>
      <c r="S96" s="18">
        <v>47.86235394600304</v>
      </c>
      <c r="T96" s="18">
        <v>50.177344851724001</v>
      </c>
      <c r="U96" s="18">
        <v>52.696954584225502</v>
      </c>
      <c r="V96" s="18">
        <v>55.299132876339456</v>
      </c>
      <c r="W96" s="18">
        <v>58.831430771008812</v>
      </c>
      <c r="X96" s="18">
        <v>73.380393958562479</v>
      </c>
      <c r="Y96" s="18">
        <v>97.396559886787998</v>
      </c>
      <c r="Z96" s="18">
        <v>124.78400557261281</v>
      </c>
      <c r="AA96" s="30"/>
      <c r="AB96" s="18">
        <v>182.18273404524984</v>
      </c>
      <c r="AC96" s="18">
        <v>104.39501682212561</v>
      </c>
      <c r="AD96" s="18">
        <v>-42.135719378363234</v>
      </c>
      <c r="AE96" s="18">
        <v>4.7473210333983431</v>
      </c>
      <c r="AF96" s="18">
        <v>52.13764605399696</v>
      </c>
      <c r="AG96" s="18">
        <v>99.822655148275999</v>
      </c>
      <c r="AH96" s="18">
        <v>147.30304541577451</v>
      </c>
      <c r="AI96" s="18">
        <v>194.70086712366054</v>
      </c>
      <c r="AJ96" s="18">
        <v>241.1685692289912</v>
      </c>
      <c r="AK96" s="18">
        <v>426.61960604143752</v>
      </c>
      <c r="AL96" s="18">
        <v>452.603440113212</v>
      </c>
      <c r="AM96" s="18">
        <v>475.21599442738716</v>
      </c>
      <c r="AN96" s="30"/>
      <c r="AO96" s="18">
        <v>106.56262219447342</v>
      </c>
      <c r="AP96" s="18">
        <v>138.4241120870357</v>
      </c>
      <c r="AQ96" s="18">
        <v>0.72431515173331007</v>
      </c>
      <c r="AR96" s="18">
        <v>0.72431515173331007</v>
      </c>
      <c r="AS96" s="18">
        <v>0.72431515173331007</v>
      </c>
      <c r="AT96" s="18">
        <v>0.72431515173331007</v>
      </c>
      <c r="AU96" s="18">
        <v>0.72431515173331007</v>
      </c>
      <c r="AV96" s="18">
        <v>0.72431515173331007</v>
      </c>
      <c r="AW96" s="18">
        <v>0.72431515173331007</v>
      </c>
      <c r="AX96" s="18">
        <v>0.72431515173331007</v>
      </c>
      <c r="AY96" s="18">
        <v>0.72431515173331007</v>
      </c>
      <c r="AZ96" s="18">
        <v>0.72431515173331007</v>
      </c>
      <c r="BA96" s="30"/>
      <c r="BB96" s="29"/>
      <c r="BC96" s="29"/>
      <c r="BD96" s="30"/>
      <c r="BE96" s="30"/>
    </row>
    <row r="97" spans="1:57" x14ac:dyDescent="0.35">
      <c r="A97" s="10" t="s">
        <v>67</v>
      </c>
      <c r="B97" s="18">
        <v>0</v>
      </c>
      <c r="C97" s="18">
        <v>0</v>
      </c>
      <c r="D97" s="18">
        <v>0</v>
      </c>
      <c r="E97" s="18">
        <v>0</v>
      </c>
      <c r="F97" s="18">
        <v>0</v>
      </c>
      <c r="G97" s="18">
        <v>0</v>
      </c>
      <c r="H97" s="18">
        <v>0</v>
      </c>
      <c r="I97" s="18">
        <v>0</v>
      </c>
      <c r="J97" s="18">
        <v>0</v>
      </c>
      <c r="K97" s="18">
        <v>0</v>
      </c>
      <c r="L97" s="18">
        <v>0</v>
      </c>
      <c r="M97" s="18">
        <v>0</v>
      </c>
      <c r="N97" s="30"/>
      <c r="O97" s="18">
        <v>3.0114269401851446</v>
      </c>
      <c r="P97" s="18">
        <v>2.8402829659208919</v>
      </c>
      <c r="Q97" s="18">
        <v>2.3453723623740812</v>
      </c>
      <c r="R97" s="18">
        <v>2.9071637764993628</v>
      </c>
      <c r="S97" s="18">
        <v>3.4819944852831677</v>
      </c>
      <c r="T97" s="18">
        <v>4.0736504185640241</v>
      </c>
      <c r="U97" s="18">
        <v>4.7189318426679066</v>
      </c>
      <c r="V97" s="18">
        <v>5.4105410915190078</v>
      </c>
      <c r="W97" s="18">
        <v>6.2399282099414233</v>
      </c>
      <c r="X97" s="18">
        <v>8.9748186892541302</v>
      </c>
      <c r="Y97" s="18">
        <v>11.026398958427022</v>
      </c>
      <c r="Z97" s="18">
        <v>13.149256000471228</v>
      </c>
      <c r="AA97" s="30"/>
      <c r="AB97" s="18">
        <v>-3.0114269401851446</v>
      </c>
      <c r="AC97" s="18">
        <v>-2.8402829659208919</v>
      </c>
      <c r="AD97" s="18">
        <v>-2.3453723623740812</v>
      </c>
      <c r="AE97" s="18">
        <v>-2.9071637764993628</v>
      </c>
      <c r="AF97" s="18">
        <v>-3.4819944852831677</v>
      </c>
      <c r="AG97" s="18">
        <v>-4.0736504185640241</v>
      </c>
      <c r="AH97" s="18">
        <v>-4.7189318426679066</v>
      </c>
      <c r="AI97" s="18">
        <v>-5.4105410915190078</v>
      </c>
      <c r="AJ97" s="18">
        <v>-6.2399282099414233</v>
      </c>
      <c r="AK97" s="18">
        <v>-8.9748186892541302</v>
      </c>
      <c r="AL97" s="18">
        <v>-11.026398958427022</v>
      </c>
      <c r="AM97" s="18">
        <v>-13.149256000471228</v>
      </c>
      <c r="AN97" s="30"/>
      <c r="AO97" s="18">
        <v>0</v>
      </c>
      <c r="AP97" s="18">
        <v>0</v>
      </c>
      <c r="AQ97" s="18">
        <v>0</v>
      </c>
      <c r="AR97" s="18">
        <v>0</v>
      </c>
      <c r="AS97" s="18">
        <v>0</v>
      </c>
      <c r="AT97" s="18">
        <v>0</v>
      </c>
      <c r="AU97" s="18">
        <v>0</v>
      </c>
      <c r="AV97" s="18">
        <v>0</v>
      </c>
      <c r="AW97" s="18">
        <v>0</v>
      </c>
      <c r="AX97" s="18">
        <v>0</v>
      </c>
      <c r="AY97" s="18">
        <v>0</v>
      </c>
      <c r="AZ97" s="18">
        <v>0</v>
      </c>
      <c r="BA97" s="30"/>
      <c r="BB97" s="29"/>
      <c r="BC97" s="29"/>
      <c r="BD97" s="30"/>
      <c r="BE97" s="30"/>
    </row>
    <row r="98" spans="1:57" x14ac:dyDescent="0.35">
      <c r="A98" s="10" t="s">
        <v>68</v>
      </c>
      <c r="B98" s="18">
        <v>0</v>
      </c>
      <c r="C98" s="18">
        <v>0</v>
      </c>
      <c r="D98" s="18">
        <v>0</v>
      </c>
      <c r="E98" s="18">
        <v>0</v>
      </c>
      <c r="F98" s="18">
        <v>0</v>
      </c>
      <c r="G98" s="18">
        <v>0</v>
      </c>
      <c r="H98" s="18">
        <v>0</v>
      </c>
      <c r="I98" s="18">
        <v>0</v>
      </c>
      <c r="J98" s="18">
        <v>0</v>
      </c>
      <c r="K98" s="18">
        <v>0</v>
      </c>
      <c r="L98" s="18">
        <v>0</v>
      </c>
      <c r="M98" s="18">
        <v>0</v>
      </c>
      <c r="N98" s="30"/>
      <c r="O98" s="18">
        <v>84.854849840584137</v>
      </c>
      <c r="P98" s="18">
        <v>87.183777777010121</v>
      </c>
      <c r="Q98" s="18">
        <v>79.702368761305877</v>
      </c>
      <c r="R98" s="18">
        <v>84.709341767897115</v>
      </c>
      <c r="S98" s="18">
        <v>88.662257703081465</v>
      </c>
      <c r="T98" s="18">
        <v>91.981688596892283</v>
      </c>
      <c r="U98" s="18">
        <v>95.591474850560815</v>
      </c>
      <c r="V98" s="18">
        <v>99.261904684446421</v>
      </c>
      <c r="W98" s="18">
        <v>104.49481577462672</v>
      </c>
      <c r="X98" s="18">
        <v>127.60790191351418</v>
      </c>
      <c r="Y98" s="18">
        <v>149.53624321411431</v>
      </c>
      <c r="Z98" s="18">
        <v>169.68952609714282</v>
      </c>
      <c r="AA98" s="30"/>
      <c r="AB98" s="18">
        <v>-84.854849840584137</v>
      </c>
      <c r="AC98" s="18">
        <v>-87.183777777010121</v>
      </c>
      <c r="AD98" s="18">
        <v>-79.702368761305877</v>
      </c>
      <c r="AE98" s="18">
        <v>-84.709341767897115</v>
      </c>
      <c r="AF98" s="18">
        <v>-88.662257703081465</v>
      </c>
      <c r="AG98" s="18">
        <v>-91.981688596892283</v>
      </c>
      <c r="AH98" s="18">
        <v>-95.591474850560815</v>
      </c>
      <c r="AI98" s="18">
        <v>-99.261904684446421</v>
      </c>
      <c r="AJ98" s="18">
        <v>-104.49481577462672</v>
      </c>
      <c r="AK98" s="18">
        <v>-127.60790191351418</v>
      </c>
      <c r="AL98" s="18">
        <v>-149.53624321411431</v>
      </c>
      <c r="AM98" s="18">
        <v>-169.68952609714282</v>
      </c>
      <c r="AN98" s="30"/>
      <c r="AO98" s="18">
        <v>0</v>
      </c>
      <c r="AP98" s="18">
        <v>0</v>
      </c>
      <c r="AQ98" s="18">
        <v>0</v>
      </c>
      <c r="AR98" s="18">
        <v>0</v>
      </c>
      <c r="AS98" s="18">
        <v>0</v>
      </c>
      <c r="AT98" s="18">
        <v>0</v>
      </c>
      <c r="AU98" s="18">
        <v>0</v>
      </c>
      <c r="AV98" s="18">
        <v>0</v>
      </c>
      <c r="AW98" s="18">
        <v>0</v>
      </c>
      <c r="AX98" s="18">
        <v>0</v>
      </c>
      <c r="AY98" s="18">
        <v>0</v>
      </c>
      <c r="AZ98" s="18">
        <v>0</v>
      </c>
      <c r="BA98" s="30"/>
      <c r="BB98" s="29"/>
      <c r="BC98" s="29"/>
      <c r="BD98" s="30"/>
      <c r="BE98" s="30"/>
    </row>
    <row r="99" spans="1:57" x14ac:dyDescent="0.35">
      <c r="A99" s="10" t="s">
        <v>69</v>
      </c>
      <c r="B99" s="18">
        <v>0</v>
      </c>
      <c r="C99" s="18">
        <v>0</v>
      </c>
      <c r="D99" s="18">
        <v>0</v>
      </c>
      <c r="E99" s="18">
        <v>0</v>
      </c>
      <c r="F99" s="18">
        <v>0</v>
      </c>
      <c r="G99" s="18">
        <v>0</v>
      </c>
      <c r="H99" s="18">
        <v>0</v>
      </c>
      <c r="I99" s="18">
        <v>0</v>
      </c>
      <c r="J99" s="18">
        <v>0</v>
      </c>
      <c r="K99" s="18">
        <v>0</v>
      </c>
      <c r="L99" s="18">
        <v>0</v>
      </c>
      <c r="M99" s="18">
        <v>0</v>
      </c>
      <c r="N99" s="30"/>
      <c r="O99" s="18">
        <v>24.272159479745277</v>
      </c>
      <c r="P99" s="18">
        <v>17.515584825515102</v>
      </c>
      <c r="Q99" s="18">
        <v>21.584990546279812</v>
      </c>
      <c r="R99" s="18">
        <v>23.010687380158878</v>
      </c>
      <c r="S99" s="18">
        <v>24.15833462809147</v>
      </c>
      <c r="T99" s="18">
        <v>25.140386775528878</v>
      </c>
      <c r="U99" s="18">
        <v>26.208655370927822</v>
      </c>
      <c r="V99" s="18">
        <v>27.300839392126619</v>
      </c>
      <c r="W99" s="18">
        <v>28.83161462649095</v>
      </c>
      <c r="X99" s="18">
        <v>35.43669681081186</v>
      </c>
      <c r="Y99" s="18">
        <v>43.537275830728028</v>
      </c>
      <c r="Z99" s="18">
        <v>51.919288211846037</v>
      </c>
      <c r="AA99" s="30"/>
      <c r="AB99" s="18">
        <v>-24.272159479745277</v>
      </c>
      <c r="AC99" s="18">
        <v>-17.515584825515102</v>
      </c>
      <c r="AD99" s="18">
        <v>-21.584990546279812</v>
      </c>
      <c r="AE99" s="18">
        <v>-23.010687380158878</v>
      </c>
      <c r="AF99" s="18">
        <v>-24.15833462809147</v>
      </c>
      <c r="AG99" s="18">
        <v>-25.140386775528878</v>
      </c>
      <c r="AH99" s="18">
        <v>-26.208655370927822</v>
      </c>
      <c r="AI99" s="18">
        <v>-27.300839392126619</v>
      </c>
      <c r="AJ99" s="18">
        <v>-28.83161462649095</v>
      </c>
      <c r="AK99" s="18">
        <v>-35.43669681081186</v>
      </c>
      <c r="AL99" s="18">
        <v>-43.537275830728028</v>
      </c>
      <c r="AM99" s="18">
        <v>-51.919288211846037</v>
      </c>
      <c r="AN99" s="30"/>
      <c r="AO99" s="18">
        <v>0</v>
      </c>
      <c r="AP99" s="18">
        <v>0</v>
      </c>
      <c r="AQ99" s="18">
        <v>0</v>
      </c>
      <c r="AR99" s="18">
        <v>0</v>
      </c>
      <c r="AS99" s="18">
        <v>0</v>
      </c>
      <c r="AT99" s="18">
        <v>0</v>
      </c>
      <c r="AU99" s="18">
        <v>0</v>
      </c>
      <c r="AV99" s="18">
        <v>0</v>
      </c>
      <c r="AW99" s="18">
        <v>0</v>
      </c>
      <c r="AX99" s="18">
        <v>0</v>
      </c>
      <c r="AY99" s="18">
        <v>0</v>
      </c>
      <c r="AZ99" s="18">
        <v>0</v>
      </c>
      <c r="BA99" s="30"/>
      <c r="BB99" s="29"/>
      <c r="BC99" s="29"/>
      <c r="BD99" s="30"/>
      <c r="BE99" s="30"/>
    </row>
    <row r="100" spans="1:57" x14ac:dyDescent="0.35">
      <c r="A100" s="35" t="s">
        <v>6</v>
      </c>
      <c r="B100" s="3">
        <f t="shared" ref="B100:AM100" si="2">B72-B73-B78-B85-B89-B92-B95</f>
        <v>18085.593312562814</v>
      </c>
      <c r="C100" s="3">
        <f t="shared" si="2"/>
        <v>17562.441515160393</v>
      </c>
      <c r="D100" s="3">
        <f t="shared" si="2"/>
        <v>17885.512101205946</v>
      </c>
      <c r="E100" s="3">
        <f t="shared" si="2"/>
        <v>18497.32146935727</v>
      </c>
      <c r="F100" s="3">
        <f t="shared" si="2"/>
        <v>19400.352843134686</v>
      </c>
      <c r="G100" s="3">
        <f t="shared" si="2"/>
        <v>19284.171900667483</v>
      </c>
      <c r="H100" s="3">
        <f t="shared" si="2"/>
        <v>19256.665258409263</v>
      </c>
      <c r="I100" s="3">
        <f t="shared" si="2"/>
        <v>19407.710972772329</v>
      </c>
      <c r="J100" s="3">
        <f t="shared" si="2"/>
        <v>19646.10440126498</v>
      </c>
      <c r="K100" s="3">
        <f t="shared" si="2"/>
        <v>20002.773877954161</v>
      </c>
      <c r="L100" s="3">
        <f t="shared" si="2"/>
        <v>23528.030614386116</v>
      </c>
      <c r="M100" s="3">
        <f t="shared" si="2"/>
        <v>27123.197300925578</v>
      </c>
      <c r="O100" s="3">
        <f t="shared" si="2"/>
        <v>11350.348594671319</v>
      </c>
      <c r="P100" s="3">
        <f t="shared" si="2"/>
        <v>11498.268662612461</v>
      </c>
      <c r="Q100" s="3">
        <f t="shared" si="2"/>
        <v>11828.408430038264</v>
      </c>
      <c r="R100" s="3">
        <f t="shared" si="2"/>
        <v>12433.640731695197</v>
      </c>
      <c r="S100" s="3">
        <f t="shared" si="2"/>
        <v>13017.507642159733</v>
      </c>
      <c r="T100" s="3">
        <f t="shared" si="2"/>
        <v>13551.981657107619</v>
      </c>
      <c r="U100" s="3">
        <f t="shared" si="2"/>
        <v>14179.343336444208</v>
      </c>
      <c r="V100" s="3">
        <f t="shared" si="2"/>
        <v>14791.172012533158</v>
      </c>
      <c r="W100" s="3">
        <f t="shared" si="2"/>
        <v>15489.176906639674</v>
      </c>
      <c r="X100" s="3">
        <f t="shared" si="2"/>
        <v>18299.875023979028</v>
      </c>
      <c r="Y100" s="3">
        <f t="shared" si="2"/>
        <v>21467.318542014887</v>
      </c>
      <c r="Z100" s="3">
        <f t="shared" si="2"/>
        <v>24314.170079492531</v>
      </c>
      <c r="AB100" s="3">
        <f t="shared" si="2"/>
        <v>6735.2447178914963</v>
      </c>
      <c r="AC100" s="3">
        <f t="shared" si="2"/>
        <v>6064.172852547922</v>
      </c>
      <c r="AD100" s="3">
        <f t="shared" si="2"/>
        <v>6057.1036711676852</v>
      </c>
      <c r="AE100" s="3">
        <f t="shared" si="2"/>
        <v>6063.6807376620809</v>
      </c>
      <c r="AF100" s="3">
        <f t="shared" si="2"/>
        <v>6382.8452009749672</v>
      </c>
      <c r="AG100" s="3">
        <f t="shared" si="2"/>
        <v>5732.1902435598577</v>
      </c>
      <c r="AH100" s="3">
        <f t="shared" si="2"/>
        <v>5077.3219219650637</v>
      </c>
      <c r="AI100" s="3">
        <f t="shared" si="2"/>
        <v>4616.538960239167</v>
      </c>
      <c r="AJ100" s="3">
        <f t="shared" si="2"/>
        <v>4156.9274946253099</v>
      </c>
      <c r="AK100" s="3">
        <f t="shared" si="2"/>
        <v>1702.8988539751394</v>
      </c>
      <c r="AL100" s="3">
        <f t="shared" si="2"/>
        <v>2060.712072371221</v>
      </c>
      <c r="AM100" s="3">
        <f t="shared" si="2"/>
        <v>2809.0272214330507</v>
      </c>
    </row>
  </sheetData>
  <mergeCells count="1">
    <mergeCell ref="BB3:BC3"/>
  </mergeCells>
  <conditionalFormatting sqref="AP6 AU6:AX6">
    <cfRule type="cellIs" dxfId="109" priority="42" operator="lessThan">
      <formula>0</formula>
    </cfRule>
  </conditionalFormatting>
  <conditionalFormatting sqref="AY6">
    <cfRule type="cellIs" dxfId="108" priority="5" operator="lessThan">
      <formula>0</formula>
    </cfRule>
  </conditionalFormatting>
  <conditionalFormatting sqref="AZ6">
    <cfRule type="cellIs" dxfId="107" priority="4" operator="lessThan">
      <formula>0</formula>
    </cfRule>
  </conditionalFormatting>
  <conditionalFormatting sqref="BD6:BD35">
    <cfRule type="colorScale" priority="3016">
      <colorScale>
        <cfvo type="min"/>
        <cfvo type="percentile" val="50"/>
        <cfvo type="max"/>
        <color rgb="FFFF0000"/>
        <color theme="0"/>
        <color theme="3"/>
      </colorScale>
    </cfRule>
  </conditionalFormatting>
  <conditionalFormatting sqref="BD38:BD65">
    <cfRule type="colorScale" priority="3048">
      <colorScale>
        <cfvo type="min"/>
        <cfvo type="percentile" val="50"/>
        <cfvo type="max"/>
        <color rgb="FFFF0000"/>
        <color theme="0"/>
        <color theme="3"/>
      </colorScale>
    </cfRule>
  </conditionalFormatting>
  <conditionalFormatting sqref="BD72:BD99">
    <cfRule type="colorScale" priority="3080">
      <colorScale>
        <cfvo type="min"/>
        <cfvo type="percentile" val="50"/>
        <cfvo type="max"/>
        <color rgb="FFFF0000"/>
        <color theme="0"/>
        <color theme="3"/>
      </colorScale>
    </cfRule>
  </conditionalFormatting>
  <conditionalFormatting sqref="B6:J6">
    <cfRule type="cellIs" dxfId="106" priority="41" operator="notEqual">
      <formula>#REF!</formula>
    </cfRule>
  </conditionalFormatting>
  <conditionalFormatting sqref="O6:W6">
    <cfRule type="cellIs" dxfId="105" priority="40" operator="notEqual">
      <formula>#REF!</formula>
    </cfRule>
  </conditionalFormatting>
  <conditionalFormatting sqref="AO6">
    <cfRule type="cellIs" dxfId="104" priority="39" operator="notEqual">
      <formula>#REF!</formula>
    </cfRule>
  </conditionalFormatting>
  <conditionalFormatting sqref="B38:J38">
    <cfRule type="cellIs" dxfId="103" priority="38" operator="notEqual">
      <formula>#REF!</formula>
    </cfRule>
  </conditionalFormatting>
  <conditionalFormatting sqref="O38:W38">
    <cfRule type="cellIs" dxfId="102" priority="37" operator="notEqual">
      <formula>#REF!</formula>
    </cfRule>
  </conditionalFormatting>
  <conditionalFormatting sqref="B72:J72">
    <cfRule type="cellIs" dxfId="101" priority="36" operator="notEqual">
      <formula>#REF!</formula>
    </cfRule>
  </conditionalFormatting>
  <conditionalFormatting sqref="AO38:AW38">
    <cfRule type="cellIs" dxfId="100" priority="35" operator="notEqual">
      <formula>#REF!</formula>
    </cfRule>
  </conditionalFormatting>
  <conditionalFormatting sqref="O72:W72">
    <cfRule type="cellIs" dxfId="99" priority="34" operator="notEqual">
      <formula>#REF!</formula>
    </cfRule>
  </conditionalFormatting>
  <conditionalFormatting sqref="AO72:AW72">
    <cfRule type="cellIs" dxfId="98" priority="33" operator="notEqual">
      <formula>#REF!</formula>
    </cfRule>
  </conditionalFormatting>
  <conditionalFormatting sqref="AO7:AW7 K7:M7">
    <cfRule type="cellIs" dxfId="97" priority="32" operator="notEqual">
      <formula>#REF!</formula>
    </cfRule>
  </conditionalFormatting>
  <conditionalFormatting sqref="AO12:AW12 K12:M12">
    <cfRule type="cellIs" dxfId="96" priority="30" operator="notEqual">
      <formula>#REF!</formula>
    </cfRule>
  </conditionalFormatting>
  <conditionalFormatting sqref="AO19:AW19 K19:M19">
    <cfRule type="cellIs" dxfId="95" priority="29" operator="notEqual">
      <formula>#REF!</formula>
    </cfRule>
  </conditionalFormatting>
  <conditionalFormatting sqref="AO23:AW23 K23:M23">
    <cfRule type="cellIs" dxfId="94" priority="27" operator="notEqual">
      <formula>#REF!</formula>
    </cfRule>
  </conditionalFormatting>
  <conditionalFormatting sqref="AO26:AW26 K26:M26">
    <cfRule type="cellIs" dxfId="93" priority="26" operator="notEqual">
      <formula>#REF!</formula>
    </cfRule>
  </conditionalFormatting>
  <conditionalFormatting sqref="AO29:AW29 K29:M29">
    <cfRule type="cellIs" dxfId="92" priority="25" operator="notEqual">
      <formula>#REF!</formula>
    </cfRule>
  </conditionalFormatting>
  <conditionalFormatting sqref="AO39:AW39 K39:M39">
    <cfRule type="cellIs" dxfId="91" priority="23" operator="notEqual">
      <formula>#REF!</formula>
    </cfRule>
  </conditionalFormatting>
  <conditionalFormatting sqref="AO44:AW44 K44:M44">
    <cfRule type="cellIs" dxfId="90" priority="21" operator="notEqual">
      <formula>#REF!</formula>
    </cfRule>
  </conditionalFormatting>
  <conditionalFormatting sqref="AO51:AW51 K51:M51">
    <cfRule type="cellIs" dxfId="89" priority="20" operator="notEqual">
      <formula>#REF!</formula>
    </cfRule>
  </conditionalFormatting>
  <conditionalFormatting sqref="AO55:AW55 K55:M55">
    <cfRule type="cellIs" dxfId="88" priority="18" operator="notEqual">
      <formula>#REF!</formula>
    </cfRule>
  </conditionalFormatting>
  <conditionalFormatting sqref="AO58:AW58 K58:M58">
    <cfRule type="cellIs" dxfId="87" priority="17" operator="notEqual">
      <formula>#REF!</formula>
    </cfRule>
  </conditionalFormatting>
  <conditionalFormatting sqref="AO61:AW61 K61:M61">
    <cfRule type="cellIs" dxfId="86" priority="16" operator="notEqual">
      <formula>#REF!</formula>
    </cfRule>
  </conditionalFormatting>
  <conditionalFormatting sqref="AO73:AW73 K73:M73">
    <cfRule type="cellIs" dxfId="85" priority="14" operator="notEqual">
      <formula>#REF!</formula>
    </cfRule>
  </conditionalFormatting>
  <conditionalFormatting sqref="AO78:AW78 K78:M78">
    <cfRule type="cellIs" dxfId="84" priority="12" operator="notEqual">
      <formula>#REF!</formula>
    </cfRule>
  </conditionalFormatting>
  <conditionalFormatting sqref="AO85:AW85 K85:M85">
    <cfRule type="cellIs" dxfId="83" priority="11" operator="notEqual">
      <formula>#REF!</formula>
    </cfRule>
  </conditionalFormatting>
  <conditionalFormatting sqref="AO89:AW89 K89:M89">
    <cfRule type="cellIs" dxfId="82" priority="9" operator="notEqual">
      <formula>#REF!</formula>
    </cfRule>
  </conditionalFormatting>
  <conditionalFormatting sqref="AO92:AW92 K92:M92">
    <cfRule type="cellIs" dxfId="81" priority="8" operator="notEqual">
      <formula>#REF!</formula>
    </cfRule>
  </conditionalFormatting>
  <conditionalFormatting sqref="AO95:AW95 K95:M95">
    <cfRule type="cellIs" dxfId="80" priority="7" operator="notEqual">
      <formula>#REF!</formula>
    </cfRule>
  </conditionalFormatting>
  <conditionalFormatting sqref="O7:W7">
    <cfRule type="cellIs" dxfId="79" priority="43" operator="notEqual">
      <formula>#REF!</formula>
    </cfRule>
  </conditionalFormatting>
  <conditionalFormatting sqref="O12:W12">
    <cfRule type="cellIs" dxfId="78" priority="45" operator="notEqual">
      <formula>#REF!</formula>
    </cfRule>
  </conditionalFormatting>
  <conditionalFormatting sqref="O19:W19">
    <cfRule type="cellIs" dxfId="77" priority="46" operator="notEqual">
      <formula>#REF!</formula>
    </cfRule>
  </conditionalFormatting>
  <conditionalFormatting sqref="O23:W23">
    <cfRule type="cellIs" dxfId="76" priority="48" operator="notEqual">
      <formula>#REF!</formula>
    </cfRule>
  </conditionalFormatting>
  <conditionalFormatting sqref="O26:W26">
    <cfRule type="cellIs" dxfId="75" priority="49" operator="notEqual">
      <formula>#REF!</formula>
    </cfRule>
  </conditionalFormatting>
  <conditionalFormatting sqref="O29:W29">
    <cfRule type="cellIs" dxfId="74" priority="50" operator="notEqual">
      <formula>#REF!</formula>
    </cfRule>
  </conditionalFormatting>
  <conditionalFormatting sqref="O39:W39">
    <cfRule type="cellIs" dxfId="73" priority="52" operator="notEqual">
      <formula>#REF!</formula>
    </cfRule>
  </conditionalFormatting>
  <conditionalFormatting sqref="O44:W44">
    <cfRule type="cellIs" dxfId="72" priority="54" operator="notEqual">
      <formula>#REF!</formula>
    </cfRule>
  </conditionalFormatting>
  <conditionalFormatting sqref="O51:W51">
    <cfRule type="cellIs" dxfId="71" priority="55" operator="notEqual">
      <formula>#REF!</formula>
    </cfRule>
  </conditionalFormatting>
  <conditionalFormatting sqref="O55:W55">
    <cfRule type="cellIs" dxfId="70" priority="57" operator="notEqual">
      <formula>#REF!</formula>
    </cfRule>
  </conditionalFormatting>
  <conditionalFormatting sqref="O58:W58">
    <cfRule type="cellIs" dxfId="69" priority="58" operator="notEqual">
      <formula>#REF!</formula>
    </cfRule>
  </conditionalFormatting>
  <conditionalFormatting sqref="O61:W61">
    <cfRule type="cellIs" dxfId="68" priority="59" operator="notEqual">
      <formula>#REF!</formula>
    </cfRule>
  </conditionalFormatting>
  <conditionalFormatting sqref="O73:W73">
    <cfRule type="cellIs" dxfId="67" priority="61" operator="notEqual">
      <formula>#REF!</formula>
    </cfRule>
  </conditionalFormatting>
  <conditionalFormatting sqref="O78:W78">
    <cfRule type="cellIs" dxfId="66" priority="63" operator="notEqual">
      <formula>#REF!</formula>
    </cfRule>
  </conditionalFormatting>
  <conditionalFormatting sqref="O85:W85">
    <cfRule type="cellIs" dxfId="65" priority="64" operator="notEqual">
      <formula>#REF!</formula>
    </cfRule>
  </conditionalFormatting>
  <conditionalFormatting sqref="O89:W89">
    <cfRule type="cellIs" dxfId="64" priority="66" operator="notEqual">
      <formula>#REF!</formula>
    </cfRule>
  </conditionalFormatting>
  <conditionalFormatting sqref="O92:W92">
    <cfRule type="cellIs" dxfId="63" priority="67" operator="notEqual">
      <formula>#REF!</formula>
    </cfRule>
  </conditionalFormatting>
  <conditionalFormatting sqref="O95:W95">
    <cfRule type="cellIs" dxfId="62" priority="68" operator="notEqual">
      <formula>#REF!</formula>
    </cfRule>
  </conditionalFormatting>
  <conditionalFormatting sqref="B7:J7">
    <cfRule type="cellIs" dxfId="61" priority="70" operator="notEqual">
      <formula>#REF!</formula>
    </cfRule>
  </conditionalFormatting>
  <conditionalFormatting sqref="B12:J12">
    <cfRule type="cellIs" dxfId="60" priority="72" operator="notEqual">
      <formula>#REF!</formula>
    </cfRule>
  </conditionalFormatting>
  <conditionalFormatting sqref="B19:J19">
    <cfRule type="cellIs" dxfId="59" priority="73" operator="notEqual">
      <formula>#REF!</formula>
    </cfRule>
  </conditionalFormatting>
  <conditionalFormatting sqref="B23:J23">
    <cfRule type="cellIs" dxfId="58" priority="75" operator="notEqual">
      <formula>#REF!</formula>
    </cfRule>
  </conditionalFormatting>
  <conditionalFormatting sqref="B26:J26">
    <cfRule type="cellIs" dxfId="57" priority="76" operator="notEqual">
      <formula>#REF!</formula>
    </cfRule>
  </conditionalFormatting>
  <conditionalFormatting sqref="B29:J29">
    <cfRule type="cellIs" dxfId="56" priority="77" operator="notEqual">
      <formula>#REF!</formula>
    </cfRule>
  </conditionalFormatting>
  <conditionalFormatting sqref="B39:J39">
    <cfRule type="cellIs" dxfId="55" priority="79" operator="notEqual">
      <formula>#REF!</formula>
    </cfRule>
  </conditionalFormatting>
  <conditionalFormatting sqref="B44:J44">
    <cfRule type="cellIs" dxfId="54" priority="81" operator="notEqual">
      <formula>#REF!</formula>
    </cfRule>
  </conditionalFormatting>
  <conditionalFormatting sqref="B51:J51">
    <cfRule type="cellIs" dxfId="53" priority="82" operator="notEqual">
      <formula>#REF!</formula>
    </cfRule>
  </conditionalFormatting>
  <conditionalFormatting sqref="B55:J55">
    <cfRule type="cellIs" dxfId="52" priority="84" operator="notEqual">
      <formula>#REF!</formula>
    </cfRule>
  </conditionalFormatting>
  <conditionalFormatting sqref="B58:J58">
    <cfRule type="cellIs" dxfId="51" priority="85" operator="notEqual">
      <formula>#REF!</formula>
    </cfRule>
  </conditionalFormatting>
  <conditionalFormatting sqref="B61:J61">
    <cfRule type="cellIs" dxfId="50" priority="86" operator="notEqual">
      <formula>#REF!</formula>
    </cfRule>
  </conditionalFormatting>
  <conditionalFormatting sqref="B73:J73">
    <cfRule type="cellIs" dxfId="49" priority="88" operator="notEqual">
      <formula>#REF!</formula>
    </cfRule>
  </conditionalFormatting>
  <conditionalFormatting sqref="B78:J78">
    <cfRule type="cellIs" dxfId="48" priority="90" operator="notEqual">
      <formula>#REF!</formula>
    </cfRule>
  </conditionalFormatting>
  <conditionalFormatting sqref="B85:J85">
    <cfRule type="cellIs" dxfId="47" priority="91" operator="notEqual">
      <formula>#REF!</formula>
    </cfRule>
  </conditionalFormatting>
  <conditionalFormatting sqref="B89:J89">
    <cfRule type="cellIs" dxfId="46" priority="93" operator="notEqual">
      <formula>#REF!</formula>
    </cfRule>
  </conditionalFormatting>
  <conditionalFormatting sqref="B92:J92">
    <cfRule type="cellIs" dxfId="45" priority="94" operator="notEqual">
      <formula>#REF!</formula>
    </cfRule>
  </conditionalFormatting>
  <conditionalFormatting sqref="B95:J95">
    <cfRule type="cellIs" dxfId="44" priority="95" operator="notEqual">
      <formula>#REF!</formula>
    </cfRule>
  </conditionalFormatting>
  <conditionalFormatting sqref="K6:M6">
    <cfRule type="cellIs" dxfId="43" priority="97" operator="notEqual">
      <formula>#REF!</formula>
    </cfRule>
  </conditionalFormatting>
  <conditionalFormatting sqref="K38:M38">
    <cfRule type="cellIs" dxfId="42" priority="98" operator="notEqual">
      <formula>#REF!</formula>
    </cfRule>
  </conditionalFormatting>
  <conditionalFormatting sqref="K72:M72">
    <cfRule type="cellIs" dxfId="41" priority="99" operator="notEqual">
      <formula>#REF!</formula>
    </cfRule>
  </conditionalFormatting>
  <conditionalFormatting sqref="X6:Z6">
    <cfRule type="cellIs" dxfId="40" priority="100" operator="notEqual">
      <formula>#REF!</formula>
    </cfRule>
  </conditionalFormatting>
  <conditionalFormatting sqref="X38:Z38">
    <cfRule type="cellIs" dxfId="39" priority="101" operator="notEqual">
      <formula>#REF!</formula>
    </cfRule>
  </conditionalFormatting>
  <conditionalFormatting sqref="X72:Z72">
    <cfRule type="cellIs" dxfId="38" priority="102" operator="notEqual">
      <formula>#REF!</formula>
    </cfRule>
  </conditionalFormatting>
  <conditionalFormatting sqref="X7:Z7">
    <cfRule type="cellIs" dxfId="37" priority="103" operator="notEqual">
      <formula>#REF!</formula>
    </cfRule>
  </conditionalFormatting>
  <conditionalFormatting sqref="X12:Z12">
    <cfRule type="cellIs" dxfId="36" priority="105" operator="notEqual">
      <formula>#REF!</formula>
    </cfRule>
  </conditionalFormatting>
  <conditionalFormatting sqref="X19:Z19">
    <cfRule type="cellIs" dxfId="35" priority="106" operator="notEqual">
      <formula>#REF!</formula>
    </cfRule>
  </conditionalFormatting>
  <conditionalFormatting sqref="X23:Z23">
    <cfRule type="cellIs" dxfId="34" priority="108" operator="notEqual">
      <formula>#REF!</formula>
    </cfRule>
  </conditionalFormatting>
  <conditionalFormatting sqref="X26:Z26">
    <cfRule type="cellIs" dxfId="33" priority="109" operator="notEqual">
      <formula>#REF!</formula>
    </cfRule>
  </conditionalFormatting>
  <conditionalFormatting sqref="X29:Z29">
    <cfRule type="cellIs" dxfId="32" priority="110" operator="notEqual">
      <formula>#REF!</formula>
    </cfRule>
  </conditionalFormatting>
  <conditionalFormatting sqref="X39:Z39">
    <cfRule type="cellIs" dxfId="31" priority="112" operator="notEqual">
      <formula>#REF!</formula>
    </cfRule>
  </conditionalFormatting>
  <conditionalFormatting sqref="X44:Z44">
    <cfRule type="cellIs" dxfId="30" priority="114" operator="notEqual">
      <formula>#REF!</formula>
    </cfRule>
  </conditionalFormatting>
  <conditionalFormatting sqref="X51:Z51">
    <cfRule type="cellIs" dxfId="29" priority="115" operator="notEqual">
      <formula>#REF!</formula>
    </cfRule>
  </conditionalFormatting>
  <conditionalFormatting sqref="X55:Z55">
    <cfRule type="cellIs" dxfId="28" priority="117" operator="notEqual">
      <formula>#REF!</formula>
    </cfRule>
  </conditionalFormatting>
  <conditionalFormatting sqref="X58:Z58">
    <cfRule type="cellIs" dxfId="27" priority="118" operator="notEqual">
      <formula>#REF!</formula>
    </cfRule>
  </conditionalFormatting>
  <conditionalFormatting sqref="X61:Z61">
    <cfRule type="cellIs" dxfId="26" priority="119" operator="notEqual">
      <formula>#REF!</formula>
    </cfRule>
  </conditionalFormatting>
  <conditionalFormatting sqref="X73:Z73">
    <cfRule type="cellIs" dxfId="25" priority="121" operator="notEqual">
      <formula>#REF!</formula>
    </cfRule>
  </conditionalFormatting>
  <conditionalFormatting sqref="X78:Z78">
    <cfRule type="cellIs" dxfId="24" priority="123" operator="notEqual">
      <formula>#REF!</formula>
    </cfRule>
  </conditionalFormatting>
  <conditionalFormatting sqref="X85:Z85">
    <cfRule type="cellIs" dxfId="23" priority="124" operator="notEqual">
      <formula>#REF!</formula>
    </cfRule>
  </conditionalFormatting>
  <conditionalFormatting sqref="X89:Z89">
    <cfRule type="cellIs" dxfId="22" priority="126" operator="notEqual">
      <formula>#REF!</formula>
    </cfRule>
  </conditionalFormatting>
  <conditionalFormatting sqref="X92:Z92">
    <cfRule type="cellIs" dxfId="21" priority="127" operator="notEqual">
      <formula>#REF!</formula>
    </cfRule>
  </conditionalFormatting>
  <conditionalFormatting sqref="X95:Z95">
    <cfRule type="cellIs" dxfId="20" priority="128" operator="notEqual">
      <formula>#REF!</formula>
    </cfRule>
  </conditionalFormatting>
  <conditionalFormatting sqref="AX38:AZ38">
    <cfRule type="cellIs" dxfId="19" priority="130" operator="notEqual">
      <formula>#REF!</formula>
    </cfRule>
  </conditionalFormatting>
  <conditionalFormatting sqref="AX72:AZ72">
    <cfRule type="cellIs" dxfId="18" priority="131" operator="notEqual">
      <formula>#REF!</formula>
    </cfRule>
  </conditionalFormatting>
  <conditionalFormatting sqref="AX7:AZ7">
    <cfRule type="cellIs" dxfId="17" priority="132" operator="notEqual">
      <formula>#REF!</formula>
    </cfRule>
  </conditionalFormatting>
  <conditionalFormatting sqref="AX12:AZ12">
    <cfRule type="cellIs" dxfId="16" priority="134" operator="notEqual">
      <formula>#REF!</formula>
    </cfRule>
  </conditionalFormatting>
  <conditionalFormatting sqref="AX19:AZ19">
    <cfRule type="cellIs" dxfId="15" priority="135" operator="notEqual">
      <formula>#REF!</formula>
    </cfRule>
  </conditionalFormatting>
  <conditionalFormatting sqref="AX23:AZ23">
    <cfRule type="cellIs" dxfId="14" priority="137" operator="notEqual">
      <formula>#REF!</formula>
    </cfRule>
  </conditionalFormatting>
  <conditionalFormatting sqref="AX26:AZ26">
    <cfRule type="cellIs" dxfId="13" priority="138" operator="notEqual">
      <formula>#REF!</formula>
    </cfRule>
  </conditionalFormatting>
  <conditionalFormatting sqref="AX29:AZ29">
    <cfRule type="cellIs" dxfId="12" priority="139" operator="notEqual">
      <formula>#REF!</formula>
    </cfRule>
  </conditionalFormatting>
  <conditionalFormatting sqref="AX39:AZ39">
    <cfRule type="cellIs" dxfId="11" priority="141" operator="notEqual">
      <formula>#REF!</formula>
    </cfRule>
  </conditionalFormatting>
  <conditionalFormatting sqref="AX44:AZ44">
    <cfRule type="cellIs" dxfId="10" priority="143" operator="notEqual">
      <formula>#REF!</formula>
    </cfRule>
  </conditionalFormatting>
  <conditionalFormatting sqref="AX51:AZ51">
    <cfRule type="cellIs" dxfId="9" priority="144" operator="notEqual">
      <formula>#REF!</formula>
    </cfRule>
  </conditionalFormatting>
  <conditionalFormatting sqref="AX55:AZ55">
    <cfRule type="cellIs" dxfId="8" priority="146" operator="notEqual">
      <formula>#REF!</formula>
    </cfRule>
  </conditionalFormatting>
  <conditionalFormatting sqref="AX58:AZ58">
    <cfRule type="cellIs" dxfId="7" priority="147" operator="notEqual">
      <formula>#REF!</formula>
    </cfRule>
  </conditionalFormatting>
  <conditionalFormatting sqref="AX61:AZ61">
    <cfRule type="cellIs" dxfId="6" priority="148" operator="notEqual">
      <formula>#REF!</formula>
    </cfRule>
  </conditionalFormatting>
  <conditionalFormatting sqref="AX73:AZ73">
    <cfRule type="cellIs" dxfId="5" priority="150" operator="notEqual">
      <formula>#REF!</formula>
    </cfRule>
  </conditionalFormatting>
  <conditionalFormatting sqref="AX78:AZ78">
    <cfRule type="cellIs" dxfId="4" priority="152" operator="notEqual">
      <formula>#REF!</formula>
    </cfRule>
  </conditionalFormatting>
  <conditionalFormatting sqref="AX85:AZ85">
    <cfRule type="cellIs" dxfId="3" priority="153" operator="notEqual">
      <formula>#REF!</formula>
    </cfRule>
  </conditionalFormatting>
  <conditionalFormatting sqref="AX89:AZ89">
    <cfRule type="cellIs" dxfId="2" priority="155" operator="notEqual">
      <formula>#REF!</formula>
    </cfRule>
  </conditionalFormatting>
  <conditionalFormatting sqref="AX92:AZ92">
    <cfRule type="cellIs" dxfId="1" priority="156" operator="notEqual">
      <formula>#REF!</formula>
    </cfRule>
  </conditionalFormatting>
  <conditionalFormatting sqref="AX95:AZ95">
    <cfRule type="cellIs" dxfId="0" priority="157" operator="notEqual">
      <formula>#REF!</formula>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Z72"/>
  <sheetViews>
    <sheetView showGridLines="0" topLeftCell="A2" zoomScaleNormal="100" workbookViewId="0">
      <pane xSplit="1" ySplit="3" topLeftCell="M5" activePane="bottomRight" state="frozen"/>
      <selection activeCell="A2" sqref="A2"/>
      <selection pane="topRight" activeCell="B2" sqref="B2"/>
      <selection pane="bottomLeft" activeCell="A5" sqref="A5"/>
      <selection pane="bottomRight" activeCell="Q10" sqref="Q10"/>
    </sheetView>
  </sheetViews>
  <sheetFormatPr defaultColWidth="9.1796875" defaultRowHeight="14.5" x14ac:dyDescent="0.35"/>
  <cols>
    <col min="1" max="1" width="24.81640625" style="158" customWidth="1"/>
    <col min="2" max="2" width="9.26953125" style="158" bestFit="1" customWidth="1"/>
    <col min="3" max="5" width="8.7265625" style="158" bestFit="1" customWidth="1"/>
    <col min="6" max="6" width="11" style="158" customWidth="1"/>
    <col min="7" max="7" width="8.7265625" style="158" bestFit="1" customWidth="1"/>
    <col min="8" max="8" width="10.81640625" style="158" bestFit="1" customWidth="1"/>
    <col min="9" max="13" width="8.7265625" style="158" bestFit="1" customWidth="1"/>
    <col min="14" max="15" width="8.7265625" style="158" customWidth="1"/>
    <col min="16" max="16" width="9.1796875" style="163"/>
    <col min="17" max="17" width="9.1796875" style="181"/>
    <col min="18" max="24" width="10.26953125" style="181" customWidth="1"/>
    <col min="25" max="26" width="10.7265625" style="181" customWidth="1"/>
    <col min="27" max="30" width="11.1796875" style="181" customWidth="1"/>
    <col min="31" max="31" width="9.1796875" style="163"/>
    <col min="32" max="32" width="9.1796875" style="158"/>
    <col min="33" max="37" width="10.26953125" style="158" customWidth="1"/>
    <col min="38" max="39" width="10.7265625" style="158" customWidth="1"/>
    <col min="40" max="43" width="11.1796875" style="158" customWidth="1"/>
    <col min="44" max="44" width="9.1796875" style="163"/>
    <col min="45" max="45" width="10.81640625" style="158" customWidth="1"/>
    <col min="46" max="48" width="8.7265625" style="158" customWidth="1"/>
    <col min="49" max="49" width="8.453125" style="158" customWidth="1"/>
    <col min="50" max="50" width="8.7265625" style="158" customWidth="1"/>
    <col min="51" max="51" width="11.7265625" style="158" customWidth="1"/>
    <col min="52" max="55" width="8.7265625" style="158" customWidth="1"/>
    <col min="56" max="56" width="8.7265625" style="188" customWidth="1"/>
    <col min="57" max="69" width="8.7265625" style="158" customWidth="1"/>
    <col min="70" max="71" width="8.7265625" style="199" customWidth="1"/>
    <col min="72" max="72" width="8.7265625" style="200" customWidth="1"/>
    <col min="73" max="74" width="9.1796875" style="163"/>
    <col min="75" max="75" width="9.1796875" style="11"/>
    <col min="76" max="16384" width="9.1796875" style="158"/>
  </cols>
  <sheetData>
    <row r="1" spans="1:75" ht="15" hidden="1" customHeight="1" x14ac:dyDescent="0.35">
      <c r="C1" s="158" t="b">
        <v>0</v>
      </c>
      <c r="D1" s="158" t="b">
        <v>0</v>
      </c>
      <c r="E1" s="158" t="b">
        <v>0</v>
      </c>
      <c r="G1" s="158" t="b">
        <v>0</v>
      </c>
      <c r="I1" s="158" t="b">
        <v>0</v>
      </c>
      <c r="J1" s="158" t="b">
        <v>0</v>
      </c>
      <c r="R1" s="181" t="b">
        <v>0</v>
      </c>
      <c r="S1" s="181" t="b">
        <v>0</v>
      </c>
      <c r="T1" s="181" t="b">
        <v>0</v>
      </c>
      <c r="V1" s="181" t="b">
        <v>0</v>
      </c>
      <c r="X1" s="181" t="b">
        <v>0</v>
      </c>
      <c r="Y1" s="181" t="b">
        <v>0</v>
      </c>
      <c r="AA1" s="181" t="b">
        <v>0</v>
      </c>
      <c r="AB1" s="181" t="b">
        <v>0</v>
      </c>
      <c r="AT1" s="158" t="b">
        <v>0</v>
      </c>
      <c r="AU1" s="158" t="b">
        <v>0</v>
      </c>
      <c r="AV1" s="158" t="b">
        <v>0</v>
      </c>
      <c r="AX1" s="158" t="b">
        <v>0</v>
      </c>
      <c r="AZ1" s="158" t="b">
        <v>0</v>
      </c>
      <c r="BA1" s="158" t="b">
        <v>0</v>
      </c>
      <c r="BC1" s="158" t="b">
        <v>0</v>
      </c>
      <c r="BG1" s="158" t="b">
        <v>0</v>
      </c>
    </row>
    <row r="2" spans="1:75" s="181" customFormat="1" ht="15" customHeight="1" x14ac:dyDescent="0.35">
      <c r="P2" s="25"/>
      <c r="AE2" s="25"/>
      <c r="AR2" s="25"/>
      <c r="AW2" s="177"/>
      <c r="AY2" s="177"/>
      <c r="BD2" s="189"/>
      <c r="BR2" s="199"/>
      <c r="BS2" s="199"/>
      <c r="BT2" s="199"/>
      <c r="BU2" s="25"/>
      <c r="BV2" s="25"/>
      <c r="BW2" s="26"/>
    </row>
    <row r="3" spans="1:75" x14ac:dyDescent="0.35">
      <c r="A3" s="5"/>
      <c r="B3" s="164" t="s">
        <v>35</v>
      </c>
      <c r="C3" s="164"/>
      <c r="D3" s="164"/>
      <c r="E3" s="164"/>
      <c r="F3" s="164"/>
      <c r="G3" s="164"/>
      <c r="H3" s="164"/>
      <c r="I3" s="164"/>
      <c r="J3" s="164"/>
      <c r="K3" s="164"/>
      <c r="L3" s="164"/>
      <c r="M3" s="164"/>
      <c r="N3" s="164"/>
      <c r="O3" s="164"/>
      <c r="P3" s="21"/>
      <c r="Q3" s="164" t="s">
        <v>36</v>
      </c>
      <c r="R3" s="164"/>
      <c r="S3" s="164"/>
      <c r="T3" s="164"/>
      <c r="U3" s="164"/>
      <c r="V3" s="164"/>
      <c r="W3" s="164"/>
      <c r="X3" s="164"/>
      <c r="Y3" s="164"/>
      <c r="Z3" s="164"/>
      <c r="AA3" s="164"/>
      <c r="AB3" s="164"/>
      <c r="AC3" s="164"/>
      <c r="AD3" s="164"/>
      <c r="AE3" s="21"/>
      <c r="AF3" s="164" t="s">
        <v>38</v>
      </c>
      <c r="AG3" s="164"/>
      <c r="AH3" s="164"/>
      <c r="AI3" s="164"/>
      <c r="AJ3" s="164"/>
      <c r="AK3" s="164"/>
      <c r="AL3" s="164"/>
      <c r="AM3" s="164"/>
      <c r="AN3" s="164"/>
      <c r="AO3" s="164"/>
      <c r="AP3" s="164"/>
      <c r="AQ3" s="164"/>
      <c r="AR3" s="21"/>
      <c r="AS3" s="164" t="s">
        <v>37</v>
      </c>
      <c r="AT3" s="164"/>
      <c r="AU3" s="164"/>
      <c r="AV3" s="164"/>
      <c r="AW3" s="178"/>
      <c r="AX3" s="164"/>
      <c r="AY3" s="178"/>
      <c r="AZ3" s="164"/>
      <c r="BA3" s="164"/>
      <c r="BB3" s="164"/>
      <c r="BC3" s="164"/>
      <c r="BD3" s="190"/>
      <c r="BE3" s="164"/>
      <c r="BF3" s="164"/>
      <c r="BG3" s="164"/>
      <c r="BH3" s="164"/>
      <c r="BI3" s="164"/>
      <c r="BJ3" s="164"/>
      <c r="BK3" s="164"/>
      <c r="BL3" s="164"/>
      <c r="BM3" s="164"/>
      <c r="BN3" s="164"/>
      <c r="BO3" s="164"/>
      <c r="BP3" s="164"/>
      <c r="BQ3" s="164"/>
      <c r="BR3" s="201"/>
      <c r="BS3" s="220"/>
      <c r="BT3" s="220"/>
      <c r="BU3" s="180"/>
      <c r="BV3" s="21"/>
    </row>
    <row r="4" spans="1:75" ht="29" x14ac:dyDescent="0.35">
      <c r="A4" s="238" t="s">
        <v>173</v>
      </c>
      <c r="B4" s="159" t="s">
        <v>78</v>
      </c>
      <c r="C4" s="159" t="s">
        <v>41</v>
      </c>
      <c r="D4" s="159" t="s">
        <v>71</v>
      </c>
      <c r="E4" s="159" t="s">
        <v>74</v>
      </c>
      <c r="F4" s="176" t="s">
        <v>158</v>
      </c>
      <c r="G4" s="159" t="s">
        <v>75</v>
      </c>
      <c r="H4" s="176" t="s">
        <v>159</v>
      </c>
      <c r="I4" s="159" t="s">
        <v>76</v>
      </c>
      <c r="J4" s="159" t="s">
        <v>42</v>
      </c>
      <c r="K4" s="159" t="s">
        <v>72</v>
      </c>
      <c r="L4" s="159" t="s">
        <v>79</v>
      </c>
      <c r="M4" s="159" t="s">
        <v>73</v>
      </c>
      <c r="N4" s="159" t="s">
        <v>81</v>
      </c>
      <c r="O4" s="159" t="s">
        <v>82</v>
      </c>
      <c r="P4" s="20"/>
      <c r="Q4" s="239" t="s">
        <v>78</v>
      </c>
      <c r="R4" s="239" t="s">
        <v>41</v>
      </c>
      <c r="S4" s="239" t="s">
        <v>71</v>
      </c>
      <c r="T4" s="239" t="s">
        <v>74</v>
      </c>
      <c r="U4" s="4"/>
      <c r="V4" s="239" t="s">
        <v>75</v>
      </c>
      <c r="W4" s="4"/>
      <c r="X4" s="239" t="s">
        <v>76</v>
      </c>
      <c r="Y4" s="239" t="s">
        <v>42</v>
      </c>
      <c r="Z4" s="239" t="s">
        <v>72</v>
      </c>
      <c r="AA4" s="239" t="s">
        <v>79</v>
      </c>
      <c r="AB4" s="239" t="s">
        <v>73</v>
      </c>
      <c r="AC4" s="239" t="s">
        <v>81</v>
      </c>
      <c r="AD4" s="239" t="s">
        <v>82</v>
      </c>
      <c r="AE4" s="20"/>
      <c r="AF4" s="159" t="s">
        <v>78</v>
      </c>
      <c r="AG4" s="159" t="s">
        <v>41</v>
      </c>
      <c r="AH4" s="159" t="s">
        <v>71</v>
      </c>
      <c r="AI4" s="159" t="s">
        <v>74</v>
      </c>
      <c r="AJ4" s="159" t="s">
        <v>75</v>
      </c>
      <c r="AK4" s="159" t="s">
        <v>76</v>
      </c>
      <c r="AL4" s="159" t="s">
        <v>42</v>
      </c>
      <c r="AM4" s="159" t="s">
        <v>72</v>
      </c>
      <c r="AN4" s="159" t="s">
        <v>79</v>
      </c>
      <c r="AO4" s="159" t="s">
        <v>73</v>
      </c>
      <c r="AP4" s="159" t="s">
        <v>81</v>
      </c>
      <c r="AQ4" s="159" t="s">
        <v>82</v>
      </c>
      <c r="AR4" s="20"/>
      <c r="AS4" s="159" t="s">
        <v>78</v>
      </c>
      <c r="AT4" s="159" t="s">
        <v>41</v>
      </c>
      <c r="AU4" s="159" t="s">
        <v>71</v>
      </c>
      <c r="AV4" s="159" t="s">
        <v>74</v>
      </c>
      <c r="AW4" s="209" t="s">
        <v>158</v>
      </c>
      <c r="AX4" s="159" t="s">
        <v>75</v>
      </c>
      <c r="AY4" s="209" t="s">
        <v>160</v>
      </c>
      <c r="AZ4" s="159" t="s">
        <v>76</v>
      </c>
      <c r="BA4" s="159" t="s">
        <v>42</v>
      </c>
      <c r="BB4" s="159" t="s">
        <v>72</v>
      </c>
      <c r="BC4" s="159">
        <v>2023</v>
      </c>
      <c r="BD4" s="191">
        <v>2024</v>
      </c>
      <c r="BE4" s="191">
        <v>2025</v>
      </c>
      <c r="BF4" s="191">
        <v>2026</v>
      </c>
      <c r="BG4" s="159">
        <v>2027</v>
      </c>
      <c r="BH4" s="191">
        <v>2028</v>
      </c>
      <c r="BI4" s="191">
        <v>2029</v>
      </c>
      <c r="BJ4" s="191">
        <v>2030</v>
      </c>
      <c r="BK4" s="191">
        <v>2031</v>
      </c>
      <c r="BL4" s="159">
        <v>2032</v>
      </c>
      <c r="BM4" s="191">
        <v>2033</v>
      </c>
      <c r="BN4" s="191">
        <v>2034</v>
      </c>
      <c r="BO4" s="191">
        <v>2035</v>
      </c>
      <c r="BP4" s="191">
        <v>2036</v>
      </c>
      <c r="BQ4" s="159">
        <v>2037</v>
      </c>
      <c r="BR4" s="208" t="s">
        <v>172</v>
      </c>
      <c r="BS4" s="208" t="s">
        <v>170</v>
      </c>
      <c r="BT4" s="208" t="s">
        <v>171</v>
      </c>
      <c r="BU4" s="180"/>
      <c r="BV4" s="20"/>
    </row>
    <row r="5" spans="1:75" x14ac:dyDescent="0.35">
      <c r="A5" s="161" t="s">
        <v>33</v>
      </c>
      <c r="B5" s="4">
        <f>B9</f>
        <v>84672.317599999966</v>
      </c>
      <c r="C5" s="4">
        <f t="shared" ref="C5:O5" si="0">C9</f>
        <v>68803.868760000027</v>
      </c>
      <c r="D5" s="4">
        <f t="shared" si="0"/>
        <v>98725.631420000034</v>
      </c>
      <c r="E5" s="4">
        <f t="shared" si="0"/>
        <v>89478.960395654736</v>
      </c>
      <c r="F5" s="168">
        <f t="shared" si="0"/>
        <v>81600</v>
      </c>
      <c r="G5" s="4">
        <f t="shared" si="0"/>
        <v>98974.958869063601</v>
      </c>
      <c r="H5" s="168">
        <v>95537.973193997328</v>
      </c>
      <c r="I5" s="4">
        <f t="shared" si="0"/>
        <v>107524.15782706923</v>
      </c>
      <c r="J5" s="4">
        <f t="shared" si="0"/>
        <v>116466.28145665828</v>
      </c>
      <c r="K5" s="4">
        <f t="shared" si="0"/>
        <v>125730.44535951116</v>
      </c>
      <c r="L5" s="4">
        <f t="shared" si="0"/>
        <v>134336.85104867688</v>
      </c>
      <c r="M5" s="4">
        <f t="shared" si="0"/>
        <v>150877.6564113762</v>
      </c>
      <c r="N5" s="4">
        <f t="shared" si="0"/>
        <v>171876.89601828108</v>
      </c>
      <c r="O5" s="4">
        <f t="shared" si="0"/>
        <v>192436.79281567276</v>
      </c>
      <c r="P5" s="20"/>
      <c r="Q5" s="4">
        <f>Q9</f>
        <v>57999.489987887726</v>
      </c>
      <c r="R5" s="4">
        <f t="shared" ref="R5:AD5" si="1">R9</f>
        <v>57989.225498186715</v>
      </c>
      <c r="S5" s="4">
        <f t="shared" si="1"/>
        <v>58722.709619894966</v>
      </c>
      <c r="T5" s="4">
        <f t="shared" si="1"/>
        <v>59503.805991738773</v>
      </c>
      <c r="U5" s="4"/>
      <c r="V5" s="4">
        <f t="shared" si="1"/>
        <v>61553.397149513628</v>
      </c>
      <c r="W5" s="4"/>
      <c r="X5" s="4">
        <f t="shared" si="1"/>
        <v>64193.470375981553</v>
      </c>
      <c r="Y5" s="4">
        <f t="shared" si="1"/>
        <v>66809.491749936715</v>
      </c>
      <c r="Z5" s="4">
        <f t="shared" si="1"/>
        <v>69128.177994109865</v>
      </c>
      <c r="AA5" s="4">
        <f t="shared" si="1"/>
        <v>71643.311073368008</v>
      </c>
      <c r="AB5" s="4">
        <f t="shared" si="1"/>
        <v>79570.177935556596</v>
      </c>
      <c r="AC5" s="4">
        <f t="shared" si="1"/>
        <v>88777.683132643477</v>
      </c>
      <c r="AD5" s="4">
        <f t="shared" si="1"/>
        <v>98479.752021866792</v>
      </c>
      <c r="AE5" s="20"/>
      <c r="AF5" s="4">
        <f>AF9</f>
        <v>26672.827612112276</v>
      </c>
      <c r="AG5" s="4">
        <f t="shared" ref="AG5:AQ5" si="2">AG9</f>
        <v>10814.643261813302</v>
      </c>
      <c r="AH5" s="4">
        <f t="shared" si="2"/>
        <v>40002.921800105069</v>
      </c>
      <c r="AI5" s="4">
        <f t="shared" si="2"/>
        <v>29975.154403915978</v>
      </c>
      <c r="AJ5" s="4">
        <f t="shared" si="2"/>
        <v>37421.561719549951</v>
      </c>
      <c r="AK5" s="4">
        <f t="shared" si="2"/>
        <v>43330.687451087659</v>
      </c>
      <c r="AL5" s="4">
        <f t="shared" si="2"/>
        <v>49656.789706721589</v>
      </c>
      <c r="AM5" s="4">
        <f t="shared" si="2"/>
        <v>56602.267365401334</v>
      </c>
      <c r="AN5" s="4">
        <f t="shared" si="2"/>
        <v>62693.539975308871</v>
      </c>
      <c r="AO5" s="4">
        <f t="shared" si="2"/>
        <v>71307.478475819575</v>
      </c>
      <c r="AP5" s="4">
        <f t="shared" si="2"/>
        <v>83099.212885637695</v>
      </c>
      <c r="AQ5" s="4">
        <f t="shared" si="2"/>
        <v>93957.040793806023</v>
      </c>
      <c r="AR5" s="20"/>
      <c r="AS5" s="4">
        <f t="shared" ref="AS5:BQ5" si="3">AS9</f>
        <v>33788.18</v>
      </c>
      <c r="AT5" s="4">
        <f t="shared" si="3"/>
        <v>14288.157969000002</v>
      </c>
      <c r="AU5" s="4">
        <f t="shared" si="3"/>
        <v>31044.753999999994</v>
      </c>
      <c r="AV5" s="4">
        <f t="shared" si="3"/>
        <v>30157.515969666274</v>
      </c>
      <c r="AW5" s="210">
        <f t="shared" si="3"/>
        <v>28001.985550172965</v>
      </c>
      <c r="AX5" s="4">
        <f t="shared" si="3"/>
        <v>39495.610127926557</v>
      </c>
      <c r="AY5" s="210">
        <f t="shared" si="3"/>
        <v>35547.422102749624</v>
      </c>
      <c r="AZ5" s="4">
        <f t="shared" si="3"/>
        <v>45728.014544730373</v>
      </c>
      <c r="BA5" s="4">
        <f t="shared" si="3"/>
        <v>51215.725181890266</v>
      </c>
      <c r="BB5" s="4">
        <f t="shared" si="3"/>
        <v>57830.432910858392</v>
      </c>
      <c r="BC5" s="4">
        <f t="shared" si="3"/>
        <v>61827.538527968805</v>
      </c>
      <c r="BD5" s="213">
        <f t="shared" ref="BD5:BD36" si="4">BC5+(BC5*BR5)</f>
        <v>64151.651249954695</v>
      </c>
      <c r="BE5" s="213">
        <f t="shared" ref="BE5:BE36" si="5">BD5+(BD5*BR5)</f>
        <v>66563.127953640316</v>
      </c>
      <c r="BF5" s="213">
        <f t="shared" ref="BF5:BF36" si="6">BE5+(BE5*BR5)</f>
        <v>69065.25267306852</v>
      </c>
      <c r="BG5" s="4">
        <f t="shared" si="3"/>
        <v>71661.432889947697</v>
      </c>
      <c r="BH5" s="213">
        <f t="shared" ref="BH5:BH36" si="7">BG5+(BG5*BS5)</f>
        <v>73924.707269043705</v>
      </c>
      <c r="BI5" s="213">
        <f t="shared" ref="BI5:BI36" si="8">BH5+(BH5*BS5)</f>
        <v>76259.462369477493</v>
      </c>
      <c r="BJ5" s="213">
        <f t="shared" ref="BJ5:BJ36" si="9">BI5+(BI5*BS5)</f>
        <v>78667.955758237033</v>
      </c>
      <c r="BK5" s="213">
        <f t="shared" ref="BK5:BK36" si="10">BJ5+(BJ5*BS5)</f>
        <v>81152.516302775781</v>
      </c>
      <c r="BL5" s="4">
        <f t="shared" si="3"/>
        <v>83715.546422886691</v>
      </c>
      <c r="BM5" s="213">
        <f t="shared" ref="BM5:BM36" si="11">BL5+(BL5*BT5)</f>
        <v>85668.718094754717</v>
      </c>
      <c r="BN5" s="213">
        <f t="shared" ref="BN5:BN36" si="12">BM5+(BM5*BT5)</f>
        <v>87667.45931424915</v>
      </c>
      <c r="BO5" s="213">
        <f t="shared" ref="BO5:BO36" si="13">BN5+(BN5*BT5)</f>
        <v>89712.833266803587</v>
      </c>
      <c r="BP5" s="213">
        <f t="shared" ref="BP5:BP36" si="14">BO5+(BO5*BT5)</f>
        <v>91805.927943085087</v>
      </c>
      <c r="BQ5" s="4">
        <f t="shared" si="3"/>
        <v>93947.856717726303</v>
      </c>
      <c r="BR5" s="202">
        <f>((BG5/BC5)^(1/($BG$4-$BC$4)))-1</f>
        <v>3.7590251485339898E-2</v>
      </c>
      <c r="BS5" s="202">
        <f>((BL5/BG5)^(1/($BL$4-$BG$4)))-1</f>
        <v>3.1582879211636383E-2</v>
      </c>
      <c r="BT5" s="202">
        <f>((BQ5/BL5)^(1/($BQ$4-$BL$4)))-1</f>
        <v>2.3331050866008063E-2</v>
      </c>
      <c r="BU5" s="180"/>
      <c r="BV5" s="20"/>
    </row>
    <row r="6" spans="1:75" x14ac:dyDescent="0.35">
      <c r="A6" s="4"/>
      <c r="B6" s="4"/>
      <c r="C6" s="4"/>
      <c r="D6" s="4"/>
      <c r="E6" s="4"/>
      <c r="F6" s="168"/>
      <c r="G6" s="4"/>
      <c r="H6" s="168"/>
      <c r="I6" s="4"/>
      <c r="J6" s="4"/>
      <c r="K6" s="4"/>
      <c r="L6" s="4"/>
      <c r="M6" s="4"/>
      <c r="N6" s="4"/>
      <c r="O6" s="4"/>
      <c r="P6" s="20"/>
      <c r="Q6" s="4"/>
      <c r="R6" s="4"/>
      <c r="S6" s="4"/>
      <c r="T6" s="4"/>
      <c r="U6" s="4"/>
      <c r="V6" s="4"/>
      <c r="W6" s="4"/>
      <c r="X6" s="4"/>
      <c r="Y6" s="4"/>
      <c r="Z6" s="4"/>
      <c r="AA6" s="4"/>
      <c r="AB6" s="4"/>
      <c r="AC6" s="4"/>
      <c r="AD6" s="4"/>
      <c r="AE6" s="20"/>
      <c r="AF6" s="4"/>
      <c r="AG6" s="4"/>
      <c r="AH6" s="4"/>
      <c r="AI6" s="4"/>
      <c r="AJ6" s="4"/>
      <c r="AK6" s="4"/>
      <c r="AL6" s="4"/>
      <c r="AM6" s="4"/>
      <c r="AN6" s="4"/>
      <c r="AO6" s="4"/>
      <c r="AP6" s="4"/>
      <c r="AQ6" s="4"/>
      <c r="AR6" s="20"/>
      <c r="AS6" s="4"/>
      <c r="AT6" s="4"/>
      <c r="AU6" s="4"/>
      <c r="AV6" s="4"/>
      <c r="AW6" s="210"/>
      <c r="AX6" s="4"/>
      <c r="AY6" s="210"/>
      <c r="AZ6" s="4"/>
      <c r="BA6" s="4"/>
      <c r="BB6" s="4"/>
      <c r="BC6" s="4"/>
      <c r="BD6" s="213">
        <f t="shared" si="4"/>
        <v>0</v>
      </c>
      <c r="BE6" s="213">
        <f t="shared" si="5"/>
        <v>0</v>
      </c>
      <c r="BF6" s="213">
        <f t="shared" si="6"/>
        <v>0</v>
      </c>
      <c r="BG6" s="4"/>
      <c r="BH6" s="213">
        <f t="shared" si="7"/>
        <v>0</v>
      </c>
      <c r="BI6" s="213">
        <f t="shared" si="8"/>
        <v>0</v>
      </c>
      <c r="BJ6" s="213">
        <f t="shared" si="9"/>
        <v>0</v>
      </c>
      <c r="BK6" s="213">
        <f t="shared" si="10"/>
        <v>0</v>
      </c>
      <c r="BL6" s="4"/>
      <c r="BM6" s="213">
        <f t="shared" si="11"/>
        <v>0</v>
      </c>
      <c r="BN6" s="213">
        <f t="shared" si="12"/>
        <v>0</v>
      </c>
      <c r="BO6" s="213">
        <f t="shared" si="13"/>
        <v>0</v>
      </c>
      <c r="BP6" s="213">
        <f t="shared" si="14"/>
        <v>0</v>
      </c>
      <c r="BQ6" s="4"/>
      <c r="BR6" s="202"/>
      <c r="BS6" s="202"/>
      <c r="BT6" s="202"/>
      <c r="BU6" s="180"/>
      <c r="BV6" s="20"/>
    </row>
    <row r="7" spans="1:75" x14ac:dyDescent="0.35">
      <c r="A7" s="4"/>
      <c r="B7" s="4"/>
      <c r="C7" s="4"/>
      <c r="D7" s="4"/>
      <c r="E7" s="4"/>
      <c r="F7" s="168"/>
      <c r="G7" s="4"/>
      <c r="H7" s="168"/>
      <c r="I7" s="4"/>
      <c r="J7" s="4"/>
      <c r="K7" s="4"/>
      <c r="L7" s="4"/>
      <c r="M7" s="4"/>
      <c r="N7" s="4"/>
      <c r="O7" s="4"/>
      <c r="P7" s="20"/>
      <c r="Q7" s="4"/>
      <c r="R7" s="4"/>
      <c r="S7" s="4"/>
      <c r="T7" s="4"/>
      <c r="U7" s="4"/>
      <c r="V7" s="4"/>
      <c r="W7" s="4"/>
      <c r="X7" s="4"/>
      <c r="Y7" s="4"/>
      <c r="Z7" s="4"/>
      <c r="AA7" s="4"/>
      <c r="AB7" s="4"/>
      <c r="AC7" s="4"/>
      <c r="AD7" s="4"/>
      <c r="AE7" s="20"/>
      <c r="AF7" s="4"/>
      <c r="AG7" s="4"/>
      <c r="AH7" s="4"/>
      <c r="AI7" s="4"/>
      <c r="AJ7" s="4"/>
      <c r="AK7" s="4"/>
      <c r="AL7" s="4"/>
      <c r="AM7" s="4"/>
      <c r="AN7" s="4"/>
      <c r="AO7" s="4"/>
      <c r="AP7" s="4"/>
      <c r="AQ7" s="4"/>
      <c r="AR7" s="20"/>
      <c r="AS7" s="4"/>
      <c r="AT7" s="4"/>
      <c r="AU7" s="4"/>
      <c r="AV7" s="4"/>
      <c r="AW7" s="210"/>
      <c r="AX7" s="4"/>
      <c r="AY7" s="210"/>
      <c r="AZ7" s="4"/>
      <c r="BA7" s="4"/>
      <c r="BB7" s="4"/>
      <c r="BC7" s="4"/>
      <c r="BD7" s="213">
        <f t="shared" si="4"/>
        <v>0</v>
      </c>
      <c r="BE7" s="213">
        <f t="shared" si="5"/>
        <v>0</v>
      </c>
      <c r="BF7" s="213">
        <f t="shared" si="6"/>
        <v>0</v>
      </c>
      <c r="BG7" s="4"/>
      <c r="BH7" s="213">
        <f t="shared" si="7"/>
        <v>0</v>
      </c>
      <c r="BI7" s="213">
        <f t="shared" si="8"/>
        <v>0</v>
      </c>
      <c r="BJ7" s="213">
        <f t="shared" si="9"/>
        <v>0</v>
      </c>
      <c r="BK7" s="213">
        <f t="shared" si="10"/>
        <v>0</v>
      </c>
      <c r="BL7" s="4"/>
      <c r="BM7" s="213">
        <f t="shared" si="11"/>
        <v>0</v>
      </c>
      <c r="BN7" s="213">
        <f t="shared" si="12"/>
        <v>0</v>
      </c>
      <c r="BO7" s="213">
        <f t="shared" si="13"/>
        <v>0</v>
      </c>
      <c r="BP7" s="213">
        <f t="shared" si="14"/>
        <v>0</v>
      </c>
      <c r="BQ7" s="4"/>
      <c r="BR7" s="202"/>
      <c r="BS7" s="202"/>
      <c r="BT7" s="202"/>
      <c r="BU7" s="180"/>
      <c r="BV7" s="20"/>
    </row>
    <row r="8" spans="1:75" x14ac:dyDescent="0.35">
      <c r="A8" s="161" t="s">
        <v>33</v>
      </c>
      <c r="B8" s="161" t="s">
        <v>35</v>
      </c>
      <c r="C8" s="161"/>
      <c r="D8" s="161"/>
      <c r="E8" s="161"/>
      <c r="F8" s="161"/>
      <c r="G8" s="161"/>
      <c r="H8" s="161"/>
      <c r="I8" s="161"/>
      <c r="J8" s="161"/>
      <c r="K8" s="161"/>
      <c r="L8" s="161"/>
      <c r="M8" s="161"/>
      <c r="N8" s="161"/>
      <c r="O8" s="161"/>
      <c r="P8" s="21"/>
      <c r="Q8" s="161" t="s">
        <v>36</v>
      </c>
      <c r="R8" s="161"/>
      <c r="S8" s="161"/>
      <c r="T8" s="161"/>
      <c r="U8" s="161"/>
      <c r="V8" s="161"/>
      <c r="W8" s="161"/>
      <c r="X8" s="161"/>
      <c r="Y8" s="161"/>
      <c r="Z8" s="161"/>
      <c r="AA8" s="161"/>
      <c r="AB8" s="161"/>
      <c r="AC8" s="161"/>
      <c r="AD8" s="161"/>
      <c r="AE8" s="21"/>
      <c r="AF8" s="15" t="s">
        <v>38</v>
      </c>
      <c r="AG8" s="15"/>
      <c r="AH8" s="15"/>
      <c r="AI8" s="15"/>
      <c r="AJ8" s="15"/>
      <c r="AK8" s="15"/>
      <c r="AL8" s="15"/>
      <c r="AM8" s="15"/>
      <c r="AN8" s="15"/>
      <c r="AO8" s="15"/>
      <c r="AP8" s="15"/>
      <c r="AQ8" s="15"/>
      <c r="AR8" s="21"/>
      <c r="AS8" s="161" t="s">
        <v>37</v>
      </c>
      <c r="AT8" s="161"/>
      <c r="AU8" s="161"/>
      <c r="AV8" s="161"/>
      <c r="AW8" s="161"/>
      <c r="AX8" s="161"/>
      <c r="AY8" s="161"/>
      <c r="AZ8" s="161"/>
      <c r="BA8" s="161"/>
      <c r="BB8" s="161"/>
      <c r="BC8" s="161"/>
      <c r="BD8" s="214">
        <f t="shared" si="4"/>
        <v>0</v>
      </c>
      <c r="BE8" s="214">
        <f t="shared" si="5"/>
        <v>0</v>
      </c>
      <c r="BF8" s="214">
        <f t="shared" si="6"/>
        <v>0</v>
      </c>
      <c r="BG8" s="161"/>
      <c r="BH8" s="214">
        <f t="shared" si="7"/>
        <v>0</v>
      </c>
      <c r="BI8" s="214">
        <f t="shared" si="8"/>
        <v>0</v>
      </c>
      <c r="BJ8" s="214">
        <f t="shared" si="9"/>
        <v>0</v>
      </c>
      <c r="BK8" s="214">
        <f t="shared" si="10"/>
        <v>0</v>
      </c>
      <c r="BL8" s="161"/>
      <c r="BM8" s="214">
        <f t="shared" si="11"/>
        <v>0</v>
      </c>
      <c r="BN8" s="214">
        <f t="shared" si="12"/>
        <v>0</v>
      </c>
      <c r="BO8" s="214">
        <f t="shared" si="13"/>
        <v>0</v>
      </c>
      <c r="BP8" s="214">
        <f t="shared" si="14"/>
        <v>0</v>
      </c>
      <c r="BQ8" s="161"/>
      <c r="BR8" s="202"/>
      <c r="BS8" s="202"/>
      <c r="BT8" s="202"/>
      <c r="BU8" s="21"/>
      <c r="BV8" s="21"/>
    </row>
    <row r="9" spans="1:75" x14ac:dyDescent="0.35">
      <c r="A9" s="239" t="s">
        <v>34</v>
      </c>
      <c r="B9" s="4">
        <v>84672.317599999966</v>
      </c>
      <c r="C9" s="4">
        <v>68803.868760000027</v>
      </c>
      <c r="D9" s="4">
        <v>98725.631420000034</v>
      </c>
      <c r="E9" s="4">
        <v>89478.960395654736</v>
      </c>
      <c r="F9" s="168">
        <v>81600</v>
      </c>
      <c r="G9" s="4">
        <v>98974.958869063601</v>
      </c>
      <c r="H9" s="168">
        <v>95537.973193997328</v>
      </c>
      <c r="I9" s="4">
        <v>107524.15782706923</v>
      </c>
      <c r="J9" s="4">
        <v>116466.28145665828</v>
      </c>
      <c r="K9" s="4">
        <v>125730.44535951116</v>
      </c>
      <c r="L9" s="4">
        <v>134336.85104867688</v>
      </c>
      <c r="M9" s="4">
        <v>150877.6564113762</v>
      </c>
      <c r="N9" s="4">
        <v>171876.89601828108</v>
      </c>
      <c r="O9" s="4">
        <v>192436.79281567276</v>
      </c>
      <c r="P9" s="39"/>
      <c r="Q9" s="242">
        <v>57999.489987887726</v>
      </c>
      <c r="R9" s="242">
        <v>57989.225498186715</v>
      </c>
      <c r="S9" s="242">
        <v>58722.709619894966</v>
      </c>
      <c r="T9" s="242">
        <v>59503.805991738773</v>
      </c>
      <c r="U9" s="242"/>
      <c r="V9" s="242">
        <v>61553.397149513628</v>
      </c>
      <c r="W9" s="242"/>
      <c r="X9" s="242">
        <v>64193.470375981553</v>
      </c>
      <c r="Y9" s="242">
        <v>66809.491749936715</v>
      </c>
      <c r="Z9" s="242">
        <v>69128.177994109865</v>
      </c>
      <c r="AA9" s="242">
        <v>71643.311073368008</v>
      </c>
      <c r="AB9" s="242">
        <v>79570.177935556596</v>
      </c>
      <c r="AC9" s="242">
        <v>88777.683132643477</v>
      </c>
      <c r="AD9" s="242">
        <v>98479.752021866792</v>
      </c>
      <c r="AE9" s="165"/>
      <c r="AF9" s="4">
        <v>26672.827612112276</v>
      </c>
      <c r="AG9" s="4">
        <v>10814.643261813302</v>
      </c>
      <c r="AH9" s="4">
        <v>40002.921800105069</v>
      </c>
      <c r="AI9" s="4">
        <v>29975.154403915978</v>
      </c>
      <c r="AJ9" s="4">
        <v>37421.561719549951</v>
      </c>
      <c r="AK9" s="4">
        <v>43330.687451087659</v>
      </c>
      <c r="AL9" s="4">
        <v>49656.789706721589</v>
      </c>
      <c r="AM9" s="4">
        <v>56602.267365401334</v>
      </c>
      <c r="AN9" s="4">
        <v>62693.539975308871</v>
      </c>
      <c r="AO9" s="4">
        <v>71307.478475819575</v>
      </c>
      <c r="AP9" s="4">
        <v>83099.212885637695</v>
      </c>
      <c r="AQ9" s="4">
        <v>93957.040793806023</v>
      </c>
      <c r="AR9" s="165"/>
      <c r="AS9" s="4">
        <v>33788.18</v>
      </c>
      <c r="AT9" s="4">
        <v>14288.157969000002</v>
      </c>
      <c r="AU9" s="4">
        <v>31044.753999999994</v>
      </c>
      <c r="AV9" s="4">
        <v>30157.515969666274</v>
      </c>
      <c r="AW9" s="210">
        <f>SUM(AW10:AW15,AW20,AW21,AW24,AW31,AW35,AW36,AW43,AW46,AW49,AW57,AW52,AW63)</f>
        <v>28001.985550172965</v>
      </c>
      <c r="AX9" s="4">
        <v>39495.610127926557</v>
      </c>
      <c r="AY9" s="210">
        <f>SUM(AY10:AY15,AY20,AY21,AY24,AY31,AY35,AY36,AY43,AY46,AY49,AY57,AY52,AY63)</f>
        <v>35547.422102749624</v>
      </c>
      <c r="AZ9" s="4">
        <v>45728.014544730373</v>
      </c>
      <c r="BA9" s="4">
        <v>51215.725181890266</v>
      </c>
      <c r="BB9" s="4">
        <v>57830.432910858392</v>
      </c>
      <c r="BC9" s="4">
        <v>61827.538527968805</v>
      </c>
      <c r="BD9" s="213">
        <f t="shared" si="4"/>
        <v>64151.651249954695</v>
      </c>
      <c r="BE9" s="213">
        <f t="shared" si="5"/>
        <v>66563.127953640316</v>
      </c>
      <c r="BF9" s="213">
        <f t="shared" si="6"/>
        <v>69065.25267306852</v>
      </c>
      <c r="BG9" s="4">
        <v>71661.432889947697</v>
      </c>
      <c r="BH9" s="213">
        <f t="shared" si="7"/>
        <v>73924.707269043705</v>
      </c>
      <c r="BI9" s="213">
        <f t="shared" si="8"/>
        <v>76259.462369477493</v>
      </c>
      <c r="BJ9" s="213">
        <f t="shared" si="9"/>
        <v>78667.955758237033</v>
      </c>
      <c r="BK9" s="213">
        <f t="shared" si="10"/>
        <v>81152.516302775781</v>
      </c>
      <c r="BL9" s="4">
        <v>83715.546422886691</v>
      </c>
      <c r="BM9" s="213">
        <f t="shared" si="11"/>
        <v>85668.718094754717</v>
      </c>
      <c r="BN9" s="213">
        <f t="shared" si="12"/>
        <v>87667.45931424915</v>
      </c>
      <c r="BO9" s="213">
        <f t="shared" si="13"/>
        <v>89712.833266803587</v>
      </c>
      <c r="BP9" s="213">
        <f t="shared" si="14"/>
        <v>91805.927943085087</v>
      </c>
      <c r="BQ9" s="4">
        <v>93947.856717726303</v>
      </c>
      <c r="BR9" s="202">
        <f t="shared" ref="BR9:BR40" si="15">((BG9/BC9)^(1/($BG$4-$BC$4)))-1</f>
        <v>3.7590251485339898E-2</v>
      </c>
      <c r="BS9" s="202">
        <f t="shared" ref="BS9:BS40" si="16">((BL9/BG9)^(1/($BL$4-$BG$4)))-1</f>
        <v>3.1582879211636383E-2</v>
      </c>
      <c r="BT9" s="202">
        <f t="shared" ref="BT9:BT40" si="17">((BQ9/BL9)^(1/($BQ$4-$BL$4)))-1</f>
        <v>2.3331050866008063E-2</v>
      </c>
      <c r="BU9" s="166"/>
      <c r="BV9" s="165"/>
    </row>
    <row r="10" spans="1:75" x14ac:dyDescent="0.35">
      <c r="A10" s="240" t="s">
        <v>0</v>
      </c>
      <c r="B10" s="17">
        <v>6172.96</v>
      </c>
      <c r="C10" s="17">
        <v>5892.68</v>
      </c>
      <c r="D10" s="17">
        <v>6036.75</v>
      </c>
      <c r="E10" s="17">
        <v>4718.34</v>
      </c>
      <c r="F10" s="169">
        <v>4828</v>
      </c>
      <c r="G10" s="17">
        <v>5365.9814179999985</v>
      </c>
      <c r="H10" s="169">
        <v>5028</v>
      </c>
      <c r="I10" s="17">
        <v>5289.18068240909</v>
      </c>
      <c r="J10" s="17">
        <v>5269.2770953030295</v>
      </c>
      <c r="K10" s="17">
        <v>5317.8726975909094</v>
      </c>
      <c r="L10" s="17">
        <v>5398.7842210909093</v>
      </c>
      <c r="M10" s="17">
        <v>5828.4899181212113</v>
      </c>
      <c r="N10" s="17">
        <v>6191.5914257727272</v>
      </c>
      <c r="O10" s="17">
        <v>6361.3255849393936</v>
      </c>
      <c r="P10" s="166"/>
      <c r="Q10" s="84">
        <v>6272.6884638841511</v>
      </c>
      <c r="R10" s="84">
        <v>6405.9209975298436</v>
      </c>
      <c r="S10" s="84">
        <v>6297.0438618033104</v>
      </c>
      <c r="T10" s="84">
        <v>6223.1013942145</v>
      </c>
      <c r="U10" s="84"/>
      <c r="V10" s="84">
        <v>6254.4811674107623</v>
      </c>
      <c r="W10" s="84"/>
      <c r="X10" s="84">
        <v>6278.8899428965042</v>
      </c>
      <c r="Y10" s="84">
        <v>6316.7755941252453</v>
      </c>
      <c r="Z10" s="84">
        <v>6339.7483278280697</v>
      </c>
      <c r="AA10" s="84">
        <v>6374.6663584996986</v>
      </c>
      <c r="AB10" s="84">
        <v>6412.7399507825476</v>
      </c>
      <c r="AC10" s="84">
        <v>6432.6149436439719</v>
      </c>
      <c r="AD10" s="84">
        <v>6244.834896468049</v>
      </c>
      <c r="AE10" s="166"/>
      <c r="AF10" s="17">
        <v>-99.728463884151097</v>
      </c>
      <c r="AG10" s="17">
        <v>-513.2409975298433</v>
      </c>
      <c r="AH10" s="17">
        <v>-260.29386180331034</v>
      </c>
      <c r="AI10" s="17">
        <v>-1504.7613942144999</v>
      </c>
      <c r="AJ10" s="17">
        <v>-888.4997494107638</v>
      </c>
      <c r="AK10" s="17">
        <v>-989.70926048741421</v>
      </c>
      <c r="AL10" s="17">
        <v>-1047.4984988222159</v>
      </c>
      <c r="AM10" s="17">
        <v>-1021.8756302371603</v>
      </c>
      <c r="AN10" s="17">
        <v>-975.88213740878928</v>
      </c>
      <c r="AO10" s="17">
        <v>-584.25003266133626</v>
      </c>
      <c r="AP10" s="17">
        <v>-241.02351787124462</v>
      </c>
      <c r="AQ10" s="17">
        <v>116.49068847134458</v>
      </c>
      <c r="AR10" s="166"/>
      <c r="AS10" s="17">
        <v>408.93545250192687</v>
      </c>
      <c r="AT10" s="17">
        <v>127.22677166092585</v>
      </c>
      <c r="AU10" s="17">
        <v>318.49257753720696</v>
      </c>
      <c r="AV10" s="17">
        <v>334.41720641406732</v>
      </c>
      <c r="AW10" s="211">
        <f>AV10</f>
        <v>334.41720641406732</v>
      </c>
      <c r="AX10" s="17">
        <v>351.13806673477069</v>
      </c>
      <c r="AY10" s="211">
        <f>AX10</f>
        <v>351.13806673477069</v>
      </c>
      <c r="AZ10" s="17">
        <v>368.69497007150926</v>
      </c>
      <c r="BA10" s="17">
        <v>387.12971857508472</v>
      </c>
      <c r="BB10" s="17">
        <v>406.48620450383896</v>
      </c>
      <c r="BC10" s="17">
        <v>426.81051472903096</v>
      </c>
      <c r="BD10" s="215">
        <f t="shared" si="4"/>
        <v>448.15104046548254</v>
      </c>
      <c r="BE10" s="215">
        <f t="shared" si="5"/>
        <v>470.55859248875669</v>
      </c>
      <c r="BF10" s="215">
        <f t="shared" si="6"/>
        <v>494.08652211319452</v>
      </c>
      <c r="BG10" s="17">
        <v>518.79084821885431</v>
      </c>
      <c r="BH10" s="215">
        <f t="shared" si="7"/>
        <v>523.87800631134428</v>
      </c>
      <c r="BI10" s="215">
        <f t="shared" si="8"/>
        <v>529.01504804682224</v>
      </c>
      <c r="BJ10" s="215">
        <f t="shared" si="9"/>
        <v>534.20246257419853</v>
      </c>
      <c r="BK10" s="215">
        <f t="shared" si="10"/>
        <v>539.44074383887869</v>
      </c>
      <c r="BL10" s="17">
        <v>544.73039062979706</v>
      </c>
      <c r="BM10" s="215">
        <f t="shared" si="11"/>
        <v>550.07190662691153</v>
      </c>
      <c r="BN10" s="215">
        <f t="shared" si="12"/>
        <v>555.46580044916334</v>
      </c>
      <c r="BO10" s="215">
        <f t="shared" si="13"/>
        <v>560.91258570290836</v>
      </c>
      <c r="BP10" s="215">
        <f t="shared" si="14"/>
        <v>566.41278103082254</v>
      </c>
      <c r="BQ10" s="17">
        <v>571.96691016128693</v>
      </c>
      <c r="BR10" s="202">
        <f t="shared" si="15"/>
        <v>5.0000000000000044E-2</v>
      </c>
      <c r="BS10" s="202">
        <f t="shared" si="16"/>
        <v>9.805797673485328E-3</v>
      </c>
      <c r="BT10" s="202">
        <f t="shared" si="17"/>
        <v>9.805797673485328E-3</v>
      </c>
      <c r="BU10" s="166"/>
      <c r="BV10" s="166"/>
    </row>
    <row r="11" spans="1:75" x14ac:dyDescent="0.35">
      <c r="A11" s="240" t="s">
        <v>7</v>
      </c>
      <c r="B11" s="3">
        <v>3189.125</v>
      </c>
      <c r="C11" s="3">
        <v>2712.1</v>
      </c>
      <c r="D11" s="3">
        <v>3263.2456000000002</v>
      </c>
      <c r="E11" s="3">
        <v>2627.25</v>
      </c>
      <c r="F11" s="170">
        <v>2551</v>
      </c>
      <c r="G11" s="3">
        <v>2843.6940283636368</v>
      </c>
      <c r="H11" s="170">
        <v>2656</v>
      </c>
      <c r="I11" s="3">
        <v>2675.9339880000007</v>
      </c>
      <c r="J11" s="3">
        <v>2490.0874749090917</v>
      </c>
      <c r="K11" s="3">
        <v>2476.4295193939402</v>
      </c>
      <c r="L11" s="3">
        <v>2505.8187032727278</v>
      </c>
      <c r="M11" s="3">
        <v>2593.2313175757581</v>
      </c>
      <c r="N11" s="3">
        <v>2791.2748581818191</v>
      </c>
      <c r="O11" s="3">
        <v>2951.6382472727291</v>
      </c>
      <c r="P11" s="166"/>
      <c r="Q11" s="243">
        <v>7077.2464292155873</v>
      </c>
      <c r="R11" s="243">
        <v>7221.755278845395</v>
      </c>
      <c r="S11" s="243">
        <v>7210.9968725771932</v>
      </c>
      <c r="T11" s="243">
        <v>7152.2996335177395</v>
      </c>
      <c r="U11" s="243"/>
      <c r="V11" s="243">
        <v>7215.6571047126199</v>
      </c>
      <c r="W11" s="243"/>
      <c r="X11" s="243">
        <v>7273.739865591122</v>
      </c>
      <c r="Y11" s="243">
        <v>7349.3719530780636</v>
      </c>
      <c r="Z11" s="243">
        <v>7410.2486340134565</v>
      </c>
      <c r="AA11" s="243">
        <v>7485.1839010086796</v>
      </c>
      <c r="AB11" s="243">
        <v>7695.2483676277707</v>
      </c>
      <c r="AC11" s="243">
        <v>7389.8230263829601</v>
      </c>
      <c r="AD11" s="243">
        <v>6914.1300167014615</v>
      </c>
      <c r="AE11" s="166"/>
      <c r="AF11" s="3">
        <v>-3888.1214292155873</v>
      </c>
      <c r="AG11" s="3">
        <v>-4509.6552788453955</v>
      </c>
      <c r="AH11" s="3">
        <v>-3947.7512725771926</v>
      </c>
      <c r="AI11" s="3">
        <v>-4525.0496335177395</v>
      </c>
      <c r="AJ11" s="3">
        <v>-4371.9630763489831</v>
      </c>
      <c r="AK11" s="3">
        <v>-4597.8058775911213</v>
      </c>
      <c r="AL11" s="3">
        <v>-4859.2844781689719</v>
      </c>
      <c r="AM11" s="3">
        <v>-4933.8191146195168</v>
      </c>
      <c r="AN11" s="3">
        <v>-4979.3651977359514</v>
      </c>
      <c r="AO11" s="3">
        <v>-5102.0170500520126</v>
      </c>
      <c r="AP11" s="3">
        <v>-4598.5481682011414</v>
      </c>
      <c r="AQ11" s="3">
        <v>-3962.4917694287324</v>
      </c>
      <c r="AR11" s="166"/>
      <c r="AS11" s="3">
        <v>210.51081132377027</v>
      </c>
      <c r="AT11" s="3">
        <v>109.56678990851736</v>
      </c>
      <c r="AU11" s="3">
        <v>149.72463522111437</v>
      </c>
      <c r="AV11" s="3">
        <v>151.2218815733255</v>
      </c>
      <c r="AW11" s="211">
        <f>AV11</f>
        <v>151.2218815733255</v>
      </c>
      <c r="AX11" s="3">
        <v>152.73410038905877</v>
      </c>
      <c r="AY11" s="211">
        <f t="shared" ref="AY11:AY22" si="18">AX11</f>
        <v>152.73410038905877</v>
      </c>
      <c r="AZ11" s="3">
        <v>154.26144139294937</v>
      </c>
      <c r="BA11" s="3">
        <v>155.80405580687886</v>
      </c>
      <c r="BB11" s="3">
        <v>157.36209636494766</v>
      </c>
      <c r="BC11" s="3">
        <v>158.93571732859715</v>
      </c>
      <c r="BD11" s="216">
        <f t="shared" si="4"/>
        <v>160.52507450188313</v>
      </c>
      <c r="BE11" s="216">
        <f t="shared" si="5"/>
        <v>162.13032524690195</v>
      </c>
      <c r="BF11" s="216">
        <f t="shared" si="6"/>
        <v>163.75162849937098</v>
      </c>
      <c r="BG11" s="3">
        <v>165.3891447843647</v>
      </c>
      <c r="BH11" s="216">
        <f t="shared" si="7"/>
        <v>165.71860784430234</v>
      </c>
      <c r="BI11" s="216">
        <f t="shared" si="8"/>
        <v>166.04872721035974</v>
      </c>
      <c r="BJ11" s="216">
        <f t="shared" si="9"/>
        <v>166.37950418992997</v>
      </c>
      <c r="BK11" s="216">
        <f t="shared" si="10"/>
        <v>166.71094009301049</v>
      </c>
      <c r="BL11" s="3">
        <v>167.04303623220835</v>
      </c>
      <c r="BM11" s="216">
        <f t="shared" si="11"/>
        <v>167.37579392274537</v>
      </c>
      <c r="BN11" s="216">
        <f t="shared" si="12"/>
        <v>167.70921448246335</v>
      </c>
      <c r="BO11" s="216">
        <f t="shared" si="13"/>
        <v>168.04329923182928</v>
      </c>
      <c r="BP11" s="216">
        <f t="shared" si="14"/>
        <v>168.37804949394061</v>
      </c>
      <c r="BQ11" s="3">
        <v>168.71346659453044</v>
      </c>
      <c r="BR11" s="202">
        <f t="shared" si="15"/>
        <v>1.0000000000000009E-2</v>
      </c>
      <c r="BS11" s="202">
        <f t="shared" si="16"/>
        <v>1.9920476665333808E-3</v>
      </c>
      <c r="BT11" s="202">
        <f t="shared" si="17"/>
        <v>1.9920476665333808E-3</v>
      </c>
      <c r="BU11" s="166"/>
      <c r="BV11" s="166"/>
    </row>
    <row r="12" spans="1:75" x14ac:dyDescent="0.35">
      <c r="A12" s="240" t="s">
        <v>8</v>
      </c>
      <c r="B12" s="160">
        <v>15862.914500000001</v>
      </c>
      <c r="C12" s="160">
        <v>14484.882600000001</v>
      </c>
      <c r="D12" s="160">
        <v>17837.811900000001</v>
      </c>
      <c r="E12" s="160">
        <v>15617.003999999999</v>
      </c>
      <c r="F12" s="169">
        <v>11358</v>
      </c>
      <c r="G12" s="160">
        <v>17511.315270666666</v>
      </c>
      <c r="H12" s="169">
        <v>16156</v>
      </c>
      <c r="I12" s="160">
        <v>18780.473423251082</v>
      </c>
      <c r="J12" s="160">
        <v>18977.263054969699</v>
      </c>
      <c r="K12" s="160">
        <v>19586.708017575758</v>
      </c>
      <c r="L12" s="160">
        <v>20074.090716545452</v>
      </c>
      <c r="M12" s="160">
        <v>21906.960757248395</v>
      </c>
      <c r="N12" s="160">
        <v>24154.417170155812</v>
      </c>
      <c r="O12" s="160">
        <v>26470.294165131065</v>
      </c>
      <c r="P12" s="166"/>
      <c r="Q12" s="243">
        <v>13106.850631794481</v>
      </c>
      <c r="R12" s="243">
        <v>13640.578970778806</v>
      </c>
      <c r="S12" s="243">
        <v>14031.014282943212</v>
      </c>
      <c r="T12" s="243">
        <v>14347.272007720287</v>
      </c>
      <c r="U12" s="243"/>
      <c r="V12" s="243">
        <v>15025.939296839297</v>
      </c>
      <c r="W12" s="243"/>
      <c r="X12" s="243">
        <v>15855.929434730737</v>
      </c>
      <c r="Y12" s="243">
        <v>16720.844587625063</v>
      </c>
      <c r="Z12" s="243">
        <v>17507.69537642135</v>
      </c>
      <c r="AA12" s="243">
        <v>18327.386482140144</v>
      </c>
      <c r="AB12" s="243">
        <v>21121.892490080587</v>
      </c>
      <c r="AC12" s="243">
        <v>23278.261190205463</v>
      </c>
      <c r="AD12" s="243">
        <v>24293.922550053947</v>
      </c>
      <c r="AE12" s="166"/>
      <c r="AF12" s="160">
        <v>2756.0638682055196</v>
      </c>
      <c r="AG12" s="160">
        <v>844.30362922119457</v>
      </c>
      <c r="AH12" s="160">
        <v>3806.797617056789</v>
      </c>
      <c r="AI12" s="160">
        <v>1269.7319922797124</v>
      </c>
      <c r="AJ12" s="160">
        <v>2485.3759738273693</v>
      </c>
      <c r="AK12" s="160">
        <v>2924.543988520345</v>
      </c>
      <c r="AL12" s="160">
        <v>2256.4184673446362</v>
      </c>
      <c r="AM12" s="160">
        <v>2079.0126411544079</v>
      </c>
      <c r="AN12" s="160">
        <v>1746.7042344053079</v>
      </c>
      <c r="AO12" s="160">
        <v>785.06826716780779</v>
      </c>
      <c r="AP12" s="160">
        <v>876.15597995034841</v>
      </c>
      <c r="AQ12" s="160">
        <v>2176.3716150771179</v>
      </c>
      <c r="AR12" s="166"/>
      <c r="AS12" s="160">
        <v>4250.2765773824358</v>
      </c>
      <c r="AT12" s="160">
        <v>1203.75945109639</v>
      </c>
      <c r="AU12" s="160">
        <v>3157.8483241322833</v>
      </c>
      <c r="AV12" s="160">
        <v>2999.9559079256692</v>
      </c>
      <c r="AW12" s="211">
        <v>1600</v>
      </c>
      <c r="AX12" s="160">
        <v>3029.955467004926</v>
      </c>
      <c r="AY12" s="211">
        <v>3250</v>
      </c>
      <c r="AZ12" s="160">
        <v>3060.2550216749755</v>
      </c>
      <c r="BA12" s="160">
        <v>3090.8575718917255</v>
      </c>
      <c r="BB12" s="160">
        <v>3121.7661476106427</v>
      </c>
      <c r="BC12" s="160">
        <v>3152.9838090867493</v>
      </c>
      <c r="BD12" s="217">
        <f t="shared" si="4"/>
        <v>3184.5136471776168</v>
      </c>
      <c r="BE12" s="217">
        <f t="shared" si="5"/>
        <v>3216.358783649393</v>
      </c>
      <c r="BF12" s="217">
        <f t="shared" si="6"/>
        <v>3248.5223714858871</v>
      </c>
      <c r="BG12" s="160">
        <v>3281.007595200746</v>
      </c>
      <c r="BH12" s="217">
        <f t="shared" si="7"/>
        <v>3287.5435187246439</v>
      </c>
      <c r="BI12" s="217">
        <f t="shared" si="8"/>
        <v>3294.0924621197464</v>
      </c>
      <c r="BJ12" s="217">
        <f t="shared" si="9"/>
        <v>3300.654451322257</v>
      </c>
      <c r="BK12" s="217">
        <f t="shared" si="10"/>
        <v>3307.2295123200465</v>
      </c>
      <c r="BL12" s="160">
        <v>3313.8176711527535</v>
      </c>
      <c r="BM12" s="217">
        <f t="shared" si="11"/>
        <v>3320.4189539118906</v>
      </c>
      <c r="BN12" s="217">
        <f t="shared" si="12"/>
        <v>3327.033386740944</v>
      </c>
      <c r="BO12" s="217">
        <f t="shared" si="13"/>
        <v>3333.6609958354798</v>
      </c>
      <c r="BP12" s="217">
        <f t="shared" si="14"/>
        <v>3340.3018074432471</v>
      </c>
      <c r="BQ12" s="160">
        <v>3346.9558478642812</v>
      </c>
      <c r="BR12" s="202">
        <f t="shared" si="15"/>
        <v>1.0000000000000009E-2</v>
      </c>
      <c r="BS12" s="202">
        <f t="shared" si="16"/>
        <v>1.9920476665333808E-3</v>
      </c>
      <c r="BT12" s="202">
        <f t="shared" si="17"/>
        <v>1.9920476665333808E-3</v>
      </c>
      <c r="BU12" s="166"/>
      <c r="BV12" s="166"/>
    </row>
    <row r="13" spans="1:75" x14ac:dyDescent="0.35">
      <c r="A13" s="240" t="s">
        <v>9</v>
      </c>
      <c r="B13" s="3">
        <v>4166.2224000000006</v>
      </c>
      <c r="C13" s="3">
        <v>3828.5361000000003</v>
      </c>
      <c r="D13" s="3">
        <v>4883.3019000000004</v>
      </c>
      <c r="E13" s="3">
        <v>4619.6242999999995</v>
      </c>
      <c r="F13" s="170">
        <v>4019</v>
      </c>
      <c r="G13" s="3">
        <v>5042.3902065732236</v>
      </c>
      <c r="H13" s="170">
        <v>5363</v>
      </c>
      <c r="I13" s="3">
        <v>5426.9471934933617</v>
      </c>
      <c r="J13" s="3">
        <v>5963.1118744179803</v>
      </c>
      <c r="K13" s="3">
        <v>6309.0502554794602</v>
      </c>
      <c r="L13" s="3">
        <v>6677.5111624984293</v>
      </c>
      <c r="M13" s="3">
        <v>7313.1822680994792</v>
      </c>
      <c r="N13" s="3">
        <v>8118.9043267658435</v>
      </c>
      <c r="O13" s="3">
        <v>8934.8644768974718</v>
      </c>
      <c r="P13" s="166"/>
      <c r="Q13" s="243">
        <v>7612.8005335577182</v>
      </c>
      <c r="R13" s="243">
        <v>7606.6565268253134</v>
      </c>
      <c r="S13" s="243">
        <v>7784.9334219394605</v>
      </c>
      <c r="T13" s="243">
        <v>7782.1456452083385</v>
      </c>
      <c r="U13" s="243"/>
      <c r="V13" s="243">
        <v>7996.6368776359177</v>
      </c>
      <c r="W13" s="243"/>
      <c r="X13" s="243">
        <v>8404.2364892417063</v>
      </c>
      <c r="Y13" s="243">
        <v>8753.6412380806287</v>
      </c>
      <c r="Z13" s="243">
        <v>9010.3202326066166</v>
      </c>
      <c r="AA13" s="243">
        <v>9251.2689769351509</v>
      </c>
      <c r="AB13" s="243">
        <v>9488.9993771355112</v>
      </c>
      <c r="AC13" s="243">
        <v>9704.2018962024122</v>
      </c>
      <c r="AD13" s="243">
        <v>9838.5483190295163</v>
      </c>
      <c r="AE13" s="166"/>
      <c r="AF13" s="3">
        <v>-3446.5781335577171</v>
      </c>
      <c r="AG13" s="3">
        <v>-3778.1204268253127</v>
      </c>
      <c r="AH13" s="3">
        <v>-2901.6315219394601</v>
      </c>
      <c r="AI13" s="3">
        <v>-3162.521345208339</v>
      </c>
      <c r="AJ13" s="3">
        <v>-2954.2466710626941</v>
      </c>
      <c r="AK13" s="3">
        <v>-2977.2892957483446</v>
      </c>
      <c r="AL13" s="3">
        <v>-2790.5293636626484</v>
      </c>
      <c r="AM13" s="3">
        <v>-2701.2699771271564</v>
      </c>
      <c r="AN13" s="3">
        <v>-2573.7578144367217</v>
      </c>
      <c r="AO13" s="3">
        <v>-2175.817109036032</v>
      </c>
      <c r="AP13" s="3">
        <v>-1585.2975694365684</v>
      </c>
      <c r="AQ13" s="3">
        <v>-903.68384213204445</v>
      </c>
      <c r="AR13" s="166"/>
      <c r="AS13" s="3">
        <v>1743.8958010879473</v>
      </c>
      <c r="AT13" s="3">
        <v>464.70572912895699</v>
      </c>
      <c r="AU13" s="3">
        <v>962.93773503754471</v>
      </c>
      <c r="AV13" s="3">
        <v>914.79084828566738</v>
      </c>
      <c r="AW13" s="211">
        <f t="shared" ref="AW13:AW20" si="19">AV13</f>
        <v>914.79084828566738</v>
      </c>
      <c r="AX13" s="3">
        <v>869.05130587138399</v>
      </c>
      <c r="AY13" s="211">
        <v>940</v>
      </c>
      <c r="AZ13" s="3">
        <v>825.59874057781474</v>
      </c>
      <c r="BA13" s="3">
        <v>784.31880354892394</v>
      </c>
      <c r="BB13" s="3">
        <v>745.10286337147772</v>
      </c>
      <c r="BC13" s="3">
        <v>707.84772020290382</v>
      </c>
      <c r="BD13" s="216">
        <f t="shared" si="4"/>
        <v>672.45533419275864</v>
      </c>
      <c r="BE13" s="216">
        <f t="shared" si="5"/>
        <v>638.83256748312067</v>
      </c>
      <c r="BF13" s="216">
        <f t="shared" si="6"/>
        <v>606.89093910896463</v>
      </c>
      <c r="BG13" s="3">
        <v>576.54639215351642</v>
      </c>
      <c r="BH13" s="216">
        <f t="shared" si="7"/>
        <v>570.66203380761851</v>
      </c>
      <c r="BI13" s="216">
        <f t="shared" si="8"/>
        <v>564.83773250763079</v>
      </c>
      <c r="BJ13" s="216">
        <f t="shared" si="9"/>
        <v>559.07287529823157</v>
      </c>
      <c r="BK13" s="216">
        <f t="shared" si="10"/>
        <v>553.36685548005471</v>
      </c>
      <c r="BL13" s="3">
        <v>547.71907254584062</v>
      </c>
      <c r="BM13" s="216">
        <f t="shared" si="11"/>
        <v>542.12893211723758</v>
      </c>
      <c r="BN13" s="216">
        <f t="shared" si="12"/>
        <v>536.59584588224925</v>
      </c>
      <c r="BO13" s="216">
        <f t="shared" si="13"/>
        <v>531.11923153331998</v>
      </c>
      <c r="BP13" s="216">
        <f t="shared" si="14"/>
        <v>525.69851270605204</v>
      </c>
      <c r="BQ13" s="3">
        <v>520.33311891854851</v>
      </c>
      <c r="BR13" s="202">
        <f t="shared" si="15"/>
        <v>-5.0000000000000044E-2</v>
      </c>
      <c r="BS13" s="202">
        <f t="shared" si="16"/>
        <v>-1.0206218313011495E-2</v>
      </c>
      <c r="BT13" s="202">
        <f t="shared" si="17"/>
        <v>-1.0206218313011495E-2</v>
      </c>
      <c r="BU13" s="166"/>
      <c r="BV13" s="166"/>
    </row>
    <row r="14" spans="1:75" x14ac:dyDescent="0.35">
      <c r="A14" s="240" t="s">
        <v>11</v>
      </c>
      <c r="B14" s="160">
        <v>6.2243999999999993</v>
      </c>
      <c r="C14" s="160">
        <v>5.2</v>
      </c>
      <c r="D14" s="160">
        <v>6.2963999999999993</v>
      </c>
      <c r="E14" s="160">
        <v>5.8943999999999992</v>
      </c>
      <c r="F14" s="169">
        <f>(E14)/0.872157519849896</f>
        <v>6.7584121742302514</v>
      </c>
      <c r="G14" s="160">
        <v>5.7095998545454529</v>
      </c>
      <c r="H14" s="169">
        <v>7.0211019455252384</v>
      </c>
      <c r="I14" s="160">
        <v>5.6982397090909078</v>
      </c>
      <c r="J14" s="160">
        <v>5.6868795636363627</v>
      </c>
      <c r="K14" s="160">
        <v>5.6755194181818167</v>
      </c>
      <c r="L14" s="160">
        <v>5.6641592727272725</v>
      </c>
      <c r="M14" s="160">
        <v>5.6187186909090894</v>
      </c>
      <c r="N14" s="160">
        <v>5.561917963636362</v>
      </c>
      <c r="O14" s="160">
        <v>5.5051172363636347</v>
      </c>
      <c r="P14" s="166"/>
      <c r="Q14" s="243">
        <v>71.694421102590297</v>
      </c>
      <c r="R14" s="243">
        <v>65.582095024279454</v>
      </c>
      <c r="S14" s="243">
        <v>68.713803271201471</v>
      </c>
      <c r="T14" s="243">
        <v>69.679270625309726</v>
      </c>
      <c r="U14" s="243"/>
      <c r="V14" s="243">
        <v>72.163463943438941</v>
      </c>
      <c r="W14" s="243"/>
      <c r="X14" s="243">
        <v>74.666369433941639</v>
      </c>
      <c r="Y14" s="243">
        <v>77.236125561447324</v>
      </c>
      <c r="Z14" s="243">
        <v>79.913579462544732</v>
      </c>
      <c r="AA14" s="243">
        <v>82.886263844088532</v>
      </c>
      <c r="AB14" s="243">
        <v>95.788458742791946</v>
      </c>
      <c r="AC14" s="243">
        <v>114.24406831681856</v>
      </c>
      <c r="AD14" s="243">
        <v>135.73056338273324</v>
      </c>
      <c r="AE14" s="166"/>
      <c r="AF14" s="160">
        <v>-65.470021102590295</v>
      </c>
      <c r="AG14" s="160">
        <v>-60.382095024279451</v>
      </c>
      <c r="AH14" s="160">
        <v>-62.417403271201472</v>
      </c>
      <c r="AI14" s="160">
        <v>-63.784870625309729</v>
      </c>
      <c r="AJ14" s="160">
        <v>-66.453864088893482</v>
      </c>
      <c r="AK14" s="160">
        <v>-68.968129724850726</v>
      </c>
      <c r="AL14" s="160">
        <v>-71.549245997810957</v>
      </c>
      <c r="AM14" s="160">
        <v>-74.238060044362911</v>
      </c>
      <c r="AN14" s="160">
        <v>-77.222104571361257</v>
      </c>
      <c r="AO14" s="160">
        <v>-90.169740051882854</v>
      </c>
      <c r="AP14" s="160">
        <v>-108.68215035318219</v>
      </c>
      <c r="AQ14" s="160">
        <v>-130.22544614636959</v>
      </c>
      <c r="AR14" s="166"/>
      <c r="AS14" s="160">
        <v>0</v>
      </c>
      <c r="AT14" s="160">
        <v>0</v>
      </c>
      <c r="AU14" s="160">
        <v>7.4591419189397822E-4</v>
      </c>
      <c r="AV14" s="160">
        <v>7.4591419189397822E-4</v>
      </c>
      <c r="AW14" s="211">
        <f t="shared" si="19"/>
        <v>7.4591419189397822E-4</v>
      </c>
      <c r="AX14" s="160">
        <v>7.4591419189397822E-4</v>
      </c>
      <c r="AY14" s="211">
        <f t="shared" si="18"/>
        <v>7.4591419189397822E-4</v>
      </c>
      <c r="AZ14" s="160">
        <v>7.4591419189397822E-4</v>
      </c>
      <c r="BA14" s="160">
        <v>7.4591419189397822E-4</v>
      </c>
      <c r="BB14" s="160">
        <v>7.4591419189397822E-4</v>
      </c>
      <c r="BC14" s="160">
        <v>7.4591419189397822E-4</v>
      </c>
      <c r="BD14" s="217">
        <f t="shared" si="4"/>
        <v>7.4591419189397822E-4</v>
      </c>
      <c r="BE14" s="217">
        <f t="shared" si="5"/>
        <v>7.4591419189397822E-4</v>
      </c>
      <c r="BF14" s="217">
        <f t="shared" si="6"/>
        <v>7.4591419189397822E-4</v>
      </c>
      <c r="BG14" s="160">
        <v>7.4591419189397822E-4</v>
      </c>
      <c r="BH14" s="217">
        <f t="shared" si="7"/>
        <v>7.4591419189397822E-4</v>
      </c>
      <c r="BI14" s="217">
        <f t="shared" si="8"/>
        <v>7.4591419189397822E-4</v>
      </c>
      <c r="BJ14" s="217">
        <f t="shared" si="9"/>
        <v>7.4591419189397822E-4</v>
      </c>
      <c r="BK14" s="217">
        <f t="shared" si="10"/>
        <v>7.4591419189397822E-4</v>
      </c>
      <c r="BL14" s="160">
        <v>7.4591419189397822E-4</v>
      </c>
      <c r="BM14" s="217">
        <f t="shared" si="11"/>
        <v>7.4591419189397822E-4</v>
      </c>
      <c r="BN14" s="217">
        <f t="shared" si="12"/>
        <v>7.4591419189397822E-4</v>
      </c>
      <c r="BO14" s="217">
        <f t="shared" si="13"/>
        <v>7.4591419189397822E-4</v>
      </c>
      <c r="BP14" s="217">
        <f t="shared" si="14"/>
        <v>7.4591419189397822E-4</v>
      </c>
      <c r="BQ14" s="160">
        <v>7.4591419189397822E-4</v>
      </c>
      <c r="BR14" s="202">
        <f t="shared" si="15"/>
        <v>0</v>
      </c>
      <c r="BS14" s="202">
        <f t="shared" si="16"/>
        <v>0</v>
      </c>
      <c r="BT14" s="202">
        <f t="shared" si="17"/>
        <v>0</v>
      </c>
      <c r="BU14" s="166"/>
      <c r="BV14" s="166"/>
    </row>
    <row r="15" spans="1:75" s="246" customFormat="1" x14ac:dyDescent="0.35">
      <c r="A15" s="7" t="s">
        <v>10</v>
      </c>
      <c r="B15" s="160">
        <v>6864.4920000000002</v>
      </c>
      <c r="C15" s="160">
        <v>5921.0010000000002</v>
      </c>
      <c r="D15" s="160">
        <v>7520.8627999999999</v>
      </c>
      <c r="E15" s="160">
        <v>6772.9920000000002</v>
      </c>
      <c r="F15" s="169">
        <v>6722</v>
      </c>
      <c r="G15" s="160">
        <v>7021.5107768744583</v>
      </c>
      <c r="H15" s="169">
        <v>7290</v>
      </c>
      <c r="I15" s="160">
        <v>7391.558680948051</v>
      </c>
      <c r="J15" s="160">
        <v>7766.6106525541118</v>
      </c>
      <c r="K15" s="160">
        <v>8135.4077289220795</v>
      </c>
      <c r="L15" s="160">
        <v>8452.7955771515153</v>
      </c>
      <c r="M15" s="160">
        <v>9067.705086086582</v>
      </c>
      <c r="N15" s="160">
        <v>9736.0973001774892</v>
      </c>
      <c r="O15" s="160">
        <v>10320.089600848487</v>
      </c>
      <c r="P15" s="244"/>
      <c r="Q15" s="160">
        <v>5588.6840494942808</v>
      </c>
      <c r="R15" s="160">
        <v>5573.3562978174941</v>
      </c>
      <c r="S15" s="160">
        <v>5505.8579422129815</v>
      </c>
      <c r="T15" s="160">
        <v>5552.667922720083</v>
      </c>
      <c r="U15" s="160"/>
      <c r="V15" s="160">
        <v>5710.9262143385131</v>
      </c>
      <c r="W15" s="160"/>
      <c r="X15" s="160">
        <v>5910.981222694938</v>
      </c>
      <c r="Y15" s="160">
        <v>6107.6208858559467</v>
      </c>
      <c r="Z15" s="160">
        <v>6284.370965542862</v>
      </c>
      <c r="AA15" s="160">
        <v>6478.8125122466172</v>
      </c>
      <c r="AB15" s="160">
        <v>7095.5656592848809</v>
      </c>
      <c r="AC15" s="160">
        <v>7706.1900998078709</v>
      </c>
      <c r="AD15" s="160">
        <v>8318.8499999445103</v>
      </c>
      <c r="AE15" s="244"/>
      <c r="AF15" s="160">
        <v>1275.8079505057194</v>
      </c>
      <c r="AG15" s="160">
        <v>347.64470218250608</v>
      </c>
      <c r="AH15" s="160">
        <v>2015.0048577870184</v>
      </c>
      <c r="AI15" s="160">
        <v>1220.3240772799181</v>
      </c>
      <c r="AJ15" s="160">
        <v>1310.5845625359452</v>
      </c>
      <c r="AK15" s="160">
        <v>1480.5774582531151</v>
      </c>
      <c r="AL15" s="160">
        <v>1658.9897666981658</v>
      </c>
      <c r="AM15" s="160">
        <v>1851.0367633792171</v>
      </c>
      <c r="AN15" s="160">
        <v>1973.9830649048979</v>
      </c>
      <c r="AO15" s="160">
        <v>1972.1394268016998</v>
      </c>
      <c r="AP15" s="160">
        <v>2029.9072003696169</v>
      </c>
      <c r="AQ15" s="160">
        <v>2001.2396009039744</v>
      </c>
      <c r="AR15" s="244"/>
      <c r="AS15" s="160">
        <v>597.15707581192669</v>
      </c>
      <c r="AT15" s="160">
        <v>95.68786802880868</v>
      </c>
      <c r="AU15" s="160">
        <v>223.24248016785776</v>
      </c>
      <c r="AV15" s="160">
        <v>272.35582580478649</v>
      </c>
      <c r="AW15" s="169">
        <f t="shared" si="19"/>
        <v>272.35582580478649</v>
      </c>
      <c r="AX15" s="160">
        <v>332.27410748183951</v>
      </c>
      <c r="AY15" s="169">
        <f t="shared" si="18"/>
        <v>332.27410748183951</v>
      </c>
      <c r="AZ15" s="160">
        <v>405.37441112784421</v>
      </c>
      <c r="BA15" s="160">
        <v>494.55678157596992</v>
      </c>
      <c r="BB15" s="160">
        <v>568.74029881236538</v>
      </c>
      <c r="BC15" s="160">
        <v>654.05134363422019</v>
      </c>
      <c r="BD15" s="217">
        <f t="shared" si="4"/>
        <v>752.15904517935314</v>
      </c>
      <c r="BE15" s="217">
        <f t="shared" si="5"/>
        <v>864.982901956256</v>
      </c>
      <c r="BF15" s="217">
        <f t="shared" si="6"/>
        <v>994.73033724969434</v>
      </c>
      <c r="BG15" s="160">
        <v>1143.9398878371485</v>
      </c>
      <c r="BH15" s="217">
        <f t="shared" si="7"/>
        <v>1182.4413403399369</v>
      </c>
      <c r="BI15" s="217">
        <f t="shared" si="8"/>
        <v>1222.2386317767337</v>
      </c>
      <c r="BJ15" s="217">
        <f t="shared" si="9"/>
        <v>1263.3753760486707</v>
      </c>
      <c r="BK15" s="217">
        <f t="shared" si="10"/>
        <v>1305.896654964906</v>
      </c>
      <c r="BL15" s="160">
        <v>1349.8490676478352</v>
      </c>
      <c r="BM15" s="217">
        <f t="shared" si="11"/>
        <v>1395.2807816011257</v>
      </c>
      <c r="BN15" s="217">
        <f t="shared" si="12"/>
        <v>1442.2415854965459</v>
      </c>
      <c r="BO15" s="217">
        <f t="shared" si="13"/>
        <v>1490.7829437374317</v>
      </c>
      <c r="BP15" s="217">
        <f t="shared" si="14"/>
        <v>1540.9580528585893</v>
      </c>
      <c r="BQ15" s="160">
        <v>1592.8218998244454</v>
      </c>
      <c r="BR15" s="245">
        <f t="shared" si="15"/>
        <v>0.14999999999999991</v>
      </c>
      <c r="BS15" s="245">
        <f t="shared" si="16"/>
        <v>3.3656884345193427E-2</v>
      </c>
      <c r="BT15" s="245">
        <f t="shared" si="17"/>
        <v>3.3656884345193427E-2</v>
      </c>
      <c r="BU15" s="244"/>
      <c r="BV15" s="244"/>
    </row>
    <row r="16" spans="1:75" x14ac:dyDescent="0.35">
      <c r="A16" s="241" t="s">
        <v>62</v>
      </c>
      <c r="B16" s="3">
        <v>2623.5776731061892</v>
      </c>
      <c r="C16" s="3">
        <v>2164.9594763278678</v>
      </c>
      <c r="D16" s="3">
        <v>3093.1591657240106</v>
      </c>
      <c r="E16" s="3">
        <v>2949.2762197605334</v>
      </c>
      <c r="F16" s="170">
        <f>$F$15/$E$15*E16</f>
        <v>2927.0719276252362</v>
      </c>
      <c r="G16" s="3">
        <v>3064.1559145129677</v>
      </c>
      <c r="H16" s="170">
        <v>3181.3234112478131</v>
      </c>
      <c r="I16" s="3">
        <v>3214.9585535845499</v>
      </c>
      <c r="J16" s="3">
        <v>3356.7509216304452</v>
      </c>
      <c r="K16" s="3">
        <v>3501.5952257645463</v>
      </c>
      <c r="L16" s="3">
        <v>3623.6301432741566</v>
      </c>
      <c r="M16" s="3">
        <v>3827.3814696112577</v>
      </c>
      <c r="N16" s="3">
        <v>4038.3312887662019</v>
      </c>
      <c r="O16" s="3">
        <v>4215.574981353765</v>
      </c>
      <c r="P16" s="166"/>
      <c r="Q16" s="243">
        <v>2450.3606712438436</v>
      </c>
      <c r="R16" s="243">
        <v>2468.2908403063561</v>
      </c>
      <c r="S16" s="243">
        <v>2185.2216364980486</v>
      </c>
      <c r="T16" s="243">
        <v>2226.7809567814793</v>
      </c>
      <c r="U16" s="243"/>
      <c r="V16" s="243">
        <v>2313.8830021760577</v>
      </c>
      <c r="W16" s="243"/>
      <c r="X16" s="243">
        <v>2419.4026838737509</v>
      </c>
      <c r="Y16" s="243">
        <v>2525.1662477476038</v>
      </c>
      <c r="Z16" s="243">
        <v>2624.2519123267293</v>
      </c>
      <c r="AA16" s="243">
        <v>2732.261503271895</v>
      </c>
      <c r="AB16" s="243">
        <v>3051.0932334924983</v>
      </c>
      <c r="AC16" s="243">
        <v>3313.6617429173839</v>
      </c>
      <c r="AD16" s="243">
        <v>3577.1054999761395</v>
      </c>
      <c r="AE16" s="166"/>
      <c r="AF16" s="3">
        <v>173.21700186234557</v>
      </c>
      <c r="AG16" s="3">
        <v>-303.33136397848807</v>
      </c>
      <c r="AH16" s="3">
        <v>907.93752922596332</v>
      </c>
      <c r="AI16" s="3">
        <v>722.49526297905504</v>
      </c>
      <c r="AJ16" s="3">
        <v>750.27291233690949</v>
      </c>
      <c r="AK16" s="3">
        <v>795.5558697107997</v>
      </c>
      <c r="AL16" s="3">
        <v>831.58467388284191</v>
      </c>
      <c r="AM16" s="3">
        <v>877.34331343781685</v>
      </c>
      <c r="AN16" s="3">
        <v>891.36864000226171</v>
      </c>
      <c r="AO16" s="3">
        <v>776.2882361187585</v>
      </c>
      <c r="AP16" s="3">
        <v>724.66954584881705</v>
      </c>
      <c r="AQ16" s="3">
        <v>638.46948137762513</v>
      </c>
      <c r="AR16" s="166"/>
      <c r="AS16" s="3">
        <v>411.15707581192669</v>
      </c>
      <c r="AT16" s="3">
        <v>52.68786802880868</v>
      </c>
      <c r="AU16" s="3">
        <v>70.971264306199998</v>
      </c>
      <c r="AV16" s="3">
        <v>115.46060581049971</v>
      </c>
      <c r="AW16" s="211">
        <f t="shared" si="19"/>
        <v>115.46060581049971</v>
      </c>
      <c r="AX16" s="3">
        <v>132.23819344164161</v>
      </c>
      <c r="AY16" s="211">
        <f t="shared" si="18"/>
        <v>132.23819344164161</v>
      </c>
      <c r="AZ16" s="3">
        <v>156.32554589225487</v>
      </c>
      <c r="BA16" s="3">
        <v>190.02024514802213</v>
      </c>
      <c r="BB16" s="3">
        <v>213.22483696281097</v>
      </c>
      <c r="BC16" s="3">
        <v>257.82479604391199</v>
      </c>
      <c r="BD16" s="216">
        <f t="shared" si="4"/>
        <v>299.37774176553268</v>
      </c>
      <c r="BE16" s="216">
        <f t="shared" si="5"/>
        <v>347.62766669411013</v>
      </c>
      <c r="BF16" s="216">
        <f t="shared" si="6"/>
        <v>403.65390539232197</v>
      </c>
      <c r="BG16" s="3">
        <v>468.70974594161748</v>
      </c>
      <c r="BH16" s="216">
        <f t="shared" si="7"/>
        <v>461.1377445179204</v>
      </c>
      <c r="BI16" s="216">
        <f t="shared" si="8"/>
        <v>453.6880687041704</v>
      </c>
      <c r="BJ16" s="216">
        <f t="shared" si="9"/>
        <v>446.35874233131904</v>
      </c>
      <c r="BK16" s="216">
        <f t="shared" si="10"/>
        <v>439.14782115530966</v>
      </c>
      <c r="BL16" s="3">
        <v>432.05339234132953</v>
      </c>
      <c r="BM16" s="216">
        <f t="shared" si="11"/>
        <v>435.97649808337843</v>
      </c>
      <c r="BN16" s="216">
        <f t="shared" si="12"/>
        <v>439.93522617890522</v>
      </c>
      <c r="BO16" s="216">
        <f t="shared" si="13"/>
        <v>443.92990008390387</v>
      </c>
      <c r="BP16" s="216">
        <f t="shared" si="14"/>
        <v>447.96084619139441</v>
      </c>
      <c r="BQ16" s="3">
        <v>452.0283938580917</v>
      </c>
      <c r="BR16" s="202">
        <f t="shared" si="15"/>
        <v>0.16116737551706817</v>
      </c>
      <c r="BS16" s="202">
        <f t="shared" si="16"/>
        <v>-1.615499035226009E-2</v>
      </c>
      <c r="BT16" s="202">
        <f t="shared" si="17"/>
        <v>9.0801410464325105E-3</v>
      </c>
      <c r="BU16" s="166"/>
      <c r="BV16" s="166"/>
    </row>
    <row r="17" spans="1:78" x14ac:dyDescent="0.35">
      <c r="A17" s="241" t="s">
        <v>50</v>
      </c>
      <c r="B17" s="3">
        <v>1229.1908789173963</v>
      </c>
      <c r="C17" s="3">
        <v>755.61780918634656</v>
      </c>
      <c r="D17" s="3">
        <v>1242.2313468968428</v>
      </c>
      <c r="E17" s="3">
        <v>1236.9559044137295</v>
      </c>
      <c r="F17" s="170">
        <f t="shared" ref="F17:F19" si="20">$F$15/$E$15*E17</f>
        <v>1227.6432025121378</v>
      </c>
      <c r="G17" s="3">
        <v>1414.1449905725867</v>
      </c>
      <c r="H17" s="170">
        <v>1468.2192065028969</v>
      </c>
      <c r="I17" s="3">
        <v>1586.0101562313534</v>
      </c>
      <c r="J17" s="3">
        <v>1758.4251337884807</v>
      </c>
      <c r="K17" s="3">
        <v>1906.7762232109712</v>
      </c>
      <c r="L17" s="3">
        <v>2034.2857207695006</v>
      </c>
      <c r="M17" s="3">
        <v>2241.3170860151731</v>
      </c>
      <c r="N17" s="3">
        <v>2472.65395041174</v>
      </c>
      <c r="O17" s="3">
        <v>2685.9839015345592</v>
      </c>
      <c r="P17" s="166"/>
      <c r="Q17" s="243">
        <v>39.647502409900326</v>
      </c>
      <c r="R17" s="243">
        <v>39.171582416151402</v>
      </c>
      <c r="S17" s="243">
        <v>39.063486172868529</v>
      </c>
      <c r="T17" s="243">
        <v>117.76116716790631</v>
      </c>
      <c r="U17" s="243"/>
      <c r="V17" s="243">
        <v>201.71660451484684</v>
      </c>
      <c r="W17" s="243"/>
      <c r="X17" s="243">
        <v>292.20527594060587</v>
      </c>
      <c r="Y17" s="243">
        <v>388.12371880737612</v>
      </c>
      <c r="Z17" s="243">
        <v>488.04793040530103</v>
      </c>
      <c r="AA17" s="243">
        <v>594.58475037061214</v>
      </c>
      <c r="AB17" s="243">
        <v>851.46787911418573</v>
      </c>
      <c r="AC17" s="243">
        <v>924.74281197694449</v>
      </c>
      <c r="AD17" s="243">
        <v>998.26199999334119</v>
      </c>
      <c r="AE17" s="166"/>
      <c r="AF17" s="3">
        <v>1189.5433765074959</v>
      </c>
      <c r="AG17" s="3">
        <v>716.44622677019515</v>
      </c>
      <c r="AH17" s="3">
        <v>1203.1678607239742</v>
      </c>
      <c r="AI17" s="3">
        <v>1119.1947372458233</v>
      </c>
      <c r="AJ17" s="3">
        <v>1212.4283860577398</v>
      </c>
      <c r="AK17" s="3">
        <v>1293.8048802907476</v>
      </c>
      <c r="AL17" s="3">
        <v>1370.3014149811047</v>
      </c>
      <c r="AM17" s="3">
        <v>1418.7282928056702</v>
      </c>
      <c r="AN17" s="3">
        <v>1439.7009703988883</v>
      </c>
      <c r="AO17" s="3">
        <v>1389.8492069009874</v>
      </c>
      <c r="AP17" s="3">
        <v>1547.9111384347955</v>
      </c>
      <c r="AQ17" s="3">
        <v>1687.7219015412179</v>
      </c>
      <c r="AR17" s="166"/>
      <c r="AS17" s="3">
        <v>181</v>
      </c>
      <c r="AT17" s="3">
        <v>38</v>
      </c>
      <c r="AU17" s="3">
        <v>147.27121586165777</v>
      </c>
      <c r="AV17" s="3">
        <v>151.89521999428678</v>
      </c>
      <c r="AW17" s="211">
        <f t="shared" si="19"/>
        <v>151.89521999428678</v>
      </c>
      <c r="AX17" s="3">
        <v>195.03591404019789</v>
      </c>
      <c r="AY17" s="211">
        <f t="shared" si="18"/>
        <v>195.03591404019789</v>
      </c>
      <c r="AZ17" s="3">
        <v>244.04886523558935</v>
      </c>
      <c r="BA17" s="3">
        <v>299.53653642794779</v>
      </c>
      <c r="BB17" s="3">
        <v>350.51546184955441</v>
      </c>
      <c r="BC17" s="3">
        <v>391.2265475903082</v>
      </c>
      <c r="BD17" s="216">
        <f t="shared" si="4"/>
        <v>447.58675531013489</v>
      </c>
      <c r="BE17" s="216">
        <f t="shared" si="5"/>
        <v>512.06623058423907</v>
      </c>
      <c r="BF17" s="216">
        <f t="shared" si="6"/>
        <v>585.8346374057993</v>
      </c>
      <c r="BG17" s="3">
        <v>670.23014189553101</v>
      </c>
      <c r="BH17" s="216">
        <f t="shared" si="7"/>
        <v>712.94147276194496</v>
      </c>
      <c r="BI17" s="216">
        <f t="shared" si="8"/>
        <v>758.37464150216897</v>
      </c>
      <c r="BJ17" s="216">
        <f t="shared" si="9"/>
        <v>806.70310095087291</v>
      </c>
      <c r="BK17" s="216">
        <f t="shared" si="10"/>
        <v>858.1113574614335</v>
      </c>
      <c r="BL17" s="3">
        <v>912.7956753065057</v>
      </c>
      <c r="BM17" s="216">
        <f t="shared" si="11"/>
        <v>953.58351642316336</v>
      </c>
      <c r="BN17" s="216">
        <f t="shared" si="12"/>
        <v>996.19394284337113</v>
      </c>
      <c r="BO17" s="216">
        <f t="shared" si="13"/>
        <v>1040.7083959255774</v>
      </c>
      <c r="BP17" s="216">
        <f t="shared" si="14"/>
        <v>1087.2119561966431</v>
      </c>
      <c r="BQ17" s="3">
        <v>1135.7935059663537</v>
      </c>
      <c r="BR17" s="202">
        <f t="shared" si="15"/>
        <v>0.14406028442335406</v>
      </c>
      <c r="BS17" s="202">
        <f t="shared" si="16"/>
        <v>6.3726365313291788E-2</v>
      </c>
      <c r="BT17" s="202">
        <f t="shared" si="17"/>
        <v>4.4684524938137571E-2</v>
      </c>
      <c r="BU17" s="166"/>
      <c r="BV17" s="166"/>
    </row>
    <row r="18" spans="1:78" x14ac:dyDescent="0.35">
      <c r="A18" s="241" t="s">
        <v>63</v>
      </c>
      <c r="B18" s="3">
        <v>2066.5808677851292</v>
      </c>
      <c r="C18" s="3">
        <v>2131.7002293383007</v>
      </c>
      <c r="D18" s="3">
        <v>2161.6559648821253</v>
      </c>
      <c r="E18" s="3">
        <v>1653.7076327960431</v>
      </c>
      <c r="F18" s="170">
        <f t="shared" si="20"/>
        <v>1641.2573213810088</v>
      </c>
      <c r="G18" s="3">
        <v>1638.0439252544668</v>
      </c>
      <c r="H18" s="170">
        <v>1700.679610780375</v>
      </c>
      <c r="I18" s="3">
        <v>1677.1666861820802</v>
      </c>
      <c r="J18" s="3">
        <v>1717.7801086060922</v>
      </c>
      <c r="K18" s="3">
        <v>1765.050919973474</v>
      </c>
      <c r="L18" s="3">
        <v>1806.492282712077</v>
      </c>
      <c r="M18" s="3">
        <v>1914.3347784415953</v>
      </c>
      <c r="N18" s="3">
        <v>2025.6029900314147</v>
      </c>
      <c r="O18" s="3">
        <v>2111.1578165514084</v>
      </c>
      <c r="P18" s="166"/>
      <c r="Q18" s="243">
        <v>1596.5081188906029</v>
      </c>
      <c r="R18" s="243">
        <v>1620.8244689633973</v>
      </c>
      <c r="S18" s="243">
        <v>1675.2309063625139</v>
      </c>
      <c r="T18" s="243">
        <v>1617.1059833566526</v>
      </c>
      <c r="U18" s="243"/>
      <c r="V18" s="243">
        <v>1588.7655635510828</v>
      </c>
      <c r="W18" s="243"/>
      <c r="X18" s="243">
        <v>1567.3830179437605</v>
      </c>
      <c r="Y18" s="243">
        <v>1539.9247531256319</v>
      </c>
      <c r="Z18" s="243">
        <v>1502.5853348529004</v>
      </c>
      <c r="AA18" s="243">
        <v>1464.6382131354064</v>
      </c>
      <c r="AB18" s="243">
        <v>1419.1131318569765</v>
      </c>
      <c r="AC18" s="243">
        <v>1541.2380199615743</v>
      </c>
      <c r="AD18" s="243">
        <v>1663.7699999889021</v>
      </c>
      <c r="AE18" s="166"/>
      <c r="AF18" s="3">
        <v>470.07274889452628</v>
      </c>
      <c r="AG18" s="3">
        <v>510.87576037490339</v>
      </c>
      <c r="AH18" s="3">
        <v>486.42505851961141</v>
      </c>
      <c r="AI18" s="3">
        <v>36.601649439390485</v>
      </c>
      <c r="AJ18" s="3">
        <v>49.278361703384007</v>
      </c>
      <c r="AK18" s="3">
        <v>109.78366823831971</v>
      </c>
      <c r="AL18" s="3">
        <v>177.85535548046028</v>
      </c>
      <c r="AM18" s="3">
        <v>262.46558512057368</v>
      </c>
      <c r="AN18" s="3">
        <v>341.85406957667055</v>
      </c>
      <c r="AO18" s="3">
        <v>495.22164658461884</v>
      </c>
      <c r="AP18" s="3">
        <v>484.36497006984041</v>
      </c>
      <c r="AQ18" s="3">
        <v>447.38781656250626</v>
      </c>
      <c r="AR18" s="166"/>
      <c r="AS18" s="3">
        <v>5</v>
      </c>
      <c r="AT18" s="3">
        <v>5</v>
      </c>
      <c r="AU18" s="3">
        <v>5</v>
      </c>
      <c r="AV18" s="3">
        <v>5</v>
      </c>
      <c r="AW18" s="211">
        <f t="shared" si="19"/>
        <v>5</v>
      </c>
      <c r="AX18" s="3">
        <v>5</v>
      </c>
      <c r="AY18" s="211">
        <f t="shared" si="18"/>
        <v>5</v>
      </c>
      <c r="AZ18" s="3">
        <v>5</v>
      </c>
      <c r="BA18" s="3">
        <v>5</v>
      </c>
      <c r="BB18" s="3">
        <v>5</v>
      </c>
      <c r="BC18" s="3">
        <v>5</v>
      </c>
      <c r="BD18" s="216">
        <f t="shared" si="4"/>
        <v>5</v>
      </c>
      <c r="BE18" s="216">
        <f t="shared" si="5"/>
        <v>5</v>
      </c>
      <c r="BF18" s="216">
        <f t="shared" si="6"/>
        <v>5</v>
      </c>
      <c r="BG18" s="3">
        <v>5</v>
      </c>
      <c r="BH18" s="216">
        <f t="shared" si="7"/>
        <v>5</v>
      </c>
      <c r="BI18" s="216">
        <f t="shared" si="8"/>
        <v>5</v>
      </c>
      <c r="BJ18" s="216">
        <f t="shared" si="9"/>
        <v>5</v>
      </c>
      <c r="BK18" s="216">
        <f t="shared" si="10"/>
        <v>5</v>
      </c>
      <c r="BL18" s="3">
        <v>5</v>
      </c>
      <c r="BM18" s="216">
        <f t="shared" si="11"/>
        <v>5</v>
      </c>
      <c r="BN18" s="216">
        <f t="shared" si="12"/>
        <v>5</v>
      </c>
      <c r="BO18" s="216">
        <f t="shared" si="13"/>
        <v>5</v>
      </c>
      <c r="BP18" s="216">
        <f t="shared" si="14"/>
        <v>5</v>
      </c>
      <c r="BQ18" s="3">
        <v>5</v>
      </c>
      <c r="BR18" s="202">
        <f t="shared" si="15"/>
        <v>0</v>
      </c>
      <c r="BS18" s="202">
        <f t="shared" si="16"/>
        <v>0</v>
      </c>
      <c r="BT18" s="202">
        <f t="shared" si="17"/>
        <v>0</v>
      </c>
      <c r="BU18" s="166"/>
      <c r="BV18" s="166"/>
    </row>
    <row r="19" spans="1:78" x14ac:dyDescent="0.35">
      <c r="A19" s="241" t="s">
        <v>51</v>
      </c>
      <c r="B19" s="3">
        <v>945.14258019128602</v>
      </c>
      <c r="C19" s="3">
        <v>868.72348514748501</v>
      </c>
      <c r="D19" s="3">
        <v>1023.8163224970201</v>
      </c>
      <c r="E19" s="3">
        <v>933.05224302969395</v>
      </c>
      <c r="F19" s="170">
        <f t="shared" si="20"/>
        <v>926.0275484816168</v>
      </c>
      <c r="G19" s="3">
        <v>905.16594653443724</v>
      </c>
      <c r="H19" s="170">
        <v>939.77777146891492</v>
      </c>
      <c r="I19" s="3">
        <v>913.42328495006768</v>
      </c>
      <c r="J19" s="3">
        <v>933.6544885290939</v>
      </c>
      <c r="K19" s="3">
        <v>961.98535997308738</v>
      </c>
      <c r="L19" s="3">
        <v>988.38743039578094</v>
      </c>
      <c r="M19" s="3">
        <v>1084.6717520185559</v>
      </c>
      <c r="N19" s="3">
        <v>1199.5090709681313</v>
      </c>
      <c r="O19" s="3">
        <v>1307.372901408753</v>
      </c>
      <c r="P19" s="166"/>
      <c r="Q19" s="243">
        <v>1502.1677569499343</v>
      </c>
      <c r="R19" s="243">
        <v>1445.0694061315894</v>
      </c>
      <c r="S19" s="243">
        <v>1606.3419131795506</v>
      </c>
      <c r="T19" s="243">
        <v>1591.0198154140446</v>
      </c>
      <c r="U19" s="243"/>
      <c r="V19" s="243">
        <v>1606.5610440965254</v>
      </c>
      <c r="W19" s="243"/>
      <c r="X19" s="243">
        <v>1631.9902449368199</v>
      </c>
      <c r="Y19" s="243">
        <v>1654.4061661753349</v>
      </c>
      <c r="Z19" s="243">
        <v>1669.4857879579315</v>
      </c>
      <c r="AA19" s="243">
        <v>1687.3280454687035</v>
      </c>
      <c r="AB19" s="243">
        <v>1773.8914148212205</v>
      </c>
      <c r="AC19" s="243">
        <v>1926.5475249519677</v>
      </c>
      <c r="AD19" s="243">
        <v>2079.7124999861276</v>
      </c>
      <c r="AE19" s="166"/>
      <c r="AF19" s="3">
        <v>-557.02517675864829</v>
      </c>
      <c r="AG19" s="3">
        <v>-576.3459209841044</v>
      </c>
      <c r="AH19" s="3">
        <v>-582.52559068253049</v>
      </c>
      <c r="AI19" s="3">
        <v>-657.96757238435066</v>
      </c>
      <c r="AJ19" s="3">
        <v>-701.39509756208815</v>
      </c>
      <c r="AK19" s="3">
        <v>-718.56695998675218</v>
      </c>
      <c r="AL19" s="3">
        <v>-720.75167764624098</v>
      </c>
      <c r="AM19" s="3">
        <v>-707.50042798484412</v>
      </c>
      <c r="AN19" s="3">
        <v>-698.94061507292258</v>
      </c>
      <c r="AO19" s="3">
        <v>-689.21966280266452</v>
      </c>
      <c r="AP19" s="3">
        <v>-727.03845398383646</v>
      </c>
      <c r="AQ19" s="3">
        <v>-772.33959857737455</v>
      </c>
      <c r="AR19" s="166"/>
      <c r="AS19" s="3">
        <v>0</v>
      </c>
      <c r="AT19" s="3">
        <v>0</v>
      </c>
      <c r="AU19" s="3">
        <v>0</v>
      </c>
      <c r="AV19" s="3">
        <v>0</v>
      </c>
      <c r="AW19" s="211">
        <f t="shared" si="19"/>
        <v>0</v>
      </c>
      <c r="AX19" s="3">
        <v>0</v>
      </c>
      <c r="AY19" s="211">
        <f t="shared" si="18"/>
        <v>0</v>
      </c>
      <c r="AZ19" s="3">
        <v>0</v>
      </c>
      <c r="BA19" s="3">
        <v>0</v>
      </c>
      <c r="BB19" s="3">
        <v>0</v>
      </c>
      <c r="BC19" s="3">
        <v>0</v>
      </c>
      <c r="BD19" s="216" t="e">
        <f t="shared" si="4"/>
        <v>#DIV/0!</v>
      </c>
      <c r="BE19" s="216" t="e">
        <f t="shared" si="5"/>
        <v>#DIV/0!</v>
      </c>
      <c r="BF19" s="216" t="e">
        <f t="shared" si="6"/>
        <v>#DIV/0!</v>
      </c>
      <c r="BG19" s="3">
        <v>0</v>
      </c>
      <c r="BH19" s="216" t="e">
        <f t="shared" si="7"/>
        <v>#DIV/0!</v>
      </c>
      <c r="BI19" s="216" t="e">
        <f t="shared" si="8"/>
        <v>#DIV/0!</v>
      </c>
      <c r="BJ19" s="216" t="e">
        <f t="shared" si="9"/>
        <v>#DIV/0!</v>
      </c>
      <c r="BK19" s="216" t="e">
        <f t="shared" si="10"/>
        <v>#DIV/0!</v>
      </c>
      <c r="BL19" s="3">
        <v>0</v>
      </c>
      <c r="BM19" s="216" t="e">
        <f t="shared" si="11"/>
        <v>#DIV/0!</v>
      </c>
      <c r="BN19" s="216" t="e">
        <f t="shared" si="12"/>
        <v>#DIV/0!</v>
      </c>
      <c r="BO19" s="216" t="e">
        <f t="shared" si="13"/>
        <v>#DIV/0!</v>
      </c>
      <c r="BP19" s="216" t="e">
        <f t="shared" si="14"/>
        <v>#DIV/0!</v>
      </c>
      <c r="BQ19" s="3">
        <v>0</v>
      </c>
      <c r="BR19" s="202" t="e">
        <f t="shared" si="15"/>
        <v>#DIV/0!</v>
      </c>
      <c r="BS19" s="202" t="e">
        <f t="shared" si="16"/>
        <v>#DIV/0!</v>
      </c>
      <c r="BT19" s="202" t="e">
        <f t="shared" si="17"/>
        <v>#DIV/0!</v>
      </c>
      <c r="BU19" s="166"/>
      <c r="BV19" s="166"/>
    </row>
    <row r="20" spans="1:78" x14ac:dyDescent="0.35">
      <c r="A20" s="240" t="s">
        <v>12</v>
      </c>
      <c r="B20" s="160">
        <v>24.261400000000002</v>
      </c>
      <c r="C20" s="160">
        <v>39.576000000000001</v>
      </c>
      <c r="D20" s="160">
        <v>37.382400000000004</v>
      </c>
      <c r="E20" s="160">
        <v>35.098800000000004</v>
      </c>
      <c r="F20" s="169">
        <f>(E20)/0.872157519849896</f>
        <v>40.243647736983036</v>
      </c>
      <c r="G20" s="160">
        <v>37.382400000000004</v>
      </c>
      <c r="H20" s="169">
        <v>41.807860505836267</v>
      </c>
      <c r="I20" s="160">
        <v>37.382400000000004</v>
      </c>
      <c r="J20" s="160">
        <v>37.382400000000004</v>
      </c>
      <c r="K20" s="160">
        <v>37.382400000000004</v>
      </c>
      <c r="L20" s="160">
        <v>37.382400000000004</v>
      </c>
      <c r="M20" s="160">
        <v>37.382400000000004</v>
      </c>
      <c r="N20" s="160">
        <v>37.382400000000004</v>
      </c>
      <c r="O20" s="160">
        <v>37.382400000000004</v>
      </c>
      <c r="P20" s="166"/>
      <c r="Q20" s="243">
        <v>441.15847675591908</v>
      </c>
      <c r="R20" s="243">
        <v>415.37743200676431</v>
      </c>
      <c r="S20" s="243">
        <v>436.24583986739196</v>
      </c>
      <c r="T20" s="243">
        <v>443.47607596044651</v>
      </c>
      <c r="U20" s="243"/>
      <c r="V20" s="243">
        <v>454.76183122425039</v>
      </c>
      <c r="W20" s="243"/>
      <c r="X20" s="243">
        <v>464.76824452589653</v>
      </c>
      <c r="Y20" s="243">
        <v>476.11158634898715</v>
      </c>
      <c r="Z20" s="243">
        <v>487.1231972332194</v>
      </c>
      <c r="AA20" s="243">
        <v>500.09892408535876</v>
      </c>
      <c r="AB20" s="243">
        <v>551.12695109145807</v>
      </c>
      <c r="AC20" s="243">
        <v>596.70474925151609</v>
      </c>
      <c r="AD20" s="243">
        <v>635.88730907008846</v>
      </c>
      <c r="AE20" s="166"/>
      <c r="AF20" s="160">
        <v>-416.8970767559191</v>
      </c>
      <c r="AG20" s="160">
        <v>-375.80143200676429</v>
      </c>
      <c r="AH20" s="160">
        <v>-398.86343986739195</v>
      </c>
      <c r="AI20" s="160">
        <v>-408.37727596044653</v>
      </c>
      <c r="AJ20" s="160">
        <v>-417.37943122425037</v>
      </c>
      <c r="AK20" s="160">
        <v>-427.38584452589652</v>
      </c>
      <c r="AL20" s="160">
        <v>-438.72918634898713</v>
      </c>
      <c r="AM20" s="160">
        <v>-449.74079723321938</v>
      </c>
      <c r="AN20" s="160">
        <v>-462.71652408535874</v>
      </c>
      <c r="AO20" s="160">
        <v>-513.74455109145811</v>
      </c>
      <c r="AP20" s="160">
        <v>-559.32234925151613</v>
      </c>
      <c r="AQ20" s="160">
        <v>-598.5049090700885</v>
      </c>
      <c r="AR20" s="166"/>
      <c r="AS20" s="160">
        <v>5.842608805389251E-2</v>
      </c>
      <c r="AT20" s="160">
        <v>0</v>
      </c>
      <c r="AU20" s="160">
        <v>0</v>
      </c>
      <c r="AV20" s="160">
        <v>0</v>
      </c>
      <c r="AW20" s="211">
        <f t="shared" si="19"/>
        <v>0</v>
      </c>
      <c r="AX20" s="160">
        <v>0</v>
      </c>
      <c r="AY20" s="211">
        <f t="shared" si="18"/>
        <v>0</v>
      </c>
      <c r="AZ20" s="160">
        <v>0</v>
      </c>
      <c r="BA20" s="160">
        <v>0</v>
      </c>
      <c r="BB20" s="160">
        <v>0</v>
      </c>
      <c r="BC20" s="160">
        <v>0</v>
      </c>
      <c r="BD20" s="217" t="e">
        <f t="shared" si="4"/>
        <v>#DIV/0!</v>
      </c>
      <c r="BE20" s="217" t="e">
        <f t="shared" si="5"/>
        <v>#DIV/0!</v>
      </c>
      <c r="BF20" s="217" t="e">
        <f t="shared" si="6"/>
        <v>#DIV/0!</v>
      </c>
      <c r="BG20" s="160">
        <v>0</v>
      </c>
      <c r="BH20" s="217" t="e">
        <f t="shared" si="7"/>
        <v>#DIV/0!</v>
      </c>
      <c r="BI20" s="217" t="e">
        <f t="shared" si="8"/>
        <v>#DIV/0!</v>
      </c>
      <c r="BJ20" s="217" t="e">
        <f t="shared" si="9"/>
        <v>#DIV/0!</v>
      </c>
      <c r="BK20" s="217" t="e">
        <f t="shared" si="10"/>
        <v>#DIV/0!</v>
      </c>
      <c r="BL20" s="160">
        <v>0</v>
      </c>
      <c r="BM20" s="217" t="e">
        <f t="shared" si="11"/>
        <v>#DIV/0!</v>
      </c>
      <c r="BN20" s="217" t="e">
        <f t="shared" si="12"/>
        <v>#DIV/0!</v>
      </c>
      <c r="BO20" s="217" t="e">
        <f t="shared" si="13"/>
        <v>#DIV/0!</v>
      </c>
      <c r="BP20" s="217" t="e">
        <f t="shared" si="14"/>
        <v>#DIV/0!</v>
      </c>
      <c r="BQ20" s="160">
        <v>0</v>
      </c>
      <c r="BR20" s="202" t="e">
        <f t="shared" si="15"/>
        <v>#DIV/0!</v>
      </c>
      <c r="BS20" s="202" t="e">
        <f t="shared" si="16"/>
        <v>#DIV/0!</v>
      </c>
      <c r="BT20" s="202" t="e">
        <f t="shared" si="17"/>
        <v>#DIV/0!</v>
      </c>
      <c r="BU20" s="166"/>
      <c r="BV20" s="166"/>
    </row>
    <row r="21" spans="1:78" s="246" customFormat="1" x14ac:dyDescent="0.35">
      <c r="A21" s="7" t="s">
        <v>16</v>
      </c>
      <c r="B21" s="160">
        <v>9282.85</v>
      </c>
      <c r="C21" s="160">
        <v>6269.5349999999999</v>
      </c>
      <c r="D21" s="160">
        <v>9870.5740000000005</v>
      </c>
      <c r="E21" s="160">
        <v>8866.19</v>
      </c>
      <c r="F21" s="169">
        <v>6619</v>
      </c>
      <c r="G21" s="160">
        <v>10903.42941663989</v>
      </c>
      <c r="H21" s="169">
        <v>9869</v>
      </c>
      <c r="I21" s="160">
        <v>12127.354035149461</v>
      </c>
      <c r="J21" s="160">
        <v>13403.755622195384</v>
      </c>
      <c r="K21" s="160">
        <v>14716.941116809754</v>
      </c>
      <c r="L21" s="160">
        <v>15806.351420786657</v>
      </c>
      <c r="M21" s="160">
        <v>17957.179958688612</v>
      </c>
      <c r="N21" s="160">
        <v>20797.354498864181</v>
      </c>
      <c r="O21" s="160">
        <v>23696.22308298319</v>
      </c>
      <c r="P21" s="244"/>
      <c r="Q21" s="160">
        <v>2388.1018035722304</v>
      </c>
      <c r="R21" s="160">
        <v>2247.6217705905556</v>
      </c>
      <c r="S21" s="160">
        <v>2393.1325066829572</v>
      </c>
      <c r="T21" s="160">
        <v>2496.0116818215147</v>
      </c>
      <c r="U21" s="160"/>
      <c r="V21" s="160">
        <v>2624.6496514908463</v>
      </c>
      <c r="W21" s="160"/>
      <c r="X21" s="160">
        <v>2751.4621440899696</v>
      </c>
      <c r="Y21" s="160">
        <v>2884.1881380775285</v>
      </c>
      <c r="Z21" s="160">
        <v>3019.5344045938564</v>
      </c>
      <c r="AA21" s="160">
        <v>3187.5386788968472</v>
      </c>
      <c r="AB21" s="160">
        <v>3888.8135923291065</v>
      </c>
      <c r="AC21" s="160">
        <v>5381.0658114358312</v>
      </c>
      <c r="AD21" s="160">
        <v>7557.9559397416024</v>
      </c>
      <c r="AE21" s="244"/>
      <c r="AF21" s="160">
        <v>6894.7481964277704</v>
      </c>
      <c r="AG21" s="160">
        <v>4021.9132294094438</v>
      </c>
      <c r="AH21" s="160">
        <v>7477.4414933170438</v>
      </c>
      <c r="AI21" s="160">
        <v>6370.1783181784849</v>
      </c>
      <c r="AJ21" s="160">
        <v>8278.7797651490437</v>
      </c>
      <c r="AK21" s="160">
        <v>9375.8918910594912</v>
      </c>
      <c r="AL21" s="160">
        <v>10519.567484117855</v>
      </c>
      <c r="AM21" s="160">
        <v>11697.406712215898</v>
      </c>
      <c r="AN21" s="160">
        <v>12618.812741889811</v>
      </c>
      <c r="AO21" s="160">
        <v>14068.366366359505</v>
      </c>
      <c r="AP21" s="160">
        <v>15416.28868742835</v>
      </c>
      <c r="AQ21" s="160">
        <v>16138.267143241588</v>
      </c>
      <c r="AR21" s="244"/>
      <c r="AS21" s="160">
        <v>3352.7044745508351</v>
      </c>
      <c r="AT21" s="160">
        <v>1231.3695383225593</v>
      </c>
      <c r="AU21" s="160">
        <v>2315.3901071757818</v>
      </c>
      <c r="AV21" s="160">
        <v>2199.6206018169928</v>
      </c>
      <c r="AW21" s="169">
        <v>1200</v>
      </c>
      <c r="AX21" s="160">
        <v>3079.4688425437898</v>
      </c>
      <c r="AY21" s="169">
        <v>2950</v>
      </c>
      <c r="AZ21" s="160">
        <v>3910.9254300306134</v>
      </c>
      <c r="BA21" s="160">
        <v>4497.564244535205</v>
      </c>
      <c r="BB21" s="160">
        <v>4812.3937416526696</v>
      </c>
      <c r="BC21" s="160">
        <v>5053.013428735303</v>
      </c>
      <c r="BD21" s="217">
        <f t="shared" si="4"/>
        <v>5343.1622924482754</v>
      </c>
      <c r="BE21" s="217">
        <f t="shared" si="5"/>
        <v>5649.9717814101696</v>
      </c>
      <c r="BF21" s="217">
        <f t="shared" si="6"/>
        <v>5974.3985646567799</v>
      </c>
      <c r="BG21" s="160">
        <v>6317.4542440748819</v>
      </c>
      <c r="BH21" s="217">
        <f t="shared" si="7"/>
        <v>6605.7800292902994</v>
      </c>
      <c r="BI21" s="217">
        <f t="shared" si="8"/>
        <v>6907.2648743434756</v>
      </c>
      <c r="BJ21" s="217">
        <f t="shared" si="9"/>
        <v>7222.5093528379284</v>
      </c>
      <c r="BK21" s="217">
        <f t="shared" si="10"/>
        <v>7552.1414482877371</v>
      </c>
      <c r="BL21" s="160">
        <v>7896.8178050936021</v>
      </c>
      <c r="BM21" s="217">
        <f t="shared" si="11"/>
        <v>8257.2250366128737</v>
      </c>
      <c r="BN21" s="217">
        <f t="shared" si="12"/>
        <v>8634.0810929293439</v>
      </c>
      <c r="BO21" s="217">
        <f t="shared" si="13"/>
        <v>9028.1366910474098</v>
      </c>
      <c r="BP21" s="217">
        <f t="shared" si="14"/>
        <v>9440.1768103596714</v>
      </c>
      <c r="BQ21" s="160">
        <v>9871.0222563670031</v>
      </c>
      <c r="BR21" s="245">
        <f t="shared" si="15"/>
        <v>5.7420956386730282E-2</v>
      </c>
      <c r="BS21" s="245">
        <f t="shared" si="16"/>
        <v>4.5639552591273169E-2</v>
      </c>
      <c r="BT21" s="245">
        <f t="shared" si="17"/>
        <v>4.5639552591273169E-2</v>
      </c>
      <c r="BU21" s="244"/>
      <c r="BV21" s="244"/>
    </row>
    <row r="22" spans="1:78" x14ac:dyDescent="0.35">
      <c r="A22" s="241" t="s">
        <v>46</v>
      </c>
      <c r="B22" s="3">
        <v>7786.4256510388077</v>
      </c>
      <c r="C22" s="3">
        <v>4936.9468439763168</v>
      </c>
      <c r="D22" s="3">
        <v>8037.033426594081</v>
      </c>
      <c r="E22" s="3">
        <v>7305.0356761542289</v>
      </c>
      <c r="F22" s="170">
        <f>$F$21/$E$21*E22</f>
        <v>5453.5297732695599</v>
      </c>
      <c r="G22" s="3">
        <v>8959.8370576864272</v>
      </c>
      <c r="H22" s="170">
        <v>8109.8000035989744</v>
      </c>
      <c r="I22" s="3">
        <v>9920.5633462983224</v>
      </c>
      <c r="J22" s="3">
        <v>10921.946491166658</v>
      </c>
      <c r="K22" s="3">
        <v>11941.818163201822</v>
      </c>
      <c r="L22" s="3">
        <v>12789.372608320238</v>
      </c>
      <c r="M22" s="3">
        <v>14480.255761036045</v>
      </c>
      <c r="N22" s="3">
        <v>16711.221520436542</v>
      </c>
      <c r="O22" s="3">
        <v>18976.194487400433</v>
      </c>
      <c r="P22" s="166"/>
      <c r="Q22" s="243">
        <v>1420.6577419165217</v>
      </c>
      <c r="R22" s="243">
        <v>1339.7500656907273</v>
      </c>
      <c r="S22" s="243">
        <v>1483.6480851405572</v>
      </c>
      <c r="T22" s="243">
        <v>1572.4015107016405</v>
      </c>
      <c r="U22" s="243"/>
      <c r="V22" s="243">
        <v>1679.6983998631554</v>
      </c>
      <c r="W22" s="243"/>
      <c r="X22" s="243">
        <v>1788.3827972916824</v>
      </c>
      <c r="Y22" s="243">
        <v>1903.507485447969</v>
      </c>
      <c r="Z22" s="243">
        <v>2023.0435417491381</v>
      </c>
      <c r="AA22" s="243">
        <v>2167.4949777904039</v>
      </c>
      <c r="AB22" s="243">
        <v>2722.1695146303746</v>
      </c>
      <c r="AC22" s="243">
        <v>3766.7460680050817</v>
      </c>
      <c r="AD22" s="243">
        <v>5290.5691578191218</v>
      </c>
      <c r="AE22" s="166"/>
      <c r="AF22" s="3">
        <v>6365.7679091222872</v>
      </c>
      <c r="AG22" s="3">
        <v>3597.1967782855891</v>
      </c>
      <c r="AH22" s="3">
        <v>6553.3853414535242</v>
      </c>
      <c r="AI22" s="3">
        <v>5732.6341654525877</v>
      </c>
      <c r="AJ22" s="3">
        <v>7280.1386578232723</v>
      </c>
      <c r="AK22" s="3">
        <v>8132.1805490066399</v>
      </c>
      <c r="AL22" s="3">
        <v>9018.4390057186902</v>
      </c>
      <c r="AM22" s="3">
        <v>9918.7746214526833</v>
      </c>
      <c r="AN22" s="3">
        <v>10621.877630529836</v>
      </c>
      <c r="AO22" s="3">
        <v>11758.086246405672</v>
      </c>
      <c r="AP22" s="3">
        <v>12944.475452431463</v>
      </c>
      <c r="AQ22" s="3">
        <v>13685.625329581311</v>
      </c>
      <c r="AR22" s="166"/>
      <c r="AS22" s="3">
        <v>3245.0702386979046</v>
      </c>
      <c r="AT22" s="3">
        <v>1206.4295340058093</v>
      </c>
      <c r="AU22" s="3">
        <v>1902.8917752925142</v>
      </c>
      <c r="AV22" s="3">
        <v>1967.1491614993577</v>
      </c>
      <c r="AW22" s="211">
        <v>973</v>
      </c>
      <c r="AX22" s="3">
        <v>2549.8303709392376</v>
      </c>
      <c r="AY22" s="211">
        <f t="shared" si="18"/>
        <v>2549.8303709392376</v>
      </c>
      <c r="AZ22" s="3">
        <v>3162.4523511110751</v>
      </c>
      <c r="BA22" s="3">
        <v>3514.4054903198066</v>
      </c>
      <c r="BB22" s="3">
        <v>3572.404843543954</v>
      </c>
      <c r="BC22" s="3">
        <v>3600.6739507950188</v>
      </c>
      <c r="BD22" s="216">
        <f t="shared" si="4"/>
        <v>3802.12632975213</v>
      </c>
      <c r="BE22" s="216">
        <f t="shared" si="5"/>
        <v>4014.849671185174</v>
      </c>
      <c r="BF22" s="216">
        <f t="shared" si="6"/>
        <v>4239.4745687649302</v>
      </c>
      <c r="BG22" s="3">
        <v>4476.6668969448538</v>
      </c>
      <c r="BH22" s="216">
        <f t="shared" si="7"/>
        <v>4834.476756992347</v>
      </c>
      <c r="BI22" s="216">
        <f t="shared" si="8"/>
        <v>5220.8855498830635</v>
      </c>
      <c r="BJ22" s="216">
        <f t="shared" si="9"/>
        <v>5638.1791236360114</v>
      </c>
      <c r="BK22" s="216">
        <f t="shared" si="10"/>
        <v>6088.8260289323807</v>
      </c>
      <c r="BL22" s="3">
        <v>6575.492122126102</v>
      </c>
      <c r="BM22" s="216">
        <f t="shared" si="11"/>
        <v>6831.4281295410847</v>
      </c>
      <c r="BN22" s="216">
        <f t="shared" si="12"/>
        <v>7097.3258612916661</v>
      </c>
      <c r="BO22" s="216">
        <f t="shared" si="13"/>
        <v>7373.5730547374342</v>
      </c>
      <c r="BP22" s="216">
        <f t="shared" si="14"/>
        <v>7660.5725390288098</v>
      </c>
      <c r="BQ22" s="3">
        <v>7958.7428225205276</v>
      </c>
      <c r="BR22" s="202">
        <f t="shared" si="15"/>
        <v>5.5948520113194622E-2</v>
      </c>
      <c r="BS22" s="202">
        <f t="shared" si="16"/>
        <v>7.9927738266986958E-2</v>
      </c>
      <c r="BT22" s="202">
        <f t="shared" si="17"/>
        <v>3.8922715237354577E-2</v>
      </c>
      <c r="BU22" s="166"/>
      <c r="BV22" s="166"/>
    </row>
    <row r="23" spans="1:78" x14ac:dyDescent="0.35">
      <c r="A23" s="241" t="s">
        <v>47</v>
      </c>
      <c r="B23" s="3">
        <v>1496.4243489611922</v>
      </c>
      <c r="C23" s="3">
        <v>1332.588156023683</v>
      </c>
      <c r="D23" s="3">
        <v>1833.5405734059193</v>
      </c>
      <c r="E23" s="3">
        <v>1561.1543238457718</v>
      </c>
      <c r="F23" s="170">
        <f>$F$21/$E$21*E23</f>
        <v>1165.4702267304403</v>
      </c>
      <c r="G23" s="3">
        <v>1943.5923589534627</v>
      </c>
      <c r="H23" s="170">
        <v>1759.1999964010249</v>
      </c>
      <c r="I23" s="3">
        <v>2206.7906888511393</v>
      </c>
      <c r="J23" s="3">
        <v>2481.809131028725</v>
      </c>
      <c r="K23" s="3">
        <v>2775.1229536079322</v>
      </c>
      <c r="L23" s="3">
        <v>3016.9788124664187</v>
      </c>
      <c r="M23" s="3">
        <v>3476.9241976525655</v>
      </c>
      <c r="N23" s="3">
        <v>4086.1329784276372</v>
      </c>
      <c r="O23" s="3">
        <v>4720.0285955827576</v>
      </c>
      <c r="P23" s="166"/>
      <c r="Q23" s="243">
        <v>967.44406165570877</v>
      </c>
      <c r="R23" s="243">
        <v>907.87170489982816</v>
      </c>
      <c r="S23" s="243">
        <v>909.48442154240013</v>
      </c>
      <c r="T23" s="243">
        <v>923.61017111987417</v>
      </c>
      <c r="U23" s="243"/>
      <c r="V23" s="243">
        <v>944.95125162769102</v>
      </c>
      <c r="W23" s="243"/>
      <c r="X23" s="243">
        <v>963.07934679828702</v>
      </c>
      <c r="Y23" s="243">
        <v>980.68065262955952</v>
      </c>
      <c r="Z23" s="243">
        <v>996.49086284471844</v>
      </c>
      <c r="AA23" s="243">
        <v>1020.0437011064431</v>
      </c>
      <c r="AB23" s="243">
        <v>1166.644077698732</v>
      </c>
      <c r="AC23" s="243">
        <v>1614.3197434307492</v>
      </c>
      <c r="AD23" s="243">
        <v>2267.3867819224806</v>
      </c>
      <c r="AE23" s="166"/>
      <c r="AF23" s="3">
        <v>528.98028730548344</v>
      </c>
      <c r="AG23" s="3">
        <v>424.71645112385488</v>
      </c>
      <c r="AH23" s="3">
        <v>924.05615186351918</v>
      </c>
      <c r="AI23" s="3">
        <v>637.54415272589767</v>
      </c>
      <c r="AJ23" s="3">
        <v>998.64110732577171</v>
      </c>
      <c r="AK23" s="3">
        <v>1243.7113420528522</v>
      </c>
      <c r="AL23" s="3">
        <v>1501.1284783991655</v>
      </c>
      <c r="AM23" s="3">
        <v>1778.6320907632139</v>
      </c>
      <c r="AN23" s="3">
        <v>1996.9351113599755</v>
      </c>
      <c r="AO23" s="3">
        <v>2310.2801199538335</v>
      </c>
      <c r="AP23" s="3">
        <v>2471.8132349968882</v>
      </c>
      <c r="AQ23" s="3">
        <v>2452.641813660277</v>
      </c>
      <c r="AR23" s="166"/>
      <c r="AS23" s="3">
        <v>107.63423585293066</v>
      </c>
      <c r="AT23" s="3">
        <v>24.940004316749992</v>
      </c>
      <c r="AU23" s="3">
        <v>412.49833188326767</v>
      </c>
      <c r="AV23" s="3">
        <v>232.4714403176352</v>
      </c>
      <c r="AW23" s="211">
        <v>227</v>
      </c>
      <c r="AX23" s="3">
        <v>529.63847160455248</v>
      </c>
      <c r="AY23" s="211">
        <v>400</v>
      </c>
      <c r="AZ23" s="3">
        <v>748.47307891953824</v>
      </c>
      <c r="BA23" s="3">
        <v>983.15875421539829</v>
      </c>
      <c r="BB23" s="3">
        <v>1239.9888981087156</v>
      </c>
      <c r="BC23" s="3">
        <v>1452.3394779402843</v>
      </c>
      <c r="BD23" s="216">
        <f t="shared" si="4"/>
        <v>1540.997776616776</v>
      </c>
      <c r="BE23" s="216">
        <f t="shared" si="5"/>
        <v>1635.0682354965818</v>
      </c>
      <c r="BF23" s="216">
        <f t="shared" si="6"/>
        <v>1734.8812407759583</v>
      </c>
      <c r="BG23" s="3">
        <v>1840.7873471300281</v>
      </c>
      <c r="BH23" s="216">
        <f t="shared" si="7"/>
        <v>1722.6810314978552</v>
      </c>
      <c r="BI23" s="216">
        <f t="shared" si="8"/>
        <v>1612.1525068657968</v>
      </c>
      <c r="BJ23" s="216">
        <f t="shared" si="9"/>
        <v>1508.7155764023451</v>
      </c>
      <c r="BK23" s="216">
        <f t="shared" si="10"/>
        <v>1411.9152380343282</v>
      </c>
      <c r="BL23" s="3">
        <v>1321.3256829675001</v>
      </c>
      <c r="BM23" s="216">
        <f t="shared" si="11"/>
        <v>1422.7158573839827</v>
      </c>
      <c r="BN23" s="216">
        <f t="shared" si="12"/>
        <v>1531.8860724071969</v>
      </c>
      <c r="BO23" s="216">
        <f t="shared" si="13"/>
        <v>1649.433319138014</v>
      </c>
      <c r="BP23" s="216">
        <f t="shared" si="14"/>
        <v>1776.0003979979156</v>
      </c>
      <c r="BQ23" s="3">
        <v>1912.2794338464751</v>
      </c>
      <c r="BR23" s="202">
        <f t="shared" si="15"/>
        <v>6.1045161977024476E-2</v>
      </c>
      <c r="BS23" s="202">
        <f t="shared" si="16"/>
        <v>-6.4160760240074666E-2</v>
      </c>
      <c r="BT23" s="202">
        <f t="shared" si="17"/>
        <v>7.6733674160313958E-2</v>
      </c>
      <c r="BU23" s="166"/>
      <c r="BV23" s="166"/>
    </row>
    <row r="24" spans="1:78" s="246" customFormat="1" x14ac:dyDescent="0.35">
      <c r="A24" s="7" t="s">
        <v>15</v>
      </c>
      <c r="B24" s="160">
        <v>20763.400399999995</v>
      </c>
      <c r="C24" s="160">
        <v>17544.799759999998</v>
      </c>
      <c r="D24" s="160">
        <v>29749.879520000006</v>
      </c>
      <c r="E24" s="160">
        <v>27133.969599999997</v>
      </c>
      <c r="F24" s="169">
        <v>26811</v>
      </c>
      <c r="G24" s="160">
        <v>29470.220921304328</v>
      </c>
      <c r="H24" s="169">
        <v>27739</v>
      </c>
      <c r="I24" s="160">
        <v>33128.999407823372</v>
      </c>
      <c r="J24" s="160">
        <v>37577.774434909516</v>
      </c>
      <c r="K24" s="160">
        <v>42198.880815913602</v>
      </c>
      <c r="L24" s="160">
        <v>46608.185284359162</v>
      </c>
      <c r="M24" s="160">
        <v>54148.038678754325</v>
      </c>
      <c r="N24" s="160">
        <v>63267.972891401012</v>
      </c>
      <c r="O24" s="160">
        <v>71646.413298837928</v>
      </c>
      <c r="P24" s="244"/>
      <c r="Q24" s="160">
        <v>3451.9730238172315</v>
      </c>
      <c r="R24" s="160">
        <v>3288.9644397478291</v>
      </c>
      <c r="S24" s="160">
        <v>3344.9760820108509</v>
      </c>
      <c r="T24" s="160">
        <v>3518.2473042685551</v>
      </c>
      <c r="U24" s="160"/>
      <c r="V24" s="160">
        <v>3726.9609151014488</v>
      </c>
      <c r="W24" s="160"/>
      <c r="X24" s="160">
        <v>3932.6725681580001</v>
      </c>
      <c r="Y24" s="160">
        <v>4148.3078914399439</v>
      </c>
      <c r="Z24" s="160">
        <v>4369.6656227452568</v>
      </c>
      <c r="AA24" s="160">
        <v>4637.8887927821061</v>
      </c>
      <c r="AB24" s="160">
        <v>5773.86635949839</v>
      </c>
      <c r="AC24" s="160">
        <v>7996.5009552012534</v>
      </c>
      <c r="AD24" s="160">
        <v>11255.960629964953</v>
      </c>
      <c r="AE24" s="244"/>
      <c r="AF24" s="160">
        <v>17311.427376182768</v>
      </c>
      <c r="AG24" s="160">
        <v>14255.835320252168</v>
      </c>
      <c r="AH24" s="160">
        <v>26404.903437989153</v>
      </c>
      <c r="AI24" s="160">
        <v>23615.722295731437</v>
      </c>
      <c r="AJ24" s="160">
        <v>25743.26000620288</v>
      </c>
      <c r="AK24" s="160">
        <v>29196.326839665369</v>
      </c>
      <c r="AL24" s="160">
        <v>33429.466543469578</v>
      </c>
      <c r="AM24" s="160">
        <v>37829.215193168347</v>
      </c>
      <c r="AN24" s="160">
        <v>41970.296491577057</v>
      </c>
      <c r="AO24" s="160">
        <v>48374.172319255929</v>
      </c>
      <c r="AP24" s="160">
        <v>55271.471936199756</v>
      </c>
      <c r="AQ24" s="160">
        <v>60390.452668872967</v>
      </c>
      <c r="AR24" s="244"/>
      <c r="AS24" s="160">
        <v>16909.968857000589</v>
      </c>
      <c r="AT24" s="160">
        <v>9358.3396723311562</v>
      </c>
      <c r="AU24" s="160">
        <v>19390.709856145662</v>
      </c>
      <c r="AV24" s="160">
        <v>18754.080173939536</v>
      </c>
      <c r="AW24" s="169">
        <v>19040</v>
      </c>
      <c r="AX24" s="160">
        <v>26209.712409756827</v>
      </c>
      <c r="AY24" s="169">
        <f>SUM(AY25:AY30)</f>
        <v>22100</v>
      </c>
      <c r="AZ24" s="160">
        <v>30284.296437742636</v>
      </c>
      <c r="BA24" s="160">
        <v>33700.52526782066</v>
      </c>
      <c r="BB24" s="160">
        <v>38528.926044001535</v>
      </c>
      <c r="BC24" s="160">
        <v>41262.662961321461</v>
      </c>
      <c r="BD24" s="217">
        <f t="shared" si="4"/>
        <v>42135.583336332311</v>
      </c>
      <c r="BE24" s="217">
        <f t="shared" si="5"/>
        <v>43026.970526774421</v>
      </c>
      <c r="BF24" s="217">
        <f t="shared" si="6"/>
        <v>43937.215202039799</v>
      </c>
      <c r="BG24" s="160">
        <v>44866.716296214159</v>
      </c>
      <c r="BH24" s="217">
        <f t="shared" si="7"/>
        <v>46454.518613858032</v>
      </c>
      <c r="BI24" s="217">
        <f t="shared" si="8"/>
        <v>48098.512166520552</v>
      </c>
      <c r="BJ24" s="217">
        <f t="shared" si="9"/>
        <v>49800.685523469954</v>
      </c>
      <c r="BK24" s="217">
        <f t="shared" si="10"/>
        <v>51563.097628077026</v>
      </c>
      <c r="BL24" s="160">
        <v>53387.880288306296</v>
      </c>
      <c r="BM24" s="217">
        <f t="shared" si="11"/>
        <v>54508.277817358583</v>
      </c>
      <c r="BN24" s="217">
        <f t="shared" si="12"/>
        <v>55652.1879979027</v>
      </c>
      <c r="BO24" s="217">
        <f t="shared" si="13"/>
        <v>56820.104266210896</v>
      </c>
      <c r="BP24" s="217">
        <f t="shared" si="14"/>
        <v>58012.530413804168</v>
      </c>
      <c r="BQ24" s="160">
        <v>59229.980804767401</v>
      </c>
      <c r="BR24" s="245">
        <f t="shared" si="15"/>
        <v>2.1155211815318431E-2</v>
      </c>
      <c r="BS24" s="245">
        <f t="shared" si="16"/>
        <v>3.5389314144611328E-2</v>
      </c>
      <c r="BT24" s="245">
        <f t="shared" si="17"/>
        <v>2.098599013487501E-2</v>
      </c>
      <c r="BU24" s="244"/>
      <c r="BV24" s="244"/>
      <c r="BZ24" s="244"/>
    </row>
    <row r="25" spans="1:78" x14ac:dyDescent="0.35">
      <c r="A25" s="241" t="s">
        <v>52</v>
      </c>
      <c r="B25" s="160">
        <v>9547.6997183438179</v>
      </c>
      <c r="C25" s="160">
        <v>7892.5861677027133</v>
      </c>
      <c r="D25" s="160">
        <v>14312.665999315821</v>
      </c>
      <c r="E25" s="160">
        <v>12423.880518044265</v>
      </c>
      <c r="F25" s="169">
        <f>$F$24/$E$24*E25</f>
        <v>12276.001833852015</v>
      </c>
      <c r="G25" s="160">
        <v>12676.179584883641</v>
      </c>
      <c r="H25" s="169">
        <v>11931.520515032662</v>
      </c>
      <c r="I25" s="160">
        <v>13912.312723921454</v>
      </c>
      <c r="J25" s="160">
        <v>15554.519645245811</v>
      </c>
      <c r="K25" s="160">
        <v>17219.276254497319</v>
      </c>
      <c r="L25" s="160">
        <v>18809.113252933083</v>
      </c>
      <c r="M25" s="160">
        <v>21603.593490023362</v>
      </c>
      <c r="N25" s="160">
        <v>24985.351219782671</v>
      </c>
      <c r="O25" s="160">
        <v>28079.430079424565</v>
      </c>
      <c r="P25" s="166"/>
      <c r="Q25" s="243">
        <v>1380.2383020329023</v>
      </c>
      <c r="R25" s="243">
        <v>1452.8697969436769</v>
      </c>
      <c r="S25" s="243">
        <v>1480.2584550162758</v>
      </c>
      <c r="T25" s="243">
        <v>1511.8449388470599</v>
      </c>
      <c r="U25" s="243"/>
      <c r="V25" s="243">
        <v>1553.7658602965266</v>
      </c>
      <c r="W25" s="243"/>
      <c r="X25" s="243">
        <v>1589.1237952445388</v>
      </c>
      <c r="Y25" s="243">
        <v>1623.0915250968717</v>
      </c>
      <c r="Z25" s="243">
        <v>1653.6975249080356</v>
      </c>
      <c r="AA25" s="243">
        <v>1695.7650194796906</v>
      </c>
      <c r="AB25" s="243">
        <v>1963.1145622294525</v>
      </c>
      <c r="AC25" s="243">
        <v>2718.8103247684257</v>
      </c>
      <c r="AD25" s="243">
        <v>3827.0266141880838</v>
      </c>
      <c r="AE25" s="166"/>
      <c r="AF25" s="160">
        <v>8167.4614163109181</v>
      </c>
      <c r="AG25" s="160">
        <v>6439.7163707590353</v>
      </c>
      <c r="AH25" s="160">
        <v>12832.407544299547</v>
      </c>
      <c r="AI25" s="160">
        <v>10912.035579197202</v>
      </c>
      <c r="AJ25" s="160">
        <v>11122.413724587115</v>
      </c>
      <c r="AK25" s="160">
        <v>12323.188928676915</v>
      </c>
      <c r="AL25" s="160">
        <v>13931.428120148939</v>
      </c>
      <c r="AM25" s="160">
        <v>15565.578729589284</v>
      </c>
      <c r="AN25" s="160">
        <v>17113.348233453402</v>
      </c>
      <c r="AO25" s="160">
        <v>19640.478927793898</v>
      </c>
      <c r="AP25" s="160">
        <v>22266.540895014245</v>
      </c>
      <c r="AQ25" s="160">
        <v>24252.403465236472</v>
      </c>
      <c r="AR25" s="166"/>
      <c r="AS25" s="160">
        <v>6328.9262982416567</v>
      </c>
      <c r="AT25" s="160">
        <v>1562.7942651297399</v>
      </c>
      <c r="AU25" s="160">
        <v>5530.2251486777632</v>
      </c>
      <c r="AV25" s="160">
        <v>5121.1433796218662</v>
      </c>
      <c r="AW25" s="211">
        <v>5620.8668653661034</v>
      </c>
      <c r="AX25" s="160">
        <v>8178.9708763897279</v>
      </c>
      <c r="AY25" s="211">
        <v>7791.3324169364487</v>
      </c>
      <c r="AZ25" s="160">
        <v>9297.4281630774567</v>
      </c>
      <c r="BA25" s="160">
        <v>9887.8983213091542</v>
      </c>
      <c r="BB25" s="160">
        <v>11306.719934110039</v>
      </c>
      <c r="BC25" s="160">
        <v>11648.642145478734</v>
      </c>
      <c r="BD25" s="217">
        <f t="shared" si="4"/>
        <v>11218.055301242897</v>
      </c>
      <c r="BE25" s="217">
        <f t="shared" si="5"/>
        <v>10803.384907020158</v>
      </c>
      <c r="BF25" s="217">
        <f t="shared" si="6"/>
        <v>10404.042618358264</v>
      </c>
      <c r="BG25" s="160">
        <v>10019.46183869436</v>
      </c>
      <c r="BH25" s="217">
        <f t="shared" si="7"/>
        <v>10291.553674830722</v>
      </c>
      <c r="BI25" s="217">
        <f t="shared" si="8"/>
        <v>10571.034527311869</v>
      </c>
      <c r="BJ25" s="217">
        <f t="shared" si="9"/>
        <v>10858.105054721749</v>
      </c>
      <c r="BK25" s="217">
        <f t="shared" si="10"/>
        <v>11152.971364795518</v>
      </c>
      <c r="BL25" s="160">
        <v>11455.845162398502</v>
      </c>
      <c r="BM25" s="217">
        <f t="shared" si="11"/>
        <v>11449.838818556655</v>
      </c>
      <c r="BN25" s="217">
        <f t="shared" si="12"/>
        <v>11443.83562386407</v>
      </c>
      <c r="BO25" s="217">
        <f t="shared" si="13"/>
        <v>11437.835576669637</v>
      </c>
      <c r="BP25" s="217">
        <f t="shared" si="14"/>
        <v>11431.83867532311</v>
      </c>
      <c r="BQ25" s="160">
        <v>11425.844918175113</v>
      </c>
      <c r="BR25" s="202">
        <f t="shared" si="15"/>
        <v>-3.6964552508204851E-2</v>
      </c>
      <c r="BS25" s="202">
        <f t="shared" si="16"/>
        <v>2.7156332397570981E-2</v>
      </c>
      <c r="BT25" s="202">
        <f t="shared" si="17"/>
        <v>-5.2430386031765419E-4</v>
      </c>
      <c r="BU25" s="166"/>
      <c r="BV25" s="166"/>
      <c r="BZ25" s="166"/>
    </row>
    <row r="26" spans="1:78" x14ac:dyDescent="0.35">
      <c r="A26" s="241" t="s">
        <v>43</v>
      </c>
      <c r="B26" s="160">
        <v>3288.8819023505012</v>
      </c>
      <c r="C26" s="160">
        <v>3020.1066952900956</v>
      </c>
      <c r="D26" s="160">
        <v>4307.2751820995782</v>
      </c>
      <c r="E26" s="160">
        <v>4234.1268696192801</v>
      </c>
      <c r="F26" s="169">
        <f t="shared" ref="F26:F30" si="21">$F$24/$E$24*E26</f>
        <v>4183.7290000266876</v>
      </c>
      <c r="G26" s="160">
        <v>4464.4887396963886</v>
      </c>
      <c r="H26" s="169">
        <v>4202.2234404395858</v>
      </c>
      <c r="I26" s="160">
        <v>5013.0661170239937</v>
      </c>
      <c r="J26" s="160">
        <v>5680.7243958209683</v>
      </c>
      <c r="K26" s="160">
        <v>6374.2645810565318</v>
      </c>
      <c r="L26" s="160">
        <v>7035.8374633406038</v>
      </c>
      <c r="M26" s="160">
        <v>8165.4030123892608</v>
      </c>
      <c r="N26" s="160">
        <v>9526.2878478835337</v>
      </c>
      <c r="O26" s="160">
        <v>10792.788824234653</v>
      </c>
      <c r="P26" s="166"/>
      <c r="Q26" s="243">
        <v>938.53768183612021</v>
      </c>
      <c r="R26" s="243">
        <v>857.14778439378517</v>
      </c>
      <c r="S26" s="243">
        <v>857.15153788321811</v>
      </c>
      <c r="T26" s="243">
        <v>920.79259064356211</v>
      </c>
      <c r="U26" s="243"/>
      <c r="V26" s="243">
        <v>995.79855350572768</v>
      </c>
      <c r="W26" s="243"/>
      <c r="X26" s="243">
        <v>1072.2687960399151</v>
      </c>
      <c r="Y26" s="243">
        <v>1153.7490108787035</v>
      </c>
      <c r="Z26" s="243">
        <v>1239.2105542904785</v>
      </c>
      <c r="AA26" s="243">
        <v>1340.6402202938402</v>
      </c>
      <c r="AB26" s="243">
        <v>1732.1599078495171</v>
      </c>
      <c r="AC26" s="243">
        <v>2398.9502865603758</v>
      </c>
      <c r="AD26" s="243">
        <v>3376.7881889894857</v>
      </c>
      <c r="AE26" s="166"/>
      <c r="AF26" s="160">
        <v>2350.344220514381</v>
      </c>
      <c r="AG26" s="160">
        <v>2162.9589108963105</v>
      </c>
      <c r="AH26" s="160">
        <v>3450.1236442163599</v>
      </c>
      <c r="AI26" s="160">
        <v>3313.334278975718</v>
      </c>
      <c r="AJ26" s="160">
        <v>3468.6901861906608</v>
      </c>
      <c r="AK26" s="160">
        <v>3940.7973209840789</v>
      </c>
      <c r="AL26" s="160">
        <v>4526.975384942265</v>
      </c>
      <c r="AM26" s="160">
        <v>5135.0540267660535</v>
      </c>
      <c r="AN26" s="160">
        <v>5695.1972430467631</v>
      </c>
      <c r="AO26" s="160">
        <v>6433.2431045397425</v>
      </c>
      <c r="AP26" s="160">
        <v>7127.3375613231583</v>
      </c>
      <c r="AQ26" s="160">
        <v>7416.0006352451674</v>
      </c>
      <c r="AR26" s="166"/>
      <c r="AS26" s="160">
        <v>2286.7539784130586</v>
      </c>
      <c r="AT26" s="160">
        <v>1319.9194006841772</v>
      </c>
      <c r="AU26" s="160">
        <v>2434.5880378551342</v>
      </c>
      <c r="AV26" s="160">
        <v>2554.6981545233639</v>
      </c>
      <c r="AW26" s="211">
        <v>3384.6730247349146</v>
      </c>
      <c r="AX26" s="160">
        <v>3539.3537726236173</v>
      </c>
      <c r="AY26" s="211">
        <v>3651.4077527584946</v>
      </c>
      <c r="AZ26" s="160">
        <v>4105.4284183900991</v>
      </c>
      <c r="BA26" s="160">
        <v>4567.9519976149641</v>
      </c>
      <c r="BB26" s="160">
        <v>5240.7474007894934</v>
      </c>
      <c r="BC26" s="160">
        <v>5588.3749226300297</v>
      </c>
      <c r="BD26" s="217">
        <f t="shared" si="4"/>
        <v>5665.7413484021199</v>
      </c>
      <c r="BE26" s="217">
        <f t="shared" si="5"/>
        <v>5744.1788483092878</v>
      </c>
      <c r="BF26" s="217">
        <f t="shared" si="6"/>
        <v>5823.7022504864954</v>
      </c>
      <c r="BG26" s="160">
        <v>5904.3265883519598</v>
      </c>
      <c r="BH26" s="217">
        <f t="shared" si="7"/>
        <v>6081.2771779802106</v>
      </c>
      <c r="BI26" s="217">
        <f t="shared" si="8"/>
        <v>6263.5309144959592</v>
      </c>
      <c r="BJ26" s="217">
        <f t="shared" si="9"/>
        <v>6451.2467313448033</v>
      </c>
      <c r="BK26" s="217">
        <f t="shared" si="10"/>
        <v>6644.5883251517653</v>
      </c>
      <c r="BL26" s="160">
        <v>6843.7242984721033</v>
      </c>
      <c r="BM26" s="217">
        <f t="shared" si="11"/>
        <v>6921.4321211549541</v>
      </c>
      <c r="BN26" s="217">
        <f t="shared" si="12"/>
        <v>7000.0222858847301</v>
      </c>
      <c r="BO26" s="217">
        <f t="shared" si="13"/>
        <v>7079.5048113115618</v>
      </c>
      <c r="BP26" s="217">
        <f t="shared" si="14"/>
        <v>7159.889829843446</v>
      </c>
      <c r="BQ26" s="160">
        <v>7241.187588937928</v>
      </c>
      <c r="BR26" s="202">
        <f t="shared" si="15"/>
        <v>1.3844172383423281E-2</v>
      </c>
      <c r="BS26" s="202">
        <f t="shared" si="16"/>
        <v>2.9969648016649142E-2</v>
      </c>
      <c r="BT26" s="202">
        <f t="shared" si="17"/>
        <v>1.1354610339899152E-2</v>
      </c>
      <c r="BU26" s="166"/>
      <c r="BV26" s="166"/>
      <c r="BZ26" s="166"/>
    </row>
    <row r="27" spans="1:78" x14ac:dyDescent="0.35">
      <c r="A27" s="241" t="s">
        <v>44</v>
      </c>
      <c r="B27" s="160">
        <v>4380.8598791605782</v>
      </c>
      <c r="C27" s="160">
        <v>3651.5614563746849</v>
      </c>
      <c r="D27" s="160">
        <v>5356.9101893279621</v>
      </c>
      <c r="E27" s="160">
        <v>4885.15201435371</v>
      </c>
      <c r="F27" s="169">
        <f t="shared" si="21"/>
        <v>4827.0051373845918</v>
      </c>
      <c r="G27" s="160">
        <v>5655.2812229582914</v>
      </c>
      <c r="H27" s="169">
        <v>5323.0631104714848</v>
      </c>
      <c r="I27" s="160">
        <v>6254.5937500447826</v>
      </c>
      <c r="J27" s="160">
        <v>6974.8365359799573</v>
      </c>
      <c r="K27" s="160">
        <v>7703.4872625010112</v>
      </c>
      <c r="L27" s="160">
        <v>8399.0313523872173</v>
      </c>
      <c r="M27" s="160">
        <v>9617.5405646705931</v>
      </c>
      <c r="N27" s="160">
        <v>11086.196228593783</v>
      </c>
      <c r="O27" s="160">
        <v>12449.995275970987</v>
      </c>
      <c r="P27" s="166"/>
      <c r="Q27" s="243">
        <v>551.02810655714188</v>
      </c>
      <c r="R27" s="243">
        <v>489.84635250533137</v>
      </c>
      <c r="S27" s="243">
        <v>518.90613149768421</v>
      </c>
      <c r="T27" s="243">
        <v>530.3361933773881</v>
      </c>
      <c r="U27" s="243"/>
      <c r="V27" s="243">
        <v>545.43140575017173</v>
      </c>
      <c r="W27" s="243"/>
      <c r="X27" s="243">
        <v>558.26744429819814</v>
      </c>
      <c r="Y27" s="243">
        <v>570.66197006039602</v>
      </c>
      <c r="Z27" s="243">
        <v>581.92475325679038</v>
      </c>
      <c r="AA27" s="243">
        <v>597.27891064713594</v>
      </c>
      <c r="AB27" s="243">
        <v>692.86396313980686</v>
      </c>
      <c r="AC27" s="243">
        <v>959.58011462415038</v>
      </c>
      <c r="AD27" s="243">
        <v>1350.7152755957943</v>
      </c>
      <c r="AE27" s="166"/>
      <c r="AF27" s="160">
        <v>3829.8317726034365</v>
      </c>
      <c r="AG27" s="160">
        <v>3161.7151038693532</v>
      </c>
      <c r="AH27" s="160">
        <v>4838.0040578302778</v>
      </c>
      <c r="AI27" s="160">
        <v>4354.8158209763224</v>
      </c>
      <c r="AJ27" s="160">
        <v>5109.8498172081199</v>
      </c>
      <c r="AK27" s="160">
        <v>5696.3263057465856</v>
      </c>
      <c r="AL27" s="160">
        <v>6404.1745659195622</v>
      </c>
      <c r="AM27" s="160">
        <v>7121.5625092442206</v>
      </c>
      <c r="AN27" s="160">
        <v>7801.7524417400818</v>
      </c>
      <c r="AO27" s="160">
        <v>8924.6766015307876</v>
      </c>
      <c r="AP27" s="160">
        <v>10126.616113969632</v>
      </c>
      <c r="AQ27" s="160">
        <v>11099.280000375193</v>
      </c>
      <c r="AR27" s="166"/>
      <c r="AS27" s="160">
        <v>5399.0594168181342</v>
      </c>
      <c r="AT27" s="160">
        <v>4816.1773626342147</v>
      </c>
      <c r="AU27" s="160">
        <v>7502.6478386413364</v>
      </c>
      <c r="AV27" s="160">
        <v>7044.4175390080945</v>
      </c>
      <c r="AW27" s="211">
        <v>5711.6292671387355</v>
      </c>
      <c r="AX27" s="160">
        <v>8343.4416255136221</v>
      </c>
      <c r="AY27" s="211">
        <v>5528.1130930154022</v>
      </c>
      <c r="AZ27" s="160">
        <v>9384.3763503202099</v>
      </c>
      <c r="BA27" s="160">
        <v>10610.214748590413</v>
      </c>
      <c r="BB27" s="160">
        <v>11793.672266085856</v>
      </c>
      <c r="BC27" s="160">
        <v>12853.368097180175</v>
      </c>
      <c r="BD27" s="217">
        <f t="shared" si="4"/>
        <v>13686.334056866128</v>
      </c>
      <c r="BE27" s="217">
        <f t="shared" si="5"/>
        <v>14573.280598509253</v>
      </c>
      <c r="BF27" s="217">
        <f t="shared" si="6"/>
        <v>15517.705948170953</v>
      </c>
      <c r="BG27" s="160">
        <v>16523.335035388824</v>
      </c>
      <c r="BH27" s="217">
        <f t="shared" si="7"/>
        <v>17143.081738408757</v>
      </c>
      <c r="BI27" s="217">
        <f t="shared" si="8"/>
        <v>17786.073505157136</v>
      </c>
      <c r="BJ27" s="217">
        <f t="shared" si="9"/>
        <v>18453.182196646059</v>
      </c>
      <c r="BK27" s="217">
        <f t="shared" si="10"/>
        <v>19145.312375093923</v>
      </c>
      <c r="BL27" s="160">
        <v>19863.402530461404</v>
      </c>
      <c r="BM27" s="217">
        <f t="shared" si="11"/>
        <v>20502.171340115499</v>
      </c>
      <c r="BN27" s="217">
        <f t="shared" si="12"/>
        <v>21161.481725743859</v>
      </c>
      <c r="BO27" s="217">
        <f t="shared" si="13"/>
        <v>21841.994264909335</v>
      </c>
      <c r="BP27" s="217">
        <f t="shared" si="14"/>
        <v>22544.390778078301</v>
      </c>
      <c r="BQ27" s="160">
        <v>23269.375011751556</v>
      </c>
      <c r="BR27" s="202">
        <f t="shared" si="15"/>
        <v>6.4805267645660303E-2</v>
      </c>
      <c r="BS27" s="202">
        <f t="shared" si="16"/>
        <v>3.7507361661104799E-2</v>
      </c>
      <c r="BT27" s="202">
        <f t="shared" si="17"/>
        <v>3.2158076073548481E-2</v>
      </c>
      <c r="BU27" s="166"/>
      <c r="BV27" s="166"/>
      <c r="BZ27" s="166"/>
    </row>
    <row r="28" spans="1:78" x14ac:dyDescent="0.35">
      <c r="A28" s="241" t="s">
        <v>45</v>
      </c>
      <c r="B28" s="160">
        <v>461.70107963442297</v>
      </c>
      <c r="C28" s="160">
        <v>825.34261165582757</v>
      </c>
      <c r="D28" s="160">
        <v>1375.8360059437787</v>
      </c>
      <c r="E28" s="160">
        <v>1380.7252037061442</v>
      </c>
      <c r="F28" s="169">
        <f t="shared" si="21"/>
        <v>1364.2907389623315</v>
      </c>
      <c r="G28" s="160">
        <v>2078.0503993032798</v>
      </c>
      <c r="H28" s="169">
        <v>1955.9758367675804</v>
      </c>
      <c r="I28" s="160">
        <v>2755.6076223207001</v>
      </c>
      <c r="J28" s="160">
        <v>3446.1839795654741</v>
      </c>
      <c r="K28" s="160">
        <v>4219.0297795629122</v>
      </c>
      <c r="L28" s="160">
        <v>4955.0369060935736</v>
      </c>
      <c r="M28" s="160">
        <v>6118.1413996325737</v>
      </c>
      <c r="N28" s="160">
        <v>7532.158443985094</v>
      </c>
      <c r="O28" s="160">
        <v>8817.9550496461925</v>
      </c>
      <c r="P28" s="166"/>
      <c r="Q28" s="243">
        <v>125.23155597622576</v>
      </c>
      <c r="R28" s="243">
        <v>114.405277636273</v>
      </c>
      <c r="S28" s="243">
        <v>107.32550837131043</v>
      </c>
      <c r="T28" s="243">
        <v>129.55905342746641</v>
      </c>
      <c r="U28" s="243"/>
      <c r="V28" s="243">
        <v>154.90810189934655</v>
      </c>
      <c r="W28" s="243"/>
      <c r="X28" s="243">
        <v>182.09646295925069</v>
      </c>
      <c r="Y28" s="243">
        <v>211.74121518916721</v>
      </c>
      <c r="Z28" s="243">
        <v>243.74909720071719</v>
      </c>
      <c r="AA28" s="243">
        <v>280.6915033008633</v>
      </c>
      <c r="AB28" s="243">
        <v>404.17064516488739</v>
      </c>
      <c r="AC28" s="243">
        <v>559.75506686408778</v>
      </c>
      <c r="AD28" s="243">
        <v>787.91724409754681</v>
      </c>
      <c r="AE28" s="166"/>
      <c r="AF28" s="160">
        <v>336.4695236581972</v>
      </c>
      <c r="AG28" s="160">
        <v>710.93733401955456</v>
      </c>
      <c r="AH28" s="160">
        <v>1268.5104975724682</v>
      </c>
      <c r="AI28" s="160">
        <v>1251.1661502786778</v>
      </c>
      <c r="AJ28" s="160">
        <v>1923.1422974039333</v>
      </c>
      <c r="AK28" s="160">
        <v>2573.5111593614492</v>
      </c>
      <c r="AL28" s="160">
        <v>3234.442764376307</v>
      </c>
      <c r="AM28" s="160">
        <v>3975.280682362195</v>
      </c>
      <c r="AN28" s="160">
        <v>4674.34540279271</v>
      </c>
      <c r="AO28" s="160">
        <v>5713.9707544676867</v>
      </c>
      <c r="AP28" s="160">
        <v>6972.4033771210061</v>
      </c>
      <c r="AQ28" s="160">
        <v>8030.0378055486453</v>
      </c>
      <c r="AR28" s="166"/>
      <c r="AS28" s="160">
        <v>327.54257392144558</v>
      </c>
      <c r="AT28" s="160">
        <v>480.54930429443345</v>
      </c>
      <c r="AU28" s="160">
        <v>944.12666011617341</v>
      </c>
      <c r="AV28" s="160">
        <v>1003.7791329011136</v>
      </c>
      <c r="AW28" s="211">
        <v>1533.1714819028057</v>
      </c>
      <c r="AX28" s="160">
        <v>1956.0335202437502</v>
      </c>
      <c r="AY28" s="211">
        <v>2020.6795390641234</v>
      </c>
      <c r="AZ28" s="160">
        <v>2664.0064164143055</v>
      </c>
      <c r="BA28" s="160">
        <v>3259.3010282683908</v>
      </c>
      <c r="BB28" s="160">
        <v>4045.2375357116148</v>
      </c>
      <c r="BC28" s="160">
        <v>4599.1150492182614</v>
      </c>
      <c r="BD28" s="217">
        <f t="shared" si="4"/>
        <v>4769.0950080792791</v>
      </c>
      <c r="BE28" s="217">
        <f t="shared" si="5"/>
        <v>4945.357303021301</v>
      </c>
      <c r="BF28" s="217">
        <f t="shared" si="6"/>
        <v>5128.1341246325537</v>
      </c>
      <c r="BG28" s="160">
        <v>5317.6662450971153</v>
      </c>
      <c r="BH28" s="217">
        <f t="shared" si="7"/>
        <v>5577.1704471132571</v>
      </c>
      <c r="BI28" s="217">
        <f t="shared" si="8"/>
        <v>5849.338556144271</v>
      </c>
      <c r="BJ28" s="217">
        <f t="shared" si="9"/>
        <v>6134.788575827999</v>
      </c>
      <c r="BK28" s="217">
        <f t="shared" si="10"/>
        <v>6434.1686686226176</v>
      </c>
      <c r="BL28" s="160">
        <v>6748.1586275689187</v>
      </c>
      <c r="BM28" s="217">
        <f t="shared" si="11"/>
        <v>6961.9824517406942</v>
      </c>
      <c r="BN28" s="217">
        <f t="shared" si="12"/>
        <v>7182.5815505179971</v>
      </c>
      <c r="BO28" s="217">
        <f t="shared" si="13"/>
        <v>7410.1706069285874</v>
      </c>
      <c r="BP28" s="217">
        <f t="shared" si="14"/>
        <v>7644.9711064997682</v>
      </c>
      <c r="BQ28" s="160">
        <v>7887.2115528040704</v>
      </c>
      <c r="BR28" s="202">
        <f t="shared" si="15"/>
        <v>3.6959275217502974E-2</v>
      </c>
      <c r="BS28" s="202">
        <f t="shared" si="16"/>
        <v>4.8800392889531974E-2</v>
      </c>
      <c r="BT28" s="202">
        <f t="shared" si="17"/>
        <v>3.1686247459895123E-2</v>
      </c>
      <c r="BU28" s="166"/>
      <c r="BV28" s="166"/>
      <c r="BZ28" s="166"/>
    </row>
    <row r="29" spans="1:78" x14ac:dyDescent="0.35">
      <c r="A29" s="241" t="s">
        <v>80</v>
      </c>
      <c r="B29" s="160">
        <v>965.56055725106194</v>
      </c>
      <c r="C29" s="160">
        <v>259.6675818330628</v>
      </c>
      <c r="D29" s="160">
        <v>1118.2929960646143</v>
      </c>
      <c r="E29" s="160">
        <v>1194.9688264778595</v>
      </c>
      <c r="F29" s="169">
        <f t="shared" si="21"/>
        <v>1180.7453785419548</v>
      </c>
      <c r="G29" s="160">
        <v>1235.223291781029</v>
      </c>
      <c r="H29" s="169">
        <v>1162.6604015697849</v>
      </c>
      <c r="I29" s="160">
        <v>1320.9264212163332</v>
      </c>
      <c r="J29" s="160">
        <v>1420.0049620248144</v>
      </c>
      <c r="K29" s="160">
        <v>1509.450895599753</v>
      </c>
      <c r="L29" s="160">
        <v>1595.1245057863982</v>
      </c>
      <c r="M29" s="160">
        <v>1764.5620047875095</v>
      </c>
      <c r="N29" s="160">
        <v>1967.3796515228207</v>
      </c>
      <c r="O29" s="160">
        <v>2158.1463164676125</v>
      </c>
      <c r="P29" s="166"/>
      <c r="Q29" s="243">
        <v>157.56362164776306</v>
      </c>
      <c r="R29" s="243">
        <v>125.91704486842227</v>
      </c>
      <c r="S29" s="243">
        <v>140.31010683588784</v>
      </c>
      <c r="T29" s="243">
        <v>159.91561661716196</v>
      </c>
      <c r="U29" s="243"/>
      <c r="V29" s="243">
        <v>182.47159703289631</v>
      </c>
      <c r="W29" s="243"/>
      <c r="X29" s="243">
        <v>206.33386077110771</v>
      </c>
      <c r="Y29" s="243">
        <v>232.19431660930175</v>
      </c>
      <c r="Z29" s="243">
        <v>259.9074712582165</v>
      </c>
      <c r="AA29" s="243">
        <v>292.12498561901771</v>
      </c>
      <c r="AB29" s="243">
        <v>404.17064516488739</v>
      </c>
      <c r="AC29" s="243">
        <v>559.75506686408778</v>
      </c>
      <c r="AD29" s="243">
        <v>787.91724409754681</v>
      </c>
      <c r="AE29" s="166"/>
      <c r="AF29" s="160">
        <v>807.99693560329888</v>
      </c>
      <c r="AG29" s="160">
        <v>133.75053696464053</v>
      </c>
      <c r="AH29" s="160">
        <v>977.98288922872644</v>
      </c>
      <c r="AI29" s="160">
        <v>1035.0532098606975</v>
      </c>
      <c r="AJ29" s="160">
        <v>1052.7516947481326</v>
      </c>
      <c r="AK29" s="160">
        <v>1114.5925604452254</v>
      </c>
      <c r="AL29" s="160">
        <v>1187.8106454155127</v>
      </c>
      <c r="AM29" s="160">
        <v>1249.5434243415366</v>
      </c>
      <c r="AN29" s="160">
        <v>1302.9995201673805</v>
      </c>
      <c r="AO29" s="160">
        <v>1360.3913596226221</v>
      </c>
      <c r="AP29" s="160">
        <v>1407.6245846587331</v>
      </c>
      <c r="AQ29" s="160">
        <v>1370.2290723700658</v>
      </c>
      <c r="AR29" s="166"/>
      <c r="AS29" s="160">
        <v>789.32790721550498</v>
      </c>
      <c r="AT29" s="160">
        <v>61.266332566197249</v>
      </c>
      <c r="AU29" s="160">
        <v>714.32052547549847</v>
      </c>
      <c r="AV29" s="160">
        <v>820.9484965926099</v>
      </c>
      <c r="AW29" s="211">
        <v>592.5577741319363</v>
      </c>
      <c r="AX29" s="160">
        <v>1072.3027145696556</v>
      </c>
      <c r="AY29" s="211">
        <v>642.1215440288928</v>
      </c>
      <c r="AZ29" s="160">
        <v>1157.9723127247646</v>
      </c>
      <c r="BA29" s="160">
        <v>1198.0535280600232</v>
      </c>
      <c r="BB29" s="160">
        <v>1274.5720305516977</v>
      </c>
      <c r="BC29" s="160">
        <v>1278.7813795480838</v>
      </c>
      <c r="BD29" s="217">
        <f t="shared" si="4"/>
        <v>1270.5293282090422</v>
      </c>
      <c r="BE29" s="217">
        <f t="shared" si="5"/>
        <v>1262.3305278418957</v>
      </c>
      <c r="BF29" s="217">
        <f t="shared" si="6"/>
        <v>1254.1846348149954</v>
      </c>
      <c r="BG29" s="160">
        <v>1246.0913077141679</v>
      </c>
      <c r="BH29" s="217">
        <f t="shared" si="7"/>
        <v>1266.0348499118343</v>
      </c>
      <c r="BI29" s="217">
        <f t="shared" si="8"/>
        <v>1286.2975861147295</v>
      </c>
      <c r="BJ29" s="217">
        <f t="shared" si="9"/>
        <v>1306.8846249846933</v>
      </c>
      <c r="BK29" s="217">
        <f t="shared" si="10"/>
        <v>1327.8011569470866</v>
      </c>
      <c r="BL29" s="160">
        <v>1349.0524554994065</v>
      </c>
      <c r="BM29" s="217">
        <f t="shared" si="11"/>
        <v>1346.2852609326603</v>
      </c>
      <c r="BN29" s="217">
        <f t="shared" si="12"/>
        <v>1343.5237424726802</v>
      </c>
      <c r="BO29" s="217">
        <f t="shared" si="13"/>
        <v>1340.7678884765592</v>
      </c>
      <c r="BP29" s="217">
        <f t="shared" si="14"/>
        <v>1338.0176873252728</v>
      </c>
      <c r="BQ29" s="160">
        <v>1335.2731274236303</v>
      </c>
      <c r="BR29" s="202">
        <f t="shared" si="15"/>
        <v>-6.4530587252981109E-3</v>
      </c>
      <c r="BS29" s="202">
        <f t="shared" si="16"/>
        <v>1.6004880279801403E-2</v>
      </c>
      <c r="BT29" s="202">
        <f t="shared" si="17"/>
        <v>-2.0512134687318273E-3</v>
      </c>
      <c r="BU29" s="166"/>
      <c r="BV29" s="166"/>
      <c r="BZ29" s="166"/>
    </row>
    <row r="30" spans="1:78" x14ac:dyDescent="0.35">
      <c r="A30" s="241" t="s">
        <v>77</v>
      </c>
      <c r="B30" s="160">
        <v>2118.6972632596144</v>
      </c>
      <c r="C30" s="160">
        <v>1895.5352471436149</v>
      </c>
      <c r="D30" s="160">
        <v>3278.8991472482494</v>
      </c>
      <c r="E30" s="160">
        <v>3015.1161677987393</v>
      </c>
      <c r="F30" s="169">
        <f t="shared" si="21"/>
        <v>2979.2279112324213</v>
      </c>
      <c r="G30" s="160">
        <v>3360.9976826816965</v>
      </c>
      <c r="H30" s="169">
        <v>3163.5566957189021</v>
      </c>
      <c r="I30" s="160">
        <v>3872.4927732961064</v>
      </c>
      <c r="J30" s="160">
        <v>4501.504916272489</v>
      </c>
      <c r="K30" s="160">
        <v>5173.3720426960781</v>
      </c>
      <c r="L30" s="160">
        <v>5814.0418038182825</v>
      </c>
      <c r="M30" s="160">
        <v>6878.7982072510304</v>
      </c>
      <c r="N30" s="160">
        <v>8170.5994996331083</v>
      </c>
      <c r="O30" s="160">
        <v>9348.097753093929</v>
      </c>
      <c r="P30" s="166"/>
      <c r="Q30" s="243">
        <v>299.37375576707836</v>
      </c>
      <c r="R30" s="243">
        <v>248.77818340034065</v>
      </c>
      <c r="S30" s="243">
        <v>241.02434240647469</v>
      </c>
      <c r="T30" s="243">
        <v>265.79891135591674</v>
      </c>
      <c r="U30" s="243"/>
      <c r="V30" s="243">
        <v>294.58539661678032</v>
      </c>
      <c r="W30" s="243"/>
      <c r="X30" s="243">
        <v>324.58220884498951</v>
      </c>
      <c r="Y30" s="243">
        <v>356.86985360550392</v>
      </c>
      <c r="Z30" s="243">
        <v>391.17622183101861</v>
      </c>
      <c r="AA30" s="243">
        <v>431.38815344155853</v>
      </c>
      <c r="AB30" s="243">
        <v>577.38663594983916</v>
      </c>
      <c r="AC30" s="243">
        <v>799.65009552012543</v>
      </c>
      <c r="AD30" s="243">
        <v>1125.5960629964954</v>
      </c>
      <c r="AE30" s="166"/>
      <c r="AF30" s="160">
        <v>1819.323507492536</v>
      </c>
      <c r="AG30" s="160">
        <v>1646.7570637432743</v>
      </c>
      <c r="AH30" s="160">
        <v>3037.8748048417747</v>
      </c>
      <c r="AI30" s="160">
        <v>2749.3172564428223</v>
      </c>
      <c r="AJ30" s="160">
        <v>3066.4122860649163</v>
      </c>
      <c r="AK30" s="160">
        <v>3547.9105644511169</v>
      </c>
      <c r="AL30" s="160">
        <v>4144.6350626669855</v>
      </c>
      <c r="AM30" s="160">
        <v>4782.1958208650594</v>
      </c>
      <c r="AN30" s="160">
        <v>5382.6536503767238</v>
      </c>
      <c r="AO30" s="160">
        <v>6301.4115713011915</v>
      </c>
      <c r="AP30" s="160">
        <v>7370.9494041129828</v>
      </c>
      <c r="AQ30" s="160">
        <v>8222.5016900974333</v>
      </c>
      <c r="AR30" s="166"/>
      <c r="AS30" s="160">
        <v>1778.3586823907892</v>
      </c>
      <c r="AT30" s="160">
        <v>1117.6330070223935</v>
      </c>
      <c r="AU30" s="160">
        <v>2264.8016453797572</v>
      </c>
      <c r="AV30" s="160">
        <v>2209.0934712924864</v>
      </c>
      <c r="AW30" s="211">
        <v>2197.1015867255055</v>
      </c>
      <c r="AX30" s="160">
        <v>3119.6099004164525</v>
      </c>
      <c r="AY30" s="211">
        <v>2466.345654196638</v>
      </c>
      <c r="AZ30" s="160">
        <v>3675.0847768158028</v>
      </c>
      <c r="BA30" s="160">
        <v>4177.1056439777149</v>
      </c>
      <c r="BB30" s="160">
        <v>4867.9768767528358</v>
      </c>
      <c r="BC30" s="160">
        <v>5294.3813672661818</v>
      </c>
      <c r="BD30" s="217">
        <f t="shared" si="4"/>
        <v>5429.4848922541187</v>
      </c>
      <c r="BE30" s="217">
        <f t="shared" si="5"/>
        <v>5568.0360273022261</v>
      </c>
      <c r="BF30" s="217">
        <f t="shared" si="6"/>
        <v>5710.1227495016128</v>
      </c>
      <c r="BG30" s="160">
        <v>5855.8352809677417</v>
      </c>
      <c r="BH30" s="217">
        <f t="shared" si="7"/>
        <v>6090.6119470037165</v>
      </c>
      <c r="BI30" s="217">
        <f t="shared" si="8"/>
        <v>6334.8014602715994</v>
      </c>
      <c r="BJ30" s="217">
        <f t="shared" si="9"/>
        <v>6588.7812079049036</v>
      </c>
      <c r="BK30" s="217">
        <f t="shared" si="10"/>
        <v>6852.9437075332662</v>
      </c>
      <c r="BL30" s="160">
        <v>7127.6972139059681</v>
      </c>
      <c r="BM30" s="217">
        <f t="shared" si="11"/>
        <v>7307.1128910200996</v>
      </c>
      <c r="BN30" s="217">
        <f t="shared" si="12"/>
        <v>7491.0447511633756</v>
      </c>
      <c r="BO30" s="217">
        <f t="shared" si="13"/>
        <v>7679.6064739733883</v>
      </c>
      <c r="BP30" s="217">
        <f t="shared" si="14"/>
        <v>7872.9146005882321</v>
      </c>
      <c r="BQ30" s="160">
        <v>8071.0886056751042</v>
      </c>
      <c r="BR30" s="202">
        <f t="shared" si="15"/>
        <v>2.5518283556837718E-2</v>
      </c>
      <c r="BS30" s="202">
        <f t="shared" si="16"/>
        <v>4.0092771529798732E-2</v>
      </c>
      <c r="BT30" s="202">
        <f t="shared" si="17"/>
        <v>2.517161878931895E-2</v>
      </c>
      <c r="BU30" s="166"/>
      <c r="BV30" s="166"/>
      <c r="BZ30" s="166"/>
    </row>
    <row r="31" spans="1:78" s="246" customFormat="1" x14ac:dyDescent="0.35">
      <c r="A31" s="7" t="s">
        <v>14</v>
      </c>
      <c r="B31" s="160">
        <v>8993.8924000000006</v>
      </c>
      <c r="C31" s="160">
        <v>6430.5339000000013</v>
      </c>
      <c r="D31" s="160">
        <v>9644.2000000000007</v>
      </c>
      <c r="E31" s="160">
        <v>8735.67</v>
      </c>
      <c r="F31" s="169">
        <v>8238</v>
      </c>
      <c r="G31" s="160">
        <v>10243.27822948052</v>
      </c>
      <c r="H31" s="169">
        <v>10118</v>
      </c>
      <c r="I31" s="160">
        <v>11079.181219480519</v>
      </c>
      <c r="J31" s="160">
        <v>12117.15959909091</v>
      </c>
      <c r="K31" s="160">
        <v>12958.746234489798</v>
      </c>
      <c r="L31" s="160">
        <v>13816.754928025886</v>
      </c>
      <c r="M31" s="160">
        <v>14524.044284756399</v>
      </c>
      <c r="N31" s="160">
        <v>16043.404697827096</v>
      </c>
      <c r="O31" s="160">
        <v>17638.693705083497</v>
      </c>
      <c r="P31" s="244"/>
      <c r="Q31" s="160">
        <v>4778.5745640100185</v>
      </c>
      <c r="R31" s="160">
        <v>4452.4669253165894</v>
      </c>
      <c r="S31" s="160">
        <v>4613.5704730176858</v>
      </c>
      <c r="T31" s="160">
        <v>4766.8850532746374</v>
      </c>
      <c r="U31" s="160"/>
      <c r="V31" s="160">
        <v>4999.843816624375</v>
      </c>
      <c r="W31" s="160"/>
      <c r="X31" s="160">
        <v>5256.051157698611</v>
      </c>
      <c r="Y31" s="160">
        <v>5519.4963353196235</v>
      </c>
      <c r="Z31" s="160">
        <v>5774.1513928624709</v>
      </c>
      <c r="AA31" s="160">
        <v>6077.0495901573104</v>
      </c>
      <c r="AB31" s="160">
        <v>7257.1097949288387</v>
      </c>
      <c r="AC31" s="160">
        <v>8946.3976271528791</v>
      </c>
      <c r="AD31" s="160">
        <v>10934.444961752293</v>
      </c>
      <c r="AE31" s="244"/>
      <c r="AF31" s="160">
        <v>4215.3178359899821</v>
      </c>
      <c r="AG31" s="160">
        <v>1978.0669746834114</v>
      </c>
      <c r="AH31" s="160">
        <v>5030.6295269823149</v>
      </c>
      <c r="AI31" s="160">
        <v>3968.7849467253627</v>
      </c>
      <c r="AJ31" s="160">
        <v>5243.4344128561443</v>
      </c>
      <c r="AK31" s="160">
        <v>5823.1300617819088</v>
      </c>
      <c r="AL31" s="160">
        <v>6597.6632637712864</v>
      </c>
      <c r="AM31" s="160">
        <v>7184.5948416273268</v>
      </c>
      <c r="AN31" s="160">
        <v>7739.7053378685741</v>
      </c>
      <c r="AO31" s="160">
        <v>7266.9344898275604</v>
      </c>
      <c r="AP31" s="160">
        <v>7097.007070674219</v>
      </c>
      <c r="AQ31" s="160">
        <v>6704.2487433312035</v>
      </c>
      <c r="AR31" s="244"/>
      <c r="AS31" s="160">
        <v>4351.9223311009582</v>
      </c>
      <c r="AT31" s="160">
        <v>1461.5923702029645</v>
      </c>
      <c r="AU31" s="160">
        <v>3335.6016262601697</v>
      </c>
      <c r="AV31" s="160">
        <v>3002.0414636341534</v>
      </c>
      <c r="AW31" s="169">
        <f t="shared" ref="AW31:AW66" si="22">AV31</f>
        <v>3002.0414636341534</v>
      </c>
      <c r="AX31" s="160">
        <v>3452.3476831792759</v>
      </c>
      <c r="AY31" s="169">
        <f t="shared" ref="AY31:AY66" si="23">AX31</f>
        <v>3452.3476831792759</v>
      </c>
      <c r="AZ31" s="160">
        <v>3970.1998356561671</v>
      </c>
      <c r="BA31" s="160">
        <v>4565.7298110045922</v>
      </c>
      <c r="BB31" s="160">
        <v>5250.5892826552808</v>
      </c>
      <c r="BC31" s="160">
        <v>5513.1187467880454</v>
      </c>
      <c r="BD31" s="217">
        <f t="shared" si="4"/>
        <v>5664.2811334566995</v>
      </c>
      <c r="BE31" s="217">
        <f t="shared" si="5"/>
        <v>5819.5881918062742</v>
      </c>
      <c r="BF31" s="217">
        <f t="shared" si="6"/>
        <v>5979.1535632241621</v>
      </c>
      <c r="BG31" s="160">
        <v>6143.0940049935225</v>
      </c>
      <c r="BH31" s="217">
        <f t="shared" si="7"/>
        <v>6167.4721284222451</v>
      </c>
      <c r="BI31" s="217">
        <f t="shared" si="8"/>
        <v>6191.9469934768358</v>
      </c>
      <c r="BJ31" s="217">
        <f t="shared" si="9"/>
        <v>6216.5189840647035</v>
      </c>
      <c r="BK31" s="217">
        <f t="shared" si="10"/>
        <v>6241.1884856167453</v>
      </c>
      <c r="BL31" s="160">
        <v>6265.9558850933927</v>
      </c>
      <c r="BM31" s="217">
        <f t="shared" si="11"/>
        <v>6290.8215709906899</v>
      </c>
      <c r="BN31" s="217">
        <f t="shared" si="12"/>
        <v>6315.785933346373</v>
      </c>
      <c r="BO31" s="217">
        <f t="shared" si="13"/>
        <v>6340.8493637459978</v>
      </c>
      <c r="BP31" s="217">
        <f t="shared" si="14"/>
        <v>6366.0122553290803</v>
      </c>
      <c r="BQ31" s="160">
        <v>6391.2750027952607</v>
      </c>
      <c r="BR31" s="245">
        <f t="shared" si="15"/>
        <v>2.7418670558605696E-2</v>
      </c>
      <c r="BS31" s="245">
        <f t="shared" si="16"/>
        <v>3.9683787044291208E-3</v>
      </c>
      <c r="BT31" s="245">
        <f t="shared" si="17"/>
        <v>3.9683787044291208E-3</v>
      </c>
      <c r="BU31" s="244"/>
      <c r="BV31" s="244"/>
    </row>
    <row r="32" spans="1:78" x14ac:dyDescent="0.35">
      <c r="A32" s="241" t="s">
        <v>48</v>
      </c>
      <c r="B32" s="3">
        <v>6421.1689317881119</v>
      </c>
      <c r="C32" s="3">
        <v>3973.035059220178</v>
      </c>
      <c r="D32" s="3">
        <v>6729.6294276534118</v>
      </c>
      <c r="E32" s="3">
        <v>6198.7811848282881</v>
      </c>
      <c r="F32" s="170">
        <f>$F$31/$E$31*E32</f>
        <v>5845.6374154032183</v>
      </c>
      <c r="G32" s="3">
        <v>7414.0415953525589</v>
      </c>
      <c r="H32" s="170">
        <v>7323.365741045729</v>
      </c>
      <c r="I32" s="3">
        <v>8084.7096666387497</v>
      </c>
      <c r="J32" s="3">
        <v>8831.6187350428281</v>
      </c>
      <c r="K32" s="3">
        <v>9423.7469627532537</v>
      </c>
      <c r="L32" s="3">
        <v>10027.323013418187</v>
      </c>
      <c r="M32" s="3">
        <v>10553.884345333719</v>
      </c>
      <c r="N32" s="3">
        <v>11654.047653248505</v>
      </c>
      <c r="O32" s="3">
        <v>12808.90178987232</v>
      </c>
      <c r="P32" s="166"/>
      <c r="Q32" s="243">
        <v>2683.5154929346754</v>
      </c>
      <c r="R32" s="243">
        <v>2476.9518652568759</v>
      </c>
      <c r="S32" s="243">
        <v>2553.3759440065373</v>
      </c>
      <c r="T32" s="243">
        <v>2660.0070490699491</v>
      </c>
      <c r="U32" s="243"/>
      <c r="V32" s="243">
        <v>2812.8458664655755</v>
      </c>
      <c r="W32" s="243"/>
      <c r="X32" s="243">
        <v>2980.9989646269514</v>
      </c>
      <c r="Y32" s="243">
        <v>3155.6312701713559</v>
      </c>
      <c r="Z32" s="243">
        <v>3327.6051842315792</v>
      </c>
      <c r="AA32" s="243">
        <v>3529.9286914789645</v>
      </c>
      <c r="AB32" s="243">
        <v>4281.6947790080148</v>
      </c>
      <c r="AC32" s="243">
        <v>5278.3746000201991</v>
      </c>
      <c r="AD32" s="243">
        <v>6451.3225274338529</v>
      </c>
      <c r="AE32" s="166"/>
      <c r="AF32" s="3">
        <v>3737.6534388534369</v>
      </c>
      <c r="AG32" s="3">
        <v>1496.0831939633019</v>
      </c>
      <c r="AH32" s="3">
        <v>4176.2534836468749</v>
      </c>
      <c r="AI32" s="3">
        <v>3538.7741357583386</v>
      </c>
      <c r="AJ32" s="3">
        <v>4601.1957288869835</v>
      </c>
      <c r="AK32" s="3">
        <v>5103.7107020117983</v>
      </c>
      <c r="AL32" s="3">
        <v>5675.9874648714731</v>
      </c>
      <c r="AM32" s="3">
        <v>6096.1417785216754</v>
      </c>
      <c r="AN32" s="3">
        <v>6497.3943219392204</v>
      </c>
      <c r="AO32" s="3">
        <v>6272.1895663257055</v>
      </c>
      <c r="AP32" s="3">
        <v>6375.6730532283054</v>
      </c>
      <c r="AQ32" s="3">
        <v>6357.5792624384667</v>
      </c>
      <c r="AR32" s="166"/>
      <c r="AS32" s="3">
        <v>2897.0825458027057</v>
      </c>
      <c r="AT32" s="3">
        <v>290.30815558188874</v>
      </c>
      <c r="AU32" s="3">
        <v>2067.2400625846849</v>
      </c>
      <c r="AV32" s="3">
        <v>1924.8788070452001</v>
      </c>
      <c r="AW32" s="211">
        <f t="shared" si="22"/>
        <v>1924.8788070452001</v>
      </c>
      <c r="AX32" s="3">
        <v>2336.3044057406546</v>
      </c>
      <c r="AY32" s="211">
        <f t="shared" si="23"/>
        <v>2336.3044057406546</v>
      </c>
      <c r="AZ32" s="3">
        <v>2756.9594522980756</v>
      </c>
      <c r="BA32" s="3">
        <v>3189.9517392535845</v>
      </c>
      <c r="BB32" s="3">
        <v>3689.6607392545457</v>
      </c>
      <c r="BC32" s="3">
        <v>3869.4691618717816</v>
      </c>
      <c r="BD32" s="216">
        <f t="shared" si="4"/>
        <v>3990.4608853326113</v>
      </c>
      <c r="BE32" s="216">
        <f t="shared" si="5"/>
        <v>4115.2358143272304</v>
      </c>
      <c r="BF32" s="216">
        <f t="shared" si="6"/>
        <v>4243.9122432620788</v>
      </c>
      <c r="BG32" s="3">
        <v>4376.6121654086128</v>
      </c>
      <c r="BH32" s="216">
        <f t="shared" si="7"/>
        <v>4381.695722372574</v>
      </c>
      <c r="BI32" s="216">
        <f t="shared" si="8"/>
        <v>4386.7851840295789</v>
      </c>
      <c r="BJ32" s="216">
        <f t="shared" si="9"/>
        <v>4391.8805572380916</v>
      </c>
      <c r="BK32" s="216">
        <f t="shared" si="10"/>
        <v>4396.9818488645451</v>
      </c>
      <c r="BL32" s="3">
        <v>4402.0890657833488</v>
      </c>
      <c r="BM32" s="216">
        <f t="shared" si="11"/>
        <v>4404.7263619798296</v>
      </c>
      <c r="BN32" s="216">
        <f t="shared" si="12"/>
        <v>4407.3652381832399</v>
      </c>
      <c r="BO32" s="216">
        <f t="shared" si="13"/>
        <v>4410.0056953401636</v>
      </c>
      <c r="BP32" s="216">
        <f t="shared" si="14"/>
        <v>4412.6477343977513</v>
      </c>
      <c r="BQ32" s="3">
        <v>4415.29135630372</v>
      </c>
      <c r="BR32" s="202">
        <f t="shared" si="15"/>
        <v>3.126830022397753E-2</v>
      </c>
      <c r="BS32" s="202">
        <f t="shared" si="16"/>
        <v>1.1615278603254175E-3</v>
      </c>
      <c r="BT32" s="202">
        <f t="shared" si="17"/>
        <v>5.9910105340210684E-4</v>
      </c>
      <c r="BU32" s="166"/>
      <c r="BV32" s="166"/>
    </row>
    <row r="33" spans="1:78" x14ac:dyDescent="0.35">
      <c r="A33" s="241" t="s">
        <v>49</v>
      </c>
      <c r="B33" s="3">
        <v>2249.3792881903082</v>
      </c>
      <c r="C33" s="3">
        <v>2134.4058043541363</v>
      </c>
      <c r="D33" s="3">
        <v>2516.4347083487046</v>
      </c>
      <c r="E33" s="3">
        <v>2171.0561625860432</v>
      </c>
      <c r="F33" s="170">
        <f t="shared" ref="F33:F34" si="24">$F$31/$E$31*E33</f>
        <v>2047.3713713297118</v>
      </c>
      <c r="G33" s="3">
        <v>2464.3903883666198</v>
      </c>
      <c r="H33" s="170">
        <v>2434.2501873795145</v>
      </c>
      <c r="I33" s="3">
        <v>2642.9234672018856</v>
      </c>
      <c r="J33" s="3">
        <v>2928.4007965651181</v>
      </c>
      <c r="K33" s="3">
        <v>3170.0868316325718</v>
      </c>
      <c r="L33" s="3">
        <v>3416.748383587134</v>
      </c>
      <c r="M33" s="3">
        <v>3566.4385279880676</v>
      </c>
      <c r="N33" s="3">
        <v>3947.0691999055634</v>
      </c>
      <c r="O33" s="3">
        <v>4349.3908951061003</v>
      </c>
      <c r="P33" s="166"/>
      <c r="Q33" s="243">
        <v>828.70439038574239</v>
      </c>
      <c r="R33" s="243">
        <v>791.69470500665045</v>
      </c>
      <c r="S33" s="243">
        <v>805.79415408855243</v>
      </c>
      <c r="T33" s="243">
        <v>853.63095068020334</v>
      </c>
      <c r="U33" s="243"/>
      <c r="V33" s="243">
        <v>917.43653499116544</v>
      </c>
      <c r="W33" s="243"/>
      <c r="X33" s="243">
        <v>987.66912264016685</v>
      </c>
      <c r="Y33" s="243">
        <v>1061.5575132858473</v>
      </c>
      <c r="Z33" s="243">
        <v>1136.0441887764537</v>
      </c>
      <c r="AA33" s="243">
        <v>1222.4857078531579</v>
      </c>
      <c r="AB33" s="243">
        <v>1523.9930569350561</v>
      </c>
      <c r="AC33" s="243">
        <v>1878.7435017021046</v>
      </c>
      <c r="AD33" s="243">
        <v>2296.2334419679814</v>
      </c>
      <c r="AE33" s="166"/>
      <c r="AF33" s="3">
        <v>1420.6748978045657</v>
      </c>
      <c r="AG33" s="3">
        <v>1342.7110993474857</v>
      </c>
      <c r="AH33" s="3">
        <v>1710.6405542601522</v>
      </c>
      <c r="AI33" s="3">
        <v>1317.4252119058399</v>
      </c>
      <c r="AJ33" s="3">
        <v>1546.9538533754544</v>
      </c>
      <c r="AK33" s="3">
        <v>1655.2543445617189</v>
      </c>
      <c r="AL33" s="3">
        <v>1866.8432832792707</v>
      </c>
      <c r="AM33" s="3">
        <v>2034.0426428561182</v>
      </c>
      <c r="AN33" s="3">
        <v>2194.2626757339758</v>
      </c>
      <c r="AO33" s="3">
        <v>2042.4454710530115</v>
      </c>
      <c r="AP33" s="3">
        <v>2068.3256982034591</v>
      </c>
      <c r="AQ33" s="3">
        <v>2053.1574531381189</v>
      </c>
      <c r="AR33" s="166"/>
      <c r="AS33" s="3">
        <v>1454.8397852982525</v>
      </c>
      <c r="AT33" s="3">
        <v>1171.2842146210758</v>
      </c>
      <c r="AU33" s="3">
        <v>1268.3615636754851</v>
      </c>
      <c r="AV33" s="3">
        <v>1077.1626565889533</v>
      </c>
      <c r="AW33" s="211">
        <f t="shared" si="22"/>
        <v>1077.1626565889533</v>
      </c>
      <c r="AX33" s="3">
        <v>1116.0432774386213</v>
      </c>
      <c r="AY33" s="211">
        <f t="shared" si="23"/>
        <v>1116.0432774386213</v>
      </c>
      <c r="AZ33" s="3">
        <v>1213.2403833580915</v>
      </c>
      <c r="BA33" s="3">
        <v>1375.7780717510079</v>
      </c>
      <c r="BB33" s="3">
        <v>1560.9285434007352</v>
      </c>
      <c r="BC33" s="3">
        <v>1643.6495849162636</v>
      </c>
      <c r="BD33" s="216">
        <f t="shared" si="4"/>
        <v>1673.5327669478752</v>
      </c>
      <c r="BE33" s="216">
        <f t="shared" si="5"/>
        <v>1703.9592549107081</v>
      </c>
      <c r="BF33" s="216">
        <f t="shared" si="6"/>
        <v>1734.9389266462381</v>
      </c>
      <c r="BG33" s="3">
        <v>1766.4818395849099</v>
      </c>
      <c r="BH33" s="216">
        <f t="shared" si="7"/>
        <v>1785.5430145834878</v>
      </c>
      <c r="BI33" s="216">
        <f t="shared" si="8"/>
        <v>1804.8098686805906</v>
      </c>
      <c r="BJ33" s="216">
        <f t="shared" si="9"/>
        <v>1824.2846212510246</v>
      </c>
      <c r="BK33" s="216">
        <f t="shared" si="10"/>
        <v>1843.9695156177006</v>
      </c>
      <c r="BL33" s="3">
        <v>1863.8668193100441</v>
      </c>
      <c r="BM33" s="216">
        <f t="shared" si="11"/>
        <v>1885.7693417985431</v>
      </c>
      <c r="BN33" s="216">
        <f t="shared" si="12"/>
        <v>1907.9292434551185</v>
      </c>
      <c r="BO33" s="216">
        <f t="shared" si="13"/>
        <v>1930.3495487732364</v>
      </c>
      <c r="BP33" s="216">
        <f t="shared" si="14"/>
        <v>1953.0333177875484</v>
      </c>
      <c r="BQ33" s="3">
        <v>1975.9836464915406</v>
      </c>
      <c r="BR33" s="202">
        <f t="shared" si="15"/>
        <v>1.8180993263922529E-2</v>
      </c>
      <c r="BS33" s="202">
        <f t="shared" si="16"/>
        <v>1.0790473228446507E-2</v>
      </c>
      <c r="BT33" s="202">
        <f t="shared" si="17"/>
        <v>1.1751119909203966E-2</v>
      </c>
      <c r="BU33" s="166"/>
      <c r="BV33" s="166"/>
    </row>
    <row r="34" spans="1:78" x14ac:dyDescent="0.35">
      <c r="A34" s="241" t="s">
        <v>53</v>
      </c>
      <c r="B34" s="3">
        <v>323.34418002158009</v>
      </c>
      <c r="C34" s="3">
        <v>323.09303642568614</v>
      </c>
      <c r="D34" s="3">
        <v>398.13586399788397</v>
      </c>
      <c r="E34" s="3">
        <v>365.832652585669</v>
      </c>
      <c r="F34" s="170">
        <f t="shared" si="24"/>
        <v>344.9912132670695</v>
      </c>
      <c r="G34" s="3">
        <v>364.84624576134001</v>
      </c>
      <c r="H34" s="170">
        <v>360.38407157475513</v>
      </c>
      <c r="I34" s="3">
        <v>351.5480856398845</v>
      </c>
      <c r="J34" s="3">
        <v>357.14006748296305</v>
      </c>
      <c r="K34" s="3">
        <v>364.91244010397173</v>
      </c>
      <c r="L34" s="3">
        <v>372.68353102056687</v>
      </c>
      <c r="M34" s="3">
        <v>403.7214114346109</v>
      </c>
      <c r="N34" s="3">
        <v>442.28784467302916</v>
      </c>
      <c r="O34" s="3">
        <v>480.40102010507684</v>
      </c>
      <c r="P34" s="166"/>
      <c r="Q34" s="243">
        <v>1266.3546806896009</v>
      </c>
      <c r="R34" s="243">
        <v>1183.8203550530627</v>
      </c>
      <c r="S34" s="243">
        <v>1254.4003749225963</v>
      </c>
      <c r="T34" s="243">
        <v>1253.2470535244847</v>
      </c>
      <c r="U34" s="243"/>
      <c r="V34" s="243">
        <v>1269.5614151676341</v>
      </c>
      <c r="W34" s="243"/>
      <c r="X34" s="243">
        <v>1287.383070431493</v>
      </c>
      <c r="Y34" s="243">
        <v>1302.30755186242</v>
      </c>
      <c r="Z34" s="243">
        <v>1310.5020198544382</v>
      </c>
      <c r="AA34" s="243">
        <v>1324.6351908251879</v>
      </c>
      <c r="AB34" s="243">
        <v>1451.4219589857678</v>
      </c>
      <c r="AC34" s="243">
        <v>1789.2795254305759</v>
      </c>
      <c r="AD34" s="243">
        <v>2186.8889923504589</v>
      </c>
      <c r="AE34" s="166"/>
      <c r="AF34" s="3">
        <v>-943.01050066802077</v>
      </c>
      <c r="AG34" s="3">
        <v>-860.72731862737658</v>
      </c>
      <c r="AH34" s="3">
        <v>-856.26451092471234</v>
      </c>
      <c r="AI34" s="3">
        <v>-887.41440093881579</v>
      </c>
      <c r="AJ34" s="3">
        <v>-904.71516940629408</v>
      </c>
      <c r="AK34" s="3">
        <v>-935.83498479160858</v>
      </c>
      <c r="AL34" s="3">
        <v>-945.16748437945694</v>
      </c>
      <c r="AM34" s="3">
        <v>-945.58957975046656</v>
      </c>
      <c r="AN34" s="3">
        <v>-951.95165980462104</v>
      </c>
      <c r="AO34" s="3">
        <v>-1047.7005475511569</v>
      </c>
      <c r="AP34" s="3">
        <v>-1346.9916807575466</v>
      </c>
      <c r="AQ34" s="3">
        <v>-1706.487972245382</v>
      </c>
      <c r="AR34" s="166"/>
      <c r="AS34" s="3">
        <v>0</v>
      </c>
      <c r="AT34" s="3">
        <v>0</v>
      </c>
      <c r="AU34" s="3">
        <v>0</v>
      </c>
      <c r="AV34" s="3">
        <v>0</v>
      </c>
      <c r="AW34" s="211">
        <f t="shared" si="22"/>
        <v>0</v>
      </c>
      <c r="AX34" s="3">
        <v>0</v>
      </c>
      <c r="AY34" s="211">
        <f t="shared" si="23"/>
        <v>0</v>
      </c>
      <c r="AZ34" s="3">
        <v>0</v>
      </c>
      <c r="BA34" s="3">
        <v>0</v>
      </c>
      <c r="BB34" s="3">
        <v>0</v>
      </c>
      <c r="BC34" s="3">
        <v>0</v>
      </c>
      <c r="BD34" s="216" t="e">
        <f t="shared" si="4"/>
        <v>#DIV/0!</v>
      </c>
      <c r="BE34" s="216" t="e">
        <f t="shared" si="5"/>
        <v>#DIV/0!</v>
      </c>
      <c r="BF34" s="216" t="e">
        <f t="shared" si="6"/>
        <v>#DIV/0!</v>
      </c>
      <c r="BG34" s="3">
        <v>0</v>
      </c>
      <c r="BH34" s="216" t="e">
        <f t="shared" si="7"/>
        <v>#DIV/0!</v>
      </c>
      <c r="BI34" s="216" t="e">
        <f t="shared" si="8"/>
        <v>#DIV/0!</v>
      </c>
      <c r="BJ34" s="216" t="e">
        <f t="shared" si="9"/>
        <v>#DIV/0!</v>
      </c>
      <c r="BK34" s="216" t="e">
        <f t="shared" si="10"/>
        <v>#DIV/0!</v>
      </c>
      <c r="BL34" s="3">
        <v>0</v>
      </c>
      <c r="BM34" s="216" t="e">
        <f t="shared" si="11"/>
        <v>#DIV/0!</v>
      </c>
      <c r="BN34" s="216" t="e">
        <f t="shared" si="12"/>
        <v>#DIV/0!</v>
      </c>
      <c r="BO34" s="216" t="e">
        <f t="shared" si="13"/>
        <v>#DIV/0!</v>
      </c>
      <c r="BP34" s="216" t="e">
        <f t="shared" si="14"/>
        <v>#DIV/0!</v>
      </c>
      <c r="BQ34" s="3">
        <v>0</v>
      </c>
      <c r="BR34" s="202" t="e">
        <f t="shared" si="15"/>
        <v>#DIV/0!</v>
      </c>
      <c r="BS34" s="202" t="e">
        <f t="shared" si="16"/>
        <v>#DIV/0!</v>
      </c>
      <c r="BT34" s="202" t="e">
        <f t="shared" si="17"/>
        <v>#DIV/0!</v>
      </c>
      <c r="BU34" s="166"/>
      <c r="BV34" s="166"/>
    </row>
    <row r="35" spans="1:78" x14ac:dyDescent="0.35">
      <c r="A35" s="240" t="s">
        <v>13</v>
      </c>
      <c r="B35" s="160">
        <v>541.93679999999995</v>
      </c>
      <c r="C35" s="160">
        <v>272.79200000000003</v>
      </c>
      <c r="D35" s="160">
        <v>491.88</v>
      </c>
      <c r="E35" s="160">
        <v>585.64599482142853</v>
      </c>
      <c r="F35" s="169">
        <f>(E35)/0.872157519849896</f>
        <v>671.49107987078071</v>
      </c>
      <c r="G35" s="160">
        <v>608.1472008441558</v>
      </c>
      <c r="H35" s="169">
        <v>697.59097340353492</v>
      </c>
      <c r="I35" s="160">
        <v>623.55202715909081</v>
      </c>
      <c r="J35" s="160">
        <v>640.09262846320337</v>
      </c>
      <c r="K35" s="160">
        <v>648.83624313902487</v>
      </c>
      <c r="L35" s="160">
        <v>654.28914129662837</v>
      </c>
      <c r="M35" s="160">
        <v>675.10026754770638</v>
      </c>
      <c r="N35" s="160">
        <v>698.91252518840042</v>
      </c>
      <c r="O35" s="160">
        <v>720.3559787409929</v>
      </c>
      <c r="P35" s="166"/>
      <c r="Q35" s="243">
        <v>539.21490688900667</v>
      </c>
      <c r="R35" s="243">
        <v>504.04102215321433</v>
      </c>
      <c r="S35" s="243">
        <v>326.57647545593341</v>
      </c>
      <c r="T35" s="243">
        <v>330.25056219044393</v>
      </c>
      <c r="U35" s="243"/>
      <c r="V35" s="243">
        <v>343.9088034663032</v>
      </c>
      <c r="W35" s="243"/>
      <c r="X35" s="243">
        <v>365.97650347122851</v>
      </c>
      <c r="Y35" s="243">
        <v>386.37001336557353</v>
      </c>
      <c r="Z35" s="243">
        <v>403.22979617929246</v>
      </c>
      <c r="AA35" s="243">
        <v>419.51889024080867</v>
      </c>
      <c r="AB35" s="243">
        <v>457.43710633287901</v>
      </c>
      <c r="AC35" s="243">
        <v>497.26375797745959</v>
      </c>
      <c r="AD35" s="243">
        <v>539.45905904848405</v>
      </c>
      <c r="AE35" s="166"/>
      <c r="AF35" s="160">
        <v>2.7218931109932782</v>
      </c>
      <c r="AG35" s="160">
        <v>-231.2490221532143</v>
      </c>
      <c r="AH35" s="160">
        <v>165.30352454406659</v>
      </c>
      <c r="AI35" s="160">
        <v>255.3954326309846</v>
      </c>
      <c r="AJ35" s="160">
        <v>264.23839737785261</v>
      </c>
      <c r="AK35" s="160">
        <v>257.5755236878623</v>
      </c>
      <c r="AL35" s="160">
        <v>253.72261509762984</v>
      </c>
      <c r="AM35" s="160">
        <v>245.60644695973241</v>
      </c>
      <c r="AN35" s="160">
        <v>234.7702510558197</v>
      </c>
      <c r="AO35" s="160">
        <v>217.66316121482737</v>
      </c>
      <c r="AP35" s="160">
        <v>201.64876721094083</v>
      </c>
      <c r="AQ35" s="160">
        <v>180.89691969250885</v>
      </c>
      <c r="AR35" s="166"/>
      <c r="AS35" s="160">
        <v>20.736431758693307</v>
      </c>
      <c r="AT35" s="160">
        <v>2.5156347371328147</v>
      </c>
      <c r="AU35" s="160">
        <v>22.318007272116553</v>
      </c>
      <c r="AV35" s="160">
        <v>22.318007272116553</v>
      </c>
      <c r="AW35" s="211">
        <f t="shared" si="22"/>
        <v>22.318007272116553</v>
      </c>
      <c r="AX35" s="160">
        <v>22.318007272116553</v>
      </c>
      <c r="AY35" s="211">
        <f t="shared" si="23"/>
        <v>22.318007272116553</v>
      </c>
      <c r="AZ35" s="160">
        <v>22.318007272116553</v>
      </c>
      <c r="BA35" s="160">
        <v>22.318007272116553</v>
      </c>
      <c r="BB35" s="160">
        <v>22.318007272116553</v>
      </c>
      <c r="BC35" s="160">
        <v>22.318007272116553</v>
      </c>
      <c r="BD35" s="217">
        <f t="shared" si="4"/>
        <v>22.318007272116553</v>
      </c>
      <c r="BE35" s="217">
        <f t="shared" si="5"/>
        <v>22.318007272116553</v>
      </c>
      <c r="BF35" s="217">
        <f t="shared" si="6"/>
        <v>22.318007272116553</v>
      </c>
      <c r="BG35" s="160">
        <v>22.318007272116553</v>
      </c>
      <c r="BH35" s="217">
        <f t="shared" si="7"/>
        <v>22.318007272116553</v>
      </c>
      <c r="BI35" s="217">
        <f t="shared" si="8"/>
        <v>22.318007272116553</v>
      </c>
      <c r="BJ35" s="217">
        <f t="shared" si="9"/>
        <v>22.318007272116553</v>
      </c>
      <c r="BK35" s="217">
        <f t="shared" si="10"/>
        <v>22.318007272116553</v>
      </c>
      <c r="BL35" s="160">
        <v>22.318007272116553</v>
      </c>
      <c r="BM35" s="217">
        <f t="shared" si="11"/>
        <v>22.318007272116553</v>
      </c>
      <c r="BN35" s="217">
        <f t="shared" si="12"/>
        <v>22.318007272116553</v>
      </c>
      <c r="BO35" s="217">
        <f t="shared" si="13"/>
        <v>22.318007272116553</v>
      </c>
      <c r="BP35" s="217">
        <f t="shared" si="14"/>
        <v>22.318007272116553</v>
      </c>
      <c r="BQ35" s="160">
        <v>22.318007272116553</v>
      </c>
      <c r="BR35" s="202">
        <f t="shared" si="15"/>
        <v>0</v>
      </c>
      <c r="BS35" s="202">
        <f t="shared" si="16"/>
        <v>0</v>
      </c>
      <c r="BT35" s="202">
        <f t="shared" si="17"/>
        <v>0</v>
      </c>
      <c r="BU35" s="166"/>
      <c r="BV35" s="166"/>
    </row>
    <row r="36" spans="1:78" s="246" customFormat="1" x14ac:dyDescent="0.35">
      <c r="A36" s="7" t="s">
        <v>17</v>
      </c>
      <c r="B36" s="160">
        <v>2773.4250000000006</v>
      </c>
      <c r="C36" s="160">
        <v>1447.9481000000001</v>
      </c>
      <c r="D36" s="160">
        <v>1983.7370000000001</v>
      </c>
      <c r="E36" s="160">
        <v>2199.91</v>
      </c>
      <c r="F36" s="169">
        <v>2175</v>
      </c>
      <c r="G36" s="160">
        <v>1781.0849460416666</v>
      </c>
      <c r="H36" s="169">
        <v>2015</v>
      </c>
      <c r="I36" s="160">
        <v>1693.7505001136362</v>
      </c>
      <c r="J36" s="160">
        <v>1715.3796367613634</v>
      </c>
      <c r="K36" s="160">
        <v>1725.4522867049754</v>
      </c>
      <c r="L36" s="160">
        <v>1734.7493663152156</v>
      </c>
      <c r="M36" s="160">
        <v>1764.1498013589562</v>
      </c>
      <c r="N36" s="160">
        <v>1783.2610647308304</v>
      </c>
      <c r="O36" s="160">
        <v>1869.9680762115181</v>
      </c>
      <c r="P36" s="244"/>
      <c r="Q36" s="160">
        <v>1225.4583016865452</v>
      </c>
      <c r="R36" s="160">
        <v>1217.6361561615927</v>
      </c>
      <c r="S36" s="160">
        <v>1249.4135401665244</v>
      </c>
      <c r="T36" s="160">
        <v>1266.2244525907397</v>
      </c>
      <c r="U36" s="160"/>
      <c r="V36" s="160">
        <v>1324.2707495927843</v>
      </c>
      <c r="W36" s="160"/>
      <c r="X36" s="160">
        <v>1424.7232928437575</v>
      </c>
      <c r="Y36" s="160">
        <v>1513.7974784346002</v>
      </c>
      <c r="Z36" s="160">
        <v>1586.4417448464178</v>
      </c>
      <c r="AA36" s="160">
        <v>1657.7084024451979</v>
      </c>
      <c r="AB36" s="160">
        <v>1807.4977893585883</v>
      </c>
      <c r="AC36" s="160">
        <v>1981.7721346510443</v>
      </c>
      <c r="AD36" s="160">
        <v>2167.6279598863784</v>
      </c>
      <c r="AE36" s="244"/>
      <c r="AF36" s="160">
        <v>1547.9666983134553</v>
      </c>
      <c r="AG36" s="160">
        <v>230.31194383840739</v>
      </c>
      <c r="AH36" s="160">
        <v>734.32345983347579</v>
      </c>
      <c r="AI36" s="160">
        <v>933.68554740926027</v>
      </c>
      <c r="AJ36" s="160">
        <v>456.81419644888251</v>
      </c>
      <c r="AK36" s="160">
        <v>269.02720726987877</v>
      </c>
      <c r="AL36" s="160">
        <v>201.58215832676319</v>
      </c>
      <c r="AM36" s="160">
        <v>139.01054185855764</v>
      </c>
      <c r="AN36" s="160">
        <v>77.040963870017777</v>
      </c>
      <c r="AO36" s="160">
        <v>-43.347987999631869</v>
      </c>
      <c r="AP36" s="160">
        <v>-198.51106992021391</v>
      </c>
      <c r="AQ36" s="160">
        <v>-297.65988367486011</v>
      </c>
      <c r="AR36" s="244"/>
      <c r="AS36" s="160">
        <v>122.25931658256043</v>
      </c>
      <c r="AT36" s="160">
        <v>15.460505862377357</v>
      </c>
      <c r="AU36" s="160">
        <v>23.027739851004011</v>
      </c>
      <c r="AV36" s="160">
        <v>23.027739851004011</v>
      </c>
      <c r="AW36" s="169">
        <f t="shared" si="22"/>
        <v>23.027739851004011</v>
      </c>
      <c r="AX36" s="160">
        <v>23.027739851004011</v>
      </c>
      <c r="AY36" s="169">
        <f t="shared" si="23"/>
        <v>23.027739851004011</v>
      </c>
      <c r="AZ36" s="160">
        <v>23.027739851004011</v>
      </c>
      <c r="BA36" s="160">
        <v>23.027739851004011</v>
      </c>
      <c r="BB36" s="160">
        <v>23.027739851004011</v>
      </c>
      <c r="BC36" s="160">
        <v>23.027739851004011</v>
      </c>
      <c r="BD36" s="217">
        <f t="shared" si="4"/>
        <v>23.027739851004011</v>
      </c>
      <c r="BE36" s="217">
        <f t="shared" si="5"/>
        <v>23.027739851004011</v>
      </c>
      <c r="BF36" s="217">
        <f t="shared" si="6"/>
        <v>23.027739851004011</v>
      </c>
      <c r="BG36" s="160">
        <v>23.027739851004011</v>
      </c>
      <c r="BH36" s="217">
        <f t="shared" si="7"/>
        <v>23.027739851004011</v>
      </c>
      <c r="BI36" s="217">
        <f t="shared" si="8"/>
        <v>23.027739851004011</v>
      </c>
      <c r="BJ36" s="217">
        <f t="shared" si="9"/>
        <v>23.027739851004011</v>
      </c>
      <c r="BK36" s="217">
        <f t="shared" si="10"/>
        <v>23.027739851004011</v>
      </c>
      <c r="BL36" s="160">
        <v>23.027739851004011</v>
      </c>
      <c r="BM36" s="217">
        <f t="shared" si="11"/>
        <v>23.027739851004011</v>
      </c>
      <c r="BN36" s="217">
        <f t="shared" si="12"/>
        <v>23.027739851004011</v>
      </c>
      <c r="BO36" s="217">
        <f t="shared" si="13"/>
        <v>23.027739851004011</v>
      </c>
      <c r="BP36" s="217">
        <f t="shared" si="14"/>
        <v>23.027739851004011</v>
      </c>
      <c r="BQ36" s="160">
        <v>23.027739851004011</v>
      </c>
      <c r="BR36" s="245">
        <f t="shared" si="15"/>
        <v>0</v>
      </c>
      <c r="BS36" s="245">
        <f t="shared" si="16"/>
        <v>0</v>
      </c>
      <c r="BT36" s="245">
        <f t="shared" si="17"/>
        <v>0</v>
      </c>
      <c r="BU36" s="244"/>
      <c r="BV36" s="244"/>
    </row>
    <row r="37" spans="1:78" x14ac:dyDescent="0.35">
      <c r="A37" s="241" t="s">
        <v>64</v>
      </c>
      <c r="B37" s="3">
        <v>1859.8767713363545</v>
      </c>
      <c r="C37" s="3">
        <v>678.84755875656754</v>
      </c>
      <c r="D37" s="3">
        <v>861.13875573302596</v>
      </c>
      <c r="E37" s="3">
        <v>934.97799890451654</v>
      </c>
      <c r="F37" s="170">
        <f>$F$36/$E$36*E37</f>
        <v>924.39106491507539</v>
      </c>
      <c r="G37" s="3">
        <v>701.99309851638156</v>
      </c>
      <c r="H37" s="170">
        <v>794.18788904716155</v>
      </c>
      <c r="I37" s="3">
        <v>628.68795412837324</v>
      </c>
      <c r="J37" s="3">
        <v>626.06855091001239</v>
      </c>
      <c r="K37" s="3">
        <v>622.12869853405869</v>
      </c>
      <c r="L37" s="3">
        <v>617.77496615344398</v>
      </c>
      <c r="M37" s="3">
        <v>596.33591893322216</v>
      </c>
      <c r="N37" s="3">
        <v>560.91324914504821</v>
      </c>
      <c r="O37" s="3">
        <v>561.44435766753475</v>
      </c>
      <c r="P37" s="31"/>
      <c r="Q37" s="243">
        <v>137.98734875231617</v>
      </c>
      <c r="R37" s="243">
        <v>140.68195058762547</v>
      </c>
      <c r="S37" s="243">
        <v>141.60332719466851</v>
      </c>
      <c r="T37" s="243">
        <v>157.22564156145859</v>
      </c>
      <c r="U37" s="243"/>
      <c r="V37" s="243">
        <v>178.77903614387037</v>
      </c>
      <c r="W37" s="243"/>
      <c r="X37" s="243">
        <v>207.7743747435577</v>
      </c>
      <c r="Y37" s="243">
        <v>237.16349868094039</v>
      </c>
      <c r="Z37" s="243">
        <v>265.73048071365747</v>
      </c>
      <c r="AA37" s="243">
        <v>295.62570198046524</v>
      </c>
      <c r="AB37" s="243">
        <v>361.4995578717178</v>
      </c>
      <c r="AC37" s="243">
        <v>396.354426930209</v>
      </c>
      <c r="AD37" s="243">
        <v>433.52559197727578</v>
      </c>
      <c r="AE37" s="31"/>
      <c r="AF37" s="3">
        <v>1721.8894225840381</v>
      </c>
      <c r="AG37" s="3">
        <v>538.16560816894207</v>
      </c>
      <c r="AH37" s="3">
        <v>719.53542853835756</v>
      </c>
      <c r="AI37" s="3">
        <v>777.75235734305795</v>
      </c>
      <c r="AJ37" s="3">
        <v>523.21406237251119</v>
      </c>
      <c r="AK37" s="3">
        <v>420.91357938481553</v>
      </c>
      <c r="AL37" s="3">
        <v>388.90505222907188</v>
      </c>
      <c r="AM37" s="3">
        <v>356.39821782040104</v>
      </c>
      <c r="AN37" s="3">
        <v>322.14926417297875</v>
      </c>
      <c r="AO37" s="3">
        <v>234.8363610615045</v>
      </c>
      <c r="AP37" s="3">
        <v>164.55882221483932</v>
      </c>
      <c r="AQ37" s="3">
        <v>127.91876569025902</v>
      </c>
      <c r="AR37" s="31"/>
      <c r="AS37" s="3">
        <v>79.468555778664282</v>
      </c>
      <c r="AT37" s="3">
        <v>10.049328810545283</v>
      </c>
      <c r="AU37" s="3">
        <v>14.968030903152608</v>
      </c>
      <c r="AV37" s="3">
        <v>14.968030903152608</v>
      </c>
      <c r="AW37" s="211">
        <f t="shared" si="22"/>
        <v>14.968030903152608</v>
      </c>
      <c r="AX37" s="3">
        <v>14.968030903152608</v>
      </c>
      <c r="AY37" s="211">
        <f t="shared" si="23"/>
        <v>14.968030903152608</v>
      </c>
      <c r="AZ37" s="3">
        <v>14.968030903152608</v>
      </c>
      <c r="BA37" s="3">
        <v>14.968030903152608</v>
      </c>
      <c r="BB37" s="3">
        <v>14.968030903152608</v>
      </c>
      <c r="BC37" s="3">
        <v>14.968030903152608</v>
      </c>
      <c r="BD37" s="216">
        <f t="shared" ref="BD37:BD68" si="25">BC37+(BC37*BR37)</f>
        <v>14.968030903152608</v>
      </c>
      <c r="BE37" s="216">
        <f t="shared" ref="BE37:BE68" si="26">BD37+(BD37*BR37)</f>
        <v>14.968030903152608</v>
      </c>
      <c r="BF37" s="216">
        <f t="shared" ref="BF37:BF68" si="27">BE37+(BE37*BR37)</f>
        <v>14.968030903152608</v>
      </c>
      <c r="BG37" s="3">
        <v>14.968030903152608</v>
      </c>
      <c r="BH37" s="216">
        <f t="shared" ref="BH37:BH68" si="28">BG37+(BG37*BS37)</f>
        <v>16.314809225864803</v>
      </c>
      <c r="BI37" s="216">
        <f t="shared" ref="BI37:BI68" si="29">BH37+(BH37*BS37)</f>
        <v>17.782766604276667</v>
      </c>
      <c r="BJ37" s="216">
        <f t="shared" ref="BJ37:BJ68" si="30">BI37+(BI37*BS37)</f>
        <v>19.382806364713417</v>
      </c>
      <c r="BK37" s="216">
        <f t="shared" ref="BK37:BK68" si="31">BJ37+(BJ37*BS37)</f>
        <v>21.126812881951821</v>
      </c>
      <c r="BL37" s="3">
        <v>23.027739851004011</v>
      </c>
      <c r="BM37" s="216">
        <f t="shared" ref="BM37:BM68" si="32">BL37+(BL37*BT37)</f>
        <v>23.027739851004011</v>
      </c>
      <c r="BN37" s="216">
        <f t="shared" ref="BN37:BN68" si="33">BM37+(BM37*BT37)</f>
        <v>23.027739851004011</v>
      </c>
      <c r="BO37" s="216">
        <f t="shared" ref="BO37:BO68" si="34">BN37+(BN37*BT37)</f>
        <v>23.027739851004011</v>
      </c>
      <c r="BP37" s="216">
        <f t="shared" ref="BP37:BP68" si="35">BO37+(BO37*BT37)</f>
        <v>23.027739851004011</v>
      </c>
      <c r="BQ37" s="3">
        <v>23.027739851004011</v>
      </c>
      <c r="BR37" s="202">
        <f t="shared" si="15"/>
        <v>0</v>
      </c>
      <c r="BS37" s="202">
        <f t="shared" si="16"/>
        <v>8.9976987048345336E-2</v>
      </c>
      <c r="BT37" s="202">
        <f t="shared" si="17"/>
        <v>0</v>
      </c>
      <c r="BU37" s="166"/>
      <c r="BV37" s="31"/>
    </row>
    <row r="38" spans="1:78" x14ac:dyDescent="0.35">
      <c r="A38" s="241" t="s">
        <v>65</v>
      </c>
      <c r="B38" s="3">
        <v>347.40212141936831</v>
      </c>
      <c r="C38" s="3">
        <v>428.58611656367538</v>
      </c>
      <c r="D38" s="3">
        <v>530.08998566087928</v>
      </c>
      <c r="E38" s="3">
        <v>535.66604899264121</v>
      </c>
      <c r="F38" s="170">
        <f t="shared" ref="F38:F39" si="36">$F$36/$E$36*E38</f>
        <v>529.6006002786454</v>
      </c>
      <c r="G38" s="3">
        <v>399.00097040188626</v>
      </c>
      <c r="H38" s="170">
        <v>451.40292558566853</v>
      </c>
      <c r="I38" s="3">
        <v>371.36645257805822</v>
      </c>
      <c r="J38" s="3">
        <v>369.01385733618901</v>
      </c>
      <c r="K38" s="3">
        <v>366.38101324618384</v>
      </c>
      <c r="L38" s="3">
        <v>363.47000207942096</v>
      </c>
      <c r="M38" s="3">
        <v>349.08592207235245</v>
      </c>
      <c r="N38" s="3">
        <v>325.09687540183512</v>
      </c>
      <c r="O38" s="3">
        <v>324.78384547333229</v>
      </c>
      <c r="P38" s="166"/>
      <c r="Q38" s="243">
        <v>64.209341469373342</v>
      </c>
      <c r="R38" s="243">
        <v>66.940938625429595</v>
      </c>
      <c r="S38" s="243">
        <v>71.109929317155718</v>
      </c>
      <c r="T38" s="243">
        <v>78.886182547919802</v>
      </c>
      <c r="U38" s="243"/>
      <c r="V38" s="243">
        <v>89.634569407664543</v>
      </c>
      <c r="W38" s="243"/>
      <c r="X38" s="243">
        <v>104.10688712355019</v>
      </c>
      <c r="Y38" s="243">
        <v>118.76849770454324</v>
      </c>
      <c r="Z38" s="243">
        <v>133.01202290441248</v>
      </c>
      <c r="AA38" s="243">
        <v>147.91510189785959</v>
      </c>
      <c r="AB38" s="243">
        <v>180.74977893585884</v>
      </c>
      <c r="AC38" s="243">
        <v>198.17721346510444</v>
      </c>
      <c r="AD38" s="243">
        <v>216.76279598863786</v>
      </c>
      <c r="AE38" s="166"/>
      <c r="AF38" s="3">
        <v>283.19277994999499</v>
      </c>
      <c r="AG38" s="3">
        <v>361.64517793824575</v>
      </c>
      <c r="AH38" s="3">
        <v>458.98005634372356</v>
      </c>
      <c r="AI38" s="3">
        <v>456.77986644472139</v>
      </c>
      <c r="AJ38" s="3">
        <v>309.36640099422175</v>
      </c>
      <c r="AK38" s="3">
        <v>267.25956545450799</v>
      </c>
      <c r="AL38" s="3">
        <v>250.24535963164578</v>
      </c>
      <c r="AM38" s="3">
        <v>233.36899034177137</v>
      </c>
      <c r="AN38" s="3">
        <v>215.55490018156138</v>
      </c>
      <c r="AO38" s="3">
        <v>168.3361431364936</v>
      </c>
      <c r="AP38" s="3">
        <v>126.91966193673068</v>
      </c>
      <c r="AQ38" s="3">
        <v>108.02104948469443</v>
      </c>
      <c r="AR38" s="166"/>
      <c r="AS38" s="3">
        <v>42.790760803896148</v>
      </c>
      <c r="AT38" s="3">
        <v>5.4111770518320741</v>
      </c>
      <c r="AU38" s="3">
        <v>8.0597089478514032</v>
      </c>
      <c r="AV38" s="3">
        <v>8.0597089478514032</v>
      </c>
      <c r="AW38" s="211">
        <f t="shared" si="22"/>
        <v>8.0597089478514032</v>
      </c>
      <c r="AX38" s="3">
        <v>8.0597089478514032</v>
      </c>
      <c r="AY38" s="211">
        <f t="shared" si="23"/>
        <v>8.0597089478514032</v>
      </c>
      <c r="AZ38" s="3">
        <v>8.0597089478514032</v>
      </c>
      <c r="BA38" s="3">
        <v>8.0597089478514032</v>
      </c>
      <c r="BB38" s="3">
        <v>8.0597089478514032</v>
      </c>
      <c r="BC38" s="3">
        <v>8.0597089478514032</v>
      </c>
      <c r="BD38" s="216">
        <f t="shared" si="25"/>
        <v>8.0597089478514032</v>
      </c>
      <c r="BE38" s="216">
        <f t="shared" si="26"/>
        <v>8.0597089478514032</v>
      </c>
      <c r="BF38" s="216">
        <f t="shared" si="27"/>
        <v>8.0597089478514032</v>
      </c>
      <c r="BG38" s="3">
        <v>8.0597089478514032</v>
      </c>
      <c r="BH38" s="216">
        <f t="shared" si="28"/>
        <v>0</v>
      </c>
      <c r="BI38" s="216">
        <f t="shared" si="29"/>
        <v>0</v>
      </c>
      <c r="BJ38" s="216">
        <f t="shared" si="30"/>
        <v>0</v>
      </c>
      <c r="BK38" s="216">
        <f t="shared" si="31"/>
        <v>0</v>
      </c>
      <c r="BL38" s="3">
        <v>0</v>
      </c>
      <c r="BM38" s="216" t="e">
        <f t="shared" si="32"/>
        <v>#DIV/0!</v>
      </c>
      <c r="BN38" s="216" t="e">
        <f t="shared" si="33"/>
        <v>#DIV/0!</v>
      </c>
      <c r="BO38" s="216" t="e">
        <f t="shared" si="34"/>
        <v>#DIV/0!</v>
      </c>
      <c r="BP38" s="216" t="e">
        <f t="shared" si="35"/>
        <v>#DIV/0!</v>
      </c>
      <c r="BQ38" s="3">
        <v>0</v>
      </c>
      <c r="BR38" s="202">
        <f t="shared" si="15"/>
        <v>0</v>
      </c>
      <c r="BS38" s="202">
        <f t="shared" si="16"/>
        <v>-1</v>
      </c>
      <c r="BT38" s="202" t="e">
        <f t="shared" si="17"/>
        <v>#DIV/0!</v>
      </c>
      <c r="BU38" s="166"/>
      <c r="BV38" s="166"/>
    </row>
    <row r="39" spans="1:78" x14ac:dyDescent="0.35">
      <c r="A39" s="241" t="s">
        <v>66</v>
      </c>
      <c r="B39" s="3">
        <v>566.14610724427769</v>
      </c>
      <c r="C39" s="3">
        <v>340.5144246797571</v>
      </c>
      <c r="D39" s="3">
        <v>592.50825860609473</v>
      </c>
      <c r="E39" s="3">
        <v>729.26595210284211</v>
      </c>
      <c r="F39" s="170">
        <f t="shared" si="36"/>
        <v>721.00833480627921</v>
      </c>
      <c r="G39" s="3">
        <v>680.09087712339885</v>
      </c>
      <c r="H39" s="170">
        <v>769.40918536717004</v>
      </c>
      <c r="I39" s="3">
        <v>693.69609340720478</v>
      </c>
      <c r="J39" s="3">
        <v>720.29722851516203</v>
      </c>
      <c r="K39" s="3">
        <v>736.94257492473298</v>
      </c>
      <c r="L39" s="3">
        <v>753.50439808235069</v>
      </c>
      <c r="M39" s="3">
        <v>818.72796035338172</v>
      </c>
      <c r="N39" s="3">
        <v>897.25094018394702</v>
      </c>
      <c r="O39" s="3">
        <v>983.73987307065124</v>
      </c>
      <c r="P39" s="166"/>
      <c r="Q39" s="243">
        <v>1023.2616114648556</v>
      </c>
      <c r="R39" s="243">
        <v>1010.0132669485375</v>
      </c>
      <c r="S39" s="243">
        <v>1036.7002836547001</v>
      </c>
      <c r="T39" s="243">
        <v>1030.1126284813613</v>
      </c>
      <c r="U39" s="243"/>
      <c r="V39" s="243">
        <v>1055.8571440412493</v>
      </c>
      <c r="W39" s="243"/>
      <c r="X39" s="243">
        <v>1112.8420309766495</v>
      </c>
      <c r="Y39" s="243">
        <v>1157.8654820491165</v>
      </c>
      <c r="Z39" s="243">
        <v>1187.6992412283478</v>
      </c>
      <c r="AA39" s="243">
        <v>1214.167598566873</v>
      </c>
      <c r="AB39" s="243">
        <v>1265.2484525510117</v>
      </c>
      <c r="AC39" s="243">
        <v>1387.2404942557309</v>
      </c>
      <c r="AD39" s="243">
        <v>1517.3395719204648</v>
      </c>
      <c r="AE39" s="166"/>
      <c r="AF39" s="3">
        <v>-457.11550422057792</v>
      </c>
      <c r="AG39" s="3">
        <v>-669.49884226878044</v>
      </c>
      <c r="AH39" s="3">
        <v>-444.19202504860539</v>
      </c>
      <c r="AI39" s="3">
        <v>-300.84667637851919</v>
      </c>
      <c r="AJ39" s="3">
        <v>-375.76626691785043</v>
      </c>
      <c r="AK39" s="3">
        <v>-419.14593756944475</v>
      </c>
      <c r="AL39" s="3">
        <v>-437.56825353395448</v>
      </c>
      <c r="AM39" s="3">
        <v>-450.75666630361479</v>
      </c>
      <c r="AN39" s="3">
        <v>-460.66320048452235</v>
      </c>
      <c r="AO39" s="3">
        <v>-446.52049219763001</v>
      </c>
      <c r="AP39" s="3">
        <v>-489.98955407178391</v>
      </c>
      <c r="AQ39" s="3">
        <v>-533.59969884981354</v>
      </c>
      <c r="AR39" s="166"/>
      <c r="AS39" s="3">
        <v>0</v>
      </c>
      <c r="AT39" s="3">
        <v>0</v>
      </c>
      <c r="AU39" s="3">
        <v>0</v>
      </c>
      <c r="AV39" s="3">
        <v>0</v>
      </c>
      <c r="AW39" s="211">
        <f t="shared" si="22"/>
        <v>0</v>
      </c>
      <c r="AX39" s="3">
        <v>0</v>
      </c>
      <c r="AY39" s="211">
        <f t="shared" si="23"/>
        <v>0</v>
      </c>
      <c r="AZ39" s="3">
        <v>0</v>
      </c>
      <c r="BA39" s="3">
        <v>0</v>
      </c>
      <c r="BB39" s="3">
        <v>0</v>
      </c>
      <c r="BC39" s="3">
        <v>0</v>
      </c>
      <c r="BD39" s="216" t="e">
        <f t="shared" si="25"/>
        <v>#DIV/0!</v>
      </c>
      <c r="BE39" s="216" t="e">
        <f t="shared" si="26"/>
        <v>#DIV/0!</v>
      </c>
      <c r="BF39" s="216" t="e">
        <f t="shared" si="27"/>
        <v>#DIV/0!</v>
      </c>
      <c r="BG39" s="3">
        <v>0</v>
      </c>
      <c r="BH39" s="216" t="e">
        <f t="shared" si="28"/>
        <v>#DIV/0!</v>
      </c>
      <c r="BI39" s="216" t="e">
        <f t="shared" si="29"/>
        <v>#DIV/0!</v>
      </c>
      <c r="BJ39" s="216" t="e">
        <f t="shared" si="30"/>
        <v>#DIV/0!</v>
      </c>
      <c r="BK39" s="216" t="e">
        <f t="shared" si="31"/>
        <v>#DIV/0!</v>
      </c>
      <c r="BL39" s="3">
        <v>0</v>
      </c>
      <c r="BM39" s="216" t="e">
        <f t="shared" si="32"/>
        <v>#DIV/0!</v>
      </c>
      <c r="BN39" s="216" t="e">
        <f t="shared" si="33"/>
        <v>#DIV/0!</v>
      </c>
      <c r="BO39" s="216" t="e">
        <f t="shared" si="34"/>
        <v>#DIV/0!</v>
      </c>
      <c r="BP39" s="216" t="e">
        <f t="shared" si="35"/>
        <v>#DIV/0!</v>
      </c>
      <c r="BQ39" s="3">
        <v>0</v>
      </c>
      <c r="BR39" s="202" t="e">
        <f t="shared" si="15"/>
        <v>#DIV/0!</v>
      </c>
      <c r="BS39" s="202" t="e">
        <f t="shared" si="16"/>
        <v>#DIV/0!</v>
      </c>
      <c r="BT39" s="202" t="e">
        <f t="shared" si="17"/>
        <v>#DIV/0!</v>
      </c>
      <c r="BU39" s="166"/>
      <c r="BV39" s="166"/>
    </row>
    <row r="40" spans="1:78" x14ac:dyDescent="0.35">
      <c r="A40" s="240" t="s">
        <v>24</v>
      </c>
      <c r="B40" s="160">
        <v>668.50280000000009</v>
      </c>
      <c r="C40" s="160">
        <v>140.715</v>
      </c>
      <c r="D40" s="160">
        <v>812.01199999999994</v>
      </c>
      <c r="E40" s="160">
        <v>844.8</v>
      </c>
      <c r="F40" s="169">
        <v>845</v>
      </c>
      <c r="G40" s="160">
        <v>1019.0844049983782</v>
      </c>
      <c r="H40" s="169">
        <v>1019</v>
      </c>
      <c r="I40" s="160">
        <v>1157.5088482041506</v>
      </c>
      <c r="J40" s="160">
        <v>1256.2947809028906</v>
      </c>
      <c r="K40" s="160">
        <v>1276.3775461840671</v>
      </c>
      <c r="L40" s="160">
        <v>1296.2537671399793</v>
      </c>
      <c r="M40" s="160">
        <v>1373.6726180096862</v>
      </c>
      <c r="N40" s="160">
        <v>1465.6900579009834</v>
      </c>
      <c r="O40" s="160">
        <v>1552.3544782005938</v>
      </c>
      <c r="P40" s="166"/>
      <c r="Q40" s="243">
        <v>129.53898415692572</v>
      </c>
      <c r="R40" s="243">
        <v>124.70415504170347</v>
      </c>
      <c r="S40" s="243">
        <v>128.38648260965533</v>
      </c>
      <c r="T40" s="243">
        <v>130.21081232835729</v>
      </c>
      <c r="U40" s="243"/>
      <c r="V40" s="243">
        <v>135.91923692352913</v>
      </c>
      <c r="W40" s="243"/>
      <c r="X40" s="243">
        <v>145.20072977657594</v>
      </c>
      <c r="Y40" s="243">
        <v>153.49663902237143</v>
      </c>
      <c r="Z40" s="243">
        <v>160.5721932485454</v>
      </c>
      <c r="AA40" s="243">
        <v>167.5272422807989</v>
      </c>
      <c r="AB40" s="243">
        <v>184.85534036590602</v>
      </c>
      <c r="AC40" s="243">
        <v>204.10837397515692</v>
      </c>
      <c r="AD40" s="243">
        <v>224.86166488230023</v>
      </c>
      <c r="AE40" s="166"/>
      <c r="AF40" s="160">
        <v>538.96381584307437</v>
      </c>
      <c r="AG40" s="160">
        <v>16.010844958296531</v>
      </c>
      <c r="AH40" s="160">
        <v>683.62551739034461</v>
      </c>
      <c r="AI40" s="160">
        <v>714.58918767164266</v>
      </c>
      <c r="AJ40" s="160">
        <v>883.16516807484913</v>
      </c>
      <c r="AK40" s="160">
        <v>1012.3081184275746</v>
      </c>
      <c r="AL40" s="160">
        <v>1102.7981418805191</v>
      </c>
      <c r="AM40" s="160">
        <v>1115.8053529355218</v>
      </c>
      <c r="AN40" s="160">
        <v>1128.7265248591805</v>
      </c>
      <c r="AO40" s="160">
        <v>1188.8172776437802</v>
      </c>
      <c r="AP40" s="160">
        <v>1261.5816839258266</v>
      </c>
      <c r="AQ40" s="160">
        <v>1327.4928133182937</v>
      </c>
      <c r="AR40" s="166"/>
      <c r="AS40" s="160">
        <v>0</v>
      </c>
      <c r="AT40" s="160">
        <v>0</v>
      </c>
      <c r="AU40" s="160">
        <v>0</v>
      </c>
      <c r="AV40" s="160">
        <v>0</v>
      </c>
      <c r="AW40" s="211">
        <f t="shared" si="22"/>
        <v>0</v>
      </c>
      <c r="AX40" s="160">
        <v>0</v>
      </c>
      <c r="AY40" s="211">
        <f t="shared" si="23"/>
        <v>0</v>
      </c>
      <c r="AZ40" s="160">
        <v>0</v>
      </c>
      <c r="BA40" s="160">
        <v>0</v>
      </c>
      <c r="BB40" s="160">
        <v>0</v>
      </c>
      <c r="BC40" s="160">
        <v>0</v>
      </c>
      <c r="BD40" s="217" t="e">
        <f t="shared" si="25"/>
        <v>#DIV/0!</v>
      </c>
      <c r="BE40" s="217" t="e">
        <f t="shared" si="26"/>
        <v>#DIV/0!</v>
      </c>
      <c r="BF40" s="217" t="e">
        <f t="shared" si="27"/>
        <v>#DIV/0!</v>
      </c>
      <c r="BG40" s="160">
        <v>0</v>
      </c>
      <c r="BH40" s="217" t="e">
        <f t="shared" si="28"/>
        <v>#DIV/0!</v>
      </c>
      <c r="BI40" s="217" t="e">
        <f t="shared" si="29"/>
        <v>#DIV/0!</v>
      </c>
      <c r="BJ40" s="217" t="e">
        <f t="shared" si="30"/>
        <v>#DIV/0!</v>
      </c>
      <c r="BK40" s="217" t="e">
        <f t="shared" si="31"/>
        <v>#DIV/0!</v>
      </c>
      <c r="BL40" s="160">
        <v>0</v>
      </c>
      <c r="BM40" s="217" t="e">
        <f t="shared" si="32"/>
        <v>#DIV/0!</v>
      </c>
      <c r="BN40" s="217" t="e">
        <f t="shared" si="33"/>
        <v>#DIV/0!</v>
      </c>
      <c r="BO40" s="217" t="e">
        <f t="shared" si="34"/>
        <v>#DIV/0!</v>
      </c>
      <c r="BP40" s="217" t="e">
        <f t="shared" si="35"/>
        <v>#DIV/0!</v>
      </c>
      <c r="BQ40" s="160">
        <v>0</v>
      </c>
      <c r="BR40" s="202" t="e">
        <f t="shared" si="15"/>
        <v>#DIV/0!</v>
      </c>
      <c r="BS40" s="202" t="e">
        <f t="shared" si="16"/>
        <v>#DIV/0!</v>
      </c>
      <c r="BT40" s="202" t="e">
        <f t="shared" si="17"/>
        <v>#DIV/0!</v>
      </c>
      <c r="BU40" s="166"/>
      <c r="BV40" s="166"/>
    </row>
    <row r="41" spans="1:78" x14ac:dyDescent="0.35">
      <c r="A41" s="240" t="s">
        <v>19</v>
      </c>
      <c r="B41" s="3">
        <v>20.253799999999998</v>
      </c>
      <c r="C41" s="3">
        <v>20.0502</v>
      </c>
      <c r="D41" s="3">
        <v>38.579000000000001</v>
      </c>
      <c r="E41" s="3">
        <v>42.503399999999999</v>
      </c>
      <c r="F41" s="170">
        <f>(E41)/0.872157519849896</f>
        <v>48.733627851210997</v>
      </c>
      <c r="G41" s="3">
        <v>40.050800000000002</v>
      </c>
      <c r="H41" s="170">
        <v>50.627833949415965</v>
      </c>
      <c r="I41" s="3">
        <v>40.050800000000002</v>
      </c>
      <c r="J41" s="3">
        <v>40.050800000000002</v>
      </c>
      <c r="K41" s="3">
        <v>40.050800000000002</v>
      </c>
      <c r="L41" s="3">
        <v>40.050800000000002</v>
      </c>
      <c r="M41" s="3">
        <v>40.050800000000002</v>
      </c>
      <c r="N41" s="3">
        <v>40.050800000000002</v>
      </c>
      <c r="O41" s="3">
        <v>40.050800000000002</v>
      </c>
      <c r="P41" s="166"/>
      <c r="Q41" s="243">
        <v>264.70939778055924</v>
      </c>
      <c r="R41" s="243">
        <v>266.8598240748687</v>
      </c>
      <c r="S41" s="243">
        <v>272.93728746717676</v>
      </c>
      <c r="T41" s="243">
        <v>276.79196188578783</v>
      </c>
      <c r="U41" s="243"/>
      <c r="V41" s="243">
        <v>289.85757277342395</v>
      </c>
      <c r="W41" s="243"/>
      <c r="X41" s="243">
        <v>311.43629595368509</v>
      </c>
      <c r="Y41" s="243">
        <v>331.2235713901448</v>
      </c>
      <c r="Z41" s="243">
        <v>347.57076954075268</v>
      </c>
      <c r="AA41" s="243">
        <v>363.14492970835954</v>
      </c>
      <c r="AB41" s="243">
        <v>398.36696319439505</v>
      </c>
      <c r="AC41" s="243">
        <v>437.61630284444391</v>
      </c>
      <c r="AD41" s="243">
        <v>480.97424352216422</v>
      </c>
      <c r="AE41" s="166"/>
      <c r="AF41" s="3">
        <v>-244.45559778055923</v>
      </c>
      <c r="AG41" s="3">
        <v>-246.80962407486871</v>
      </c>
      <c r="AH41" s="3">
        <v>-234.35828746717675</v>
      </c>
      <c r="AI41" s="3">
        <v>-234.28856188578783</v>
      </c>
      <c r="AJ41" s="3">
        <v>-249.80677277342394</v>
      </c>
      <c r="AK41" s="3">
        <v>-271.38549595368511</v>
      </c>
      <c r="AL41" s="3">
        <v>-291.17277139014482</v>
      </c>
      <c r="AM41" s="3">
        <v>-307.5199695407527</v>
      </c>
      <c r="AN41" s="3">
        <v>-323.09412970835956</v>
      </c>
      <c r="AO41" s="3">
        <v>-358.31616319439507</v>
      </c>
      <c r="AP41" s="3">
        <v>-397.56550284444393</v>
      </c>
      <c r="AQ41" s="3">
        <v>-440.92344352216423</v>
      </c>
      <c r="AR41" s="166"/>
      <c r="AS41" s="3">
        <v>0</v>
      </c>
      <c r="AT41" s="3">
        <v>0</v>
      </c>
      <c r="AU41" s="3">
        <v>0</v>
      </c>
      <c r="AV41" s="3">
        <v>0</v>
      </c>
      <c r="AW41" s="211">
        <f t="shared" si="22"/>
        <v>0</v>
      </c>
      <c r="AX41" s="3">
        <v>0</v>
      </c>
      <c r="AY41" s="211">
        <f t="shared" si="23"/>
        <v>0</v>
      </c>
      <c r="AZ41" s="3">
        <v>0</v>
      </c>
      <c r="BA41" s="3">
        <v>0</v>
      </c>
      <c r="BB41" s="3">
        <v>0</v>
      </c>
      <c r="BC41" s="3">
        <v>0</v>
      </c>
      <c r="BD41" s="216" t="e">
        <f t="shared" si="25"/>
        <v>#DIV/0!</v>
      </c>
      <c r="BE41" s="216" t="e">
        <f t="shared" si="26"/>
        <v>#DIV/0!</v>
      </c>
      <c r="BF41" s="216" t="e">
        <f t="shared" si="27"/>
        <v>#DIV/0!</v>
      </c>
      <c r="BG41" s="3">
        <v>0</v>
      </c>
      <c r="BH41" s="216" t="e">
        <f t="shared" si="28"/>
        <v>#DIV/0!</v>
      </c>
      <c r="BI41" s="216" t="e">
        <f t="shared" si="29"/>
        <v>#DIV/0!</v>
      </c>
      <c r="BJ41" s="216" t="e">
        <f t="shared" si="30"/>
        <v>#DIV/0!</v>
      </c>
      <c r="BK41" s="216" t="e">
        <f t="shared" si="31"/>
        <v>#DIV/0!</v>
      </c>
      <c r="BL41" s="3">
        <v>0</v>
      </c>
      <c r="BM41" s="216" t="e">
        <f t="shared" si="32"/>
        <v>#DIV/0!</v>
      </c>
      <c r="BN41" s="216" t="e">
        <f t="shared" si="33"/>
        <v>#DIV/0!</v>
      </c>
      <c r="BO41" s="216" t="e">
        <f t="shared" si="34"/>
        <v>#DIV/0!</v>
      </c>
      <c r="BP41" s="216" t="e">
        <f t="shared" si="35"/>
        <v>#DIV/0!</v>
      </c>
      <c r="BQ41" s="3">
        <v>0</v>
      </c>
      <c r="BR41" s="202" t="e">
        <f t="shared" ref="BR41:BR66" si="37">((BG41/BC41)^(1/($BG$4-$BC$4)))-1</f>
        <v>#DIV/0!</v>
      </c>
      <c r="BS41" s="202" t="e">
        <f t="shared" ref="BS41:BS66" si="38">((BL41/BG41)^(1/($BL$4-$BG$4)))-1</f>
        <v>#DIV/0!</v>
      </c>
      <c r="BT41" s="202" t="e">
        <f t="shared" ref="BT41:BT66" si="39">((BQ41/BL41)^(1/($BQ$4-$BL$4)))-1</f>
        <v>#DIV/0!</v>
      </c>
      <c r="BU41" s="166"/>
      <c r="BV41" s="166"/>
    </row>
    <row r="42" spans="1:78" x14ac:dyDescent="0.35">
      <c r="A42" s="240" t="s">
        <v>25</v>
      </c>
      <c r="B42" s="160">
        <v>30.310700000000001</v>
      </c>
      <c r="C42" s="160">
        <v>19.074200000000001</v>
      </c>
      <c r="D42" s="160">
        <v>25.072800000000001</v>
      </c>
      <c r="E42" s="160">
        <v>37.576824166666675</v>
      </c>
      <c r="F42" s="169">
        <f>(E42)/0.872157519849896</f>
        <v>43.084905319779729</v>
      </c>
      <c r="G42" s="160">
        <v>39.882143333333332</v>
      </c>
      <c r="H42" s="169">
        <v>44.759553688796693</v>
      </c>
      <c r="I42" s="160">
        <v>42.109637500000005</v>
      </c>
      <c r="J42" s="160">
        <v>44.259306666666674</v>
      </c>
      <c r="K42" s="160">
        <v>44.477408841986097</v>
      </c>
      <c r="L42" s="160">
        <v>44.671107976710339</v>
      </c>
      <c r="M42" s="160">
        <v>45.20187410965552</v>
      </c>
      <c r="N42" s="160">
        <v>45.316263362445426</v>
      </c>
      <c r="O42" s="160">
        <v>44.820576600355814</v>
      </c>
      <c r="P42" s="166"/>
      <c r="Q42" s="243">
        <v>59.92488378520747</v>
      </c>
      <c r="R42" s="243">
        <v>58.298341389499477</v>
      </c>
      <c r="S42" s="243">
        <v>61.280854317445446</v>
      </c>
      <c r="T42" s="243">
        <v>62.373858361840675</v>
      </c>
      <c r="U42" s="243"/>
      <c r="V42" s="243">
        <v>64.49900289951195</v>
      </c>
      <c r="W42" s="243"/>
      <c r="X42" s="243">
        <v>66.689115588461078</v>
      </c>
      <c r="Y42" s="243">
        <v>68.945924670627392</v>
      </c>
      <c r="Z42" s="243">
        <v>71.270625158705244</v>
      </c>
      <c r="AA42" s="243">
        <v>73.664957589613863</v>
      </c>
      <c r="AB42" s="243">
        <v>83.97705820186502</v>
      </c>
      <c r="AC42" s="243">
        <v>98.666059142695332</v>
      </c>
      <c r="AD42" s="243">
        <v>115.60488892797362</v>
      </c>
      <c r="AE42" s="166"/>
      <c r="AF42" s="160">
        <v>-29.614183785207469</v>
      </c>
      <c r="AG42" s="160">
        <v>-39.224141389499479</v>
      </c>
      <c r="AH42" s="160">
        <v>-36.208054317445445</v>
      </c>
      <c r="AI42" s="160">
        <v>-24.797034195174</v>
      </c>
      <c r="AJ42" s="160">
        <v>-24.616859566178618</v>
      </c>
      <c r="AK42" s="160">
        <v>-24.579478088461073</v>
      </c>
      <c r="AL42" s="160">
        <v>-24.686618003960717</v>
      </c>
      <c r="AM42" s="160">
        <v>-26.793216316719146</v>
      </c>
      <c r="AN42" s="160">
        <v>-28.993849612903524</v>
      </c>
      <c r="AO42" s="160">
        <v>-38.7751840922095</v>
      </c>
      <c r="AP42" s="160">
        <v>-53.349795780249906</v>
      </c>
      <c r="AQ42" s="160">
        <v>-70.784312327617812</v>
      </c>
      <c r="AR42" s="166"/>
      <c r="AS42" s="160">
        <v>0</v>
      </c>
      <c r="AT42" s="160">
        <v>0</v>
      </c>
      <c r="AU42" s="160">
        <v>0</v>
      </c>
      <c r="AV42" s="160">
        <v>0</v>
      </c>
      <c r="AW42" s="211">
        <f t="shared" si="22"/>
        <v>0</v>
      </c>
      <c r="AX42" s="160">
        <v>0</v>
      </c>
      <c r="AY42" s="211">
        <f t="shared" si="23"/>
        <v>0</v>
      </c>
      <c r="AZ42" s="160">
        <v>0</v>
      </c>
      <c r="BA42" s="160">
        <v>0</v>
      </c>
      <c r="BB42" s="160">
        <v>0</v>
      </c>
      <c r="BC42" s="160">
        <v>0</v>
      </c>
      <c r="BD42" s="217" t="e">
        <f t="shared" si="25"/>
        <v>#DIV/0!</v>
      </c>
      <c r="BE42" s="217" t="e">
        <f t="shared" si="26"/>
        <v>#DIV/0!</v>
      </c>
      <c r="BF42" s="217" t="e">
        <f t="shared" si="27"/>
        <v>#DIV/0!</v>
      </c>
      <c r="BG42" s="160">
        <v>0</v>
      </c>
      <c r="BH42" s="217" t="e">
        <f t="shared" si="28"/>
        <v>#DIV/0!</v>
      </c>
      <c r="BI42" s="217" t="e">
        <f t="shared" si="29"/>
        <v>#DIV/0!</v>
      </c>
      <c r="BJ42" s="217" t="e">
        <f t="shared" si="30"/>
        <v>#DIV/0!</v>
      </c>
      <c r="BK42" s="217" t="e">
        <f t="shared" si="31"/>
        <v>#DIV/0!</v>
      </c>
      <c r="BL42" s="160">
        <v>0</v>
      </c>
      <c r="BM42" s="217" t="e">
        <f t="shared" si="32"/>
        <v>#DIV/0!</v>
      </c>
      <c r="BN42" s="217" t="e">
        <f t="shared" si="33"/>
        <v>#DIV/0!</v>
      </c>
      <c r="BO42" s="217" t="e">
        <f t="shared" si="34"/>
        <v>#DIV/0!</v>
      </c>
      <c r="BP42" s="217" t="e">
        <f t="shared" si="35"/>
        <v>#DIV/0!</v>
      </c>
      <c r="BQ42" s="160">
        <v>0</v>
      </c>
      <c r="BR42" s="202" t="e">
        <f t="shared" si="37"/>
        <v>#DIV/0!</v>
      </c>
      <c r="BS42" s="202" t="e">
        <f t="shared" si="38"/>
        <v>#DIV/0!</v>
      </c>
      <c r="BT42" s="202" t="e">
        <f t="shared" si="39"/>
        <v>#DIV/0!</v>
      </c>
      <c r="BU42" s="166"/>
      <c r="BV42" s="166"/>
    </row>
    <row r="43" spans="1:78" x14ac:dyDescent="0.35">
      <c r="A43" s="240" t="s">
        <v>20</v>
      </c>
      <c r="B43" s="3">
        <v>58.183699999999995</v>
      </c>
      <c r="C43" s="3">
        <v>22.152000000000001</v>
      </c>
      <c r="D43" s="3">
        <v>54.553999999999995</v>
      </c>
      <c r="E43" s="3">
        <v>36.448</v>
      </c>
      <c r="F43" s="170">
        <f>(E43)/0.872157519849896</f>
        <v>41.790615995918877</v>
      </c>
      <c r="G43" s="3">
        <v>15.327</v>
      </c>
      <c r="H43" s="170">
        <v>43.414957198443254</v>
      </c>
      <c r="I43" s="3">
        <v>15.327</v>
      </c>
      <c r="J43" s="3">
        <v>15.327</v>
      </c>
      <c r="K43" s="3">
        <v>15.327</v>
      </c>
      <c r="L43" s="3">
        <v>15.327</v>
      </c>
      <c r="M43" s="3">
        <v>15.327</v>
      </c>
      <c r="N43" s="3">
        <v>15.327</v>
      </c>
      <c r="O43" s="3">
        <v>15.327</v>
      </c>
      <c r="P43" s="166"/>
      <c r="Q43" s="243">
        <v>1233.3413218106541</v>
      </c>
      <c r="R43" s="243">
        <v>1208.9356012209889</v>
      </c>
      <c r="S43" s="243">
        <v>1253.7439717477425</v>
      </c>
      <c r="T43" s="243">
        <v>1269.0466596754022</v>
      </c>
      <c r="U43" s="243"/>
      <c r="V43" s="243">
        <v>1327.0461713520976</v>
      </c>
      <c r="W43" s="243"/>
      <c r="X43" s="243">
        <v>1428.2036759761895</v>
      </c>
      <c r="Y43" s="243">
        <v>1518.7562123872024</v>
      </c>
      <c r="Z43" s="243">
        <v>1592.3669830599663</v>
      </c>
      <c r="AA43" s="243">
        <v>1661.385973344007</v>
      </c>
      <c r="AB43" s="243">
        <v>1800.7459507326694</v>
      </c>
      <c r="AC43" s="243">
        <v>1929.8968715657461</v>
      </c>
      <c r="AD43" s="243">
        <v>2064.9857912107336</v>
      </c>
      <c r="AE43" s="166"/>
      <c r="AF43" s="3">
        <v>-1175.1576218106541</v>
      </c>
      <c r="AG43" s="3">
        <v>-1186.7836012209889</v>
      </c>
      <c r="AH43" s="3">
        <v>-1199.1899717477424</v>
      </c>
      <c r="AI43" s="3">
        <v>-1232.5986596754021</v>
      </c>
      <c r="AJ43" s="3">
        <v>-1311.7191713520976</v>
      </c>
      <c r="AK43" s="3">
        <v>-1412.8766759761895</v>
      </c>
      <c r="AL43" s="3">
        <v>-1503.4292123872024</v>
      </c>
      <c r="AM43" s="3">
        <v>-1577.0399830599663</v>
      </c>
      <c r="AN43" s="3">
        <v>-1646.058973344007</v>
      </c>
      <c r="AO43" s="3">
        <v>-1785.4189507326694</v>
      </c>
      <c r="AP43" s="3">
        <v>-1914.5698715657461</v>
      </c>
      <c r="AQ43" s="3">
        <v>-2049.6587912107334</v>
      </c>
      <c r="AR43" s="166"/>
      <c r="AS43" s="3">
        <v>0</v>
      </c>
      <c r="AT43" s="3">
        <v>2.0903150647839382E-4</v>
      </c>
      <c r="AU43" s="3">
        <v>1.9229094903067123</v>
      </c>
      <c r="AV43" s="3">
        <v>1.9229094903067123</v>
      </c>
      <c r="AW43" s="211">
        <f t="shared" si="22"/>
        <v>1.9229094903067123</v>
      </c>
      <c r="AX43" s="3">
        <v>1.9229094903067123</v>
      </c>
      <c r="AY43" s="211">
        <f t="shared" si="23"/>
        <v>1.9229094903067123</v>
      </c>
      <c r="AZ43" s="3">
        <v>1.9229094903067123</v>
      </c>
      <c r="BA43" s="3">
        <v>1.9229094903067123</v>
      </c>
      <c r="BB43" s="3">
        <v>1.9229094903067123</v>
      </c>
      <c r="BC43" s="3">
        <v>1.9229094903067123</v>
      </c>
      <c r="BD43" s="216">
        <f t="shared" si="25"/>
        <v>1.9229094903067123</v>
      </c>
      <c r="BE43" s="216">
        <f t="shared" si="26"/>
        <v>1.9229094903067123</v>
      </c>
      <c r="BF43" s="216">
        <f t="shared" si="27"/>
        <v>1.9229094903067123</v>
      </c>
      <c r="BG43" s="3">
        <v>1.9229094903067123</v>
      </c>
      <c r="BH43" s="216">
        <f t="shared" si="28"/>
        <v>1.9229094903067123</v>
      </c>
      <c r="BI43" s="216">
        <f t="shared" si="29"/>
        <v>1.9229094903067123</v>
      </c>
      <c r="BJ43" s="216">
        <f t="shared" si="30"/>
        <v>1.9229094903067123</v>
      </c>
      <c r="BK43" s="216">
        <f t="shared" si="31"/>
        <v>1.9229094903067123</v>
      </c>
      <c r="BL43" s="3">
        <v>1.9229094903067123</v>
      </c>
      <c r="BM43" s="216">
        <f t="shared" si="32"/>
        <v>1.9229094903067123</v>
      </c>
      <c r="BN43" s="216">
        <f t="shared" si="33"/>
        <v>1.9229094903067123</v>
      </c>
      <c r="BO43" s="216">
        <f t="shared" si="34"/>
        <v>1.9229094903067123</v>
      </c>
      <c r="BP43" s="216">
        <f t="shared" si="35"/>
        <v>1.9229094903067123</v>
      </c>
      <c r="BQ43" s="3">
        <v>1.9229094903067123</v>
      </c>
      <c r="BR43" s="202">
        <f t="shared" si="37"/>
        <v>0</v>
      </c>
      <c r="BS43" s="202">
        <f t="shared" si="38"/>
        <v>0</v>
      </c>
      <c r="BT43" s="202">
        <f t="shared" si="39"/>
        <v>0</v>
      </c>
      <c r="BU43" s="166"/>
      <c r="BV43" s="166"/>
    </row>
    <row r="44" spans="1:78" x14ac:dyDescent="0.35">
      <c r="A44" s="240" t="s">
        <v>23</v>
      </c>
      <c r="B44" s="160">
        <v>7.4592000000000001</v>
      </c>
      <c r="C44" s="160">
        <v>7.7249999999999996</v>
      </c>
      <c r="D44" s="160">
        <v>10.1616</v>
      </c>
      <c r="E44" s="160">
        <v>13.227600000000001</v>
      </c>
      <c r="F44" s="169">
        <f>(E44)/0.872157519849896</f>
        <v>15.166526342943827</v>
      </c>
      <c r="G44" s="160">
        <v>9.813600000000001</v>
      </c>
      <c r="H44" s="169">
        <v>15.756027431906498</v>
      </c>
      <c r="I44" s="160">
        <v>9.813600000000001</v>
      </c>
      <c r="J44" s="160">
        <v>9.813600000000001</v>
      </c>
      <c r="K44" s="160">
        <v>9.813600000000001</v>
      </c>
      <c r="L44" s="160">
        <v>9.813600000000001</v>
      </c>
      <c r="M44" s="160">
        <v>9.813600000000001</v>
      </c>
      <c r="N44" s="160">
        <v>9.813600000000001</v>
      </c>
      <c r="O44" s="160">
        <v>9.813600000000001</v>
      </c>
      <c r="P44" s="166"/>
      <c r="Q44" s="243">
        <v>130.83283330673862</v>
      </c>
      <c r="R44" s="243">
        <v>131.10024987783524</v>
      </c>
      <c r="S44" s="243">
        <v>135.50231933601395</v>
      </c>
      <c r="T44" s="243">
        <v>137.92900311710986</v>
      </c>
      <c r="U44" s="243"/>
      <c r="V44" s="243">
        <v>144.29192205788871</v>
      </c>
      <c r="W44" s="243"/>
      <c r="X44" s="243">
        <v>154.22936079633931</v>
      </c>
      <c r="Y44" s="243">
        <v>163.3934587128648</v>
      </c>
      <c r="Z44" s="243">
        <v>171.27419939627129</v>
      </c>
      <c r="AA44" s="243">
        <v>178.86387012700982</v>
      </c>
      <c r="AB44" s="243">
        <v>198.80530344007741</v>
      </c>
      <c r="AC44" s="243">
        <v>224.48665470501723</v>
      </c>
      <c r="AD44" s="243">
        <v>253.90662160997965</v>
      </c>
      <c r="AE44" s="166"/>
      <c r="AF44" s="160">
        <v>-123.37363330673863</v>
      </c>
      <c r="AG44" s="160">
        <v>-123.37524987783524</v>
      </c>
      <c r="AH44" s="160">
        <v>-125.34071933601396</v>
      </c>
      <c r="AI44" s="160">
        <v>-124.70140311710986</v>
      </c>
      <c r="AJ44" s="160">
        <v>-134.4783220578887</v>
      </c>
      <c r="AK44" s="160">
        <v>-144.4157607963393</v>
      </c>
      <c r="AL44" s="160">
        <v>-153.57985871286479</v>
      </c>
      <c r="AM44" s="160">
        <v>-161.46059939627128</v>
      </c>
      <c r="AN44" s="160">
        <v>-169.05027012700981</v>
      </c>
      <c r="AO44" s="160">
        <v>-188.9917034400774</v>
      </c>
      <c r="AP44" s="160">
        <v>-214.67305470501722</v>
      </c>
      <c r="AQ44" s="160">
        <v>-244.09302160997964</v>
      </c>
      <c r="AR44" s="166"/>
      <c r="AS44" s="160">
        <v>0</v>
      </c>
      <c r="AT44" s="160">
        <v>0</v>
      </c>
      <c r="AU44" s="160">
        <v>0</v>
      </c>
      <c r="AV44" s="160">
        <v>0</v>
      </c>
      <c r="AW44" s="211">
        <f t="shared" si="22"/>
        <v>0</v>
      </c>
      <c r="AX44" s="160">
        <v>0</v>
      </c>
      <c r="AY44" s="211">
        <f t="shared" si="23"/>
        <v>0</v>
      </c>
      <c r="AZ44" s="160">
        <v>0</v>
      </c>
      <c r="BA44" s="160">
        <v>0</v>
      </c>
      <c r="BB44" s="160">
        <v>0</v>
      </c>
      <c r="BC44" s="160">
        <v>0</v>
      </c>
      <c r="BD44" s="217" t="e">
        <f t="shared" si="25"/>
        <v>#DIV/0!</v>
      </c>
      <c r="BE44" s="217" t="e">
        <f t="shared" si="26"/>
        <v>#DIV/0!</v>
      </c>
      <c r="BF44" s="217" t="e">
        <f t="shared" si="27"/>
        <v>#DIV/0!</v>
      </c>
      <c r="BG44" s="160">
        <v>0</v>
      </c>
      <c r="BH44" s="217" t="e">
        <f t="shared" si="28"/>
        <v>#DIV/0!</v>
      </c>
      <c r="BI44" s="217" t="e">
        <f t="shared" si="29"/>
        <v>#DIV/0!</v>
      </c>
      <c r="BJ44" s="217" t="e">
        <f t="shared" si="30"/>
        <v>#DIV/0!</v>
      </c>
      <c r="BK44" s="217" t="e">
        <f t="shared" si="31"/>
        <v>#DIV/0!</v>
      </c>
      <c r="BL44" s="160">
        <v>0</v>
      </c>
      <c r="BM44" s="217" t="e">
        <f t="shared" si="32"/>
        <v>#DIV/0!</v>
      </c>
      <c r="BN44" s="217" t="e">
        <f t="shared" si="33"/>
        <v>#DIV/0!</v>
      </c>
      <c r="BO44" s="217" t="e">
        <f t="shared" si="34"/>
        <v>#DIV/0!</v>
      </c>
      <c r="BP44" s="217" t="e">
        <f t="shared" si="35"/>
        <v>#DIV/0!</v>
      </c>
      <c r="BQ44" s="160">
        <v>0</v>
      </c>
      <c r="BR44" s="202" t="e">
        <f t="shared" si="37"/>
        <v>#DIV/0!</v>
      </c>
      <c r="BS44" s="202" t="e">
        <f t="shared" si="38"/>
        <v>#DIV/0!</v>
      </c>
      <c r="BT44" s="202" t="e">
        <f t="shared" si="39"/>
        <v>#DIV/0!</v>
      </c>
      <c r="BU44" s="166"/>
      <c r="BV44" s="166"/>
    </row>
    <row r="45" spans="1:78" x14ac:dyDescent="0.35">
      <c r="A45" s="240" t="s">
        <v>18</v>
      </c>
      <c r="B45" s="3">
        <v>151.38900000000001</v>
      </c>
      <c r="C45" s="3">
        <v>163.83120000000002</v>
      </c>
      <c r="D45" s="3">
        <v>418.91</v>
      </c>
      <c r="E45" s="3">
        <v>311.88779999999997</v>
      </c>
      <c r="F45" s="170">
        <f>(E45)/0.872157519849896</f>
        <v>357.60489693843135</v>
      </c>
      <c r="G45" s="3">
        <v>163.15479999999999</v>
      </c>
      <c r="H45" s="170">
        <v>371.50448550583377</v>
      </c>
      <c r="I45" s="3">
        <v>163.15479999999999</v>
      </c>
      <c r="J45" s="3">
        <v>163.15479999999999</v>
      </c>
      <c r="K45" s="3">
        <v>163.15479999999999</v>
      </c>
      <c r="L45" s="3">
        <v>163.15479999999999</v>
      </c>
      <c r="M45" s="3">
        <v>163.15479999999999</v>
      </c>
      <c r="N45" s="3">
        <v>163.15479999999999</v>
      </c>
      <c r="O45" s="3">
        <v>163.15479999999999</v>
      </c>
      <c r="P45" s="166"/>
      <c r="Q45" s="243">
        <v>895.24725145740581</v>
      </c>
      <c r="R45" s="243">
        <v>952.43427517141413</v>
      </c>
      <c r="S45" s="243">
        <v>993.34183300536097</v>
      </c>
      <c r="T45" s="243">
        <v>1007.8286408928227</v>
      </c>
      <c r="U45" s="243"/>
      <c r="V45" s="243">
        <v>1059.8933560518274</v>
      </c>
      <c r="W45" s="243"/>
      <c r="X45" s="243">
        <v>1156.3314228122606</v>
      </c>
      <c r="Y45" s="243">
        <v>1240.3054554953144</v>
      </c>
      <c r="Z45" s="243">
        <v>1308.1183789795066</v>
      </c>
      <c r="AA45" s="243">
        <v>1370.8143144032908</v>
      </c>
      <c r="AB45" s="243">
        <v>1487.5892065878131</v>
      </c>
      <c r="AC45" s="243">
        <v>1605.0717528460793</v>
      </c>
      <c r="AD45" s="243">
        <v>1734.7742203980988</v>
      </c>
      <c r="AE45" s="166"/>
      <c r="AF45" s="3">
        <v>-743.8582514574058</v>
      </c>
      <c r="AG45" s="3">
        <v>-788.60307517141405</v>
      </c>
      <c r="AH45" s="3">
        <v>-574.43183300536089</v>
      </c>
      <c r="AI45" s="3">
        <v>-695.94084089282273</v>
      </c>
      <c r="AJ45" s="3">
        <v>-896.73855605182735</v>
      </c>
      <c r="AK45" s="3">
        <v>-993.17662281226058</v>
      </c>
      <c r="AL45" s="3">
        <v>-1077.1506554953144</v>
      </c>
      <c r="AM45" s="3">
        <v>-1144.9635789795066</v>
      </c>
      <c r="AN45" s="3">
        <v>-1207.6595144032908</v>
      </c>
      <c r="AO45" s="3">
        <v>-1324.4344065878131</v>
      </c>
      <c r="AP45" s="3">
        <v>-1441.9169528460793</v>
      </c>
      <c r="AQ45" s="3">
        <v>-1571.6194203980988</v>
      </c>
      <c r="AR45" s="166"/>
      <c r="AS45" s="3">
        <v>3.1550087549101949E-2</v>
      </c>
      <c r="AT45" s="3">
        <v>0</v>
      </c>
      <c r="AU45" s="3">
        <v>0</v>
      </c>
      <c r="AV45" s="3">
        <v>0</v>
      </c>
      <c r="AW45" s="211">
        <f t="shared" si="22"/>
        <v>0</v>
      </c>
      <c r="AX45" s="3">
        <v>0</v>
      </c>
      <c r="AY45" s="211">
        <f t="shared" si="23"/>
        <v>0</v>
      </c>
      <c r="AZ45" s="3">
        <v>0</v>
      </c>
      <c r="BA45" s="3">
        <v>0</v>
      </c>
      <c r="BB45" s="3">
        <v>0</v>
      </c>
      <c r="BC45" s="3">
        <v>0</v>
      </c>
      <c r="BD45" s="216" t="e">
        <f t="shared" si="25"/>
        <v>#DIV/0!</v>
      </c>
      <c r="BE45" s="216" t="e">
        <f t="shared" si="26"/>
        <v>#DIV/0!</v>
      </c>
      <c r="BF45" s="216" t="e">
        <f t="shared" si="27"/>
        <v>#DIV/0!</v>
      </c>
      <c r="BG45" s="3">
        <v>0</v>
      </c>
      <c r="BH45" s="216" t="e">
        <f t="shared" si="28"/>
        <v>#DIV/0!</v>
      </c>
      <c r="BI45" s="216" t="e">
        <f t="shared" si="29"/>
        <v>#DIV/0!</v>
      </c>
      <c r="BJ45" s="216" t="e">
        <f t="shared" si="30"/>
        <v>#DIV/0!</v>
      </c>
      <c r="BK45" s="216" t="e">
        <f t="shared" si="31"/>
        <v>#DIV/0!</v>
      </c>
      <c r="BL45" s="3">
        <v>0</v>
      </c>
      <c r="BM45" s="216" t="e">
        <f t="shared" si="32"/>
        <v>#DIV/0!</v>
      </c>
      <c r="BN45" s="216" t="e">
        <f t="shared" si="33"/>
        <v>#DIV/0!</v>
      </c>
      <c r="BO45" s="216" t="e">
        <f t="shared" si="34"/>
        <v>#DIV/0!</v>
      </c>
      <c r="BP45" s="216" t="e">
        <f t="shared" si="35"/>
        <v>#DIV/0!</v>
      </c>
      <c r="BQ45" s="3">
        <v>0</v>
      </c>
      <c r="BR45" s="202" t="e">
        <f t="shared" si="37"/>
        <v>#DIV/0!</v>
      </c>
      <c r="BS45" s="202" t="e">
        <f t="shared" si="38"/>
        <v>#DIV/0!</v>
      </c>
      <c r="BT45" s="202" t="e">
        <f t="shared" si="39"/>
        <v>#DIV/0!</v>
      </c>
      <c r="BU45" s="166"/>
      <c r="BV45" s="166"/>
    </row>
    <row r="46" spans="1:78" s="246" customFormat="1" x14ac:dyDescent="0.35">
      <c r="A46" s="7" t="s">
        <v>22</v>
      </c>
      <c r="B46" s="160">
        <v>1064.2657999999999</v>
      </c>
      <c r="C46" s="160">
        <v>739.54399999999987</v>
      </c>
      <c r="D46" s="160">
        <v>1386.3330000000001</v>
      </c>
      <c r="E46" s="160">
        <v>1472.646</v>
      </c>
      <c r="F46" s="169">
        <v>1509</v>
      </c>
      <c r="G46" s="160">
        <v>1432.3973745021649</v>
      </c>
      <c r="H46" s="169">
        <v>1486</v>
      </c>
      <c r="I46" s="160">
        <v>1595.8631329870129</v>
      </c>
      <c r="J46" s="160">
        <v>1835.2846209090912</v>
      </c>
      <c r="K46" s="160">
        <v>2101.8840596371961</v>
      </c>
      <c r="L46" s="160">
        <v>2271.3743431806843</v>
      </c>
      <c r="M46" s="160">
        <v>2759.0345763581217</v>
      </c>
      <c r="N46" s="160">
        <v>3394.2418737601911</v>
      </c>
      <c r="O46" s="160">
        <v>4055.3615408354581</v>
      </c>
      <c r="P46" s="244"/>
      <c r="Q46" s="160">
        <v>331.59155446596549</v>
      </c>
      <c r="R46" s="160">
        <v>344.1611954415996</v>
      </c>
      <c r="S46" s="160">
        <v>350.58050830032363</v>
      </c>
      <c r="T46" s="160">
        <v>356.80182471434995</v>
      </c>
      <c r="U46" s="160"/>
      <c r="V46" s="160">
        <v>377.73444600205744</v>
      </c>
      <c r="W46" s="160"/>
      <c r="X46" s="160">
        <v>416.74747751473501</v>
      </c>
      <c r="Y46" s="160">
        <v>450.87434978700503</v>
      </c>
      <c r="Z46" s="160">
        <v>478.6115785815598</v>
      </c>
      <c r="AA46" s="160">
        <v>504.39615014544501</v>
      </c>
      <c r="AB46" s="160">
        <v>553.48735338646111</v>
      </c>
      <c r="AC46" s="160">
        <v>614.27922220822325</v>
      </c>
      <c r="AD46" s="160">
        <v>686.3724675093265</v>
      </c>
      <c r="AE46" s="244"/>
      <c r="AF46" s="160">
        <v>732.67424553403441</v>
      </c>
      <c r="AG46" s="160">
        <v>395.38280455840038</v>
      </c>
      <c r="AH46" s="160">
        <v>1035.7524916996765</v>
      </c>
      <c r="AI46" s="160">
        <v>1115.84417528565</v>
      </c>
      <c r="AJ46" s="160">
        <v>1054.6629285001075</v>
      </c>
      <c r="AK46" s="160">
        <v>1179.1156554722779</v>
      </c>
      <c r="AL46" s="160">
        <v>1384.4102711220862</v>
      </c>
      <c r="AM46" s="160">
        <v>1623.2724810556363</v>
      </c>
      <c r="AN46" s="160">
        <v>1766.9781930352392</v>
      </c>
      <c r="AO46" s="160">
        <v>2205.5472229716606</v>
      </c>
      <c r="AP46" s="160">
        <v>2779.9626515519681</v>
      </c>
      <c r="AQ46" s="160">
        <v>3368.9890733261318</v>
      </c>
      <c r="AR46" s="244"/>
      <c r="AS46" s="160">
        <v>162.44929394559074</v>
      </c>
      <c r="AT46" s="160">
        <v>17.961738981937266</v>
      </c>
      <c r="AU46" s="160">
        <v>13.221560358993356</v>
      </c>
      <c r="AV46" s="160">
        <v>36.359290987231731</v>
      </c>
      <c r="AW46" s="169">
        <f t="shared" si="22"/>
        <v>36.359290987231731</v>
      </c>
      <c r="AX46" s="160">
        <v>99.988050214887267</v>
      </c>
      <c r="AY46" s="169">
        <f t="shared" si="23"/>
        <v>99.988050214887267</v>
      </c>
      <c r="AZ46" s="160">
        <v>274.96713809094001</v>
      </c>
      <c r="BA46" s="160">
        <v>343.70892261367499</v>
      </c>
      <c r="BB46" s="160">
        <v>429.63615326709373</v>
      </c>
      <c r="BC46" s="160">
        <v>537.04519158386711</v>
      </c>
      <c r="BD46" s="217">
        <f t="shared" si="25"/>
        <v>671.30648947983389</v>
      </c>
      <c r="BE46" s="217">
        <f t="shared" si="26"/>
        <v>839.13311184979239</v>
      </c>
      <c r="BF46" s="217">
        <f t="shared" si="27"/>
        <v>1048.9163898122406</v>
      </c>
      <c r="BG46" s="160">
        <v>1311.1454872653007</v>
      </c>
      <c r="BH46" s="217">
        <f t="shared" si="28"/>
        <v>1381.7820763922552</v>
      </c>
      <c r="BI46" s="217">
        <f t="shared" si="29"/>
        <v>1456.2241377356431</v>
      </c>
      <c r="BJ46" s="217">
        <f t="shared" si="30"/>
        <v>1534.6766871232251</v>
      </c>
      <c r="BK46" s="217">
        <f t="shared" si="31"/>
        <v>1617.3557853956383</v>
      </c>
      <c r="BL46" s="160">
        <v>1704.489133444891</v>
      </c>
      <c r="BM46" s="217">
        <f t="shared" si="32"/>
        <v>1796.3166993099319</v>
      </c>
      <c r="BN46" s="217">
        <f t="shared" si="33"/>
        <v>1893.0913790563363</v>
      </c>
      <c r="BO46" s="217">
        <f t="shared" si="34"/>
        <v>1995.0796932601929</v>
      </c>
      <c r="BP46" s="217">
        <f t="shared" si="35"/>
        <v>2102.5625210143303</v>
      </c>
      <c r="BQ46" s="160">
        <v>2215.8358734783583</v>
      </c>
      <c r="BR46" s="245">
        <f t="shared" si="37"/>
        <v>0.25</v>
      </c>
      <c r="BS46" s="245">
        <f t="shared" si="38"/>
        <v>5.387395206178347E-2</v>
      </c>
      <c r="BT46" s="245">
        <f t="shared" si="39"/>
        <v>5.387395206178347E-2</v>
      </c>
      <c r="BU46" s="244"/>
      <c r="BV46" s="244"/>
    </row>
    <row r="47" spans="1:78" s="11" customFormat="1" x14ac:dyDescent="0.35">
      <c r="A47" s="241" t="s">
        <v>56</v>
      </c>
      <c r="B47" s="162">
        <v>954.58394896962932</v>
      </c>
      <c r="C47" s="162">
        <v>681.07061698489838</v>
      </c>
      <c r="D47" s="162">
        <v>1309.6233133784115</v>
      </c>
      <c r="E47" s="162">
        <v>1240.9012689844305</v>
      </c>
      <c r="F47" s="171">
        <f>$F$46/$E$46*E47</f>
        <v>1271.5343775065467</v>
      </c>
      <c r="G47" s="162">
        <v>1229.5584246876813</v>
      </c>
      <c r="H47" s="171">
        <v>1275.570488755551</v>
      </c>
      <c r="I47" s="162">
        <v>1388.3622409466802</v>
      </c>
      <c r="J47" s="162">
        <v>1609.2488955599406</v>
      </c>
      <c r="K47" s="162">
        <v>1856.1717070746495</v>
      </c>
      <c r="L47" s="162">
        <v>2008.5883567812734</v>
      </c>
      <c r="M47" s="162">
        <v>2430.4586606669427</v>
      </c>
      <c r="N47" s="162">
        <v>2975.3905826500795</v>
      </c>
      <c r="O47" s="162">
        <v>3537.3811666597203</v>
      </c>
      <c r="P47" s="166"/>
      <c r="Q47" s="243">
        <v>151.67587264345022</v>
      </c>
      <c r="R47" s="243">
        <v>159.32034817739699</v>
      </c>
      <c r="S47" s="243">
        <v>164.75011874591905</v>
      </c>
      <c r="T47" s="243">
        <v>171.2446429390049</v>
      </c>
      <c r="U47" s="243"/>
      <c r="V47" s="243">
        <v>185.07151859575981</v>
      </c>
      <c r="W47" s="243"/>
      <c r="X47" s="243">
        <v>208.35685859867723</v>
      </c>
      <c r="Y47" s="243">
        <v>229.93130843021495</v>
      </c>
      <c r="Z47" s="243">
        <v>248.86638930157386</v>
      </c>
      <c r="AA47" s="243">
        <v>267.32178744646325</v>
      </c>
      <c r="AB47" s="243">
        <v>304.41804436255359</v>
      </c>
      <c r="AC47" s="243">
        <v>337.85357221452279</v>
      </c>
      <c r="AD47" s="243">
        <v>377.50485713012955</v>
      </c>
      <c r="AE47" s="166"/>
      <c r="AF47" s="162">
        <v>802.90807632617907</v>
      </c>
      <c r="AG47" s="162">
        <v>521.75026880750147</v>
      </c>
      <c r="AH47" s="162">
        <v>1144.8731946324926</v>
      </c>
      <c r="AI47" s="162">
        <v>1069.6566260454256</v>
      </c>
      <c r="AJ47" s="162">
        <v>1044.4869060919214</v>
      </c>
      <c r="AK47" s="162">
        <v>1180.005382348003</v>
      </c>
      <c r="AL47" s="162">
        <v>1379.3175871297258</v>
      </c>
      <c r="AM47" s="162">
        <v>1607.3053177730756</v>
      </c>
      <c r="AN47" s="162">
        <v>1741.2665693348104</v>
      </c>
      <c r="AO47" s="162">
        <v>2126.040616304389</v>
      </c>
      <c r="AP47" s="162">
        <v>2637.537010435557</v>
      </c>
      <c r="AQ47" s="162">
        <v>3159.8763095295908</v>
      </c>
      <c r="AR47" s="166"/>
      <c r="AS47" s="162">
        <v>162.44929394559074</v>
      </c>
      <c r="AT47" s="162">
        <v>17.961738981937266</v>
      </c>
      <c r="AU47" s="162">
        <v>13.221560358993356</v>
      </c>
      <c r="AV47" s="162">
        <v>36.359290987231731</v>
      </c>
      <c r="AW47" s="211">
        <f t="shared" si="22"/>
        <v>36.359290987231731</v>
      </c>
      <c r="AX47" s="162">
        <v>99.988050214887267</v>
      </c>
      <c r="AY47" s="211">
        <f t="shared" si="23"/>
        <v>99.988050214887267</v>
      </c>
      <c r="AZ47" s="162">
        <v>274.96713809094001</v>
      </c>
      <c r="BA47" s="162">
        <v>343.70892261367499</v>
      </c>
      <c r="BB47" s="162">
        <v>429.63615326709373</v>
      </c>
      <c r="BC47" s="162">
        <v>537.04519158386711</v>
      </c>
      <c r="BD47" s="218">
        <f t="shared" si="25"/>
        <v>671.30648947983389</v>
      </c>
      <c r="BE47" s="218">
        <f t="shared" si="26"/>
        <v>839.13311184979239</v>
      </c>
      <c r="BF47" s="218">
        <f t="shared" si="27"/>
        <v>1048.9163898122406</v>
      </c>
      <c r="BG47" s="162">
        <v>1311.1454872653007</v>
      </c>
      <c r="BH47" s="218">
        <f t="shared" si="28"/>
        <v>1381.7820763922552</v>
      </c>
      <c r="BI47" s="218">
        <f t="shared" si="29"/>
        <v>1456.2241377356431</v>
      </c>
      <c r="BJ47" s="218">
        <f t="shared" si="30"/>
        <v>1534.6766871232251</v>
      </c>
      <c r="BK47" s="218">
        <f t="shared" si="31"/>
        <v>1617.3557853956383</v>
      </c>
      <c r="BL47" s="162">
        <v>1704.489133444891</v>
      </c>
      <c r="BM47" s="218">
        <f t="shared" si="32"/>
        <v>1796.3166993099319</v>
      </c>
      <c r="BN47" s="218">
        <f t="shared" si="33"/>
        <v>1893.0913790563363</v>
      </c>
      <c r="BO47" s="218">
        <f t="shared" si="34"/>
        <v>1995.0796932601929</v>
      </c>
      <c r="BP47" s="218">
        <f t="shared" si="35"/>
        <v>2102.5625210143303</v>
      </c>
      <c r="BQ47" s="162">
        <v>2215.8358734783583</v>
      </c>
      <c r="BR47" s="202">
        <f t="shared" si="37"/>
        <v>0.25</v>
      </c>
      <c r="BS47" s="202">
        <f t="shared" si="38"/>
        <v>5.387395206178347E-2</v>
      </c>
      <c r="BT47" s="202">
        <f t="shared" si="39"/>
        <v>5.387395206178347E-2</v>
      </c>
      <c r="BU47" s="166"/>
      <c r="BV47" s="166"/>
      <c r="BX47" s="158"/>
      <c r="BY47" s="158"/>
      <c r="BZ47" s="158"/>
    </row>
    <row r="48" spans="1:78" s="11" customFormat="1" x14ac:dyDescent="0.35">
      <c r="A48" s="241" t="s">
        <v>57</v>
      </c>
      <c r="B48" s="162">
        <v>109.68185103037058</v>
      </c>
      <c r="C48" s="162">
        <v>58.473383015101547</v>
      </c>
      <c r="D48" s="162">
        <v>76.709686621588517</v>
      </c>
      <c r="E48" s="162">
        <v>231.74473101556947</v>
      </c>
      <c r="F48" s="171">
        <f>$F$46/$E$46*E48</f>
        <v>237.46562249345354</v>
      </c>
      <c r="G48" s="162">
        <v>202.83894981448367</v>
      </c>
      <c r="H48" s="171">
        <v>210.42951124444912</v>
      </c>
      <c r="I48" s="162">
        <v>207.50089204033264</v>
      </c>
      <c r="J48" s="162">
        <v>226.03572534915054</v>
      </c>
      <c r="K48" s="162">
        <v>245.7123525625467</v>
      </c>
      <c r="L48" s="162">
        <v>262.78598639941072</v>
      </c>
      <c r="M48" s="162">
        <v>328.57591569117903</v>
      </c>
      <c r="N48" s="162">
        <v>418.85129111011133</v>
      </c>
      <c r="O48" s="162">
        <v>517.98037417573778</v>
      </c>
      <c r="P48" s="166"/>
      <c r="Q48" s="243">
        <v>179.91568182251527</v>
      </c>
      <c r="R48" s="243">
        <v>184.84084726420261</v>
      </c>
      <c r="S48" s="243">
        <v>185.83038955440458</v>
      </c>
      <c r="T48" s="243">
        <v>185.55718177534504</v>
      </c>
      <c r="U48" s="243"/>
      <c r="V48" s="243">
        <v>192.66292740629763</v>
      </c>
      <c r="W48" s="243"/>
      <c r="X48" s="243">
        <v>208.39061891605778</v>
      </c>
      <c r="Y48" s="243">
        <v>220.94304135679008</v>
      </c>
      <c r="Z48" s="243">
        <v>229.74518927998594</v>
      </c>
      <c r="AA48" s="243">
        <v>237.07436269898176</v>
      </c>
      <c r="AB48" s="243">
        <v>249.06930902390749</v>
      </c>
      <c r="AC48" s="243">
        <v>276.42564999370046</v>
      </c>
      <c r="AD48" s="243">
        <v>308.86761037919695</v>
      </c>
      <c r="AE48" s="166"/>
      <c r="AF48" s="162">
        <v>-70.233830792144687</v>
      </c>
      <c r="AG48" s="162">
        <v>-126.36746424910106</v>
      </c>
      <c r="AH48" s="162">
        <v>-109.12070293281606</v>
      </c>
      <c r="AI48" s="162">
        <v>46.187549240224428</v>
      </c>
      <c r="AJ48" s="162">
        <v>10.176022408186043</v>
      </c>
      <c r="AK48" s="162">
        <v>-0.88972687572513109</v>
      </c>
      <c r="AL48" s="162">
        <v>5.0926839923604632</v>
      </c>
      <c r="AM48" s="162">
        <v>15.967163282560762</v>
      </c>
      <c r="AN48" s="162">
        <v>25.711623700428959</v>
      </c>
      <c r="AO48" s="162">
        <v>79.506606667271541</v>
      </c>
      <c r="AP48" s="162">
        <v>142.42564111641087</v>
      </c>
      <c r="AQ48" s="162">
        <v>209.11276379654083</v>
      </c>
      <c r="AR48" s="166"/>
      <c r="AS48" s="162">
        <v>0</v>
      </c>
      <c r="AT48" s="162">
        <v>0</v>
      </c>
      <c r="AU48" s="162">
        <v>0</v>
      </c>
      <c r="AV48" s="162">
        <v>0</v>
      </c>
      <c r="AW48" s="211">
        <f t="shared" si="22"/>
        <v>0</v>
      </c>
      <c r="AX48" s="162">
        <v>0</v>
      </c>
      <c r="AY48" s="211">
        <f t="shared" si="23"/>
        <v>0</v>
      </c>
      <c r="AZ48" s="162">
        <v>0</v>
      </c>
      <c r="BA48" s="162">
        <v>0</v>
      </c>
      <c r="BB48" s="162">
        <v>0</v>
      </c>
      <c r="BC48" s="162">
        <v>0</v>
      </c>
      <c r="BD48" s="218" t="e">
        <f t="shared" si="25"/>
        <v>#DIV/0!</v>
      </c>
      <c r="BE48" s="218" t="e">
        <f t="shared" si="26"/>
        <v>#DIV/0!</v>
      </c>
      <c r="BF48" s="218" t="e">
        <f t="shared" si="27"/>
        <v>#DIV/0!</v>
      </c>
      <c r="BG48" s="162">
        <v>0</v>
      </c>
      <c r="BH48" s="218" t="e">
        <f t="shared" si="28"/>
        <v>#DIV/0!</v>
      </c>
      <c r="BI48" s="218" t="e">
        <f t="shared" si="29"/>
        <v>#DIV/0!</v>
      </c>
      <c r="BJ48" s="218" t="e">
        <f t="shared" si="30"/>
        <v>#DIV/0!</v>
      </c>
      <c r="BK48" s="218" t="e">
        <f t="shared" si="31"/>
        <v>#DIV/0!</v>
      </c>
      <c r="BL48" s="162">
        <v>0</v>
      </c>
      <c r="BM48" s="218" t="e">
        <f t="shared" si="32"/>
        <v>#DIV/0!</v>
      </c>
      <c r="BN48" s="218" t="e">
        <f t="shared" si="33"/>
        <v>#DIV/0!</v>
      </c>
      <c r="BO48" s="218" t="e">
        <f t="shared" si="34"/>
        <v>#DIV/0!</v>
      </c>
      <c r="BP48" s="218" t="e">
        <f t="shared" si="35"/>
        <v>#DIV/0!</v>
      </c>
      <c r="BQ48" s="162">
        <v>0</v>
      </c>
      <c r="BR48" s="202" t="e">
        <f t="shared" si="37"/>
        <v>#DIV/0!</v>
      </c>
      <c r="BS48" s="202" t="e">
        <f t="shared" si="38"/>
        <v>#DIV/0!</v>
      </c>
      <c r="BT48" s="202" t="e">
        <f t="shared" si="39"/>
        <v>#DIV/0!</v>
      </c>
      <c r="BU48" s="166"/>
      <c r="BV48" s="166"/>
      <c r="BX48" s="158"/>
      <c r="BY48" s="158"/>
      <c r="BZ48" s="158"/>
    </row>
    <row r="49" spans="1:78" s="246" customFormat="1" x14ac:dyDescent="0.35">
      <c r="A49" s="7" t="s">
        <v>21</v>
      </c>
      <c r="B49" s="160">
        <v>1469.2013999999999</v>
      </c>
      <c r="C49" s="160">
        <v>874.43640000000005</v>
      </c>
      <c r="D49" s="160">
        <v>1951.9428</v>
      </c>
      <c r="E49" s="160">
        <v>2160.2313000000004</v>
      </c>
      <c r="F49" s="169">
        <v>1937</v>
      </c>
      <c r="G49" s="160">
        <v>2118.5685454545451</v>
      </c>
      <c r="H49" s="169">
        <v>2165</v>
      </c>
      <c r="I49" s="160">
        <v>2319.5771090909084</v>
      </c>
      <c r="J49" s="160">
        <v>2591.7716121212115</v>
      </c>
      <c r="K49" s="160">
        <v>2791.7105627391811</v>
      </c>
      <c r="L49" s="160">
        <v>2993.9368980336103</v>
      </c>
      <c r="M49" s="160">
        <v>3491.7997890326851</v>
      </c>
      <c r="N49" s="160">
        <v>4100.2915012332924</v>
      </c>
      <c r="O49" s="160">
        <v>4902.3864541378853</v>
      </c>
      <c r="P49" s="244"/>
      <c r="Q49" s="160">
        <v>431.19046788122296</v>
      </c>
      <c r="R49" s="160">
        <v>428.31785253543603</v>
      </c>
      <c r="S49" s="160">
        <v>438.93715968770715</v>
      </c>
      <c r="T49" s="160">
        <v>447.38957554092411</v>
      </c>
      <c r="U49" s="160"/>
      <c r="V49" s="160">
        <v>471.06474491380868</v>
      </c>
      <c r="W49" s="160"/>
      <c r="X49" s="160">
        <v>512.12601445753774</v>
      </c>
      <c r="Y49" s="160">
        <v>548.09846303652625</v>
      </c>
      <c r="Z49" s="160">
        <v>577.92337827900803</v>
      </c>
      <c r="AA49" s="160">
        <v>607.51727581753266</v>
      </c>
      <c r="AB49" s="160">
        <v>674.37948651881879</v>
      </c>
      <c r="AC49" s="160">
        <v>756.87885480701073</v>
      </c>
      <c r="AD49" s="160">
        <v>854.01117442441614</v>
      </c>
      <c r="AE49" s="244"/>
      <c r="AF49" s="160">
        <v>1038.010932118777</v>
      </c>
      <c r="AG49" s="160">
        <v>446.11854746456402</v>
      </c>
      <c r="AH49" s="160">
        <v>1513.0056403122931</v>
      </c>
      <c r="AI49" s="160">
        <v>1712.841724459076</v>
      </c>
      <c r="AJ49" s="160">
        <v>1647.5038005407364</v>
      </c>
      <c r="AK49" s="160">
        <v>1807.4510946333708</v>
      </c>
      <c r="AL49" s="160">
        <v>2043.6731490846853</v>
      </c>
      <c r="AM49" s="160">
        <v>2213.7871844601732</v>
      </c>
      <c r="AN49" s="160">
        <v>2386.4196222160772</v>
      </c>
      <c r="AO49" s="160">
        <v>2817.4203025138663</v>
      </c>
      <c r="AP49" s="160">
        <v>3343.4126464262818</v>
      </c>
      <c r="AQ49" s="160">
        <v>4048.3752797134694</v>
      </c>
      <c r="AR49" s="244"/>
      <c r="AS49" s="160">
        <v>866.2729775326037</v>
      </c>
      <c r="AT49" s="160">
        <v>85.823877003482465</v>
      </c>
      <c r="AU49" s="160">
        <v>379.16573023045072</v>
      </c>
      <c r="AV49" s="160">
        <v>511.87373581110853</v>
      </c>
      <c r="AW49" s="169">
        <v>470</v>
      </c>
      <c r="AX49" s="160">
        <v>691.02954334499657</v>
      </c>
      <c r="AY49" s="169">
        <f t="shared" si="23"/>
        <v>691.02954334499657</v>
      </c>
      <c r="AZ49" s="160">
        <v>932.8898835157454</v>
      </c>
      <c r="BA49" s="160">
        <v>1259.4013427462564</v>
      </c>
      <c r="BB49" s="160">
        <v>1372.7474635934195</v>
      </c>
      <c r="BC49" s="160">
        <v>1496.2947353168274</v>
      </c>
      <c r="BD49" s="217">
        <f t="shared" si="25"/>
        <v>1630.9612614953421</v>
      </c>
      <c r="BE49" s="217">
        <f t="shared" si="26"/>
        <v>1777.7477750299231</v>
      </c>
      <c r="BF49" s="217">
        <f t="shared" si="27"/>
        <v>1937.7450747826163</v>
      </c>
      <c r="BG49" s="160">
        <v>2112.1421315130519</v>
      </c>
      <c r="BH49" s="217">
        <f t="shared" si="28"/>
        <v>2148.8615707900726</v>
      </c>
      <c r="BI49" s="217">
        <f t="shared" si="29"/>
        <v>2186.21937488199</v>
      </c>
      <c r="BJ49" s="217">
        <f t="shared" si="30"/>
        <v>2224.2266417152682</v>
      </c>
      <c r="BK49" s="217">
        <f t="shared" si="31"/>
        <v>2262.8946621530258</v>
      </c>
      <c r="BL49" s="160">
        <v>2302.2349233492268</v>
      </c>
      <c r="BM49" s="217">
        <f t="shared" si="32"/>
        <v>2342.2591121611795</v>
      </c>
      <c r="BN49" s="217">
        <f t="shared" si="33"/>
        <v>2382.9791186213693</v>
      </c>
      <c r="BO49" s="217">
        <f t="shared" si="34"/>
        <v>2424.4070394696423</v>
      </c>
      <c r="BP49" s="217">
        <f t="shared" si="35"/>
        <v>2466.5551817467981</v>
      </c>
      <c r="BQ49" s="160">
        <v>2509.4360664506576</v>
      </c>
      <c r="BR49" s="245">
        <f t="shared" si="37"/>
        <v>9.000000000000008E-2</v>
      </c>
      <c r="BS49" s="245">
        <f t="shared" si="38"/>
        <v>1.7384928186966464E-2</v>
      </c>
      <c r="BT49" s="245">
        <f t="shared" si="39"/>
        <v>1.7384928186966464E-2</v>
      </c>
      <c r="BU49" s="244"/>
      <c r="BV49" s="244"/>
    </row>
    <row r="50" spans="1:78" s="11" customFormat="1" x14ac:dyDescent="0.35">
      <c r="A50" s="241" t="s">
        <v>54</v>
      </c>
      <c r="B50" s="3">
        <v>1081.5618890312735</v>
      </c>
      <c r="C50" s="3">
        <v>594.08047395383403</v>
      </c>
      <c r="D50" s="3">
        <v>1441.6937640719054</v>
      </c>
      <c r="E50" s="3">
        <v>1583.202175573545</v>
      </c>
      <c r="F50" s="170">
        <f>$F$49/$E$49*E50</f>
        <v>1419.5991948112021</v>
      </c>
      <c r="G50" s="3">
        <v>1671.6887006873112</v>
      </c>
      <c r="H50" s="170">
        <v>1708.3261453839425</v>
      </c>
      <c r="I50" s="3">
        <v>1875.436830077934</v>
      </c>
      <c r="J50" s="3">
        <v>2119.3732826636933</v>
      </c>
      <c r="K50" s="3">
        <v>2291.4470683507193</v>
      </c>
      <c r="L50" s="3">
        <v>2466.216514275769</v>
      </c>
      <c r="M50" s="3">
        <v>2859.7308046458593</v>
      </c>
      <c r="N50" s="3">
        <v>3354.1941233267976</v>
      </c>
      <c r="O50" s="3">
        <v>3953.8585103020314</v>
      </c>
      <c r="P50" s="166"/>
      <c r="Q50" s="243">
        <v>206.4408865125373</v>
      </c>
      <c r="R50" s="243">
        <v>208.24591746139183</v>
      </c>
      <c r="S50" s="243">
        <v>216.88320897012144</v>
      </c>
      <c r="T50" s="243">
        <v>213.00047155396319</v>
      </c>
      <c r="U50" s="243"/>
      <c r="V50" s="243">
        <v>215.78649105766547</v>
      </c>
      <c r="W50" s="243"/>
      <c r="X50" s="243">
        <v>225.37063241688941</v>
      </c>
      <c r="Y50" s="243">
        <v>231.32767746013451</v>
      </c>
      <c r="Z50" s="243">
        <v>233.50486885653658</v>
      </c>
      <c r="AA50" s="243">
        <v>234.51836446305629</v>
      </c>
      <c r="AB50" s="243">
        <v>236.03282028158657</v>
      </c>
      <c r="AC50" s="243">
        <v>264.90759918245374</v>
      </c>
      <c r="AD50" s="243">
        <v>298.90391104854564</v>
      </c>
      <c r="AE50" s="166"/>
      <c r="AF50" s="3">
        <v>875.12100251873608</v>
      </c>
      <c r="AG50" s="3">
        <v>385.83455649244218</v>
      </c>
      <c r="AH50" s="3">
        <v>1224.8105551017841</v>
      </c>
      <c r="AI50" s="3">
        <v>1370.2017040195817</v>
      </c>
      <c r="AJ50" s="3">
        <v>1455.9022096296458</v>
      </c>
      <c r="AK50" s="3">
        <v>1650.0661976610447</v>
      </c>
      <c r="AL50" s="3">
        <v>1888.045605203559</v>
      </c>
      <c r="AM50" s="3">
        <v>2057.9421994941831</v>
      </c>
      <c r="AN50" s="3">
        <v>2231.6981498127125</v>
      </c>
      <c r="AO50" s="3">
        <v>2623.6979843642725</v>
      </c>
      <c r="AP50" s="3">
        <v>3089.2865241443442</v>
      </c>
      <c r="AQ50" s="3">
        <v>3654.9545992534859</v>
      </c>
      <c r="AR50" s="166"/>
      <c r="AS50" s="3">
        <v>866.2729775326037</v>
      </c>
      <c r="AT50" s="3">
        <v>85.823877003482465</v>
      </c>
      <c r="AU50" s="3">
        <v>379.16573023045072</v>
      </c>
      <c r="AV50" s="3">
        <v>511.87373581110853</v>
      </c>
      <c r="AW50" s="211">
        <v>470</v>
      </c>
      <c r="AX50" s="3">
        <v>691.02954334499657</v>
      </c>
      <c r="AY50" s="211">
        <f t="shared" si="23"/>
        <v>691.02954334499657</v>
      </c>
      <c r="AZ50" s="3">
        <v>932.8898835157454</v>
      </c>
      <c r="BA50" s="3">
        <v>1259.4013427462564</v>
      </c>
      <c r="BB50" s="3">
        <v>1372.7474635934195</v>
      </c>
      <c r="BC50" s="3">
        <v>1496.2947353168274</v>
      </c>
      <c r="BD50" s="216">
        <f t="shared" si="25"/>
        <v>1630.9612614953421</v>
      </c>
      <c r="BE50" s="216">
        <f t="shared" si="26"/>
        <v>1777.7477750299231</v>
      </c>
      <c r="BF50" s="216">
        <f t="shared" si="27"/>
        <v>1937.7450747826163</v>
      </c>
      <c r="BG50" s="3">
        <v>2112.1421315130519</v>
      </c>
      <c r="BH50" s="216">
        <f t="shared" si="28"/>
        <v>2148.8615707900726</v>
      </c>
      <c r="BI50" s="216">
        <f t="shared" si="29"/>
        <v>2186.21937488199</v>
      </c>
      <c r="BJ50" s="216">
        <f t="shared" si="30"/>
        <v>2224.2266417152682</v>
      </c>
      <c r="BK50" s="216">
        <f t="shared" si="31"/>
        <v>2262.8946621530258</v>
      </c>
      <c r="BL50" s="3">
        <v>2302.2349233492268</v>
      </c>
      <c r="BM50" s="216">
        <f t="shared" si="32"/>
        <v>2342.2591121611795</v>
      </c>
      <c r="BN50" s="216">
        <f t="shared" si="33"/>
        <v>2382.9791186213693</v>
      </c>
      <c r="BO50" s="216">
        <f t="shared" si="34"/>
        <v>2424.4070394696423</v>
      </c>
      <c r="BP50" s="216">
        <f t="shared" si="35"/>
        <v>2466.5551817467981</v>
      </c>
      <c r="BQ50" s="3">
        <v>2509.4360664506576</v>
      </c>
      <c r="BR50" s="202">
        <f t="shared" si="37"/>
        <v>9.000000000000008E-2</v>
      </c>
      <c r="BS50" s="202">
        <f t="shared" si="38"/>
        <v>1.7384928186966464E-2</v>
      </c>
      <c r="BT50" s="202">
        <f t="shared" si="39"/>
        <v>1.7384928186966464E-2</v>
      </c>
      <c r="BU50" s="166"/>
      <c r="BV50" s="166"/>
      <c r="BX50" s="158"/>
      <c r="BY50" s="158"/>
      <c r="BZ50" s="158"/>
    </row>
    <row r="51" spans="1:78" s="11" customFormat="1" x14ac:dyDescent="0.35">
      <c r="A51" s="241" t="s">
        <v>55</v>
      </c>
      <c r="B51" s="3">
        <v>387.63951096872654</v>
      </c>
      <c r="C51" s="3">
        <v>280.35592604616602</v>
      </c>
      <c r="D51" s="3">
        <v>510.2490359280946</v>
      </c>
      <c r="E51" s="3">
        <v>577.02912442645527</v>
      </c>
      <c r="F51" s="170">
        <f>$F$49/$E$49*E51</f>
        <v>517.4008051887979</v>
      </c>
      <c r="G51" s="3">
        <v>446.87984476723392</v>
      </c>
      <c r="H51" s="170">
        <v>456.67385461605755</v>
      </c>
      <c r="I51" s="3">
        <v>444.14027901297442</v>
      </c>
      <c r="J51" s="3">
        <v>472.398329457518</v>
      </c>
      <c r="K51" s="3">
        <v>500.26349438846165</v>
      </c>
      <c r="L51" s="3">
        <v>527.72038375784132</v>
      </c>
      <c r="M51" s="3">
        <v>632.06898438682583</v>
      </c>
      <c r="N51" s="3">
        <v>746.09737790649478</v>
      </c>
      <c r="O51" s="3">
        <v>948.52794383585376</v>
      </c>
      <c r="P51" s="166"/>
      <c r="Q51" s="243">
        <v>224.74958136868565</v>
      </c>
      <c r="R51" s="243">
        <v>220.07193507404421</v>
      </c>
      <c r="S51" s="243">
        <v>222.05395071758571</v>
      </c>
      <c r="T51" s="243">
        <v>234.38910398696092</v>
      </c>
      <c r="U51" s="243"/>
      <c r="V51" s="243">
        <v>255.27825385614321</v>
      </c>
      <c r="W51" s="243"/>
      <c r="X51" s="243">
        <v>286.75538204064833</v>
      </c>
      <c r="Y51" s="243">
        <v>316.77078557639175</v>
      </c>
      <c r="Z51" s="243">
        <v>344.41850942247146</v>
      </c>
      <c r="AA51" s="243">
        <v>372.99891135447638</v>
      </c>
      <c r="AB51" s="243">
        <v>438.34666623723223</v>
      </c>
      <c r="AC51" s="243">
        <v>491.97125562455699</v>
      </c>
      <c r="AD51" s="243">
        <v>555.1072633758705</v>
      </c>
      <c r="AE51" s="166"/>
      <c r="AF51" s="3">
        <v>162.88992960004089</v>
      </c>
      <c r="AG51" s="3">
        <v>60.283990972121813</v>
      </c>
      <c r="AH51" s="3">
        <v>288.19508521050886</v>
      </c>
      <c r="AI51" s="3">
        <v>342.64002043949438</v>
      </c>
      <c r="AJ51" s="3">
        <v>191.60159091109071</v>
      </c>
      <c r="AK51" s="3">
        <v>157.38489697232609</v>
      </c>
      <c r="AL51" s="3">
        <v>155.62754388112626</v>
      </c>
      <c r="AM51" s="3">
        <v>155.84498496599019</v>
      </c>
      <c r="AN51" s="3">
        <v>154.72147240336494</v>
      </c>
      <c r="AO51" s="3">
        <v>193.7223181495936</v>
      </c>
      <c r="AP51" s="3">
        <v>254.1261222819378</v>
      </c>
      <c r="AQ51" s="3">
        <v>393.42068045998326</v>
      </c>
      <c r="AR51" s="166"/>
      <c r="AS51" s="3">
        <v>0</v>
      </c>
      <c r="AT51" s="3">
        <v>0</v>
      </c>
      <c r="AU51" s="3">
        <v>0</v>
      </c>
      <c r="AV51" s="3">
        <v>0</v>
      </c>
      <c r="AW51" s="211">
        <f t="shared" si="22"/>
        <v>0</v>
      </c>
      <c r="AX51" s="3">
        <v>0</v>
      </c>
      <c r="AY51" s="211">
        <f t="shared" si="23"/>
        <v>0</v>
      </c>
      <c r="AZ51" s="3">
        <v>0</v>
      </c>
      <c r="BA51" s="3">
        <v>0</v>
      </c>
      <c r="BB51" s="3">
        <v>0</v>
      </c>
      <c r="BC51" s="3">
        <v>0</v>
      </c>
      <c r="BD51" s="216" t="e">
        <f t="shared" si="25"/>
        <v>#DIV/0!</v>
      </c>
      <c r="BE51" s="216" t="e">
        <f t="shared" si="26"/>
        <v>#DIV/0!</v>
      </c>
      <c r="BF51" s="216" t="e">
        <f t="shared" si="27"/>
        <v>#DIV/0!</v>
      </c>
      <c r="BG51" s="3">
        <v>0</v>
      </c>
      <c r="BH51" s="216" t="e">
        <f t="shared" si="28"/>
        <v>#DIV/0!</v>
      </c>
      <c r="BI51" s="216" t="e">
        <f t="shared" si="29"/>
        <v>#DIV/0!</v>
      </c>
      <c r="BJ51" s="216" t="e">
        <f t="shared" si="30"/>
        <v>#DIV/0!</v>
      </c>
      <c r="BK51" s="216" t="e">
        <f t="shared" si="31"/>
        <v>#DIV/0!</v>
      </c>
      <c r="BL51" s="3">
        <v>0</v>
      </c>
      <c r="BM51" s="216" t="e">
        <f t="shared" si="32"/>
        <v>#DIV/0!</v>
      </c>
      <c r="BN51" s="216" t="e">
        <f t="shared" si="33"/>
        <v>#DIV/0!</v>
      </c>
      <c r="BO51" s="216" t="e">
        <f t="shared" si="34"/>
        <v>#DIV/0!</v>
      </c>
      <c r="BP51" s="216" t="e">
        <f t="shared" si="35"/>
        <v>#DIV/0!</v>
      </c>
      <c r="BQ51" s="3">
        <v>0</v>
      </c>
      <c r="BR51" s="202" t="e">
        <f t="shared" si="37"/>
        <v>#DIV/0!</v>
      </c>
      <c r="BS51" s="202" t="e">
        <f t="shared" si="38"/>
        <v>#DIV/0!</v>
      </c>
      <c r="BT51" s="202" t="e">
        <f t="shared" si="39"/>
        <v>#DIV/0!</v>
      </c>
      <c r="BU51" s="166"/>
      <c r="BV51" s="166"/>
      <c r="BX51" s="158"/>
      <c r="BY51" s="158"/>
      <c r="BZ51" s="158"/>
    </row>
    <row r="52" spans="1:78" s="246" customFormat="1" x14ac:dyDescent="0.35">
      <c r="A52" s="7" t="s">
        <v>32</v>
      </c>
      <c r="B52" s="160">
        <v>1050.2422000000001</v>
      </c>
      <c r="C52" s="160">
        <v>540.21479999999997</v>
      </c>
      <c r="D52" s="160">
        <v>902.3900000000001</v>
      </c>
      <c r="E52" s="160">
        <v>868.04469999999981</v>
      </c>
      <c r="F52" s="169">
        <v>841</v>
      </c>
      <c r="G52" s="160">
        <v>966.67224719426406</v>
      </c>
      <c r="H52" s="169">
        <v>1033.969586721782</v>
      </c>
      <c r="I52" s="160">
        <v>1127.5478972159092</v>
      </c>
      <c r="J52" s="160">
        <v>1280.9879175054114</v>
      </c>
      <c r="K52" s="160">
        <v>1450.5435740662945</v>
      </c>
      <c r="L52" s="160">
        <v>1673.3782946124882</v>
      </c>
      <c r="M52" s="160">
        <v>1953.3355545366283</v>
      </c>
      <c r="N52" s="160">
        <v>2274.6662434453133</v>
      </c>
      <c r="O52" s="160">
        <v>2609.1009848553617</v>
      </c>
      <c r="P52" s="244"/>
      <c r="Q52" s="160">
        <v>524.88364296669886</v>
      </c>
      <c r="R52" s="160">
        <v>502.6348224461679</v>
      </c>
      <c r="S52" s="160">
        <v>475.33714986242967</v>
      </c>
      <c r="T52" s="160">
        <v>486.54511050676308</v>
      </c>
      <c r="U52" s="160"/>
      <c r="V52" s="160">
        <v>502.78776903266663</v>
      </c>
      <c r="W52" s="160"/>
      <c r="X52" s="160">
        <v>520.15779988275801</v>
      </c>
      <c r="Y52" s="160">
        <v>536.92675800810525</v>
      </c>
      <c r="Z52" s="160">
        <v>552.8635281634015</v>
      </c>
      <c r="AA52" s="160">
        <v>575.09866517759565</v>
      </c>
      <c r="AB52" s="160">
        <v>655.06164414336786</v>
      </c>
      <c r="AC52" s="160">
        <v>739.31522950465273</v>
      </c>
      <c r="AD52" s="160">
        <v>820.75259782344881</v>
      </c>
      <c r="AE52" s="244"/>
      <c r="AF52" s="160">
        <v>525.35855703330128</v>
      </c>
      <c r="AG52" s="160">
        <v>37.579977553832116</v>
      </c>
      <c r="AH52" s="160">
        <v>427.05285013757032</v>
      </c>
      <c r="AI52" s="160">
        <v>381.49958949323684</v>
      </c>
      <c r="AJ52" s="160">
        <v>463.88447816159749</v>
      </c>
      <c r="AK52" s="160">
        <v>607.39009733315118</v>
      </c>
      <c r="AL52" s="160">
        <v>744.06115949730645</v>
      </c>
      <c r="AM52" s="160">
        <v>897.68004590289274</v>
      </c>
      <c r="AN52" s="160">
        <v>1098.2796294348925</v>
      </c>
      <c r="AO52" s="160">
        <v>1298.2739103932604</v>
      </c>
      <c r="AP52" s="160">
        <v>1535.3510139406603</v>
      </c>
      <c r="AQ52" s="160">
        <v>1788.3483870319128</v>
      </c>
      <c r="AR52" s="244"/>
      <c r="AS52" s="160">
        <v>520.28232179031011</v>
      </c>
      <c r="AT52" s="160">
        <v>58.496029343148003</v>
      </c>
      <c r="AU52" s="160">
        <v>365.60954300336556</v>
      </c>
      <c r="AV52" s="160">
        <v>464.32411961427425</v>
      </c>
      <c r="AW52" s="169">
        <f t="shared" si="22"/>
        <v>464.32411961427425</v>
      </c>
      <c r="AX52" s="160">
        <v>589.69163191012831</v>
      </c>
      <c r="AY52" s="169">
        <f t="shared" si="23"/>
        <v>589.69163191012831</v>
      </c>
      <c r="AZ52" s="160">
        <v>748.908372525863</v>
      </c>
      <c r="BA52" s="160">
        <v>951.113633107846</v>
      </c>
      <c r="BB52" s="160">
        <v>1207.9143140469644</v>
      </c>
      <c r="BC52" s="160">
        <v>1328.705745451661</v>
      </c>
      <c r="BD52" s="217">
        <f t="shared" si="25"/>
        <v>1427.972372451818</v>
      </c>
      <c r="BE52" s="217">
        <f t="shared" si="26"/>
        <v>1534.6551359966686</v>
      </c>
      <c r="BF52" s="217">
        <f t="shared" si="27"/>
        <v>1649.30809018185</v>
      </c>
      <c r="BG52" s="160">
        <v>1772.5266820761522</v>
      </c>
      <c r="BH52" s="217">
        <f t="shared" si="28"/>
        <v>1789.9077200914451</v>
      </c>
      <c r="BI52" s="217">
        <f t="shared" si="29"/>
        <v>1807.4591930488712</v>
      </c>
      <c r="BJ52" s="217">
        <f t="shared" si="30"/>
        <v>1825.1827721989894</v>
      </c>
      <c r="BK52" s="217">
        <f t="shared" si="31"/>
        <v>1843.0801451803038</v>
      </c>
      <c r="BL52" s="160">
        <v>1861.1530161799596</v>
      </c>
      <c r="BM52" s="217">
        <f t="shared" si="32"/>
        <v>1879.4031060960174</v>
      </c>
      <c r="BN52" s="217">
        <f t="shared" si="33"/>
        <v>1897.8321527013147</v>
      </c>
      <c r="BO52" s="217">
        <f t="shared" si="34"/>
        <v>1916.4419108089389</v>
      </c>
      <c r="BP52" s="217">
        <f t="shared" si="35"/>
        <v>1935.2341524393189</v>
      </c>
      <c r="BQ52" s="160">
        <v>1954.2106669889579</v>
      </c>
      <c r="BR52" s="245">
        <f t="shared" si="37"/>
        <v>7.4709263010233951E-2</v>
      </c>
      <c r="BS52" s="245">
        <f t="shared" si="38"/>
        <v>9.805797673485328E-3</v>
      </c>
      <c r="BT52" s="245">
        <f t="shared" si="39"/>
        <v>9.805797673485328E-3</v>
      </c>
      <c r="BU52" s="244"/>
      <c r="BV52" s="244"/>
    </row>
    <row r="53" spans="1:78" s="11" customFormat="1" x14ac:dyDescent="0.35">
      <c r="A53" s="241" t="s">
        <v>58</v>
      </c>
      <c r="B53" s="160">
        <v>415.92731359923016</v>
      </c>
      <c r="C53" s="160">
        <v>196.56989824765071</v>
      </c>
      <c r="D53" s="160">
        <v>344.54097532908332</v>
      </c>
      <c r="E53" s="160">
        <v>321.07565452406351</v>
      </c>
      <c r="F53" s="169">
        <f>$F$52/$E$52*E53</f>
        <v>311.07225866909556</v>
      </c>
      <c r="G53" s="160">
        <v>370.12436919485202</v>
      </c>
      <c r="H53" s="169">
        <v>395.8915156226202</v>
      </c>
      <c r="I53" s="160">
        <v>438.73277405088453</v>
      </c>
      <c r="J53" s="160">
        <v>505.0109689769065</v>
      </c>
      <c r="K53" s="160">
        <v>578.66628969206101</v>
      </c>
      <c r="L53" s="160">
        <v>676.17123631268248</v>
      </c>
      <c r="M53" s="160">
        <v>797.64026738389055</v>
      </c>
      <c r="N53" s="160">
        <v>939.11864722586836</v>
      </c>
      <c r="O53" s="160">
        <v>1089.1066590688795</v>
      </c>
      <c r="P53" s="166"/>
      <c r="Q53" s="243">
        <v>156.90907172074293</v>
      </c>
      <c r="R53" s="243">
        <v>149.67976879059898</v>
      </c>
      <c r="S53" s="243">
        <v>137.40060083422799</v>
      </c>
      <c r="T53" s="243">
        <v>141.24639327331471</v>
      </c>
      <c r="U53" s="243"/>
      <c r="V53" s="243">
        <v>146.58797456628298</v>
      </c>
      <c r="W53" s="243"/>
      <c r="X53" s="243">
        <v>152.30010878690874</v>
      </c>
      <c r="Y53" s="243">
        <v>157.87877395646825</v>
      </c>
      <c r="Z53" s="243">
        <v>163.25347867904492</v>
      </c>
      <c r="AA53" s="243">
        <v>170.53555592667982</v>
      </c>
      <c r="AB53" s="243">
        <v>195.87904833997226</v>
      </c>
      <c r="AC53" s="243">
        <v>238.83118147709195</v>
      </c>
      <c r="AD53" s="243">
        <v>284.85343888966582</v>
      </c>
      <c r="AE53" s="166"/>
      <c r="AF53" s="160">
        <v>259.01824187848729</v>
      </c>
      <c r="AG53" s="160">
        <v>46.890129457051771</v>
      </c>
      <c r="AH53" s="160">
        <v>207.14037449485534</v>
      </c>
      <c r="AI53" s="160">
        <v>179.8292612507488</v>
      </c>
      <c r="AJ53" s="160">
        <v>223.53639462856916</v>
      </c>
      <c r="AK53" s="160">
        <v>286.43266526397582</v>
      </c>
      <c r="AL53" s="160">
        <v>347.1321950204383</v>
      </c>
      <c r="AM53" s="160">
        <v>415.4128110130161</v>
      </c>
      <c r="AN53" s="160">
        <v>505.63568038600272</v>
      </c>
      <c r="AO53" s="160">
        <v>601.76121904391823</v>
      </c>
      <c r="AP53" s="160">
        <v>700.28746574877619</v>
      </c>
      <c r="AQ53" s="160">
        <v>804.25322017921349</v>
      </c>
      <c r="AR53" s="166"/>
      <c r="AS53" s="160">
        <v>344.3752318463919</v>
      </c>
      <c r="AT53" s="160">
        <v>37.148827771971789</v>
      </c>
      <c r="AU53" s="160">
        <v>285.99784598440283</v>
      </c>
      <c r="AV53" s="160">
        <v>333.07407168748091</v>
      </c>
      <c r="AW53" s="211">
        <f t="shared" si="22"/>
        <v>333.07407168748091</v>
      </c>
      <c r="AX53" s="160">
        <v>397.51758987683581</v>
      </c>
      <c r="AY53" s="211">
        <f t="shared" si="23"/>
        <v>397.51758987683581</v>
      </c>
      <c r="AZ53" s="160">
        <v>478.85769672619949</v>
      </c>
      <c r="BA53" s="160">
        <v>585.00504700610941</v>
      </c>
      <c r="BB53" s="160">
        <v>721.98354091199644</v>
      </c>
      <c r="BC53" s="160">
        <v>783.25101456674952</v>
      </c>
      <c r="BD53" s="217">
        <f t="shared" si="25"/>
        <v>833.51446784405232</v>
      </c>
      <c r="BE53" s="217">
        <f t="shared" si="26"/>
        <v>887.0034703876488</v>
      </c>
      <c r="BF53" s="217">
        <f t="shared" si="27"/>
        <v>943.92501490080372</v>
      </c>
      <c r="BG53" s="160">
        <v>1004.4993773993797</v>
      </c>
      <c r="BH53" s="217">
        <f t="shared" si="28"/>
        <v>1009.5950199697423</v>
      </c>
      <c r="BI53" s="217">
        <f t="shared" si="29"/>
        <v>1014.7165118076995</v>
      </c>
      <c r="BJ53" s="217">
        <f t="shared" si="30"/>
        <v>1019.8639840418823</v>
      </c>
      <c r="BK53" s="217">
        <f t="shared" si="31"/>
        <v>1025.0375684661135</v>
      </c>
      <c r="BL53" s="160">
        <v>1030.2373975427827</v>
      </c>
      <c r="BM53" s="217">
        <f t="shared" si="32"/>
        <v>1036.3649011365687</v>
      </c>
      <c r="BN53" s="217">
        <f t="shared" si="33"/>
        <v>1042.5288490492869</v>
      </c>
      <c r="BO53" s="217">
        <f t="shared" si="34"/>
        <v>1048.72945803942</v>
      </c>
      <c r="BP53" s="217">
        <f t="shared" si="35"/>
        <v>1054.9669461546569</v>
      </c>
      <c r="BQ53" s="160">
        <v>1061.2415327395606</v>
      </c>
      <c r="BR53" s="202">
        <f t="shared" si="37"/>
        <v>6.4172854350026842E-2</v>
      </c>
      <c r="BS53" s="202">
        <f t="shared" si="38"/>
        <v>5.0728180474886031E-3</v>
      </c>
      <c r="BT53" s="202">
        <f t="shared" si="39"/>
        <v>5.9476617800913179E-3</v>
      </c>
      <c r="BU53" s="166"/>
      <c r="BV53" s="166"/>
      <c r="BX53" s="158"/>
      <c r="BY53" s="158"/>
      <c r="BZ53" s="158"/>
    </row>
    <row r="54" spans="1:78" s="11" customFormat="1" x14ac:dyDescent="0.35">
      <c r="A54" s="241" t="s">
        <v>67</v>
      </c>
      <c r="B54" s="160">
        <v>488.14829392185868</v>
      </c>
      <c r="C54" s="160">
        <v>230.66927271372566</v>
      </c>
      <c r="D54" s="160">
        <v>415.55465406868746</v>
      </c>
      <c r="E54" s="160">
        <v>401.97012672741027</v>
      </c>
      <c r="F54" s="169">
        <f t="shared" ref="F54:F56" si="40">$F$52/$E$52*E54</f>
        <v>389.44639207837122</v>
      </c>
      <c r="G54" s="160">
        <v>444.93275572065096</v>
      </c>
      <c r="H54" s="169">
        <v>475.90787765629653</v>
      </c>
      <c r="I54" s="160">
        <v>517.46789296851318</v>
      </c>
      <c r="J54" s="160">
        <v>585.59391992186841</v>
      </c>
      <c r="K54" s="160">
        <v>660.61501241642327</v>
      </c>
      <c r="L54" s="160">
        <v>759.02402376445355</v>
      </c>
      <c r="M54" s="160">
        <v>878.65470157164134</v>
      </c>
      <c r="N54" s="160">
        <v>1012.8787149951022</v>
      </c>
      <c r="O54" s="160">
        <v>1149.886820410808</v>
      </c>
      <c r="P54" s="166"/>
      <c r="Q54" s="243">
        <v>9.8817905270125159</v>
      </c>
      <c r="R54" s="243">
        <v>9.3220711425494454</v>
      </c>
      <c r="S54" s="243">
        <v>7.6480377343615542</v>
      </c>
      <c r="T54" s="243">
        <v>9.0740793133688928</v>
      </c>
      <c r="U54" s="243"/>
      <c r="V54" s="243">
        <v>10.664300373200751</v>
      </c>
      <c r="W54" s="243"/>
      <c r="X54" s="243">
        <v>12.364492456515871</v>
      </c>
      <c r="Y54" s="243">
        <v>14.137803210502097</v>
      </c>
      <c r="Z54" s="243">
        <v>15.972938611923931</v>
      </c>
      <c r="AA54" s="243">
        <v>18.087774039813411</v>
      </c>
      <c r="AB54" s="243">
        <v>23.957066036843809</v>
      </c>
      <c r="AC54" s="243">
        <v>27.038407657723987</v>
      </c>
      <c r="AD54" s="243">
        <v>30.016753937227982</v>
      </c>
      <c r="AE54" s="166"/>
      <c r="AF54" s="160">
        <v>478.26650339484615</v>
      </c>
      <c r="AG54" s="160">
        <v>221.34720157117621</v>
      </c>
      <c r="AH54" s="160">
        <v>407.90661633432592</v>
      </c>
      <c r="AI54" s="160">
        <v>392.89604741404139</v>
      </c>
      <c r="AJ54" s="160">
        <v>434.26845534745019</v>
      </c>
      <c r="AK54" s="160">
        <v>505.10340051199734</v>
      </c>
      <c r="AL54" s="160">
        <v>571.45611671136635</v>
      </c>
      <c r="AM54" s="160">
        <v>644.64207380449932</v>
      </c>
      <c r="AN54" s="160">
        <v>740.93624972463999</v>
      </c>
      <c r="AO54" s="160">
        <v>854.69763553479754</v>
      </c>
      <c r="AP54" s="160">
        <v>985.84030733737825</v>
      </c>
      <c r="AQ54" s="160">
        <v>1119.87006647358</v>
      </c>
      <c r="AR54" s="166"/>
      <c r="AS54" s="160">
        <v>175.90708994391821</v>
      </c>
      <c r="AT54" s="160">
        <v>21.347201571176214</v>
      </c>
      <c r="AU54" s="160">
        <v>79.61169701896273</v>
      </c>
      <c r="AV54" s="160">
        <v>131.25004792679334</v>
      </c>
      <c r="AW54" s="211">
        <f t="shared" si="22"/>
        <v>131.25004792679334</v>
      </c>
      <c r="AX54" s="160">
        <v>192.17404203329252</v>
      </c>
      <c r="AY54" s="211">
        <f t="shared" si="23"/>
        <v>192.17404203329252</v>
      </c>
      <c r="AZ54" s="160">
        <v>270.05067579966351</v>
      </c>
      <c r="BA54" s="160">
        <v>366.10858610173659</v>
      </c>
      <c r="BB54" s="160">
        <v>485.93077313496786</v>
      </c>
      <c r="BC54" s="160">
        <v>545.45473088491144</v>
      </c>
      <c r="BD54" s="217">
        <f t="shared" si="25"/>
        <v>594.17339224080013</v>
      </c>
      <c r="BE54" s="217">
        <f t="shared" si="26"/>
        <v>647.24348338529683</v>
      </c>
      <c r="BF54" s="217">
        <f t="shared" si="27"/>
        <v>705.05366321579743</v>
      </c>
      <c r="BG54" s="160">
        <v>768.02730467677247</v>
      </c>
      <c r="BH54" s="217">
        <f t="shared" si="28"/>
        <v>780.21215628245318</v>
      </c>
      <c r="BI54" s="217">
        <f t="shared" si="29"/>
        <v>792.59032212025602</v>
      </c>
      <c r="BJ54" s="217">
        <f t="shared" si="30"/>
        <v>805.16486914524546</v>
      </c>
      <c r="BK54" s="217">
        <f t="shared" si="31"/>
        <v>817.93891297012101</v>
      </c>
      <c r="BL54" s="160">
        <v>830.91561863717709</v>
      </c>
      <c r="BM54" s="217">
        <f t="shared" si="32"/>
        <v>842.97137509697018</v>
      </c>
      <c r="BN54" s="217">
        <f t="shared" si="33"/>
        <v>855.20204855261443</v>
      </c>
      <c r="BO54" s="217">
        <f t="shared" si="34"/>
        <v>867.61017687517085</v>
      </c>
      <c r="BP54" s="217">
        <f t="shared" si="35"/>
        <v>880.198334757677</v>
      </c>
      <c r="BQ54" s="160">
        <v>892.96913424939726</v>
      </c>
      <c r="BR54" s="202">
        <f t="shared" si="37"/>
        <v>8.9317515455133334E-2</v>
      </c>
      <c r="BS54" s="202">
        <f t="shared" si="38"/>
        <v>1.586512814255836E-2</v>
      </c>
      <c r="BT54" s="202">
        <f t="shared" si="39"/>
        <v>1.4509002104890367E-2</v>
      </c>
      <c r="BU54" s="166"/>
      <c r="BV54" s="166"/>
      <c r="BX54" s="158"/>
      <c r="BY54" s="158"/>
      <c r="BZ54" s="158"/>
    </row>
    <row r="55" spans="1:78" s="11" customFormat="1" x14ac:dyDescent="0.35">
      <c r="A55" s="241" t="s">
        <v>68</v>
      </c>
      <c r="B55" s="160">
        <v>74.664681115307388</v>
      </c>
      <c r="C55" s="160">
        <v>68.156235142534996</v>
      </c>
      <c r="D55" s="160">
        <v>97.996730654331003</v>
      </c>
      <c r="E55" s="160">
        <v>95.740906747511929</v>
      </c>
      <c r="F55" s="169">
        <f t="shared" si="40"/>
        <v>92.758014160627383</v>
      </c>
      <c r="G55" s="160">
        <v>104.82952522523466</v>
      </c>
      <c r="H55" s="169">
        <v>112.12749842356254</v>
      </c>
      <c r="I55" s="160">
        <v>121.27713955250664</v>
      </c>
      <c r="J55" s="160">
        <v>137.21378995756916</v>
      </c>
      <c r="K55" s="160">
        <v>154.81997601589975</v>
      </c>
      <c r="L55" s="160">
        <v>177.84993931034126</v>
      </c>
      <c r="M55" s="160">
        <v>208.63860889030218</v>
      </c>
      <c r="N55" s="160">
        <v>244.73174061586184</v>
      </c>
      <c r="O55" s="160">
        <v>282.71942404799358</v>
      </c>
      <c r="P55" s="166"/>
      <c r="Q55" s="243">
        <v>278.44535762644176</v>
      </c>
      <c r="R55" s="243">
        <v>286.1452146370919</v>
      </c>
      <c r="S55" s="243">
        <v>259.90189599891022</v>
      </c>
      <c r="T55" s="243">
        <v>264.40178293317399</v>
      </c>
      <c r="U55" s="243"/>
      <c r="V55" s="243">
        <v>271.54579132967808</v>
      </c>
      <c r="W55" s="243"/>
      <c r="X55" s="243">
        <v>279.18617896396984</v>
      </c>
      <c r="Y55" s="243">
        <v>286.38969688420593</v>
      </c>
      <c r="Z55" s="243">
        <v>293.03987959957942</v>
      </c>
      <c r="AA55" s="243">
        <v>302.90069892985531</v>
      </c>
      <c r="AB55" s="243">
        <v>340.63205495455128</v>
      </c>
      <c r="AC55" s="243">
        <v>366.68561684299635</v>
      </c>
      <c r="AD55" s="243">
        <v>387.36250555926711</v>
      </c>
      <c r="AE55" s="166"/>
      <c r="AF55" s="160">
        <v>-203.78067651113437</v>
      </c>
      <c r="AG55" s="160">
        <v>-217.9889794945569</v>
      </c>
      <c r="AH55" s="160">
        <v>-161.90516534457922</v>
      </c>
      <c r="AI55" s="160">
        <v>-168.66087618566206</v>
      </c>
      <c r="AJ55" s="160">
        <v>-166.71626610444343</v>
      </c>
      <c r="AK55" s="160">
        <v>-157.9090394114632</v>
      </c>
      <c r="AL55" s="160">
        <v>-149.17590692663677</v>
      </c>
      <c r="AM55" s="160">
        <v>-138.21990358367967</v>
      </c>
      <c r="AN55" s="160">
        <v>-125.05075961951405</v>
      </c>
      <c r="AO55" s="160">
        <v>-131.9934460642491</v>
      </c>
      <c r="AP55" s="160">
        <v>-121.95387622713451</v>
      </c>
      <c r="AQ55" s="160">
        <v>-104.64308151127352</v>
      </c>
      <c r="AR55" s="166"/>
      <c r="AS55" s="160">
        <v>0</v>
      </c>
      <c r="AT55" s="160">
        <v>0</v>
      </c>
      <c r="AU55" s="160">
        <v>0</v>
      </c>
      <c r="AV55" s="160">
        <v>0</v>
      </c>
      <c r="AW55" s="211">
        <f t="shared" si="22"/>
        <v>0</v>
      </c>
      <c r="AX55" s="160">
        <v>0</v>
      </c>
      <c r="AY55" s="211">
        <f t="shared" si="23"/>
        <v>0</v>
      </c>
      <c r="AZ55" s="160">
        <v>0</v>
      </c>
      <c r="BA55" s="160">
        <v>0</v>
      </c>
      <c r="BB55" s="160">
        <v>0</v>
      </c>
      <c r="BC55" s="160">
        <v>0</v>
      </c>
      <c r="BD55" s="217" t="e">
        <f t="shared" si="25"/>
        <v>#DIV/0!</v>
      </c>
      <c r="BE55" s="217" t="e">
        <f t="shared" si="26"/>
        <v>#DIV/0!</v>
      </c>
      <c r="BF55" s="217" t="e">
        <f t="shared" si="27"/>
        <v>#DIV/0!</v>
      </c>
      <c r="BG55" s="160">
        <v>0</v>
      </c>
      <c r="BH55" s="217" t="e">
        <f t="shared" si="28"/>
        <v>#DIV/0!</v>
      </c>
      <c r="BI55" s="217" t="e">
        <f t="shared" si="29"/>
        <v>#DIV/0!</v>
      </c>
      <c r="BJ55" s="217" t="e">
        <f t="shared" si="30"/>
        <v>#DIV/0!</v>
      </c>
      <c r="BK55" s="217" t="e">
        <f t="shared" si="31"/>
        <v>#DIV/0!</v>
      </c>
      <c r="BL55" s="160">
        <v>0</v>
      </c>
      <c r="BM55" s="217" t="e">
        <f t="shared" si="32"/>
        <v>#DIV/0!</v>
      </c>
      <c r="BN55" s="217" t="e">
        <f t="shared" si="33"/>
        <v>#DIV/0!</v>
      </c>
      <c r="BO55" s="217" t="e">
        <f t="shared" si="34"/>
        <v>#DIV/0!</v>
      </c>
      <c r="BP55" s="217" t="e">
        <f t="shared" si="35"/>
        <v>#DIV/0!</v>
      </c>
      <c r="BQ55" s="160">
        <v>0</v>
      </c>
      <c r="BR55" s="202" t="e">
        <f t="shared" si="37"/>
        <v>#DIV/0!</v>
      </c>
      <c r="BS55" s="202" t="e">
        <f t="shared" si="38"/>
        <v>#DIV/0!</v>
      </c>
      <c r="BT55" s="202" t="e">
        <f t="shared" si="39"/>
        <v>#DIV/0!</v>
      </c>
      <c r="BU55" s="166"/>
      <c r="BV55" s="166"/>
      <c r="BX55" s="158"/>
      <c r="BY55" s="158"/>
      <c r="BZ55" s="158"/>
    </row>
    <row r="56" spans="1:78" s="11" customFormat="1" x14ac:dyDescent="0.35">
      <c r="A56" s="241" t="s">
        <v>69</v>
      </c>
      <c r="B56" s="160">
        <v>71.501911363603895</v>
      </c>
      <c r="C56" s="160">
        <v>44.819393896088592</v>
      </c>
      <c r="D56" s="160">
        <v>44.297639947898197</v>
      </c>
      <c r="E56" s="160">
        <v>49.258012001014229</v>
      </c>
      <c r="F56" s="169">
        <f t="shared" si="40"/>
        <v>47.723335091905952</v>
      </c>
      <c r="G56" s="160">
        <v>46.785597053526388</v>
      </c>
      <c r="H56" s="169">
        <v>50.042695019302649</v>
      </c>
      <c r="I56" s="160">
        <v>50.070090644004814</v>
      </c>
      <c r="J56" s="160">
        <v>53.169238649067545</v>
      </c>
      <c r="K56" s="160">
        <v>56.44229594191021</v>
      </c>
      <c r="L56" s="160">
        <v>60.333095225010908</v>
      </c>
      <c r="M56" s="160">
        <v>68.401976690794271</v>
      </c>
      <c r="N56" s="160">
        <v>77.937140608480959</v>
      </c>
      <c r="O56" s="160">
        <v>87.388081327680794</v>
      </c>
      <c r="P56" s="166"/>
      <c r="Q56" s="243">
        <v>79.647423092501654</v>
      </c>
      <c r="R56" s="243">
        <v>57.487767875927545</v>
      </c>
      <c r="S56" s="243">
        <v>70.386615294929911</v>
      </c>
      <c r="T56" s="243">
        <v>71.822854986905512</v>
      </c>
      <c r="U56" s="243"/>
      <c r="V56" s="243">
        <v>73.989702763504809</v>
      </c>
      <c r="W56" s="243"/>
      <c r="X56" s="243">
        <v>76.307019675363591</v>
      </c>
      <c r="Y56" s="243">
        <v>78.520483956928913</v>
      </c>
      <c r="Z56" s="243">
        <v>80.597231272853222</v>
      </c>
      <c r="AA56" s="243">
        <v>83.574636281247081</v>
      </c>
      <c r="AB56" s="243">
        <v>94.593474812000522</v>
      </c>
      <c r="AC56" s="243">
        <v>106.76002352684047</v>
      </c>
      <c r="AD56" s="243">
        <v>118.51989943728786</v>
      </c>
      <c r="AE56" s="166"/>
      <c r="AF56" s="160">
        <v>-8.145511728897759</v>
      </c>
      <c r="AG56" s="160">
        <v>-12.668373979838954</v>
      </c>
      <c r="AH56" s="160">
        <v>-26.088975347031713</v>
      </c>
      <c r="AI56" s="160">
        <v>-22.564842985891282</v>
      </c>
      <c r="AJ56" s="160">
        <v>-27.204105709978421</v>
      </c>
      <c r="AK56" s="160">
        <v>-26.236929031358777</v>
      </c>
      <c r="AL56" s="160">
        <v>-25.351245307861369</v>
      </c>
      <c r="AM56" s="160">
        <v>-24.154935330943012</v>
      </c>
      <c r="AN56" s="160">
        <v>-23.241541056236173</v>
      </c>
      <c r="AO56" s="160">
        <v>-26.191498121206251</v>
      </c>
      <c r="AP56" s="160">
        <v>-28.822882918359511</v>
      </c>
      <c r="AQ56" s="160">
        <v>-31.131818109607067</v>
      </c>
      <c r="AR56" s="166"/>
      <c r="AS56" s="160">
        <v>0</v>
      </c>
      <c r="AT56" s="160">
        <v>0</v>
      </c>
      <c r="AU56" s="160">
        <v>0</v>
      </c>
      <c r="AV56" s="160">
        <v>0</v>
      </c>
      <c r="AW56" s="211">
        <f t="shared" si="22"/>
        <v>0</v>
      </c>
      <c r="AX56" s="160">
        <v>0</v>
      </c>
      <c r="AY56" s="211">
        <f t="shared" si="23"/>
        <v>0</v>
      </c>
      <c r="AZ56" s="160">
        <v>0</v>
      </c>
      <c r="BA56" s="160">
        <v>0</v>
      </c>
      <c r="BB56" s="160">
        <v>0</v>
      </c>
      <c r="BC56" s="160">
        <v>0</v>
      </c>
      <c r="BD56" s="217" t="e">
        <f t="shared" si="25"/>
        <v>#DIV/0!</v>
      </c>
      <c r="BE56" s="217" t="e">
        <f t="shared" si="26"/>
        <v>#DIV/0!</v>
      </c>
      <c r="BF56" s="217" t="e">
        <f t="shared" si="27"/>
        <v>#DIV/0!</v>
      </c>
      <c r="BG56" s="160">
        <v>0</v>
      </c>
      <c r="BH56" s="217" t="e">
        <f t="shared" si="28"/>
        <v>#DIV/0!</v>
      </c>
      <c r="BI56" s="217" t="e">
        <f t="shared" si="29"/>
        <v>#DIV/0!</v>
      </c>
      <c r="BJ56" s="217" t="e">
        <f t="shared" si="30"/>
        <v>#DIV/0!</v>
      </c>
      <c r="BK56" s="217" t="e">
        <f t="shared" si="31"/>
        <v>#DIV/0!</v>
      </c>
      <c r="BL56" s="160">
        <v>0</v>
      </c>
      <c r="BM56" s="217" t="e">
        <f t="shared" si="32"/>
        <v>#DIV/0!</v>
      </c>
      <c r="BN56" s="217" t="e">
        <f t="shared" si="33"/>
        <v>#DIV/0!</v>
      </c>
      <c r="BO56" s="217" t="e">
        <f t="shared" si="34"/>
        <v>#DIV/0!</v>
      </c>
      <c r="BP56" s="217" t="e">
        <f t="shared" si="35"/>
        <v>#DIV/0!</v>
      </c>
      <c r="BQ56" s="160">
        <v>0</v>
      </c>
      <c r="BR56" s="202" t="e">
        <f t="shared" si="37"/>
        <v>#DIV/0!</v>
      </c>
      <c r="BS56" s="202" t="e">
        <f t="shared" si="38"/>
        <v>#DIV/0!</v>
      </c>
      <c r="BT56" s="202" t="e">
        <f t="shared" si="39"/>
        <v>#DIV/0!</v>
      </c>
      <c r="BU56" s="166"/>
      <c r="BV56" s="166"/>
      <c r="BX56" s="158"/>
      <c r="BY56" s="158"/>
      <c r="BZ56" s="158"/>
    </row>
    <row r="57" spans="1:78" s="246" customFormat="1" x14ac:dyDescent="0.35">
      <c r="A57" s="7" t="s">
        <v>29</v>
      </c>
      <c r="B57" s="160">
        <v>706.83840000000009</v>
      </c>
      <c r="C57" s="160">
        <v>646.85440000000006</v>
      </c>
      <c r="D57" s="160">
        <v>844.70839999999998</v>
      </c>
      <c r="E57" s="160">
        <v>836.32619999999997</v>
      </c>
      <c r="F57" s="169">
        <v>837</v>
      </c>
      <c r="G57" s="160">
        <v>1216.8023309090909</v>
      </c>
      <c r="H57" s="169">
        <v>1211</v>
      </c>
      <c r="I57" s="160">
        <v>1490.457218181818</v>
      </c>
      <c r="J57" s="160">
        <v>1766.4997418181815</v>
      </c>
      <c r="K57" s="160">
        <v>1970.4286290909095</v>
      </c>
      <c r="L57" s="160">
        <v>2103.3775163636365</v>
      </c>
      <c r="M57" s="160">
        <v>2725.133792727273</v>
      </c>
      <c r="N57" s="160">
        <v>3529.1900472727275</v>
      </c>
      <c r="O57" s="160">
        <v>4363.0917563636367</v>
      </c>
      <c r="P57" s="244"/>
      <c r="Q57" s="160">
        <v>634.66848490275311</v>
      </c>
      <c r="R57" s="160">
        <v>589.16683856666168</v>
      </c>
      <c r="S57" s="160">
        <v>585.59198828526041</v>
      </c>
      <c r="T57" s="160">
        <v>597.54355475961461</v>
      </c>
      <c r="U57" s="160"/>
      <c r="V57" s="160">
        <v>616.86305694869839</v>
      </c>
      <c r="W57" s="160"/>
      <c r="X57" s="160">
        <v>636.81841515787687</v>
      </c>
      <c r="Y57" s="160">
        <v>656.98330237033213</v>
      </c>
      <c r="Z57" s="160">
        <v>676.03548561037758</v>
      </c>
      <c r="AA57" s="160">
        <v>701.71281792895411</v>
      </c>
      <c r="AB57" s="160">
        <v>794.75101055389632</v>
      </c>
      <c r="AC57" s="160">
        <v>891.36542632680221</v>
      </c>
      <c r="AD57" s="160">
        <v>984.20441298505989</v>
      </c>
      <c r="AE57" s="244"/>
      <c r="AF57" s="160">
        <v>72.1699150972469</v>
      </c>
      <c r="AG57" s="160">
        <v>57.687561433338317</v>
      </c>
      <c r="AH57" s="160">
        <v>259.11641171473968</v>
      </c>
      <c r="AI57" s="160">
        <v>238.78264524038525</v>
      </c>
      <c r="AJ57" s="160">
        <v>599.93927396039248</v>
      </c>
      <c r="AK57" s="160">
        <v>853.63880302394114</v>
      </c>
      <c r="AL57" s="160">
        <v>1109.5164394478493</v>
      </c>
      <c r="AM57" s="160">
        <v>1294.3931434805318</v>
      </c>
      <c r="AN57" s="160">
        <v>1401.6646984346826</v>
      </c>
      <c r="AO57" s="160">
        <v>1930.3827821733767</v>
      </c>
      <c r="AP57" s="160">
        <v>2637.8246209459253</v>
      </c>
      <c r="AQ57" s="160">
        <v>3378.8873433785766</v>
      </c>
      <c r="AR57" s="244"/>
      <c r="AS57" s="160">
        <v>84.899563193557512</v>
      </c>
      <c r="AT57" s="160">
        <v>3.0086858433683528</v>
      </c>
      <c r="AU57" s="160">
        <v>115.69343235029406</v>
      </c>
      <c r="AV57" s="160">
        <v>148.08759340837639</v>
      </c>
      <c r="AW57" s="169">
        <f t="shared" si="22"/>
        <v>148.08759340837639</v>
      </c>
      <c r="AX57" s="160">
        <v>189.5521195627218</v>
      </c>
      <c r="AY57" s="169">
        <f t="shared" si="23"/>
        <v>189.5521195627218</v>
      </c>
      <c r="AZ57" s="160">
        <v>242.6267130402839</v>
      </c>
      <c r="BA57" s="160">
        <v>310.56219269156338</v>
      </c>
      <c r="BB57" s="160">
        <v>397.51960664520112</v>
      </c>
      <c r="BC57" s="160">
        <v>508.82509650585746</v>
      </c>
      <c r="BD57" s="217">
        <f t="shared" si="25"/>
        <v>630.61475996786169</v>
      </c>
      <c r="BE57" s="217">
        <f t="shared" si="26"/>
        <v>781.55534823299718</v>
      </c>
      <c r="BF57" s="217">
        <f t="shared" si="27"/>
        <v>968.62427131063566</v>
      </c>
      <c r="BG57" s="160">
        <v>1200.4690148858836</v>
      </c>
      <c r="BH57" s="217">
        <f t="shared" si="28"/>
        <v>1284.034114058393</v>
      </c>
      <c r="BI57" s="217">
        <f t="shared" si="29"/>
        <v>1373.4162111818036</v>
      </c>
      <c r="BJ57" s="217">
        <f t="shared" si="30"/>
        <v>1469.0202296690695</v>
      </c>
      <c r="BK57" s="217">
        <f t="shared" si="31"/>
        <v>1571.2792798040603</v>
      </c>
      <c r="BL57" s="160">
        <v>1680.6566208402369</v>
      </c>
      <c r="BM57" s="217">
        <f t="shared" si="32"/>
        <v>1797.6477596817504</v>
      </c>
      <c r="BN57" s="217">
        <f t="shared" si="33"/>
        <v>1922.7826956545252</v>
      </c>
      <c r="BO57" s="217">
        <f t="shared" si="34"/>
        <v>2056.6283215366975</v>
      </c>
      <c r="BP57" s="217">
        <f t="shared" si="35"/>
        <v>2199.7909917256848</v>
      </c>
      <c r="BQ57" s="160">
        <v>2352.9192691763315</v>
      </c>
      <c r="BR57" s="245">
        <f t="shared" si="37"/>
        <v>0.2393546707863734</v>
      </c>
      <c r="BS57" s="245">
        <f t="shared" si="38"/>
        <v>6.9610375725068785E-2</v>
      </c>
      <c r="BT57" s="245">
        <f t="shared" si="39"/>
        <v>6.9610375725068785E-2</v>
      </c>
      <c r="BU57" s="244"/>
      <c r="BV57" s="244"/>
    </row>
    <row r="58" spans="1:78" s="11" customFormat="1" x14ac:dyDescent="0.35">
      <c r="A58" s="241" t="s">
        <v>70</v>
      </c>
      <c r="B58" s="3">
        <v>266.59447888039352</v>
      </c>
      <c r="C58" s="3">
        <v>189.6460593662573</v>
      </c>
      <c r="D58" s="3">
        <v>266.08723014840433</v>
      </c>
      <c r="E58" s="3">
        <v>263.23169819881156</v>
      </c>
      <c r="F58" s="170">
        <f>$F$57/$E$57*E58</f>
        <v>263.4437751590292</v>
      </c>
      <c r="G58" s="3">
        <v>376.86939502782332</v>
      </c>
      <c r="H58" s="170">
        <v>375.07229053195454</v>
      </c>
      <c r="I58" s="3">
        <v>454.11670817488005</v>
      </c>
      <c r="J58" s="3">
        <v>529.09753953454856</v>
      </c>
      <c r="K58" s="3">
        <v>581.98018612187661</v>
      </c>
      <c r="L58" s="3">
        <v>615.81378091392139</v>
      </c>
      <c r="M58" s="3">
        <v>777.53801447153319</v>
      </c>
      <c r="N58" s="3">
        <v>979.56918033373313</v>
      </c>
      <c r="O58" s="3">
        <v>1179.9282190541935</v>
      </c>
      <c r="P58" s="166"/>
      <c r="Q58" s="243">
        <v>13.67997499931738</v>
      </c>
      <c r="R58" s="243">
        <v>13.907710945592385</v>
      </c>
      <c r="S58" s="243">
        <v>12.795028633536162</v>
      </c>
      <c r="T58" s="243">
        <v>12.918005161350038</v>
      </c>
      <c r="U58" s="243"/>
      <c r="V58" s="243">
        <v>13.193035137290849</v>
      </c>
      <c r="W58" s="243"/>
      <c r="X58" s="243">
        <v>13.472583355540394</v>
      </c>
      <c r="Y58" s="243">
        <v>13.747287918704842</v>
      </c>
      <c r="Z58" s="243">
        <v>13.989641660723407</v>
      </c>
      <c r="AA58" s="243">
        <v>14.358751710291642</v>
      </c>
      <c r="AB58" s="243">
        <v>15.895020211077963</v>
      </c>
      <c r="AC58" s="243">
        <v>62.395579842876145</v>
      </c>
      <c r="AD58" s="243">
        <v>19.684088259701184</v>
      </c>
      <c r="AE58" s="166"/>
      <c r="AF58" s="3">
        <v>252.91450388107614</v>
      </c>
      <c r="AG58" s="3">
        <v>175.73834842066495</v>
      </c>
      <c r="AH58" s="3">
        <v>253.29220151486822</v>
      </c>
      <c r="AI58" s="3">
        <v>250.31369303746141</v>
      </c>
      <c r="AJ58" s="3">
        <v>363.67635989053247</v>
      </c>
      <c r="AK58" s="3">
        <v>440.64412481933965</v>
      </c>
      <c r="AL58" s="3">
        <v>515.3502516158436</v>
      </c>
      <c r="AM58" s="3">
        <v>567.99054446115315</v>
      </c>
      <c r="AN58" s="3">
        <v>601.45502920362969</v>
      </c>
      <c r="AO58" s="3">
        <v>761.64299426045511</v>
      </c>
      <c r="AP58" s="3">
        <v>917.17360049085721</v>
      </c>
      <c r="AQ58" s="3">
        <v>1160.2441307944923</v>
      </c>
      <c r="AR58" s="166"/>
      <c r="AS58" s="3">
        <v>84.899563193557512</v>
      </c>
      <c r="AT58" s="3">
        <v>3.0086858433683528</v>
      </c>
      <c r="AU58" s="3">
        <v>115.69343235029406</v>
      </c>
      <c r="AV58" s="3">
        <v>148.08759340837639</v>
      </c>
      <c r="AW58" s="211">
        <f t="shared" si="22"/>
        <v>148.08759340837639</v>
      </c>
      <c r="AX58" s="3">
        <v>189.5521195627218</v>
      </c>
      <c r="AY58" s="211">
        <f t="shared" si="23"/>
        <v>189.5521195627218</v>
      </c>
      <c r="AZ58" s="3">
        <v>242.6267130402839</v>
      </c>
      <c r="BA58" s="3">
        <v>310.56219269156338</v>
      </c>
      <c r="BB58" s="3">
        <v>247.51960664520112</v>
      </c>
      <c r="BC58" s="3">
        <v>208.82509650585746</v>
      </c>
      <c r="BD58" s="216">
        <f t="shared" si="25"/>
        <v>228.7109413281093</v>
      </c>
      <c r="BE58" s="216">
        <f t="shared" si="26"/>
        <v>250.49046095722798</v>
      </c>
      <c r="BF58" s="216">
        <f t="shared" si="27"/>
        <v>274.34398488417634</v>
      </c>
      <c r="BG58" s="3">
        <v>300.46901488588355</v>
      </c>
      <c r="BH58" s="216">
        <f t="shared" si="28"/>
        <v>330.0705222030486</v>
      </c>
      <c r="BI58" s="216">
        <f t="shared" si="29"/>
        <v>362.58830105583598</v>
      </c>
      <c r="BJ58" s="216">
        <f t="shared" si="30"/>
        <v>398.30965572163797</v>
      </c>
      <c r="BK58" s="216">
        <f t="shared" si="31"/>
        <v>437.55019502589721</v>
      </c>
      <c r="BL58" s="3">
        <v>480.65662084023688</v>
      </c>
      <c r="BM58" s="216">
        <f t="shared" si="32"/>
        <v>539.07541803645279</v>
      </c>
      <c r="BN58" s="216">
        <f t="shared" si="33"/>
        <v>604.59441050281134</v>
      </c>
      <c r="BO58" s="216">
        <f t="shared" si="34"/>
        <v>678.07655289250113</v>
      </c>
      <c r="BP58" s="216">
        <f t="shared" si="35"/>
        <v>760.48968299292426</v>
      </c>
      <c r="BQ58" s="3">
        <v>852.91926917633145</v>
      </c>
      <c r="BR58" s="202">
        <f t="shared" si="37"/>
        <v>9.522727466664449E-2</v>
      </c>
      <c r="BS58" s="202">
        <f t="shared" si="38"/>
        <v>9.8517670211045072E-2</v>
      </c>
      <c r="BT58" s="202">
        <f t="shared" si="39"/>
        <v>0.12153956621692608</v>
      </c>
      <c r="BU58" s="166"/>
      <c r="BV58" s="166"/>
      <c r="BX58" s="158"/>
      <c r="BY58" s="158"/>
      <c r="BZ58" s="158"/>
    </row>
    <row r="59" spans="1:78" s="11" customFormat="1" x14ac:dyDescent="0.35">
      <c r="A59" s="241" t="s">
        <v>61</v>
      </c>
      <c r="B59" s="3">
        <v>67.118515983938266</v>
      </c>
      <c r="C59" s="3">
        <v>82.745916822023361</v>
      </c>
      <c r="D59" s="3">
        <v>64.97402869804786</v>
      </c>
      <c r="E59" s="3">
        <v>60.702316790085796</v>
      </c>
      <c r="F59" s="170">
        <f t="shared" ref="F59:F61" si="41">$F$57/$E$57*E59</f>
        <v>60.751222613020872</v>
      </c>
      <c r="G59" s="3">
        <v>73.666278952352499</v>
      </c>
      <c r="H59" s="170">
        <v>73.315000756654428</v>
      </c>
      <c r="I59" s="3">
        <v>78.533860910234992</v>
      </c>
      <c r="J59" s="3">
        <v>85.753223867614849</v>
      </c>
      <c r="K59" s="3">
        <v>89.317102480599786</v>
      </c>
      <c r="L59" s="3">
        <v>92.9334221934879</v>
      </c>
      <c r="M59" s="3">
        <v>117.65468211116655</v>
      </c>
      <c r="N59" s="3">
        <v>153.77705942852796</v>
      </c>
      <c r="O59" s="3">
        <v>196.11408812932746</v>
      </c>
      <c r="P59" s="166"/>
      <c r="Q59" s="243">
        <v>39.196991043446253</v>
      </c>
      <c r="R59" s="243">
        <v>42.598126650842275</v>
      </c>
      <c r="S59" s="243">
        <v>47.015166471607266</v>
      </c>
      <c r="T59" s="243">
        <v>51.68795981949399</v>
      </c>
      <c r="U59" s="243"/>
      <c r="V59" s="243">
        <v>57.192409109175031</v>
      </c>
      <c r="W59" s="243"/>
      <c r="X59" s="243">
        <v>62.999872789604019</v>
      </c>
      <c r="Y59" s="243">
        <v>69.077379411038891</v>
      </c>
      <c r="Z59" s="243">
        <v>75.281594620438298</v>
      </c>
      <c r="AA59" s="243">
        <v>82.501526863443729</v>
      </c>
      <c r="AB59" s="243">
        <v>103.31763137200653</v>
      </c>
      <c r="AC59" s="243">
        <v>71.309234106144174</v>
      </c>
      <c r="AD59" s="243">
        <v>127.9465736880578</v>
      </c>
      <c r="AE59" s="166"/>
      <c r="AF59" s="3">
        <v>27.921524940492013</v>
      </c>
      <c r="AG59" s="3">
        <v>40.147790171181086</v>
      </c>
      <c r="AH59" s="3">
        <v>17.958862226440594</v>
      </c>
      <c r="AI59" s="3">
        <v>9.0143569705918054</v>
      </c>
      <c r="AJ59" s="3">
        <v>16.473869843177468</v>
      </c>
      <c r="AK59" s="3">
        <v>15.533988120630973</v>
      </c>
      <c r="AL59" s="3">
        <v>16.675844456575959</v>
      </c>
      <c r="AM59" s="3">
        <v>14.035507860161488</v>
      </c>
      <c r="AN59" s="3">
        <v>10.431895330044171</v>
      </c>
      <c r="AO59" s="3">
        <v>14.33705073916002</v>
      </c>
      <c r="AP59" s="3">
        <v>82.467825322383788</v>
      </c>
      <c r="AQ59" s="3">
        <v>68.16751444126966</v>
      </c>
      <c r="AR59" s="166"/>
      <c r="AS59" s="3">
        <v>0</v>
      </c>
      <c r="AT59" s="3">
        <v>0</v>
      </c>
      <c r="AU59" s="3">
        <v>0</v>
      </c>
      <c r="AV59" s="3">
        <v>0</v>
      </c>
      <c r="AW59" s="211">
        <f t="shared" si="22"/>
        <v>0</v>
      </c>
      <c r="AX59" s="3">
        <v>0</v>
      </c>
      <c r="AY59" s="211">
        <f t="shared" si="23"/>
        <v>0</v>
      </c>
      <c r="AZ59" s="3">
        <v>0</v>
      </c>
      <c r="BA59" s="3">
        <v>0</v>
      </c>
      <c r="BB59" s="3">
        <v>0</v>
      </c>
      <c r="BC59" s="3">
        <v>0</v>
      </c>
      <c r="BD59" s="216" t="e">
        <f t="shared" si="25"/>
        <v>#DIV/0!</v>
      </c>
      <c r="BE59" s="216" t="e">
        <f t="shared" si="26"/>
        <v>#DIV/0!</v>
      </c>
      <c r="BF59" s="216" t="e">
        <f t="shared" si="27"/>
        <v>#DIV/0!</v>
      </c>
      <c r="BG59" s="3">
        <v>0</v>
      </c>
      <c r="BH59" s="216" t="e">
        <f t="shared" si="28"/>
        <v>#DIV/0!</v>
      </c>
      <c r="BI59" s="216" t="e">
        <f t="shared" si="29"/>
        <v>#DIV/0!</v>
      </c>
      <c r="BJ59" s="216" t="e">
        <f t="shared" si="30"/>
        <v>#DIV/0!</v>
      </c>
      <c r="BK59" s="216" t="e">
        <f t="shared" si="31"/>
        <v>#DIV/0!</v>
      </c>
      <c r="BL59" s="3">
        <v>0</v>
      </c>
      <c r="BM59" s="216" t="e">
        <f t="shared" si="32"/>
        <v>#DIV/0!</v>
      </c>
      <c r="BN59" s="216" t="e">
        <f t="shared" si="33"/>
        <v>#DIV/0!</v>
      </c>
      <c r="BO59" s="216" t="e">
        <f t="shared" si="34"/>
        <v>#DIV/0!</v>
      </c>
      <c r="BP59" s="216" t="e">
        <f t="shared" si="35"/>
        <v>#DIV/0!</v>
      </c>
      <c r="BQ59" s="3">
        <v>0</v>
      </c>
      <c r="BR59" s="202" t="e">
        <f t="shared" si="37"/>
        <v>#DIV/0!</v>
      </c>
      <c r="BS59" s="202" t="e">
        <f t="shared" si="38"/>
        <v>#DIV/0!</v>
      </c>
      <c r="BT59" s="202" t="e">
        <f t="shared" si="39"/>
        <v>#DIV/0!</v>
      </c>
      <c r="BU59" s="166"/>
      <c r="BV59" s="166"/>
      <c r="BX59" s="158"/>
      <c r="BY59" s="158"/>
      <c r="BZ59" s="158"/>
    </row>
    <row r="60" spans="1:78" s="11" customFormat="1" x14ac:dyDescent="0.35">
      <c r="A60" s="241" t="s">
        <v>60</v>
      </c>
      <c r="B60" s="3">
        <v>39.124696010498276</v>
      </c>
      <c r="C60" s="3">
        <v>24.908017104573094</v>
      </c>
      <c r="D60" s="3">
        <v>34.899951601234491</v>
      </c>
      <c r="E60" s="3">
        <v>32.605457295900266</v>
      </c>
      <c r="F60" s="170">
        <f t="shared" si="41"/>
        <v>32.631726420466705</v>
      </c>
      <c r="G60" s="3">
        <v>39.568880391087482</v>
      </c>
      <c r="H60" s="170">
        <v>39.380195892464116</v>
      </c>
      <c r="I60" s="3">
        <v>42.183438517606199</v>
      </c>
      <c r="J60" s="3">
        <v>45.872509510870913</v>
      </c>
      <c r="K60" s="3">
        <v>47.586170076425475</v>
      </c>
      <c r="L60" s="3">
        <v>49.316083978085118</v>
      </c>
      <c r="M60" s="3">
        <v>61.483779974248201</v>
      </c>
      <c r="N60" s="3">
        <v>78.929386921982584</v>
      </c>
      <c r="O60" s="3">
        <v>98.987662492283633</v>
      </c>
      <c r="P60" s="166"/>
      <c r="Q60" s="243">
        <v>95.386286541659643</v>
      </c>
      <c r="R60" s="243">
        <v>93.300205901093051</v>
      </c>
      <c r="S60" s="243">
        <v>95.611341728994333</v>
      </c>
      <c r="T60" s="243">
        <v>97.318241868061691</v>
      </c>
      <c r="U60" s="243"/>
      <c r="V60" s="243">
        <v>100.21231871017581</v>
      </c>
      <c r="W60" s="243"/>
      <c r="X60" s="243">
        <v>103.19362519943039</v>
      </c>
      <c r="Y60" s="243">
        <v>106.19247090982186</v>
      </c>
      <c r="Z60" s="243">
        <v>108.99541853749345</v>
      </c>
      <c r="AA60" s="243">
        <v>112.8482216976923</v>
      </c>
      <c r="AB60" s="243">
        <v>127.16016168862342</v>
      </c>
      <c r="AC60" s="243">
        <v>142.61846821228835</v>
      </c>
      <c r="AD60" s="243">
        <v>157.47270607760959</v>
      </c>
      <c r="AE60" s="166"/>
      <c r="AF60" s="3">
        <v>-56.261590531161367</v>
      </c>
      <c r="AG60" s="3">
        <v>-68.39218879651996</v>
      </c>
      <c r="AH60" s="3">
        <v>-60.711390127759842</v>
      </c>
      <c r="AI60" s="3">
        <v>-64.712784572161425</v>
      </c>
      <c r="AJ60" s="3">
        <v>-60.643438319088325</v>
      </c>
      <c r="AK60" s="3">
        <v>-61.010186681824187</v>
      </c>
      <c r="AL60" s="3">
        <v>-60.319961398950952</v>
      </c>
      <c r="AM60" s="3">
        <v>-61.409248461067975</v>
      </c>
      <c r="AN60" s="3">
        <v>-63.532137719607178</v>
      </c>
      <c r="AO60" s="3">
        <v>-65.676381714375225</v>
      </c>
      <c r="AP60" s="3">
        <v>-63.689081290305765</v>
      </c>
      <c r="AQ60" s="3">
        <v>-58.485043585325954</v>
      </c>
      <c r="AR60" s="166"/>
      <c r="AS60" s="3">
        <v>0</v>
      </c>
      <c r="AT60" s="3">
        <v>0</v>
      </c>
      <c r="AU60" s="3">
        <v>0</v>
      </c>
      <c r="AV60" s="3">
        <v>0</v>
      </c>
      <c r="AW60" s="211">
        <f t="shared" si="22"/>
        <v>0</v>
      </c>
      <c r="AX60" s="3">
        <v>0</v>
      </c>
      <c r="AY60" s="211">
        <f t="shared" si="23"/>
        <v>0</v>
      </c>
      <c r="AZ60" s="3">
        <v>0</v>
      </c>
      <c r="BA60" s="3">
        <v>0</v>
      </c>
      <c r="BB60" s="3">
        <v>0</v>
      </c>
      <c r="BC60" s="3">
        <v>0</v>
      </c>
      <c r="BD60" s="216" t="e">
        <f t="shared" si="25"/>
        <v>#DIV/0!</v>
      </c>
      <c r="BE60" s="216" t="e">
        <f t="shared" si="26"/>
        <v>#DIV/0!</v>
      </c>
      <c r="BF60" s="216" t="e">
        <f t="shared" si="27"/>
        <v>#DIV/0!</v>
      </c>
      <c r="BG60" s="3">
        <v>0</v>
      </c>
      <c r="BH60" s="216" t="e">
        <f t="shared" si="28"/>
        <v>#DIV/0!</v>
      </c>
      <c r="BI60" s="216" t="e">
        <f t="shared" si="29"/>
        <v>#DIV/0!</v>
      </c>
      <c r="BJ60" s="216" t="e">
        <f t="shared" si="30"/>
        <v>#DIV/0!</v>
      </c>
      <c r="BK60" s="216" t="e">
        <f t="shared" si="31"/>
        <v>#DIV/0!</v>
      </c>
      <c r="BL60" s="3">
        <v>0</v>
      </c>
      <c r="BM60" s="216" t="e">
        <f t="shared" si="32"/>
        <v>#DIV/0!</v>
      </c>
      <c r="BN60" s="216" t="e">
        <f t="shared" si="33"/>
        <v>#DIV/0!</v>
      </c>
      <c r="BO60" s="216" t="e">
        <f t="shared" si="34"/>
        <v>#DIV/0!</v>
      </c>
      <c r="BP60" s="216" t="e">
        <f t="shared" si="35"/>
        <v>#DIV/0!</v>
      </c>
      <c r="BQ60" s="3">
        <v>0</v>
      </c>
      <c r="BR60" s="202" t="e">
        <f t="shared" si="37"/>
        <v>#DIV/0!</v>
      </c>
      <c r="BS60" s="202" t="e">
        <f t="shared" si="38"/>
        <v>#DIV/0!</v>
      </c>
      <c r="BT60" s="202" t="e">
        <f t="shared" si="39"/>
        <v>#DIV/0!</v>
      </c>
      <c r="BU60" s="166"/>
      <c r="BV60" s="166"/>
      <c r="BX60" s="158"/>
      <c r="BY60" s="158"/>
      <c r="BZ60" s="158"/>
    </row>
    <row r="61" spans="1:78" s="11" customFormat="1" x14ac:dyDescent="0.35">
      <c r="A61" s="241" t="s">
        <v>59</v>
      </c>
      <c r="B61" s="3">
        <v>334.00070912516998</v>
      </c>
      <c r="C61" s="3">
        <v>349.55440670714631</v>
      </c>
      <c r="D61" s="3">
        <v>478.74718955231339</v>
      </c>
      <c r="E61" s="3">
        <v>479.7867277152024</v>
      </c>
      <c r="F61" s="170">
        <f t="shared" si="41"/>
        <v>480.17327580748332</v>
      </c>
      <c r="G61" s="3">
        <v>726.69777653782751</v>
      </c>
      <c r="H61" s="170">
        <v>723.23251281892681</v>
      </c>
      <c r="I61" s="3">
        <v>915.62321057909674</v>
      </c>
      <c r="J61" s="3">
        <v>1105.7764689051471</v>
      </c>
      <c r="K61" s="3">
        <v>1251.5451704120076</v>
      </c>
      <c r="L61" s="3">
        <v>1345.3142292781422</v>
      </c>
      <c r="M61" s="3">
        <v>1768.4573161703252</v>
      </c>
      <c r="N61" s="3">
        <v>2316.9144205884836</v>
      </c>
      <c r="O61" s="3">
        <v>2888.061786687832</v>
      </c>
      <c r="P61" s="166"/>
      <c r="Q61" s="243">
        <v>486.40523231832987</v>
      </c>
      <c r="R61" s="243">
        <v>439.36079506913404</v>
      </c>
      <c r="S61" s="243">
        <v>430.17045145112269</v>
      </c>
      <c r="T61" s="243">
        <v>435.61934791070894</v>
      </c>
      <c r="U61" s="243"/>
      <c r="V61" s="243">
        <v>446.26529399205668</v>
      </c>
      <c r="W61" s="243"/>
      <c r="X61" s="243">
        <v>457.15233381330205</v>
      </c>
      <c r="Y61" s="243">
        <v>467.96616413076651</v>
      </c>
      <c r="Z61" s="243">
        <v>477.76883079172239</v>
      </c>
      <c r="AA61" s="243">
        <v>492.00431765752637</v>
      </c>
      <c r="AB61" s="243">
        <v>548.37819728218847</v>
      </c>
      <c r="AC61" s="243">
        <v>615.04214416549348</v>
      </c>
      <c r="AD61" s="243">
        <v>679.10104495969131</v>
      </c>
      <c r="AE61" s="166"/>
      <c r="AF61" s="3">
        <v>-152.40452319315989</v>
      </c>
      <c r="AG61" s="3">
        <v>-89.806388361987729</v>
      </c>
      <c r="AH61" s="3">
        <v>48.576738101190699</v>
      </c>
      <c r="AI61" s="3">
        <v>44.167379804493464</v>
      </c>
      <c r="AJ61" s="3">
        <v>280.43248254577082</v>
      </c>
      <c r="AK61" s="3">
        <v>458.47087676579469</v>
      </c>
      <c r="AL61" s="3">
        <v>637.8103047743806</v>
      </c>
      <c r="AM61" s="3">
        <v>773.77633962028517</v>
      </c>
      <c r="AN61" s="3">
        <v>853.30991162061582</v>
      </c>
      <c r="AO61" s="3">
        <v>1220.0791188881367</v>
      </c>
      <c r="AP61" s="3">
        <v>1701.8722764229901</v>
      </c>
      <c r="AQ61" s="3">
        <v>2208.9607417281404</v>
      </c>
      <c r="AR61" s="166"/>
      <c r="AS61" s="3">
        <v>0</v>
      </c>
      <c r="AT61" s="3">
        <v>0</v>
      </c>
      <c r="AU61" s="3">
        <v>0</v>
      </c>
      <c r="AV61" s="3">
        <v>0</v>
      </c>
      <c r="AW61" s="211">
        <f t="shared" si="22"/>
        <v>0</v>
      </c>
      <c r="AX61" s="3">
        <v>0</v>
      </c>
      <c r="AY61" s="211">
        <f t="shared" si="23"/>
        <v>0</v>
      </c>
      <c r="AZ61" s="3">
        <v>0</v>
      </c>
      <c r="BA61" s="3">
        <v>0</v>
      </c>
      <c r="BB61" s="3">
        <v>150</v>
      </c>
      <c r="BC61" s="3">
        <v>300</v>
      </c>
      <c r="BD61" s="216">
        <f t="shared" si="25"/>
        <v>394.8222038857478</v>
      </c>
      <c r="BE61" s="216">
        <f t="shared" si="26"/>
        <v>519.61524227066332</v>
      </c>
      <c r="BF61" s="216">
        <f t="shared" si="27"/>
        <v>683.85211708643351</v>
      </c>
      <c r="BG61" s="3">
        <v>900</v>
      </c>
      <c r="BH61" s="216">
        <f t="shared" si="28"/>
        <v>953.30145694393093</v>
      </c>
      <c r="BI61" s="216">
        <f t="shared" si="29"/>
        <v>1009.7596309015794</v>
      </c>
      <c r="BJ61" s="216">
        <f t="shared" si="30"/>
        <v>1069.5614747796017</v>
      </c>
      <c r="BK61" s="216">
        <f t="shared" si="31"/>
        <v>1132.9050135538819</v>
      </c>
      <c r="BL61" s="3">
        <v>1200</v>
      </c>
      <c r="BM61" s="216">
        <f t="shared" si="32"/>
        <v>1254.7674631095279</v>
      </c>
      <c r="BN61" s="216">
        <f t="shared" si="33"/>
        <v>1312.0344887319336</v>
      </c>
      <c r="BO61" s="216">
        <f t="shared" si="34"/>
        <v>1371.9151557819789</v>
      </c>
      <c r="BP61" s="216">
        <f t="shared" si="35"/>
        <v>1434.5287496850553</v>
      </c>
      <c r="BQ61" s="3">
        <v>1500</v>
      </c>
      <c r="BR61" s="202">
        <f t="shared" si="37"/>
        <v>0.3160740129524926</v>
      </c>
      <c r="BS61" s="202">
        <f t="shared" si="38"/>
        <v>5.9223841048812176E-2</v>
      </c>
      <c r="BT61" s="202">
        <f t="shared" si="39"/>
        <v>4.5639552591273169E-2</v>
      </c>
      <c r="BU61" s="166"/>
      <c r="BV61" s="166"/>
      <c r="BX61" s="158"/>
      <c r="BY61" s="158"/>
      <c r="BZ61" s="158"/>
    </row>
    <row r="62" spans="1:78" x14ac:dyDescent="0.35">
      <c r="A62" s="240" t="s">
        <v>27</v>
      </c>
      <c r="B62" s="160">
        <v>1.6325999999999998</v>
      </c>
      <c r="C62" s="160">
        <v>1.6235999999999999</v>
      </c>
      <c r="D62" s="160">
        <v>1.6354000000000002</v>
      </c>
      <c r="E62" s="160">
        <v>1.5792999999999999</v>
      </c>
      <c r="F62" s="169">
        <f>(E62)/0.872157519849896</f>
        <v>1.8107967472112236</v>
      </c>
      <c r="G62" s="160">
        <v>1.7436436363636361</v>
      </c>
      <c r="H62" s="169">
        <v>1.8811798151750831</v>
      </c>
      <c r="I62" s="160">
        <v>1.8707054545454544</v>
      </c>
      <c r="J62" s="160">
        <v>2.0009454545454539</v>
      </c>
      <c r="K62" s="160">
        <v>2.1343636363636365</v>
      </c>
      <c r="L62" s="160">
        <v>2.2709600000000001</v>
      </c>
      <c r="M62" s="160">
        <v>2.849127272727273</v>
      </c>
      <c r="N62" s="160">
        <v>3.6433454545454551</v>
      </c>
      <c r="O62" s="160">
        <v>4.5170181818181865</v>
      </c>
      <c r="P62" s="166"/>
      <c r="Q62" s="243">
        <v>53.816108357562207</v>
      </c>
      <c r="R62" s="243">
        <v>46.8846069696868</v>
      </c>
      <c r="S62" s="243">
        <v>45.774808261325987</v>
      </c>
      <c r="T62" s="243">
        <v>47.600184877622446</v>
      </c>
      <c r="U62" s="243"/>
      <c r="V62" s="243">
        <v>49.325094705671532</v>
      </c>
      <c r="W62" s="243"/>
      <c r="X62" s="243">
        <v>50.748628708586232</v>
      </c>
      <c r="Y62" s="243">
        <v>52.111112469495289</v>
      </c>
      <c r="Z62" s="243">
        <v>53.616930662956761</v>
      </c>
      <c r="AA62" s="243">
        <v>56.238210794107466</v>
      </c>
      <c r="AB62" s="243">
        <v>67.40598792961606</v>
      </c>
      <c r="AC62" s="243">
        <v>82.092136267257445</v>
      </c>
      <c r="AD62" s="243">
        <v>98.045977923945173</v>
      </c>
      <c r="AE62" s="166"/>
      <c r="AF62" s="160">
        <v>-52.183508357562211</v>
      </c>
      <c r="AG62" s="160">
        <v>-45.261006969686797</v>
      </c>
      <c r="AH62" s="160">
        <v>-44.13940826132599</v>
      </c>
      <c r="AI62" s="160">
        <v>-46.02088487762245</v>
      </c>
      <c r="AJ62" s="160">
        <v>-47.581451069307896</v>
      </c>
      <c r="AK62" s="160">
        <v>-48.87792325404078</v>
      </c>
      <c r="AL62" s="160">
        <v>-50.110167014949837</v>
      </c>
      <c r="AM62" s="160">
        <v>-51.482567026593124</v>
      </c>
      <c r="AN62" s="160">
        <v>-53.967250794107464</v>
      </c>
      <c r="AO62" s="160">
        <v>-64.556860656888787</v>
      </c>
      <c r="AP62" s="160">
        <v>-78.448790812711991</v>
      </c>
      <c r="AQ62" s="160">
        <v>-93.528959742126986</v>
      </c>
      <c r="AR62" s="166"/>
      <c r="AS62" s="160">
        <v>0</v>
      </c>
      <c r="AT62" s="160">
        <v>0</v>
      </c>
      <c r="AU62" s="160">
        <v>0</v>
      </c>
      <c r="AV62" s="160">
        <v>0</v>
      </c>
      <c r="AW62" s="211">
        <f t="shared" si="22"/>
        <v>0</v>
      </c>
      <c r="AX62" s="160">
        <v>0</v>
      </c>
      <c r="AY62" s="211">
        <f t="shared" si="23"/>
        <v>0</v>
      </c>
      <c r="AZ62" s="160">
        <v>0</v>
      </c>
      <c r="BA62" s="160">
        <v>0</v>
      </c>
      <c r="BB62" s="160">
        <v>0</v>
      </c>
      <c r="BC62" s="160">
        <v>0</v>
      </c>
      <c r="BD62" s="217" t="e">
        <f t="shared" si="25"/>
        <v>#DIV/0!</v>
      </c>
      <c r="BE62" s="217" t="e">
        <f t="shared" si="26"/>
        <v>#DIV/0!</v>
      </c>
      <c r="BF62" s="217" t="e">
        <f t="shared" si="27"/>
        <v>#DIV/0!</v>
      </c>
      <c r="BG62" s="160">
        <v>0</v>
      </c>
      <c r="BH62" s="217" t="e">
        <f t="shared" si="28"/>
        <v>#DIV/0!</v>
      </c>
      <c r="BI62" s="217" t="e">
        <f t="shared" si="29"/>
        <v>#DIV/0!</v>
      </c>
      <c r="BJ62" s="217" t="e">
        <f t="shared" si="30"/>
        <v>#DIV/0!</v>
      </c>
      <c r="BK62" s="217" t="e">
        <f t="shared" si="31"/>
        <v>#DIV/0!</v>
      </c>
      <c r="BL62" s="160">
        <v>0</v>
      </c>
      <c r="BM62" s="217" t="e">
        <f t="shared" si="32"/>
        <v>#DIV/0!</v>
      </c>
      <c r="BN62" s="217" t="e">
        <f t="shared" si="33"/>
        <v>#DIV/0!</v>
      </c>
      <c r="BO62" s="217" t="e">
        <f t="shared" si="34"/>
        <v>#DIV/0!</v>
      </c>
      <c r="BP62" s="217" t="e">
        <f t="shared" si="35"/>
        <v>#DIV/0!</v>
      </c>
      <c r="BQ62" s="160">
        <v>0</v>
      </c>
      <c r="BR62" s="202" t="e">
        <f t="shared" si="37"/>
        <v>#DIV/0!</v>
      </c>
      <c r="BS62" s="202" t="e">
        <f t="shared" si="38"/>
        <v>#DIV/0!</v>
      </c>
      <c r="BT62" s="202" t="e">
        <f t="shared" si="39"/>
        <v>#DIV/0!</v>
      </c>
      <c r="BU62" s="166"/>
      <c r="BV62" s="166"/>
    </row>
    <row r="63" spans="1:78" x14ac:dyDescent="0.35">
      <c r="A63" s="240" t="s">
        <v>30</v>
      </c>
      <c r="B63" s="3">
        <v>651.25750000000005</v>
      </c>
      <c r="C63" s="3">
        <v>653.81370000000004</v>
      </c>
      <c r="D63" s="3">
        <v>794.9787</v>
      </c>
      <c r="E63" s="3">
        <v>818.02949999999998</v>
      </c>
      <c r="F63" s="170">
        <f>(E63)/0.872157519849896</f>
        <v>937.93779378384329</v>
      </c>
      <c r="G63" s="3">
        <v>986.2846885606059</v>
      </c>
      <c r="H63" s="170">
        <v>974</v>
      </c>
      <c r="I63" s="3">
        <v>1165.5824201948053</v>
      </c>
      <c r="J63" s="3">
        <v>1357.6771949025972</v>
      </c>
      <c r="K63" s="3">
        <v>1603.6485433280873</v>
      </c>
      <c r="L63" s="3">
        <v>1803.374453230165</v>
      </c>
      <c r="M63" s="3">
        <v>2313.3444543292399</v>
      </c>
      <c r="N63" s="3">
        <v>3024.0536676069014</v>
      </c>
      <c r="O63" s="3">
        <v>3816.1481163332473</v>
      </c>
      <c r="P63" s="166"/>
      <c r="Q63" s="243">
        <v>451.37887086978236</v>
      </c>
      <c r="R63" s="243">
        <v>401.50495224337317</v>
      </c>
      <c r="S63" s="243">
        <v>423.14989563572396</v>
      </c>
      <c r="T63" s="243">
        <v>433.82859052176059</v>
      </c>
      <c r="U63" s="243"/>
      <c r="V63" s="243">
        <v>450.4821175123397</v>
      </c>
      <c r="W63" s="243"/>
      <c r="X63" s="243">
        <v>469.0280163666929</v>
      </c>
      <c r="Y63" s="243">
        <v>486.97999306937834</v>
      </c>
      <c r="Z63" s="243">
        <v>504.19811548784753</v>
      </c>
      <c r="AA63" s="243">
        <v>526.43146940251438</v>
      </c>
      <c r="AB63" s="243">
        <v>608.60347035740324</v>
      </c>
      <c r="AC63" s="243">
        <v>714.25463597518171</v>
      </c>
      <c r="AD63" s="243">
        <v>830.62248795254266</v>
      </c>
      <c r="AE63" s="166"/>
      <c r="AF63" s="3">
        <v>199.87862913021769</v>
      </c>
      <c r="AG63" s="3">
        <v>252.30874775662687</v>
      </c>
      <c r="AH63" s="3">
        <v>371.82880436427604</v>
      </c>
      <c r="AI63" s="3">
        <v>384.2009094782394</v>
      </c>
      <c r="AJ63" s="3">
        <v>535.80257104826615</v>
      </c>
      <c r="AK63" s="3">
        <v>696.55440382811241</v>
      </c>
      <c r="AL63" s="3">
        <v>870.69720183321886</v>
      </c>
      <c r="AM63" s="3">
        <v>1099.4504278402396</v>
      </c>
      <c r="AN63" s="3">
        <v>1276.9429838276506</v>
      </c>
      <c r="AO63" s="3">
        <v>1704.7409839718366</v>
      </c>
      <c r="AP63" s="3">
        <v>2309.7990316317196</v>
      </c>
      <c r="AQ63" s="3">
        <v>2985.5256283807048</v>
      </c>
      <c r="AR63" s="166"/>
      <c r="AS63" s="3">
        <v>185.07263711624611</v>
      </c>
      <c r="AT63" s="3">
        <v>51.823543769979608</v>
      </c>
      <c r="AU63" s="3">
        <v>269.84698985165272</v>
      </c>
      <c r="AV63" s="3">
        <v>321.11791792346673</v>
      </c>
      <c r="AW63" s="211">
        <f t="shared" si="22"/>
        <v>321.11791792346673</v>
      </c>
      <c r="AX63" s="3">
        <v>401.39739740433345</v>
      </c>
      <c r="AY63" s="211">
        <f t="shared" si="23"/>
        <v>401.39739740433345</v>
      </c>
      <c r="AZ63" s="3">
        <v>501.74674675541678</v>
      </c>
      <c r="BA63" s="3">
        <v>627.18343344427103</v>
      </c>
      <c r="BB63" s="3">
        <v>783.97929180533879</v>
      </c>
      <c r="BC63" s="3">
        <v>979.97411475667354</v>
      </c>
      <c r="BD63" s="216">
        <f t="shared" si="25"/>
        <v>1200.2182711447483</v>
      </c>
      <c r="BE63" s="216">
        <f t="shared" si="26"/>
        <v>1469.96117213501</v>
      </c>
      <c r="BF63" s="216">
        <f t="shared" si="27"/>
        <v>1800.3274067171221</v>
      </c>
      <c r="BG63" s="3">
        <v>2204.9417582025153</v>
      </c>
      <c r="BH63" s="216">
        <f t="shared" si="28"/>
        <v>2286.8273182473399</v>
      </c>
      <c r="BI63" s="216">
        <f t="shared" si="29"/>
        <v>2371.7538860280424</v>
      </c>
      <c r="BJ63" s="216">
        <f t="shared" si="30"/>
        <v>2459.8343963287857</v>
      </c>
      <c r="BK63" s="216">
        <f t="shared" si="31"/>
        <v>2551.1859780254872</v>
      </c>
      <c r="BL63" s="3">
        <v>2645.9301098430183</v>
      </c>
      <c r="BM63" s="216">
        <f t="shared" si="32"/>
        <v>2744.1927818968079</v>
      </c>
      <c r="BN63" s="216">
        <f t="shared" si="33"/>
        <v>2846.1046632336511</v>
      </c>
      <c r="BO63" s="216">
        <f t="shared" si="34"/>
        <v>2951.8012755945429</v>
      </c>
      <c r="BP63" s="216">
        <f t="shared" si="35"/>
        <v>3061.4231736305846</v>
      </c>
      <c r="BQ63" s="3">
        <v>3175.1161318116219</v>
      </c>
      <c r="BR63" s="202">
        <f t="shared" si="37"/>
        <v>0.22474487139158894</v>
      </c>
      <c r="BS63" s="202">
        <f t="shared" si="38"/>
        <v>3.7137289336648172E-2</v>
      </c>
      <c r="BT63" s="202">
        <f t="shared" si="39"/>
        <v>3.7137289336648172E-2</v>
      </c>
      <c r="BU63" s="166"/>
      <c r="BV63" s="166"/>
    </row>
    <row r="64" spans="1:78" x14ac:dyDescent="0.35">
      <c r="A64" s="240" t="s">
        <v>26</v>
      </c>
      <c r="B64" s="160">
        <v>96.311600000000013</v>
      </c>
      <c r="C64" s="160">
        <v>96.703199999999995</v>
      </c>
      <c r="D64" s="160">
        <v>82.015000000000001</v>
      </c>
      <c r="E64" s="160">
        <v>80.814600000000013</v>
      </c>
      <c r="F64" s="169">
        <f>(E64)/0.872157519849896</f>
        <v>92.660555187219771</v>
      </c>
      <c r="G64" s="160">
        <v>92.269449165090919</v>
      </c>
      <c r="H64" s="169">
        <v>96.262137840466224</v>
      </c>
      <c r="I64" s="160">
        <v>95.655187673018204</v>
      </c>
      <c r="J64" s="160">
        <v>99.085467482181812</v>
      </c>
      <c r="K64" s="160">
        <v>102.56028859258184</v>
      </c>
      <c r="L64" s="160">
        <v>106.07965100421818</v>
      </c>
      <c r="M64" s="160">
        <v>120.60251366312727</v>
      </c>
      <c r="N64" s="160">
        <v>139.75827126458185</v>
      </c>
      <c r="O64" s="160">
        <v>160.02756139694537</v>
      </c>
      <c r="P64" s="166"/>
      <c r="Q64" s="243">
        <v>101.45092412570609</v>
      </c>
      <c r="R64" s="243">
        <v>98.498577772496816</v>
      </c>
      <c r="S64" s="243">
        <v>95.34106095229788</v>
      </c>
      <c r="T64" s="243">
        <v>97.102740437777229</v>
      </c>
      <c r="U64" s="243"/>
      <c r="V64" s="243">
        <v>98.83940909098277</v>
      </c>
      <c r="W64" s="243"/>
      <c r="X64" s="243">
        <v>100.0337781214933</v>
      </c>
      <c r="Y64" s="243">
        <v>101.02147069612293</v>
      </c>
      <c r="Z64" s="243">
        <v>102.17106832459002</v>
      </c>
      <c r="AA64" s="243">
        <v>104.98860196399619</v>
      </c>
      <c r="AB64" s="243">
        <v>115.84676165683825</v>
      </c>
      <c r="AC64" s="243">
        <v>120.60547982594997</v>
      </c>
      <c r="AD64" s="243">
        <v>121.30609669606228</v>
      </c>
      <c r="AE64" s="166"/>
      <c r="AF64" s="160">
        <v>-5.1393241257060822</v>
      </c>
      <c r="AG64" s="160">
        <v>-1.7953777724968205</v>
      </c>
      <c r="AH64" s="160">
        <v>-13.32606095229788</v>
      </c>
      <c r="AI64" s="160">
        <v>-16.288140437777216</v>
      </c>
      <c r="AJ64" s="160">
        <v>-6.5699599258918511</v>
      </c>
      <c r="AK64" s="160">
        <v>-4.3785904484750944</v>
      </c>
      <c r="AL64" s="160">
        <v>-1.9360032139411203</v>
      </c>
      <c r="AM64" s="160">
        <v>0.38922026799181708</v>
      </c>
      <c r="AN64" s="160">
        <v>1.0910490402219892</v>
      </c>
      <c r="AO64" s="160">
        <v>4.7557520062890148</v>
      </c>
      <c r="AP64" s="160">
        <v>19.15279143863188</v>
      </c>
      <c r="AQ64" s="160">
        <v>38.721464700883089</v>
      </c>
      <c r="AR64" s="166"/>
      <c r="AS64" s="160">
        <v>0.26174887448143841</v>
      </c>
      <c r="AT64" s="160">
        <v>0.6136577129093671</v>
      </c>
      <c r="AU64" s="160">
        <v>0</v>
      </c>
      <c r="AV64" s="160">
        <v>0</v>
      </c>
      <c r="AW64" s="211">
        <f t="shared" si="22"/>
        <v>0</v>
      </c>
      <c r="AX64" s="160">
        <v>0</v>
      </c>
      <c r="AY64" s="211">
        <f t="shared" si="23"/>
        <v>0</v>
      </c>
      <c r="AZ64" s="160">
        <v>0</v>
      </c>
      <c r="BA64" s="160">
        <v>0</v>
      </c>
      <c r="BB64" s="160">
        <v>0</v>
      </c>
      <c r="BC64" s="160">
        <v>0</v>
      </c>
      <c r="BD64" s="217" t="e">
        <f t="shared" si="25"/>
        <v>#DIV/0!</v>
      </c>
      <c r="BE64" s="217" t="e">
        <f t="shared" si="26"/>
        <v>#DIV/0!</v>
      </c>
      <c r="BF64" s="217" t="e">
        <f t="shared" si="27"/>
        <v>#DIV/0!</v>
      </c>
      <c r="BG64" s="160">
        <v>0</v>
      </c>
      <c r="BH64" s="217" t="e">
        <f t="shared" si="28"/>
        <v>#DIV/0!</v>
      </c>
      <c r="BI64" s="217" t="e">
        <f t="shared" si="29"/>
        <v>#DIV/0!</v>
      </c>
      <c r="BJ64" s="217" t="e">
        <f t="shared" si="30"/>
        <v>#DIV/0!</v>
      </c>
      <c r="BK64" s="217" t="e">
        <f t="shared" si="31"/>
        <v>#DIV/0!</v>
      </c>
      <c r="BL64" s="160">
        <v>0</v>
      </c>
      <c r="BM64" s="217" t="e">
        <f t="shared" si="32"/>
        <v>#DIV/0!</v>
      </c>
      <c r="BN64" s="217" t="e">
        <f t="shared" si="33"/>
        <v>#DIV/0!</v>
      </c>
      <c r="BO64" s="217" t="e">
        <f t="shared" si="34"/>
        <v>#DIV/0!</v>
      </c>
      <c r="BP64" s="217" t="e">
        <f t="shared" si="35"/>
        <v>#DIV/0!</v>
      </c>
      <c r="BQ64" s="160">
        <v>0</v>
      </c>
      <c r="BR64" s="202" t="e">
        <f t="shared" si="37"/>
        <v>#DIV/0!</v>
      </c>
      <c r="BS64" s="202" t="e">
        <f t="shared" si="38"/>
        <v>#DIV/0!</v>
      </c>
      <c r="BT64" s="202" t="e">
        <f t="shared" si="39"/>
        <v>#DIV/0!</v>
      </c>
      <c r="BU64" s="166"/>
      <c r="BV64" s="166"/>
    </row>
    <row r="65" spans="1:74" x14ac:dyDescent="0.35">
      <c r="A65" s="240" t="s">
        <v>28</v>
      </c>
      <c r="B65" s="3">
        <v>39.369999999999997</v>
      </c>
      <c r="C65" s="3">
        <v>13.581</v>
      </c>
      <c r="D65" s="3">
        <v>30.8172</v>
      </c>
      <c r="E65" s="3">
        <v>29.474499999999999</v>
      </c>
      <c r="F65" s="170">
        <f>(E65)/0.872157519849896</f>
        <v>33.794927325826137</v>
      </c>
      <c r="G65" s="3">
        <v>29.290379999999999</v>
      </c>
      <c r="H65" s="170">
        <v>35.108487597276003</v>
      </c>
      <c r="I65" s="3">
        <v>29.463156363636365</v>
      </c>
      <c r="J65" s="3">
        <v>29.63632909090909</v>
      </c>
      <c r="K65" s="3">
        <v>29.809898181818177</v>
      </c>
      <c r="L65" s="3">
        <v>29.98386363636363</v>
      </c>
      <c r="M65" s="3">
        <v>30.683689090909091</v>
      </c>
      <c r="N65" s="3">
        <v>31.567389090909089</v>
      </c>
      <c r="O65" s="3">
        <v>32.460998181818141</v>
      </c>
      <c r="P65" s="166"/>
      <c r="Q65" s="243">
        <v>123.08469661075726</v>
      </c>
      <c r="R65" s="243">
        <v>115.59912511252722</v>
      </c>
      <c r="S65" s="243">
        <v>118.5668157003427</v>
      </c>
      <c r="T65" s="243">
        <v>121.37999948684249</v>
      </c>
      <c r="U65" s="243"/>
      <c r="V65" s="243">
        <v>127.18714229569827</v>
      </c>
      <c r="W65" s="243"/>
      <c r="X65" s="243">
        <v>136.55449549117472</v>
      </c>
      <c r="Y65" s="243">
        <v>144.93876438768879</v>
      </c>
      <c r="Z65" s="243">
        <v>152.11634958508162</v>
      </c>
      <c r="AA65" s="243">
        <v>159.24981639270061</v>
      </c>
      <c r="AB65" s="243">
        <v>177.44255109931504</v>
      </c>
      <c r="AC65" s="243">
        <v>200.69853966812624</v>
      </c>
      <c r="AD65" s="243">
        <v>227.14351049025865</v>
      </c>
      <c r="AE65" s="166"/>
      <c r="AF65" s="3">
        <v>-83.714696610757272</v>
      </c>
      <c r="AG65" s="3">
        <v>-102.01812511252722</v>
      </c>
      <c r="AH65" s="3">
        <v>-87.749615700342702</v>
      </c>
      <c r="AI65" s="3">
        <v>-91.905499486842501</v>
      </c>
      <c r="AJ65" s="3">
        <v>-97.896762295698267</v>
      </c>
      <c r="AK65" s="3">
        <v>-107.09133912753836</v>
      </c>
      <c r="AL65" s="3">
        <v>-115.30243529677971</v>
      </c>
      <c r="AM65" s="3">
        <v>-122.30645140326345</v>
      </c>
      <c r="AN65" s="3">
        <v>-129.26595275633699</v>
      </c>
      <c r="AO65" s="3">
        <v>-146.75886200840594</v>
      </c>
      <c r="AP65" s="3">
        <v>-169.13115057721717</v>
      </c>
      <c r="AQ65" s="3">
        <v>-194.68251230844049</v>
      </c>
      <c r="AR65" s="166"/>
      <c r="AS65" s="3">
        <v>0</v>
      </c>
      <c r="AT65" s="3">
        <v>0</v>
      </c>
      <c r="AU65" s="3">
        <v>0</v>
      </c>
      <c r="AV65" s="3">
        <v>0</v>
      </c>
      <c r="AW65" s="211">
        <f t="shared" si="22"/>
        <v>0</v>
      </c>
      <c r="AX65" s="3">
        <v>0</v>
      </c>
      <c r="AY65" s="211">
        <f t="shared" si="23"/>
        <v>0</v>
      </c>
      <c r="AZ65" s="3">
        <v>0</v>
      </c>
      <c r="BA65" s="3">
        <v>0</v>
      </c>
      <c r="BB65" s="3">
        <v>0</v>
      </c>
      <c r="BC65" s="3">
        <v>0</v>
      </c>
      <c r="BD65" s="216" t="e">
        <f t="shared" si="25"/>
        <v>#DIV/0!</v>
      </c>
      <c r="BE65" s="216" t="e">
        <f t="shared" si="26"/>
        <v>#DIV/0!</v>
      </c>
      <c r="BF65" s="216" t="e">
        <f t="shared" si="27"/>
        <v>#DIV/0!</v>
      </c>
      <c r="BG65" s="3">
        <v>0</v>
      </c>
      <c r="BH65" s="216" t="e">
        <f t="shared" si="28"/>
        <v>#DIV/0!</v>
      </c>
      <c r="BI65" s="216" t="e">
        <f t="shared" si="29"/>
        <v>#DIV/0!</v>
      </c>
      <c r="BJ65" s="216" t="e">
        <f t="shared" si="30"/>
        <v>#DIV/0!</v>
      </c>
      <c r="BK65" s="216" t="e">
        <f t="shared" si="31"/>
        <v>#DIV/0!</v>
      </c>
      <c r="BL65" s="3">
        <v>0</v>
      </c>
      <c r="BM65" s="216" t="e">
        <f t="shared" si="32"/>
        <v>#DIV/0!</v>
      </c>
      <c r="BN65" s="216" t="e">
        <f t="shared" si="33"/>
        <v>#DIV/0!</v>
      </c>
      <c r="BO65" s="216" t="e">
        <f t="shared" si="34"/>
        <v>#DIV/0!</v>
      </c>
      <c r="BP65" s="216" t="e">
        <f t="shared" si="35"/>
        <v>#DIV/0!</v>
      </c>
      <c r="BQ65" s="3">
        <v>0</v>
      </c>
      <c r="BR65" s="202" t="e">
        <f t="shared" si="37"/>
        <v>#DIV/0!</v>
      </c>
      <c r="BS65" s="202" t="e">
        <f t="shared" si="38"/>
        <v>#DIV/0!</v>
      </c>
      <c r="BT65" s="202" t="e">
        <f t="shared" si="39"/>
        <v>#DIV/0!</v>
      </c>
      <c r="BU65" s="166"/>
      <c r="BV65" s="166"/>
    </row>
    <row r="66" spans="1:74" x14ac:dyDescent="0.35">
      <c r="A66" s="240" t="s">
        <v>31</v>
      </c>
      <c r="B66" s="160">
        <v>15.394600000000001</v>
      </c>
      <c r="C66" s="160">
        <v>13.9656</v>
      </c>
      <c r="D66" s="160">
        <v>45.6</v>
      </c>
      <c r="E66" s="160">
        <v>7.7815766666666679</v>
      </c>
      <c r="F66" s="169">
        <f>(E66)/0.872157519849896</f>
        <v>8.9222147256219593</v>
      </c>
      <c r="G66" s="160">
        <v>9.4730466666666668</v>
      </c>
      <c r="H66" s="169">
        <v>9.2690083933202949</v>
      </c>
      <c r="I66" s="160">
        <v>10.164516666666669</v>
      </c>
      <c r="J66" s="160">
        <v>10.855986666666666</v>
      </c>
      <c r="K66" s="160">
        <v>11.141449775190038</v>
      </c>
      <c r="L66" s="160">
        <v>11.426912883713406</v>
      </c>
      <c r="M66" s="160">
        <v>12.568765317806891</v>
      </c>
      <c r="N66" s="160">
        <v>13.996080860423744</v>
      </c>
      <c r="O66" s="160">
        <v>15.423396403040602</v>
      </c>
      <c r="P66" s="166"/>
      <c r="Q66" s="243">
        <v>79.384959630031915</v>
      </c>
      <c r="R66" s="243">
        <v>80.167167524761879</v>
      </c>
      <c r="S66" s="243">
        <v>81.762382777442554</v>
      </c>
      <c r="T66" s="243">
        <v>83.172470519206556</v>
      </c>
      <c r="U66" s="243"/>
      <c r="V66" s="243">
        <v>87.406214572885318</v>
      </c>
      <c r="W66" s="243"/>
      <c r="X66" s="243">
        <v>95.067914000783219</v>
      </c>
      <c r="Y66" s="243">
        <v>101.67444712087698</v>
      </c>
      <c r="Z66" s="243">
        <v>107.0251356958611</v>
      </c>
      <c r="AA66" s="243">
        <v>112.26900501007653</v>
      </c>
      <c r="AB66" s="243">
        <v>122.77395019480841</v>
      </c>
      <c r="AC66" s="243">
        <v>133.30733275165636</v>
      </c>
      <c r="AD66" s="243">
        <v>144.83366046644744</v>
      </c>
      <c r="AE66" s="166"/>
      <c r="AF66" s="160">
        <v>-63.990359630031911</v>
      </c>
      <c r="AG66" s="160">
        <v>-66.201567524761884</v>
      </c>
      <c r="AH66" s="160">
        <v>-36.162382777442552</v>
      </c>
      <c r="AI66" s="160">
        <v>-75.39089385253989</v>
      </c>
      <c r="AJ66" s="160">
        <v>-77.933167906218657</v>
      </c>
      <c r="AK66" s="160">
        <v>-84.903397334116548</v>
      </c>
      <c r="AL66" s="160">
        <v>-90.81846045421031</v>
      </c>
      <c r="AM66" s="160">
        <v>-95.883685920671056</v>
      </c>
      <c r="AN66" s="160">
        <v>-100.84209212636313</v>
      </c>
      <c r="AO66" s="160">
        <v>-110.20518487700151</v>
      </c>
      <c r="AP66" s="160">
        <v>-119.31125189123262</v>
      </c>
      <c r="AQ66" s="160">
        <v>-129.41026406340683</v>
      </c>
      <c r="AR66" s="166"/>
      <c r="AS66" s="160">
        <v>0.48435226996676883</v>
      </c>
      <c r="AT66" s="160">
        <v>0.20589603388121788</v>
      </c>
      <c r="AU66" s="160">
        <v>0</v>
      </c>
      <c r="AV66" s="160">
        <v>0</v>
      </c>
      <c r="AW66" s="211">
        <f t="shared" si="22"/>
        <v>0</v>
      </c>
      <c r="AX66" s="160">
        <v>0</v>
      </c>
      <c r="AY66" s="211">
        <f t="shared" si="23"/>
        <v>0</v>
      </c>
      <c r="AZ66" s="160">
        <v>0</v>
      </c>
      <c r="BA66" s="160">
        <v>0</v>
      </c>
      <c r="BB66" s="160">
        <v>0</v>
      </c>
      <c r="BC66" s="160">
        <v>0</v>
      </c>
      <c r="BD66" s="217" t="e">
        <f t="shared" si="25"/>
        <v>#DIV/0!</v>
      </c>
      <c r="BE66" s="217" t="e">
        <f t="shared" si="26"/>
        <v>#DIV/0!</v>
      </c>
      <c r="BF66" s="217" t="e">
        <f t="shared" si="27"/>
        <v>#DIV/0!</v>
      </c>
      <c r="BG66" s="160">
        <v>0</v>
      </c>
      <c r="BH66" s="217" t="e">
        <f t="shared" si="28"/>
        <v>#DIV/0!</v>
      </c>
      <c r="BI66" s="217" t="e">
        <f t="shared" si="29"/>
        <v>#DIV/0!</v>
      </c>
      <c r="BJ66" s="217" t="e">
        <f t="shared" si="30"/>
        <v>#DIV/0!</v>
      </c>
      <c r="BK66" s="217" t="e">
        <f t="shared" si="31"/>
        <v>#DIV/0!</v>
      </c>
      <c r="BL66" s="160">
        <v>0</v>
      </c>
      <c r="BM66" s="217" t="e">
        <f t="shared" si="32"/>
        <v>#DIV/0!</v>
      </c>
      <c r="BN66" s="217" t="e">
        <f t="shared" si="33"/>
        <v>#DIV/0!</v>
      </c>
      <c r="BO66" s="217" t="e">
        <f t="shared" si="34"/>
        <v>#DIV/0!</v>
      </c>
      <c r="BP66" s="217" t="e">
        <f t="shared" si="35"/>
        <v>#DIV/0!</v>
      </c>
      <c r="BQ66" s="160">
        <v>0</v>
      </c>
      <c r="BR66" s="202" t="e">
        <f t="shared" si="37"/>
        <v>#DIV/0!</v>
      </c>
      <c r="BS66" s="202" t="e">
        <f t="shared" si="38"/>
        <v>#DIV/0!</v>
      </c>
      <c r="BT66" s="202" t="e">
        <f t="shared" si="39"/>
        <v>#DIV/0!</v>
      </c>
      <c r="BU66" s="166"/>
      <c r="BV66" s="166"/>
    </row>
    <row r="67" spans="1:74" x14ac:dyDescent="0.35">
      <c r="F67" s="172"/>
      <c r="H67" s="172"/>
      <c r="AF67" s="181"/>
      <c r="AG67" s="181"/>
      <c r="AH67" s="181"/>
      <c r="AI67" s="181"/>
      <c r="AJ67" s="181"/>
      <c r="AK67" s="181"/>
      <c r="AL67" s="181"/>
      <c r="AM67" s="181"/>
      <c r="AN67" s="181"/>
      <c r="AO67" s="181"/>
      <c r="AP67" s="181"/>
      <c r="AQ67" s="181"/>
      <c r="AW67" s="212"/>
      <c r="AY67" s="212"/>
      <c r="BD67" s="219">
        <f t="shared" si="25"/>
        <v>0</v>
      </c>
      <c r="BE67" s="219">
        <f t="shared" si="26"/>
        <v>0</v>
      </c>
      <c r="BF67" s="219">
        <f t="shared" si="27"/>
        <v>0</v>
      </c>
      <c r="BH67" s="219">
        <f t="shared" si="28"/>
        <v>0</v>
      </c>
      <c r="BI67" s="219">
        <f t="shared" si="29"/>
        <v>0</v>
      </c>
      <c r="BJ67" s="219">
        <f t="shared" si="30"/>
        <v>0</v>
      </c>
      <c r="BK67" s="219">
        <f t="shared" si="31"/>
        <v>0</v>
      </c>
      <c r="BM67" s="219">
        <f t="shared" si="32"/>
        <v>0</v>
      </c>
      <c r="BN67" s="219">
        <f t="shared" si="33"/>
        <v>0</v>
      </c>
      <c r="BO67" s="219">
        <f t="shared" si="34"/>
        <v>0</v>
      </c>
      <c r="BP67" s="219">
        <f t="shared" si="35"/>
        <v>0</v>
      </c>
      <c r="BR67" s="202"/>
      <c r="BS67" s="202"/>
      <c r="BT67" s="202"/>
      <c r="BU67" s="166"/>
    </row>
    <row r="68" spans="1:74" x14ac:dyDescent="0.35">
      <c r="A68" s="7" t="s">
        <v>1</v>
      </c>
      <c r="B68" s="160">
        <v>25224.999499999998</v>
      </c>
      <c r="C68" s="160">
        <v>23089.662600000003</v>
      </c>
      <c r="D68" s="160">
        <v>27137.807500000003</v>
      </c>
      <c r="E68" s="160">
        <v>22962.593999999997</v>
      </c>
      <c r="F68" s="169"/>
      <c r="G68" s="160">
        <f>SUM(G10:G12)</f>
        <v>25720.990717030301</v>
      </c>
      <c r="H68" s="169"/>
      <c r="I68" s="160">
        <v>26745.588093660172</v>
      </c>
      <c r="J68" s="160">
        <v>26736.62762518182</v>
      </c>
      <c r="K68" s="160">
        <v>27381.010234560606</v>
      </c>
      <c r="L68" s="160">
        <v>27978.693640909089</v>
      </c>
      <c r="M68" s="160">
        <v>30328.681992945363</v>
      </c>
      <c r="N68" s="160">
        <v>33137.283454110358</v>
      </c>
      <c r="O68" s="160">
        <v>35783.257997343186</v>
      </c>
      <c r="Q68" s="160">
        <v>26456.785524894221</v>
      </c>
      <c r="R68" s="160">
        <v>27268.255247154044</v>
      </c>
      <c r="S68" s="160">
        <v>27539.055017323713</v>
      </c>
      <c r="T68" s="160">
        <v>27722.673035452528</v>
      </c>
      <c r="U68" s="160"/>
      <c r="V68" s="160">
        <v>28496.077568962679</v>
      </c>
      <c r="W68" s="160"/>
      <c r="X68" s="160">
        <v>29408.559243218362</v>
      </c>
      <c r="Y68" s="160">
        <v>30386.992134828371</v>
      </c>
      <c r="Z68" s="160">
        <v>31257.692338262877</v>
      </c>
      <c r="AA68" s="160">
        <v>32187.236741648521</v>
      </c>
      <c r="AB68" s="160">
        <v>35229.880808490903</v>
      </c>
      <c r="AC68" s="160">
        <v>37100.699160232398</v>
      </c>
      <c r="AD68" s="160">
        <v>37452.887463223458</v>
      </c>
      <c r="AF68" s="160">
        <v>-1231.7860248942188</v>
      </c>
      <c r="AG68" s="160">
        <v>-4178.5926471540442</v>
      </c>
      <c r="AH68" s="160">
        <v>-401.24751732371351</v>
      </c>
      <c r="AI68" s="160">
        <v>-4760.079035452527</v>
      </c>
      <c r="AJ68" s="160">
        <v>-2775.0868519323776</v>
      </c>
      <c r="AK68" s="160">
        <v>-2662.9711495581905</v>
      </c>
      <c r="AL68" s="160">
        <v>-3650.3645096465516</v>
      </c>
      <c r="AM68" s="160">
        <v>-3876.6821037022692</v>
      </c>
      <c r="AN68" s="160">
        <v>-4208.5431007394327</v>
      </c>
      <c r="AO68" s="160">
        <v>-4901.198815545541</v>
      </c>
      <c r="AP68" s="160">
        <v>-3963.4157061220376</v>
      </c>
      <c r="AQ68" s="160">
        <v>-1669.6294658802699</v>
      </c>
      <c r="AS68" s="160">
        <v>4869.7228412081331</v>
      </c>
      <c r="AT68" s="160">
        <v>1440.5530126658332</v>
      </c>
      <c r="AU68" s="160">
        <v>3626.0655368906046</v>
      </c>
      <c r="AV68" s="160">
        <v>3485.5949959130621</v>
      </c>
      <c r="AW68" s="211"/>
      <c r="AX68" s="160">
        <v>3533.8276341287556</v>
      </c>
      <c r="AY68" s="211"/>
      <c r="AZ68" s="160">
        <v>3583.2114331394341</v>
      </c>
      <c r="BA68" s="160">
        <v>3633.7913462736888</v>
      </c>
      <c r="BB68" s="160">
        <v>3685.6144484794295</v>
      </c>
      <c r="BC68" s="160">
        <v>3738.7300411443775</v>
      </c>
      <c r="BD68" s="217">
        <f t="shared" si="25"/>
        <v>3794.1021137088105</v>
      </c>
      <c r="BE68" s="217">
        <f t="shared" si="26"/>
        <v>3850.2942685970111</v>
      </c>
      <c r="BF68" s="217">
        <f t="shared" si="27"/>
        <v>3907.3186515529724</v>
      </c>
      <c r="BG68" s="160">
        <v>3965.1875882039649</v>
      </c>
      <c r="BH68" s="217">
        <f t="shared" si="28"/>
        <v>3977.1953435600744</v>
      </c>
      <c r="BI68" s="217">
        <f t="shared" si="29"/>
        <v>3989.2394619344486</v>
      </c>
      <c r="BJ68" s="217">
        <f t="shared" si="30"/>
        <v>4001.320053445012</v>
      </c>
      <c r="BK68" s="217">
        <f t="shared" si="31"/>
        <v>4013.4372285431582</v>
      </c>
      <c r="BL68" s="160">
        <v>4025.5910980147592</v>
      </c>
      <c r="BM68" s="217">
        <f t="shared" si="32"/>
        <v>4037.9243207474638</v>
      </c>
      <c r="BN68" s="217">
        <f t="shared" si="33"/>
        <v>4050.2953288337403</v>
      </c>
      <c r="BO68" s="217">
        <f t="shared" si="34"/>
        <v>4062.7042380367575</v>
      </c>
      <c r="BP68" s="217">
        <f t="shared" si="35"/>
        <v>4075.1511644743482</v>
      </c>
      <c r="BQ68" s="160">
        <v>4087.6362246200988</v>
      </c>
      <c r="BR68" s="202">
        <f>((BG68/BC68)^(1/($BG$4-$BC$4)))-1</f>
        <v>1.4810396031558426E-2</v>
      </c>
      <c r="BS68" s="202">
        <f>((BL68/BG68)^(1/($BL$4-$BG$4)))-1</f>
        <v>3.0282943969237586E-3</v>
      </c>
      <c r="BT68" s="202">
        <f>((BQ68/BL68)^(1/($BQ$4-$BL$4)))-1</f>
        <v>3.0637047907788872E-3</v>
      </c>
      <c r="BU68" s="166"/>
    </row>
    <row r="69" spans="1:74" x14ac:dyDescent="0.35">
      <c r="A69" s="7" t="s">
        <v>2</v>
      </c>
      <c r="B69" s="160">
        <v>11061.200200000001</v>
      </c>
      <c r="C69" s="160">
        <v>9794.3130999999994</v>
      </c>
      <c r="D69" s="160">
        <v>12447.843500000001</v>
      </c>
      <c r="E69" s="160">
        <v>11433.609499999999</v>
      </c>
      <c r="F69" s="169"/>
      <c r="G69" s="160">
        <v>12106.992983302229</v>
      </c>
      <c r="H69" s="169"/>
      <c r="I69" s="160">
        <v>12861.586514150504</v>
      </c>
      <c r="J69" s="160">
        <v>13772.79180653573</v>
      </c>
      <c r="K69" s="160">
        <v>14487.515903819722</v>
      </c>
      <c r="L69" s="160">
        <v>15173.353298922671</v>
      </c>
      <c r="M69" s="160">
        <v>16423.88847287697</v>
      </c>
      <c r="N69" s="160">
        <v>17897.945944906969</v>
      </c>
      <c r="O69" s="160">
        <v>19297.841594982325</v>
      </c>
      <c r="Q69" s="160">
        <v>13714.337480910508</v>
      </c>
      <c r="R69" s="160">
        <v>13660.972351673852</v>
      </c>
      <c r="S69" s="160">
        <v>13795.751007291035</v>
      </c>
      <c r="T69" s="160">
        <v>13847.968914514178</v>
      </c>
      <c r="U69" s="160"/>
      <c r="V69" s="160">
        <v>14234.488387142119</v>
      </c>
      <c r="W69" s="160"/>
      <c r="X69" s="160">
        <v>14854.652325896481</v>
      </c>
      <c r="Y69" s="160">
        <v>15414.609835847008</v>
      </c>
      <c r="Z69" s="160">
        <v>15861.727974845242</v>
      </c>
      <c r="AA69" s="160">
        <v>16313.066677111216</v>
      </c>
      <c r="AB69" s="160">
        <v>17231.480446254642</v>
      </c>
      <c r="AC69" s="160">
        <v>18121.340813578616</v>
      </c>
      <c r="AD69" s="160">
        <v>18929.016191426846</v>
      </c>
      <c r="AF69" s="160">
        <v>-2653.1372809105069</v>
      </c>
      <c r="AG69" s="160">
        <v>-3866.6592516738506</v>
      </c>
      <c r="AH69" s="160">
        <v>-1347.907507291035</v>
      </c>
      <c r="AI69" s="160">
        <v>-2414.3594145141769</v>
      </c>
      <c r="AJ69" s="160">
        <v>-2127.4954038398928</v>
      </c>
      <c r="AK69" s="160">
        <v>-1993.0658117459768</v>
      </c>
      <c r="AL69" s="160">
        <v>-1641.8180293112805</v>
      </c>
      <c r="AM69" s="160">
        <v>-1374.2120710255217</v>
      </c>
      <c r="AN69" s="160">
        <v>-1139.7133781885439</v>
      </c>
      <c r="AO69" s="160">
        <v>-807.59197337767318</v>
      </c>
      <c r="AP69" s="160">
        <v>-223.39486867164987</v>
      </c>
      <c r="AQ69" s="160">
        <v>368.82540355547167</v>
      </c>
      <c r="AS69" s="160">
        <v>2341.111302987928</v>
      </c>
      <c r="AT69" s="160">
        <v>560.39359715776573</v>
      </c>
      <c r="AU69" s="160">
        <v>1186.1809611195945</v>
      </c>
      <c r="AV69" s="160">
        <v>1187.1474200046457</v>
      </c>
      <c r="AW69" s="211"/>
      <c r="AX69" s="160">
        <v>1201.3261592674153</v>
      </c>
      <c r="AY69" s="211"/>
      <c r="AZ69" s="160">
        <v>1230.973897619851</v>
      </c>
      <c r="BA69" s="160">
        <v>1278.8763310390857</v>
      </c>
      <c r="BB69" s="160">
        <v>1313.8439080980349</v>
      </c>
      <c r="BC69" s="160">
        <v>1361.8998097513158</v>
      </c>
      <c r="BD69" s="217">
        <f t="shared" ref="BD69:BD72" si="42">BC69+(BC69*BR69)</f>
        <v>1443.8488121464393</v>
      </c>
      <c r="BE69" s="217">
        <f t="shared" ref="BE69:BE72" si="43">BD69+(BD69*BR69)</f>
        <v>1530.7288960686117</v>
      </c>
      <c r="BF69" s="217">
        <f t="shared" ref="BF69:BF72" si="44">BE69+(BE69*BR69)</f>
        <v>1622.8367773327388</v>
      </c>
      <c r="BG69" s="160">
        <v>1720.4870259048566</v>
      </c>
      <c r="BH69" s="217">
        <f t="shared" ref="BH69:BH72" si="45">BG69+(BG69*BS69)</f>
        <v>1754.5293265017838</v>
      </c>
      <c r="BI69" s="217">
        <f t="shared" ref="BI69:BI72" si="46">BH69+(BH69*BS69)</f>
        <v>1789.2452027854106</v>
      </c>
      <c r="BJ69" s="217">
        <f t="shared" ref="BJ69:BJ72" si="47">BI69+(BI69*BS69)</f>
        <v>1824.6479824156706</v>
      </c>
      <c r="BK69" s="217">
        <f t="shared" ref="BK69:BK72" si="48">BJ69+(BJ69*BS69)</f>
        <v>1860.7512567593424</v>
      </c>
      <c r="BL69" s="160">
        <v>1897.5688861078677</v>
      </c>
      <c r="BM69" s="217">
        <f t="shared" ref="BM69:BM72" si="49">BL69+(BL69*BT69)</f>
        <v>1938.8505883119458</v>
      </c>
      <c r="BN69" s="217">
        <f t="shared" ref="BN69:BN72" si="50">BM69+(BM69*BT69)</f>
        <v>1981.0303759290714</v>
      </c>
      <c r="BO69" s="217">
        <f t="shared" ref="BO69:BO72" si="51">BN69+(BN69*BT69)</f>
        <v>2024.1277868505151</v>
      </c>
      <c r="BP69" s="217">
        <f t="shared" ref="BP69:BP72" si="52">BO69+(BO69*BT69)</f>
        <v>2068.1627840153101</v>
      </c>
      <c r="BQ69" s="160">
        <v>2113.1557646571855</v>
      </c>
      <c r="BR69" s="202">
        <f>((BG69/BC69)^(1/($BG$4-$BC$4)))-1</f>
        <v>6.017256321526876E-2</v>
      </c>
      <c r="BS69" s="202">
        <f>((BL69/BG69)^(1/($BL$4-$BG$4)))-1</f>
        <v>1.9786432611442306E-2</v>
      </c>
      <c r="BT69" s="202">
        <f>((BQ69/BL69)^(1/($BQ$4-$BL$4)))-1</f>
        <v>2.1755048001841804E-2</v>
      </c>
      <c r="BU69" s="166"/>
    </row>
    <row r="70" spans="1:74" x14ac:dyDescent="0.35">
      <c r="A70" s="7" t="s">
        <v>3</v>
      </c>
      <c r="B70" s="160">
        <v>39582.079599999997</v>
      </c>
      <c r="C70" s="160">
        <v>30517.660659999998</v>
      </c>
      <c r="D70" s="160">
        <v>49756.533520000005</v>
      </c>
      <c r="E70" s="160">
        <v>45321.47559482143</v>
      </c>
      <c r="F70" s="169"/>
      <c r="G70" s="160">
        <v>51225.075768268893</v>
      </c>
      <c r="H70" s="169"/>
      <c r="I70" s="160">
        <v>56959.086689612443</v>
      </c>
      <c r="J70" s="160">
        <v>63738.782284659013</v>
      </c>
      <c r="K70" s="160">
        <v>70523.404410352174</v>
      </c>
      <c r="L70" s="160">
        <v>76885.580774468341</v>
      </c>
      <c r="M70" s="160">
        <v>87304.363189747033</v>
      </c>
      <c r="N70" s="160">
        <v>100807.64461328069</v>
      </c>
      <c r="O70" s="160">
        <v>113701.6860656456</v>
      </c>
      <c r="Q70" s="160">
        <v>11157.864298288487</v>
      </c>
      <c r="R70" s="160">
        <v>10493.094157808187</v>
      </c>
      <c r="S70" s="160">
        <v>10678.255537167428</v>
      </c>
      <c r="T70" s="160">
        <v>11111.394601555152</v>
      </c>
      <c r="U70" s="160"/>
      <c r="V70" s="160">
        <v>11695.363186682973</v>
      </c>
      <c r="W70" s="160"/>
      <c r="X70" s="160">
        <v>12306.162373417808</v>
      </c>
      <c r="Y70" s="160">
        <v>12938.36237820267</v>
      </c>
      <c r="Z70" s="160">
        <v>13566.581216380877</v>
      </c>
      <c r="AA70" s="160">
        <v>14321.995952077072</v>
      </c>
      <c r="AB70" s="160">
        <v>17377.226853089214</v>
      </c>
      <c r="AC70" s="160">
        <v>22821.228151767424</v>
      </c>
      <c r="AD70" s="160">
        <v>30287.820590507334</v>
      </c>
      <c r="AF70" s="160">
        <v>28424.215301711512</v>
      </c>
      <c r="AG70" s="160">
        <v>20024.56650219181</v>
      </c>
      <c r="AH70" s="160">
        <v>39078.27798283258</v>
      </c>
      <c r="AI70" s="160">
        <v>34210.080993266267</v>
      </c>
      <c r="AJ70" s="160">
        <v>39529.712581585918</v>
      </c>
      <c r="AK70" s="160">
        <v>44652.924316194636</v>
      </c>
      <c r="AL70" s="160">
        <v>50800.419906456351</v>
      </c>
      <c r="AM70" s="160">
        <v>56956.8231939713</v>
      </c>
      <c r="AN70" s="160">
        <v>62563.584822391262</v>
      </c>
      <c r="AO70" s="160">
        <v>69927.136336657815</v>
      </c>
      <c r="AP70" s="160">
        <v>77986.416461513261</v>
      </c>
      <c r="AQ70" s="160">
        <v>83413.865475138271</v>
      </c>
      <c r="AS70" s="160">
        <v>24635.332094411078</v>
      </c>
      <c r="AT70" s="160">
        <v>12053.817215593812</v>
      </c>
      <c r="AU70" s="160">
        <v>25064.01959685373</v>
      </c>
      <c r="AV70" s="160">
        <v>23978.060246662801</v>
      </c>
      <c r="AW70" s="211"/>
      <c r="AX70" s="160">
        <v>32763.846942752007</v>
      </c>
      <c r="AY70" s="211"/>
      <c r="AZ70" s="160">
        <v>38187.739710701535</v>
      </c>
      <c r="BA70" s="160">
        <v>42786.137330632577</v>
      </c>
      <c r="BB70" s="160">
        <v>48614.227075581599</v>
      </c>
      <c r="BC70" s="160">
        <v>51851.113144116927</v>
      </c>
      <c r="BD70" s="217">
        <f t="shared" si="42"/>
        <v>53174.220051214295</v>
      </c>
      <c r="BE70" s="217">
        <f t="shared" si="43"/>
        <v>54531.089239995825</v>
      </c>
      <c r="BF70" s="217">
        <f t="shared" si="44"/>
        <v>55922.582236962808</v>
      </c>
      <c r="BG70" s="160">
        <v>57349.582552554682</v>
      </c>
      <c r="BH70" s="217">
        <f t="shared" si="45"/>
        <v>59262.342334469286</v>
      </c>
      <c r="BI70" s="217">
        <f t="shared" si="46"/>
        <v>61238.897698155692</v>
      </c>
      <c r="BJ70" s="217">
        <f t="shared" si="47"/>
        <v>63281.376394464831</v>
      </c>
      <c r="BK70" s="217">
        <f t="shared" si="48"/>
        <v>65391.97714034839</v>
      </c>
      <c r="BL70" s="160">
        <v>67572.971985765398</v>
      </c>
      <c r="BM70" s="217">
        <f t="shared" si="49"/>
        <v>69091.496120405776</v>
      </c>
      <c r="BN70" s="217">
        <f t="shared" si="50"/>
        <v>70644.145075661887</v>
      </c>
      <c r="BO70" s="217">
        <f t="shared" si="51"/>
        <v>72231.685716778389</v>
      </c>
      <c r="BP70" s="217">
        <f t="shared" si="52"/>
        <v>73854.902142271603</v>
      </c>
      <c r="BQ70" s="160">
        <v>75514.596071201784</v>
      </c>
      <c r="BR70" s="202">
        <f>((BG70/BC70)^(1/($BG$4-$BC$4)))-1</f>
        <v>2.5517425313895892E-2</v>
      </c>
      <c r="BS70" s="202">
        <f>((BL70/BG70)^(1/($BL$4-$BG$4)))-1</f>
        <v>3.3352636528117152E-2</v>
      </c>
      <c r="BT70" s="202">
        <f>((BQ70/BL70)^(1/($BQ$4-$BL$4)))-1</f>
        <v>2.2472359732235381E-2</v>
      </c>
      <c r="BU70" s="166"/>
    </row>
    <row r="71" spans="1:74" x14ac:dyDescent="0.35">
      <c r="A71" s="7" t="s">
        <v>4</v>
      </c>
      <c r="B71" s="160">
        <v>6242.9914000000008</v>
      </c>
      <c r="C71" s="160">
        <v>3435.4760999999999</v>
      </c>
      <c r="D71" s="160">
        <v>6681.3022000000001</v>
      </c>
      <c r="E71" s="160">
        <v>7119.2309241666671</v>
      </c>
      <c r="F71" s="169"/>
      <c r="G71" s="160">
        <v>6619.3636143300882</v>
      </c>
      <c r="H71" s="169"/>
      <c r="I71" s="160">
        <v>7037.1554278957083</v>
      </c>
      <c r="J71" s="160">
        <v>7671.3361573612228</v>
      </c>
      <c r="K71" s="160">
        <v>8168.2480641074053</v>
      </c>
      <c r="L71" s="160">
        <v>8569.3316826461996</v>
      </c>
      <c r="M71" s="160">
        <v>9662.204858869105</v>
      </c>
      <c r="N71" s="160">
        <v>11017.146960987742</v>
      </c>
      <c r="O71" s="160">
        <v>12653.23732598581</v>
      </c>
      <c r="Q71" s="160">
        <v>4701.8349963312248</v>
      </c>
      <c r="R71" s="160">
        <v>4732.447650914939</v>
      </c>
      <c r="S71" s="160">
        <v>4884.1239566379509</v>
      </c>
      <c r="T71" s="160">
        <v>4954.5967891073342</v>
      </c>
      <c r="U71" s="160"/>
      <c r="V71" s="160">
        <v>5194.5772025669294</v>
      </c>
      <c r="W71" s="160"/>
      <c r="X71" s="160">
        <v>5615.6873857195415</v>
      </c>
      <c r="Y71" s="160">
        <v>5988.8915529366568</v>
      </c>
      <c r="Z71" s="160">
        <v>6294.149851090734</v>
      </c>
      <c r="AA71" s="160">
        <v>6585.0231158612551</v>
      </c>
      <c r="AB71" s="160">
        <v>7189.7044517865943</v>
      </c>
      <c r="AC71" s="160">
        <v>7852.7762267454173</v>
      </c>
      <c r="AD71" s="160">
        <v>8583.1190323713708</v>
      </c>
      <c r="AF71" s="160">
        <v>1541.156403668776</v>
      </c>
      <c r="AG71" s="160">
        <v>-1296.9715509149378</v>
      </c>
      <c r="AH71" s="160">
        <v>1797.1782433620506</v>
      </c>
      <c r="AI71" s="160">
        <v>2164.634135059332</v>
      </c>
      <c r="AJ71" s="160">
        <v>1424.7864117631593</v>
      </c>
      <c r="AK71" s="160">
        <v>1421.4680421761666</v>
      </c>
      <c r="AL71" s="160">
        <v>1682.4446044245667</v>
      </c>
      <c r="AM71" s="160">
        <v>1874.0982130166728</v>
      </c>
      <c r="AN71" s="160">
        <v>1984.3085667849439</v>
      </c>
      <c r="AO71" s="160">
        <v>2472.5004070825107</v>
      </c>
      <c r="AP71" s="160">
        <v>3164.3707342423259</v>
      </c>
      <c r="AQ71" s="160">
        <v>4070.1182936144414</v>
      </c>
      <c r="AS71" s="160">
        <v>1151.0131381483041</v>
      </c>
      <c r="AT71" s="160">
        <v>119.24633087930357</v>
      </c>
      <c r="AU71" s="160">
        <v>417.33793993075483</v>
      </c>
      <c r="AV71" s="160">
        <v>573.18367613965097</v>
      </c>
      <c r="AW71" s="211"/>
      <c r="AX71" s="160">
        <v>815.96824290119457</v>
      </c>
      <c r="AY71" s="211"/>
      <c r="AZ71" s="160">
        <v>1232.807670947996</v>
      </c>
      <c r="BA71" s="160">
        <v>1628.0609147012422</v>
      </c>
      <c r="BB71" s="160">
        <v>1827.334266201824</v>
      </c>
      <c r="BC71" s="160">
        <v>2058.290576242005</v>
      </c>
      <c r="BD71" s="217">
        <f t="shared" si="42"/>
        <v>2341.6896211731923</v>
      </c>
      <c r="BE71" s="217">
        <f t="shared" si="43"/>
        <v>2664.108918927257</v>
      </c>
      <c r="BF71" s="217">
        <f t="shared" si="44"/>
        <v>3030.9210357057927</v>
      </c>
      <c r="BG71" s="160">
        <v>3448.2382681196632</v>
      </c>
      <c r="BH71" s="217">
        <f t="shared" si="45"/>
        <v>3557.7457672420396</v>
      </c>
      <c r="BI71" s="217">
        <f t="shared" si="46"/>
        <v>3670.7309530645803</v>
      </c>
      <c r="BJ71" s="217">
        <f t="shared" si="47"/>
        <v>3787.3042682956057</v>
      </c>
      <c r="BK71" s="217">
        <f t="shared" si="48"/>
        <v>3907.5796630300629</v>
      </c>
      <c r="BL71" s="160">
        <v>4031.6747061354286</v>
      </c>
      <c r="BM71" s="217">
        <f t="shared" si="49"/>
        <v>4166.1142845661407</v>
      </c>
      <c r="BN71" s="217">
        <f t="shared" si="50"/>
        <v>4305.0368636271169</v>
      </c>
      <c r="BO71" s="217">
        <f t="shared" si="51"/>
        <v>4448.5919327387028</v>
      </c>
      <c r="BP71" s="217">
        <f t="shared" si="52"/>
        <v>4596.9339661714876</v>
      </c>
      <c r="BQ71" s="160">
        <v>4750.2225892703264</v>
      </c>
      <c r="BR71" s="202">
        <f>((BG71/BC71)^(1/($BG$4-$BC$4)))-1</f>
        <v>0.13768660664453547</v>
      </c>
      <c r="BS71" s="202">
        <f>((BL71/BG71)^(1/($BL$4-$BG$4)))-1</f>
        <v>3.1757520973772824E-2</v>
      </c>
      <c r="BT71" s="202">
        <f>((BQ71/BL71)^(1/($BQ$4-$BL$4)))-1</f>
        <v>3.3345839689427503E-2</v>
      </c>
      <c r="BU71" s="166"/>
    </row>
    <row r="72" spans="1:74" x14ac:dyDescent="0.35">
      <c r="A72" s="7" t="s">
        <v>5</v>
      </c>
      <c r="B72" s="160">
        <v>2561.0469000000003</v>
      </c>
      <c r="C72" s="160">
        <v>1966.7563</v>
      </c>
      <c r="D72" s="160">
        <v>2702.1446999999998</v>
      </c>
      <c r="E72" s="160">
        <v>2642.0503766666666</v>
      </c>
      <c r="F72" s="169"/>
      <c r="G72" s="160">
        <v>3302.5357861320822</v>
      </c>
      <c r="H72" s="169"/>
      <c r="I72" s="160">
        <v>3920.7411017503996</v>
      </c>
      <c r="J72" s="160">
        <v>4546.7435829204933</v>
      </c>
      <c r="K72" s="160">
        <v>5170.2667466712446</v>
      </c>
      <c r="L72" s="160">
        <v>5729.8916517305852</v>
      </c>
      <c r="M72" s="160">
        <v>7158.5178969377121</v>
      </c>
      <c r="N72" s="160">
        <v>9016.8750449954023</v>
      </c>
      <c r="O72" s="160">
        <v>11000.769831715868</v>
      </c>
      <c r="Q72" s="160">
        <v>1968.6676874632919</v>
      </c>
      <c r="R72" s="160">
        <v>1834.4560906356755</v>
      </c>
      <c r="S72" s="160">
        <v>1825.5241014748231</v>
      </c>
      <c r="T72" s="160">
        <v>1867.1726511095869</v>
      </c>
      <c r="U72" s="160"/>
      <c r="V72" s="160">
        <v>1932.8908041589425</v>
      </c>
      <c r="W72" s="160"/>
      <c r="X72" s="160">
        <v>2008.4090477293655</v>
      </c>
      <c r="Y72" s="160">
        <v>2080.635848122</v>
      </c>
      <c r="Z72" s="160">
        <v>2148.0266135301163</v>
      </c>
      <c r="AA72" s="160">
        <v>2235.9885866699451</v>
      </c>
      <c r="AB72" s="160">
        <v>2541.8853759352451</v>
      </c>
      <c r="AC72" s="160">
        <v>2881.6387803196267</v>
      </c>
      <c r="AD72" s="160">
        <v>3226.9087443377648</v>
      </c>
      <c r="AF72" s="160">
        <v>592.37921253670834</v>
      </c>
      <c r="AG72" s="160">
        <v>132.30020936432456</v>
      </c>
      <c r="AH72" s="160">
        <v>876.62059852517689</v>
      </c>
      <c r="AI72" s="160">
        <v>774.87772555707943</v>
      </c>
      <c r="AJ72" s="160">
        <v>1369.6449819731395</v>
      </c>
      <c r="AK72" s="160">
        <v>1912.3320540210341</v>
      </c>
      <c r="AL72" s="160">
        <v>2466.1077347984938</v>
      </c>
      <c r="AM72" s="160">
        <v>3022.2401331411284</v>
      </c>
      <c r="AN72" s="160">
        <v>3493.9030650606401</v>
      </c>
      <c r="AO72" s="160">
        <v>4616.6325210024661</v>
      </c>
      <c r="AP72" s="160">
        <v>6135.2362646757756</v>
      </c>
      <c r="AQ72" s="160">
        <v>7773.8610873781026</v>
      </c>
      <c r="AS72" s="160">
        <v>791.00062324456189</v>
      </c>
      <c r="AT72" s="160">
        <v>114.14781270328655</v>
      </c>
      <c r="AU72" s="160">
        <v>751.14996520531236</v>
      </c>
      <c r="AV72" s="160">
        <v>933.52963094611744</v>
      </c>
      <c r="AW72" s="211"/>
      <c r="AX72" s="160">
        <v>1180.6411488771835</v>
      </c>
      <c r="AY72" s="211"/>
      <c r="AZ72" s="160">
        <v>1493.2818323215638</v>
      </c>
      <c r="BA72" s="160">
        <v>1888.8592592436803</v>
      </c>
      <c r="BB72" s="160">
        <v>2389.4132124975044</v>
      </c>
      <c r="BC72" s="160">
        <v>2817.5049567141918</v>
      </c>
      <c r="BD72" s="217">
        <f t="shared" si="42"/>
        <v>3280.4824343299465</v>
      </c>
      <c r="BE72" s="217">
        <f t="shared" si="43"/>
        <v>3819.537203049892</v>
      </c>
      <c r="BF72" s="217">
        <f t="shared" si="44"/>
        <v>4447.1704200611075</v>
      </c>
      <c r="BG72" s="160">
        <v>5177.9374551645506</v>
      </c>
      <c r="BH72" s="217">
        <f t="shared" si="45"/>
        <v>5365.7674675990784</v>
      </c>
      <c r="BI72" s="217">
        <f t="shared" si="46"/>
        <v>5560.4110257507264</v>
      </c>
      <c r="BJ72" s="217">
        <f t="shared" si="47"/>
        <v>5762.1152914262666</v>
      </c>
      <c r="BK72" s="217">
        <f t="shared" si="48"/>
        <v>5971.1363922428236</v>
      </c>
      <c r="BL72" s="160">
        <v>6187.7397468632153</v>
      </c>
      <c r="BM72" s="217">
        <f t="shared" si="49"/>
        <v>6427.3511652968618</v>
      </c>
      <c r="BN72" s="217">
        <f t="shared" si="50"/>
        <v>6676.2411950154919</v>
      </c>
      <c r="BO72" s="217">
        <f t="shared" si="51"/>
        <v>6934.7691370404864</v>
      </c>
      <c r="BP72" s="217">
        <f t="shared" si="52"/>
        <v>7203.3082058141035</v>
      </c>
      <c r="BQ72" s="160">
        <v>7482.2460679769119</v>
      </c>
      <c r="BR72" s="202">
        <f>((BG72/BC72)^(1/($BG$4-$BC$4)))-1</f>
        <v>0.16432179702557992</v>
      </c>
      <c r="BS72" s="202">
        <f>((BL72/BG72)^(1/($BL$4-$BG$4)))-1</f>
        <v>3.6275063973046473E-2</v>
      </c>
      <c r="BT72" s="202">
        <f>((BQ72/BL72)^(1/($BQ$4-$BL$4)))-1</f>
        <v>3.8723577305447288E-2</v>
      </c>
      <c r="BU72" s="166"/>
    </row>
  </sheetData>
  <mergeCells count="1">
    <mergeCell ref="BS3:BT3"/>
  </mergeCells>
  <conditionalFormatting sqref="AT9 BG9 BA9:BC9">
    <cfRule type="cellIs" dxfId="551" priority="556" operator="lessThan">
      <formula>0</formula>
    </cfRule>
  </conditionalFormatting>
  <conditionalFormatting sqref="BL9">
    <cfRule type="cellIs" dxfId="550" priority="520" operator="lessThan">
      <formula>0</formula>
    </cfRule>
  </conditionalFormatting>
  <conditionalFormatting sqref="BQ9">
    <cfRule type="cellIs" dxfId="549" priority="519" operator="lessThan">
      <formula>0</formula>
    </cfRule>
  </conditionalFormatting>
  <conditionalFormatting sqref="BU9:BU72">
    <cfRule type="colorScale" priority="518">
      <colorScale>
        <cfvo type="min"/>
        <cfvo type="percentile" val="50"/>
        <cfvo type="max"/>
        <color rgb="FFFF0000"/>
        <color theme="0"/>
        <color theme="3"/>
      </colorScale>
    </cfRule>
  </conditionalFormatting>
  <conditionalFormatting sqref="B9:E9 I9:L9 G9">
    <cfRule type="cellIs" dxfId="548" priority="555" operator="notEqual">
      <formula>#REF!</formula>
    </cfRule>
  </conditionalFormatting>
  <conditionalFormatting sqref="Q9:AA9">
    <cfRule type="cellIs" dxfId="547" priority="554" operator="notEqual">
      <formula>#REF!</formula>
    </cfRule>
  </conditionalFormatting>
  <conditionalFormatting sqref="AS9">
    <cfRule type="cellIs" dxfId="546" priority="553" operator="notEqual">
      <formula>#REF!</formula>
    </cfRule>
  </conditionalFormatting>
  <conditionalFormatting sqref="G21 G24 G31 G36 G46 G49 G52 G57 B15:E15 I15:L15 I57:L57 I52:L52 I49:L49 I46:L46 I36:L36 I31:L31 I24:L24 I21:L21 G15 AS15:AX15 AS21:AX21 AS24:AX24 AS31:AX31 AS36:AX36 AS46:AX46 AS49:AX49 AS52:AX52 AS57:AX57 BG15 BG21 BG24 BG31 BG36 BG46 BG49 BG52 BG57 BL57 BL52 BL49 BL46 BL36 BL31 BL24 BL21 BL15 BQ15 BQ21 BQ24 BQ31 BQ36 BQ46 BQ49 BQ52 BQ57">
    <cfRule type="cellIs" dxfId="545" priority="552" operator="notEqual">
      <formula>#REF!</formula>
    </cfRule>
  </conditionalFormatting>
  <conditionalFormatting sqref="M15:O15 AZ15:BC15">
    <cfRule type="cellIs" dxfId="544" priority="547" operator="notEqual">
      <formula>#REF!</formula>
    </cfRule>
  </conditionalFormatting>
  <conditionalFormatting sqref="M21:O21 AZ21:BC21">
    <cfRule type="cellIs" dxfId="543" priority="546" operator="notEqual">
      <formula>#REF!</formula>
    </cfRule>
  </conditionalFormatting>
  <conditionalFormatting sqref="M24:O24 AZ24:BC24">
    <cfRule type="cellIs" dxfId="542" priority="545" operator="notEqual">
      <formula>#REF!</formula>
    </cfRule>
  </conditionalFormatting>
  <conditionalFormatting sqref="M31:O31 AZ31:BC31">
    <cfRule type="cellIs" dxfId="541" priority="544" operator="notEqual">
      <formula>#REF!</formula>
    </cfRule>
  </conditionalFormatting>
  <conditionalFormatting sqref="M36:O36 AZ36:BC36">
    <cfRule type="cellIs" dxfId="540" priority="543" operator="notEqual">
      <formula>#REF!</formula>
    </cfRule>
  </conditionalFormatting>
  <conditionalFormatting sqref="M46:O46 AZ46:BC46">
    <cfRule type="cellIs" dxfId="539" priority="542" operator="notEqual">
      <formula>#REF!</formula>
    </cfRule>
  </conditionalFormatting>
  <conditionalFormatting sqref="M49:O49 AZ49:BC49">
    <cfRule type="cellIs" dxfId="538" priority="541" operator="notEqual">
      <formula>#REF!</formula>
    </cfRule>
  </conditionalFormatting>
  <conditionalFormatting sqref="M52:O52 AZ52:BC52">
    <cfRule type="cellIs" dxfId="537" priority="540" operator="notEqual">
      <formula>#REF!</formula>
    </cfRule>
  </conditionalFormatting>
  <conditionalFormatting sqref="M57:O57 AZ57:BC57">
    <cfRule type="cellIs" dxfId="536" priority="539" operator="notEqual">
      <formula>#REF!</formula>
    </cfRule>
  </conditionalFormatting>
  <conditionalFormatting sqref="Q15:AA15">
    <cfRule type="cellIs" dxfId="535" priority="557" operator="notEqual">
      <formula>#REF!</formula>
    </cfRule>
  </conditionalFormatting>
  <conditionalFormatting sqref="Q21:AA21">
    <cfRule type="cellIs" dxfId="534" priority="558" operator="notEqual">
      <formula>#REF!</formula>
    </cfRule>
  </conditionalFormatting>
  <conditionalFormatting sqref="Q24:AA24">
    <cfRule type="cellIs" dxfId="533" priority="559" operator="notEqual">
      <formula>#REF!</formula>
    </cfRule>
  </conditionalFormatting>
  <conditionalFormatting sqref="Q31:AA31">
    <cfRule type="cellIs" dxfId="532" priority="560" operator="notEqual">
      <formula>#REF!</formula>
    </cfRule>
  </conditionalFormatting>
  <conditionalFormatting sqref="Q36:AA36">
    <cfRule type="cellIs" dxfId="531" priority="561" operator="notEqual">
      <formula>#REF!</formula>
    </cfRule>
  </conditionalFormatting>
  <conditionalFormatting sqref="Q46:AA46">
    <cfRule type="cellIs" dxfId="530" priority="562" operator="notEqual">
      <formula>#REF!</formula>
    </cfRule>
  </conditionalFormatting>
  <conditionalFormatting sqref="Q49:AA49">
    <cfRule type="cellIs" dxfId="529" priority="563" operator="notEqual">
      <formula>#REF!</formula>
    </cfRule>
  </conditionalFormatting>
  <conditionalFormatting sqref="Q52:AA52">
    <cfRule type="cellIs" dxfId="528" priority="564" operator="notEqual">
      <formula>#REF!</formula>
    </cfRule>
  </conditionalFormatting>
  <conditionalFormatting sqref="Q57:AA57">
    <cfRule type="cellIs" dxfId="527" priority="565" operator="notEqual">
      <formula>#REF!</formula>
    </cfRule>
  </conditionalFormatting>
  <conditionalFormatting sqref="B21:E21">
    <cfRule type="cellIs" dxfId="526" priority="584" operator="notEqual">
      <formula>#REF!</formula>
    </cfRule>
  </conditionalFormatting>
  <conditionalFormatting sqref="B24:E24">
    <cfRule type="cellIs" dxfId="525" priority="585" operator="notEqual">
      <formula>#REF!</formula>
    </cfRule>
  </conditionalFormatting>
  <conditionalFormatting sqref="B31:E31">
    <cfRule type="cellIs" dxfId="524" priority="586" operator="notEqual">
      <formula>#REF!</formula>
    </cfRule>
  </conditionalFormatting>
  <conditionalFormatting sqref="B36:E36">
    <cfRule type="cellIs" dxfId="523" priority="587" operator="notEqual">
      <formula>#REF!</formula>
    </cfRule>
  </conditionalFormatting>
  <conditionalFormatting sqref="B46:E46">
    <cfRule type="cellIs" dxfId="522" priority="588" operator="notEqual">
      <formula>#REF!</formula>
    </cfRule>
  </conditionalFormatting>
  <conditionalFormatting sqref="B49:E49">
    <cfRule type="cellIs" dxfId="521" priority="589" operator="notEqual">
      <formula>#REF!</formula>
    </cfRule>
  </conditionalFormatting>
  <conditionalFormatting sqref="B52:E52">
    <cfRule type="cellIs" dxfId="520" priority="590" operator="notEqual">
      <formula>#REF!</formula>
    </cfRule>
  </conditionalFormatting>
  <conditionalFormatting sqref="B57:E57">
    <cfRule type="cellIs" dxfId="519" priority="591" operator="notEqual">
      <formula>#REF!</formula>
    </cfRule>
  </conditionalFormatting>
  <conditionalFormatting sqref="M9:O9">
    <cfRule type="cellIs" dxfId="518" priority="592" operator="notEqual">
      <formula>#REF!</formula>
    </cfRule>
  </conditionalFormatting>
  <conditionalFormatting sqref="AB9:AD9">
    <cfRule type="cellIs" dxfId="517" priority="595" operator="notEqual">
      <formula>#REF!</formula>
    </cfRule>
  </conditionalFormatting>
  <conditionalFormatting sqref="AB15:AD15">
    <cfRule type="cellIs" dxfId="516" priority="598" operator="notEqual">
      <formula>#REF!</formula>
    </cfRule>
  </conditionalFormatting>
  <conditionalFormatting sqref="AB21:AD21">
    <cfRule type="cellIs" dxfId="515" priority="599" operator="notEqual">
      <formula>#REF!</formula>
    </cfRule>
  </conditionalFormatting>
  <conditionalFormatting sqref="AB24:AD24">
    <cfRule type="cellIs" dxfId="514" priority="600" operator="notEqual">
      <formula>#REF!</formula>
    </cfRule>
  </conditionalFormatting>
  <conditionalFormatting sqref="AB31:AD31">
    <cfRule type="cellIs" dxfId="513" priority="601" operator="notEqual">
      <formula>#REF!</formula>
    </cfRule>
  </conditionalFormatting>
  <conditionalFormatting sqref="AB36:AD36">
    <cfRule type="cellIs" dxfId="512" priority="602" operator="notEqual">
      <formula>#REF!</formula>
    </cfRule>
  </conditionalFormatting>
  <conditionalFormatting sqref="AB46:AD46">
    <cfRule type="cellIs" dxfId="511" priority="603" operator="notEqual">
      <formula>#REF!</formula>
    </cfRule>
  </conditionalFormatting>
  <conditionalFormatting sqref="AB49:AD49">
    <cfRule type="cellIs" dxfId="510" priority="604" operator="notEqual">
      <formula>#REF!</formula>
    </cfRule>
  </conditionalFormatting>
  <conditionalFormatting sqref="AB52:AD52">
    <cfRule type="cellIs" dxfId="509" priority="605" operator="notEqual">
      <formula>#REF!</formula>
    </cfRule>
  </conditionalFormatting>
  <conditionalFormatting sqref="AB57:AD57">
    <cfRule type="cellIs" dxfId="508" priority="606" operator="notEqual">
      <formula>#REF!</formula>
    </cfRule>
  </conditionalFormatting>
  <conditionalFormatting sqref="H9">
    <cfRule type="cellIs" dxfId="507" priority="512" operator="notEqual">
      <formula>#REF!</formula>
    </cfRule>
  </conditionalFormatting>
  <conditionalFormatting sqref="H21 H24 H31 H36 H46 H49 H52 H57 H15">
    <cfRule type="cellIs" dxfId="506" priority="511" operator="notEqual">
      <formula>#REF!</formula>
    </cfRule>
  </conditionalFormatting>
  <conditionalFormatting sqref="AY15">
    <cfRule type="cellIs" dxfId="505" priority="508" operator="notEqual">
      <formula>#REF!</formula>
    </cfRule>
  </conditionalFormatting>
  <conditionalFormatting sqref="AY21">
    <cfRule type="cellIs" dxfId="504" priority="507" operator="notEqual">
      <formula>#REF!</formula>
    </cfRule>
  </conditionalFormatting>
  <conditionalFormatting sqref="AY24">
    <cfRule type="cellIs" dxfId="503" priority="506" operator="notEqual">
      <formula>#REF!</formula>
    </cfRule>
  </conditionalFormatting>
  <conditionalFormatting sqref="AY31">
    <cfRule type="cellIs" dxfId="502" priority="505" operator="notEqual">
      <formula>#REF!</formula>
    </cfRule>
  </conditionalFormatting>
  <conditionalFormatting sqref="AY36">
    <cfRule type="cellIs" dxfId="501" priority="504" operator="notEqual">
      <formula>#REF!</formula>
    </cfRule>
  </conditionalFormatting>
  <conditionalFormatting sqref="AY46">
    <cfRule type="cellIs" dxfId="500" priority="503" operator="notEqual">
      <formula>#REF!</formula>
    </cfRule>
  </conditionalFormatting>
  <conditionalFormatting sqref="AY49">
    <cfRule type="cellIs" dxfId="499" priority="502" operator="notEqual">
      <formula>#REF!</formula>
    </cfRule>
  </conditionalFormatting>
  <conditionalFormatting sqref="AY52">
    <cfRule type="cellIs" dxfId="498" priority="501" operator="notEqual">
      <formula>#REF!</formula>
    </cfRule>
  </conditionalFormatting>
  <conditionalFormatting sqref="AY57">
    <cfRule type="cellIs" dxfId="497" priority="500" operator="notEqual">
      <formula>#REF!</formula>
    </cfRule>
  </conditionalFormatting>
  <conditionalFormatting sqref="F9">
    <cfRule type="cellIs" dxfId="496" priority="453" operator="notEqual">
      <formula>#REF!</formula>
    </cfRule>
  </conditionalFormatting>
  <conditionalFormatting sqref="F15">
    <cfRule type="cellIs" dxfId="495" priority="452" operator="notEqual">
      <formula>#REF!</formula>
    </cfRule>
  </conditionalFormatting>
  <conditionalFormatting sqref="F21">
    <cfRule type="cellIs" dxfId="494" priority="454" operator="notEqual">
      <formula>#REF!</formula>
    </cfRule>
  </conditionalFormatting>
  <conditionalFormatting sqref="F24">
    <cfRule type="cellIs" dxfId="493" priority="455" operator="notEqual">
      <formula>#REF!</formula>
    </cfRule>
  </conditionalFormatting>
  <conditionalFormatting sqref="F31">
    <cfRule type="cellIs" dxfId="492" priority="456" operator="notEqual">
      <formula>#REF!</formula>
    </cfRule>
  </conditionalFormatting>
  <conditionalFormatting sqref="F36">
    <cfRule type="cellIs" dxfId="491" priority="457" operator="notEqual">
      <formula>#REF!</formula>
    </cfRule>
  </conditionalFormatting>
  <conditionalFormatting sqref="F46">
    <cfRule type="cellIs" dxfId="490" priority="458" operator="notEqual">
      <formula>#REF!</formula>
    </cfRule>
  </conditionalFormatting>
  <conditionalFormatting sqref="F49">
    <cfRule type="cellIs" dxfId="489" priority="459" operator="notEqual">
      <formula>#REF!</formula>
    </cfRule>
  </conditionalFormatting>
  <conditionalFormatting sqref="F52">
    <cfRule type="cellIs" dxfId="488" priority="460" operator="notEqual">
      <formula>#REF!</formula>
    </cfRule>
  </conditionalFormatting>
  <conditionalFormatting sqref="F57">
    <cfRule type="cellIs" dxfId="487" priority="461" operator="notEqual">
      <formula>#REF!</formula>
    </cfRule>
  </conditionalFormatting>
  <conditionalFormatting sqref="BD9:BF9">
    <cfRule type="cellIs" dxfId="486" priority="30" operator="lessThan">
      <formula>0</formula>
    </cfRule>
  </conditionalFormatting>
  <conditionalFormatting sqref="BD31:BF31">
    <cfRule type="cellIs" dxfId="485" priority="26" operator="notEqual">
      <formula>#REF!</formula>
    </cfRule>
  </conditionalFormatting>
  <conditionalFormatting sqref="BD36:BF36">
    <cfRule type="cellIs" dxfId="484" priority="25" operator="notEqual">
      <formula>#REF!</formula>
    </cfRule>
  </conditionalFormatting>
  <conditionalFormatting sqref="BD46:BF46">
    <cfRule type="cellIs" dxfId="483" priority="24" operator="notEqual">
      <formula>#REF!</formula>
    </cfRule>
  </conditionalFormatting>
  <conditionalFormatting sqref="BD49:BF49">
    <cfRule type="cellIs" dxfId="482" priority="23" operator="notEqual">
      <formula>#REF!</formula>
    </cfRule>
  </conditionalFormatting>
  <conditionalFormatting sqref="BD52:BF52">
    <cfRule type="cellIs" dxfId="481" priority="22" operator="notEqual">
      <formula>#REF!</formula>
    </cfRule>
  </conditionalFormatting>
  <conditionalFormatting sqref="BD57:BF57">
    <cfRule type="cellIs" dxfId="480" priority="21" operator="notEqual">
      <formula>#REF!</formula>
    </cfRule>
  </conditionalFormatting>
  <conditionalFormatting sqref="BD15:BF15">
    <cfRule type="cellIs" dxfId="479" priority="29" operator="notEqual">
      <formula>#REF!</formula>
    </cfRule>
  </conditionalFormatting>
  <conditionalFormatting sqref="BD21:BF21">
    <cfRule type="cellIs" dxfId="478" priority="28" operator="notEqual">
      <formula>#REF!</formula>
    </cfRule>
  </conditionalFormatting>
  <conditionalFormatting sqref="BD24:BF24">
    <cfRule type="cellIs" dxfId="477" priority="27" operator="notEqual">
      <formula>#REF!</formula>
    </cfRule>
  </conditionalFormatting>
  <conditionalFormatting sqref="BH9:BK9">
    <cfRule type="cellIs" dxfId="476" priority="20" operator="lessThan">
      <formula>0</formula>
    </cfRule>
  </conditionalFormatting>
  <conditionalFormatting sqref="BH15:BK15">
    <cfRule type="cellIs" dxfId="475" priority="19" operator="notEqual">
      <formula>#REF!</formula>
    </cfRule>
  </conditionalFormatting>
  <conditionalFormatting sqref="BH21:BK21">
    <cfRule type="cellIs" dxfId="474" priority="18" operator="notEqual">
      <formula>#REF!</formula>
    </cfRule>
  </conditionalFormatting>
  <conditionalFormatting sqref="BH24:BK24">
    <cfRule type="cellIs" dxfId="473" priority="17" operator="notEqual">
      <formula>#REF!</formula>
    </cfRule>
  </conditionalFormatting>
  <conditionalFormatting sqref="BH31:BK31">
    <cfRule type="cellIs" dxfId="472" priority="16" operator="notEqual">
      <formula>#REF!</formula>
    </cfRule>
  </conditionalFormatting>
  <conditionalFormatting sqref="BH36:BK36">
    <cfRule type="cellIs" dxfId="471" priority="15" operator="notEqual">
      <formula>#REF!</formula>
    </cfRule>
  </conditionalFormatting>
  <conditionalFormatting sqref="BH46:BK46">
    <cfRule type="cellIs" dxfId="470" priority="14" operator="notEqual">
      <formula>#REF!</formula>
    </cfRule>
  </conditionalFormatting>
  <conditionalFormatting sqref="BH49:BK49">
    <cfRule type="cellIs" dxfId="469" priority="13" operator="notEqual">
      <formula>#REF!</formula>
    </cfRule>
  </conditionalFormatting>
  <conditionalFormatting sqref="BH52:BK52">
    <cfRule type="cellIs" dxfId="468" priority="12" operator="notEqual">
      <formula>#REF!</formula>
    </cfRule>
  </conditionalFormatting>
  <conditionalFormatting sqref="BH57:BK57">
    <cfRule type="cellIs" dxfId="467" priority="11" operator="notEqual">
      <formula>#REF!</formula>
    </cfRule>
  </conditionalFormatting>
  <conditionalFormatting sqref="BM9:BP9">
    <cfRule type="cellIs" dxfId="466" priority="10" operator="lessThan">
      <formula>0</formula>
    </cfRule>
  </conditionalFormatting>
  <conditionalFormatting sqref="BM15:BP15">
    <cfRule type="cellIs" dxfId="465" priority="9" operator="notEqual">
      <formula>#REF!</formula>
    </cfRule>
  </conditionalFormatting>
  <conditionalFormatting sqref="BM21:BP21">
    <cfRule type="cellIs" dxfId="464" priority="8" operator="notEqual">
      <formula>#REF!</formula>
    </cfRule>
  </conditionalFormatting>
  <conditionalFormatting sqref="BM24:BP24">
    <cfRule type="cellIs" dxfId="463" priority="7" operator="notEqual">
      <formula>#REF!</formula>
    </cfRule>
  </conditionalFormatting>
  <conditionalFormatting sqref="BM31:BP31">
    <cfRule type="cellIs" dxfId="462" priority="6" operator="notEqual">
      <formula>#REF!</formula>
    </cfRule>
  </conditionalFormatting>
  <conditionalFormatting sqref="BM36:BP36">
    <cfRule type="cellIs" dxfId="461" priority="5" operator="notEqual">
      <formula>#REF!</formula>
    </cfRule>
  </conditionalFormatting>
  <conditionalFormatting sqref="BM46:BP46">
    <cfRule type="cellIs" dxfId="460" priority="4" operator="notEqual">
      <formula>#REF!</formula>
    </cfRule>
  </conditionalFormatting>
  <conditionalFormatting sqref="BM49:BP49">
    <cfRule type="cellIs" dxfId="459" priority="3" operator="notEqual">
      <formula>#REF!</formula>
    </cfRule>
  </conditionalFormatting>
  <conditionalFormatting sqref="BM52:BP52">
    <cfRule type="cellIs" dxfId="458" priority="2" operator="notEqual">
      <formula>#REF!</formula>
    </cfRule>
  </conditionalFormatting>
  <conditionalFormatting sqref="BM57:BP57">
    <cfRule type="cellIs" dxfId="457" priority="1" operator="notEqual">
      <formula>#REF!</formula>
    </cfRule>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G96"/>
  <sheetViews>
    <sheetView showGridLines="0" zoomScaleNormal="100" workbookViewId="0">
      <pane xSplit="1" ySplit="4" topLeftCell="B5" activePane="bottomRight" state="frozen"/>
      <selection activeCell="A2" sqref="A2"/>
      <selection pane="topRight" activeCell="B2" sqref="B2"/>
      <selection pane="bottomLeft" activeCell="A4" sqref="A4"/>
      <selection pane="bottomRight" activeCell="BE10" sqref="BE10"/>
    </sheetView>
  </sheetViews>
  <sheetFormatPr defaultColWidth="9.1796875" defaultRowHeight="14.5" x14ac:dyDescent="0.35"/>
  <cols>
    <col min="1" max="2" width="24.81640625" style="16" customWidth="1"/>
    <col min="3" max="3" width="9.26953125" style="16" bestFit="1" customWidth="1"/>
    <col min="4" max="12" width="8.7265625" style="16" bestFit="1" customWidth="1"/>
    <col min="13" max="14" width="8.7265625" style="16" customWidth="1"/>
    <col min="15" max="15" width="9.1796875" style="19"/>
    <col min="16" max="16" width="9.1796875" style="32"/>
    <col min="17" max="21" width="10.26953125" style="32" customWidth="1"/>
    <col min="22" max="23" width="10.7265625" style="32" customWidth="1"/>
    <col min="24" max="27" width="11.1796875" style="32" customWidth="1"/>
    <col min="28" max="28" width="9.1796875" style="19"/>
    <col min="29" max="29" width="9.1796875" style="16"/>
    <col min="30" max="34" width="10.26953125" style="16" customWidth="1"/>
    <col min="35" max="36" width="10.7265625" style="16" customWidth="1"/>
    <col min="37" max="40" width="11.1796875" style="16" customWidth="1"/>
    <col min="41" max="41" width="9.1796875" style="19"/>
    <col min="42" max="42" width="10.81640625" style="16" bestFit="1" customWidth="1"/>
    <col min="43" max="51" width="8.7265625" style="16" bestFit="1" customWidth="1"/>
    <col min="52" max="53" width="8.7265625" style="16" customWidth="1"/>
    <col min="54" max="58" width="9.1796875" style="19"/>
    <col min="59" max="59" width="9.1796875" style="11"/>
    <col min="60" max="16384" width="9.1796875" style="16"/>
  </cols>
  <sheetData>
    <row r="1" spans="1:59" ht="15" hidden="1" customHeight="1" x14ac:dyDescent="0.35">
      <c r="D1" s="16" t="b">
        <v>0</v>
      </c>
      <c r="E1" s="16" t="b">
        <v>0</v>
      </c>
      <c r="F1" s="16" t="b">
        <v>0</v>
      </c>
      <c r="G1" s="16" t="b">
        <v>0</v>
      </c>
      <c r="H1" s="16" t="b">
        <v>0</v>
      </c>
      <c r="I1" s="16" t="b">
        <v>0</v>
      </c>
      <c r="Q1" s="32" t="b">
        <v>0</v>
      </c>
      <c r="R1" s="32" t="b">
        <v>0</v>
      </c>
      <c r="S1" s="32" t="b">
        <v>0</v>
      </c>
      <c r="T1" s="32" t="b">
        <v>0</v>
      </c>
      <c r="U1" s="32" t="b">
        <v>0</v>
      </c>
      <c r="V1" s="32" t="b">
        <v>0</v>
      </c>
      <c r="X1" s="32" t="b">
        <v>0</v>
      </c>
      <c r="Y1" s="32" t="b">
        <v>0</v>
      </c>
      <c r="AQ1" s="16" t="b">
        <v>0</v>
      </c>
      <c r="AR1" s="16" t="b">
        <v>0</v>
      </c>
      <c r="AS1" s="16" t="b">
        <v>0</v>
      </c>
      <c r="AT1" s="16" t="b">
        <v>0</v>
      </c>
      <c r="AU1" s="16" t="b">
        <v>0</v>
      </c>
      <c r="AV1" s="16" t="b">
        <v>0</v>
      </c>
      <c r="AX1" s="16" t="b">
        <v>0</v>
      </c>
      <c r="AY1" s="16" t="b">
        <v>0</v>
      </c>
    </row>
    <row r="2" spans="1:59" s="32" customFormat="1" ht="15" customHeight="1" x14ac:dyDescent="0.35">
      <c r="C2" s="32">
        <v>2</v>
      </c>
      <c r="D2" s="32">
        <v>3</v>
      </c>
      <c r="E2" s="32">
        <v>4</v>
      </c>
      <c r="F2" s="32">
        <v>5</v>
      </c>
      <c r="G2" s="32">
        <v>6</v>
      </c>
      <c r="H2" s="32">
        <v>7</v>
      </c>
      <c r="I2" s="32">
        <v>8</v>
      </c>
      <c r="J2" s="32">
        <v>9</v>
      </c>
      <c r="K2" s="32">
        <v>10</v>
      </c>
      <c r="L2" s="32">
        <v>14</v>
      </c>
      <c r="O2" s="25"/>
      <c r="P2" s="32">
        <v>25</v>
      </c>
      <c r="Q2" s="32">
        <v>26</v>
      </c>
      <c r="R2" s="32">
        <v>27</v>
      </c>
      <c r="S2" s="32">
        <v>28</v>
      </c>
      <c r="T2" s="32">
        <v>29</v>
      </c>
      <c r="U2" s="32">
        <v>30</v>
      </c>
      <c r="V2" s="32">
        <v>31</v>
      </c>
      <c r="W2" s="32">
        <v>32</v>
      </c>
      <c r="X2" s="32">
        <v>33</v>
      </c>
      <c r="Y2" s="32">
        <v>37</v>
      </c>
      <c r="AB2" s="25"/>
      <c r="AC2" s="32">
        <v>48</v>
      </c>
      <c r="AD2" s="32">
        <v>49</v>
      </c>
      <c r="AE2" s="32">
        <v>50</v>
      </c>
      <c r="AF2" s="32">
        <v>51</v>
      </c>
      <c r="AG2" s="32">
        <v>52</v>
      </c>
      <c r="AH2" s="32">
        <v>53</v>
      </c>
      <c r="AI2" s="32">
        <v>54</v>
      </c>
      <c r="AJ2" s="32">
        <v>55</v>
      </c>
      <c r="AK2" s="32">
        <v>56</v>
      </c>
      <c r="AL2" s="32">
        <v>60</v>
      </c>
      <c r="AM2" s="32">
        <v>61</v>
      </c>
      <c r="AN2" s="32">
        <v>62</v>
      </c>
      <c r="AO2" s="25"/>
      <c r="AP2" s="32">
        <v>71</v>
      </c>
      <c r="AQ2" s="32">
        <v>72</v>
      </c>
      <c r="AR2" s="32">
        <v>73</v>
      </c>
      <c r="AS2" s="32">
        <v>74</v>
      </c>
      <c r="AT2" s="32">
        <v>75</v>
      </c>
      <c r="AU2" s="32">
        <v>76</v>
      </c>
      <c r="AV2" s="32">
        <v>77</v>
      </c>
      <c r="AW2" s="32">
        <v>78</v>
      </c>
      <c r="AX2" s="32">
        <v>79</v>
      </c>
      <c r="AY2" s="32">
        <v>83</v>
      </c>
      <c r="AZ2" s="32">
        <v>84</v>
      </c>
      <c r="BA2" s="32">
        <v>85</v>
      </c>
      <c r="BB2" s="25"/>
      <c r="BC2" s="25"/>
      <c r="BD2" s="25"/>
      <c r="BE2" s="25"/>
      <c r="BF2" s="25"/>
      <c r="BG2" s="26"/>
    </row>
    <row r="3" spans="1:59" x14ac:dyDescent="0.35">
      <c r="A3" s="5"/>
      <c r="B3" s="5"/>
      <c r="C3" s="24" t="s">
        <v>35</v>
      </c>
      <c r="D3" s="24"/>
      <c r="E3" s="24"/>
      <c r="F3" s="24"/>
      <c r="G3" s="24"/>
      <c r="H3" s="24"/>
      <c r="I3" s="24"/>
      <c r="J3" s="24"/>
      <c r="K3" s="24"/>
      <c r="L3" s="24"/>
      <c r="M3" s="24"/>
      <c r="N3" s="24"/>
      <c r="O3" s="21"/>
      <c r="P3" s="24" t="s">
        <v>36</v>
      </c>
      <c r="Q3" s="24"/>
      <c r="R3" s="24"/>
      <c r="S3" s="24"/>
      <c r="T3" s="24"/>
      <c r="U3" s="24"/>
      <c r="V3" s="24"/>
      <c r="W3" s="24"/>
      <c r="X3" s="24"/>
      <c r="Y3" s="24"/>
      <c r="Z3" s="24"/>
      <c r="AA3" s="24"/>
      <c r="AB3" s="21"/>
      <c r="AC3" s="24" t="s">
        <v>38</v>
      </c>
      <c r="AD3" s="24"/>
      <c r="AE3" s="24"/>
      <c r="AF3" s="24"/>
      <c r="AG3" s="24"/>
      <c r="AH3" s="24"/>
      <c r="AI3" s="24"/>
      <c r="AJ3" s="24"/>
      <c r="AK3" s="24"/>
      <c r="AL3" s="24"/>
      <c r="AM3" s="24"/>
      <c r="AN3" s="24"/>
      <c r="AO3" s="21"/>
      <c r="AP3" s="24" t="s">
        <v>37</v>
      </c>
      <c r="AQ3" s="24"/>
      <c r="AR3" s="24"/>
      <c r="AS3" s="24"/>
      <c r="AT3" s="24"/>
      <c r="AU3" s="24"/>
      <c r="AV3" s="24"/>
      <c r="AW3" s="24"/>
      <c r="AX3" s="24"/>
      <c r="AY3" s="24"/>
      <c r="AZ3" s="24"/>
      <c r="BA3" s="24"/>
      <c r="BB3" s="21"/>
      <c r="BC3" s="221"/>
      <c r="BD3" s="221"/>
      <c r="BE3" s="48"/>
      <c r="BF3" s="21"/>
    </row>
    <row r="4" spans="1:59" x14ac:dyDescent="0.35">
      <c r="C4" s="1" t="s">
        <v>78</v>
      </c>
      <c r="D4" s="1" t="s">
        <v>41</v>
      </c>
      <c r="E4" s="1" t="s">
        <v>71</v>
      </c>
      <c r="F4" s="1" t="s">
        <v>74</v>
      </c>
      <c r="G4" s="1" t="s">
        <v>75</v>
      </c>
      <c r="H4" s="1" t="s">
        <v>76</v>
      </c>
      <c r="I4" s="1" t="s">
        <v>42</v>
      </c>
      <c r="J4" s="1" t="s">
        <v>72</v>
      </c>
      <c r="K4" s="1" t="s">
        <v>79</v>
      </c>
      <c r="L4" s="1" t="s">
        <v>73</v>
      </c>
      <c r="M4" s="1" t="s">
        <v>81</v>
      </c>
      <c r="N4" s="1" t="s">
        <v>82</v>
      </c>
      <c r="O4" s="20"/>
      <c r="P4" s="1" t="s">
        <v>78</v>
      </c>
      <c r="Q4" s="1" t="s">
        <v>41</v>
      </c>
      <c r="R4" s="1" t="s">
        <v>71</v>
      </c>
      <c r="S4" s="1" t="s">
        <v>74</v>
      </c>
      <c r="T4" s="1" t="s">
        <v>75</v>
      </c>
      <c r="U4" s="1" t="s">
        <v>76</v>
      </c>
      <c r="V4" s="1" t="s">
        <v>42</v>
      </c>
      <c r="W4" s="1" t="s">
        <v>72</v>
      </c>
      <c r="X4" s="1" t="s">
        <v>79</v>
      </c>
      <c r="Y4" s="1" t="s">
        <v>73</v>
      </c>
      <c r="Z4" s="1" t="s">
        <v>81</v>
      </c>
      <c r="AA4" s="1" t="s">
        <v>82</v>
      </c>
      <c r="AB4" s="20"/>
      <c r="AC4" s="1" t="s">
        <v>78</v>
      </c>
      <c r="AD4" s="1" t="s">
        <v>41</v>
      </c>
      <c r="AE4" s="1" t="s">
        <v>71</v>
      </c>
      <c r="AF4" s="1" t="s">
        <v>74</v>
      </c>
      <c r="AG4" s="1" t="s">
        <v>75</v>
      </c>
      <c r="AH4" s="1" t="s">
        <v>76</v>
      </c>
      <c r="AI4" s="1" t="s">
        <v>42</v>
      </c>
      <c r="AJ4" s="1" t="s">
        <v>72</v>
      </c>
      <c r="AK4" s="1" t="s">
        <v>79</v>
      </c>
      <c r="AL4" s="1" t="s">
        <v>73</v>
      </c>
      <c r="AM4" s="1" t="s">
        <v>81</v>
      </c>
      <c r="AN4" s="1" t="s">
        <v>82</v>
      </c>
      <c r="AO4" s="20"/>
      <c r="AP4" s="1" t="s">
        <v>78</v>
      </c>
      <c r="AQ4" s="1" t="s">
        <v>41</v>
      </c>
      <c r="AR4" s="1" t="s">
        <v>71</v>
      </c>
      <c r="AS4" s="1" t="s">
        <v>74</v>
      </c>
      <c r="AT4" s="1" t="s">
        <v>75</v>
      </c>
      <c r="AU4" s="1" t="s">
        <v>76</v>
      </c>
      <c r="AV4" s="1" t="s">
        <v>42</v>
      </c>
      <c r="AW4" s="1" t="s">
        <v>72</v>
      </c>
      <c r="AX4" s="1" t="s">
        <v>79</v>
      </c>
      <c r="AY4" s="1" t="s">
        <v>73</v>
      </c>
      <c r="AZ4" s="1" t="s">
        <v>81</v>
      </c>
      <c r="BA4" s="1" t="s">
        <v>82</v>
      </c>
      <c r="BB4" s="20"/>
      <c r="BC4" s="48"/>
      <c r="BD4" s="48"/>
      <c r="BE4" s="48"/>
      <c r="BF4" s="20"/>
    </row>
    <row r="5" spans="1:59" x14ac:dyDescent="0.35">
      <c r="A5" s="14" t="s">
        <v>33</v>
      </c>
      <c r="B5" s="14"/>
      <c r="C5" s="15" t="s">
        <v>35</v>
      </c>
      <c r="D5" s="15"/>
      <c r="E5" s="15"/>
      <c r="F5" s="15"/>
      <c r="G5" s="15"/>
      <c r="H5" s="15"/>
      <c r="I5" s="15"/>
      <c r="J5" s="15"/>
      <c r="K5" s="15"/>
      <c r="L5" s="15"/>
      <c r="M5" s="15"/>
      <c r="N5" s="15"/>
      <c r="O5" s="21"/>
      <c r="P5" s="14" t="s">
        <v>36</v>
      </c>
      <c r="Q5" s="14"/>
      <c r="R5" s="14"/>
      <c r="S5" s="14"/>
      <c r="T5" s="14"/>
      <c r="U5" s="14"/>
      <c r="V5" s="14"/>
      <c r="W5" s="14"/>
      <c r="X5" s="14"/>
      <c r="Y5" s="14"/>
      <c r="Z5" s="14"/>
      <c r="AA5" s="14"/>
      <c r="AB5" s="21"/>
      <c r="AC5" s="15" t="s">
        <v>38</v>
      </c>
      <c r="AD5" s="15"/>
      <c r="AE5" s="15"/>
      <c r="AF5" s="15"/>
      <c r="AG5" s="15"/>
      <c r="AH5" s="15"/>
      <c r="AI5" s="15"/>
      <c r="AJ5" s="15"/>
      <c r="AK5" s="15"/>
      <c r="AL5" s="15"/>
      <c r="AM5" s="15"/>
      <c r="AN5" s="15"/>
      <c r="AO5" s="21"/>
      <c r="AP5" s="14" t="s">
        <v>37</v>
      </c>
      <c r="AQ5" s="14"/>
      <c r="AR5" s="14"/>
      <c r="AS5" s="14"/>
      <c r="AT5" s="14"/>
      <c r="AU5" s="14"/>
      <c r="AV5" s="14"/>
      <c r="AW5" s="14"/>
      <c r="AX5" s="14"/>
      <c r="AY5" s="27"/>
      <c r="AZ5" s="14"/>
      <c r="BA5" s="27"/>
      <c r="BB5" s="21"/>
      <c r="BC5" s="21"/>
      <c r="BD5" s="21"/>
      <c r="BE5" s="21"/>
      <c r="BF5" s="21"/>
    </row>
    <row r="6" spans="1:59" x14ac:dyDescent="0.35">
      <c r="A6" s="1" t="s">
        <v>34</v>
      </c>
      <c r="B6" s="1" t="s">
        <v>90</v>
      </c>
      <c r="C6" s="4">
        <v>84672.317599999966</v>
      </c>
      <c r="D6" s="4">
        <v>68803.868760000027</v>
      </c>
      <c r="E6" s="4">
        <v>98725.631420000034</v>
      </c>
      <c r="F6" s="4">
        <v>89478.960395654736</v>
      </c>
      <c r="G6" s="4">
        <v>98974.958869063601</v>
      </c>
      <c r="H6" s="4">
        <v>107524.15782706923</v>
      </c>
      <c r="I6" s="4">
        <v>116466.28145665828</v>
      </c>
      <c r="J6" s="4">
        <v>125730.44535951116</v>
      </c>
      <c r="K6" s="4">
        <v>134336.85104867688</v>
      </c>
      <c r="L6" s="4">
        <v>150877.6564113762</v>
      </c>
      <c r="M6" s="4">
        <v>171876.89601828108</v>
      </c>
      <c r="N6" s="4">
        <v>192436.79281567276</v>
      </c>
      <c r="O6" s="39"/>
      <c r="P6" s="4">
        <v>57999.489987887726</v>
      </c>
      <c r="Q6" s="4">
        <v>57989.225498186715</v>
      </c>
      <c r="R6" s="4">
        <v>58722.709619894966</v>
      </c>
      <c r="S6" s="4">
        <v>59503.805991738773</v>
      </c>
      <c r="T6" s="4">
        <v>61553.397149513628</v>
      </c>
      <c r="U6" s="4">
        <v>64193.470375981553</v>
      </c>
      <c r="V6" s="4">
        <v>66809.491749936715</v>
      </c>
      <c r="W6" s="4">
        <v>69128.177994109865</v>
      </c>
      <c r="X6" s="4">
        <v>71643.311073368008</v>
      </c>
      <c r="Y6" s="4">
        <v>79570.177935556596</v>
      </c>
      <c r="Z6" s="4">
        <v>88777.683132643477</v>
      </c>
      <c r="AA6" s="4">
        <v>98479.752021866792</v>
      </c>
      <c r="AB6" s="29"/>
      <c r="AC6" s="4">
        <v>26672.827612112276</v>
      </c>
      <c r="AD6" s="4">
        <v>10814.643261813302</v>
      </c>
      <c r="AE6" s="4">
        <v>40002.921800105069</v>
      </c>
      <c r="AF6" s="4">
        <v>29975.154403915978</v>
      </c>
      <c r="AG6" s="4">
        <v>37421.561719549951</v>
      </c>
      <c r="AH6" s="4">
        <v>43330.687451087659</v>
      </c>
      <c r="AI6" s="4">
        <v>49656.789706721589</v>
      </c>
      <c r="AJ6" s="4">
        <v>56602.267365401334</v>
      </c>
      <c r="AK6" s="4">
        <v>62693.539975308871</v>
      </c>
      <c r="AL6" s="4">
        <v>71307.478475819575</v>
      </c>
      <c r="AM6" s="4">
        <v>83099.212885637695</v>
      </c>
      <c r="AN6" s="4">
        <v>93957.040793806023</v>
      </c>
      <c r="AO6" s="29"/>
      <c r="AP6" s="4">
        <v>33788.18</v>
      </c>
      <c r="AQ6" s="4">
        <v>14288.157969000002</v>
      </c>
      <c r="AR6" s="4">
        <v>31044.753999999994</v>
      </c>
      <c r="AS6" s="4">
        <v>30157.515969666274</v>
      </c>
      <c r="AT6" s="4">
        <v>39495.610127926557</v>
      </c>
      <c r="AU6" s="4">
        <v>45728.014544730373</v>
      </c>
      <c r="AV6" s="4">
        <v>51215.725181890266</v>
      </c>
      <c r="AW6" s="4">
        <v>57830.432910858392</v>
      </c>
      <c r="AX6" s="4">
        <v>61827.538527968805</v>
      </c>
      <c r="AY6" s="4">
        <v>71661.432889947697</v>
      </c>
      <c r="AZ6" s="4">
        <v>83715.546422886691</v>
      </c>
      <c r="BA6" s="4">
        <v>93947.856717726303</v>
      </c>
      <c r="BB6" s="29"/>
      <c r="BC6" s="29"/>
      <c r="BD6" s="29"/>
      <c r="BE6" s="30"/>
      <c r="BF6" s="29"/>
    </row>
    <row r="7" spans="1:59" x14ac:dyDescent="0.35">
      <c r="A7" s="1" t="s">
        <v>88</v>
      </c>
      <c r="B7" s="1" t="s">
        <v>91</v>
      </c>
      <c r="C7" s="4">
        <f>SUBTOTAL(9,C8:C34)</f>
        <v>84672.317599999966</v>
      </c>
      <c r="D7" s="4">
        <f t="shared" ref="D7:N7" si="0">SUBTOTAL(9,D8:D34)</f>
        <v>68803.868760000027</v>
      </c>
      <c r="E7" s="4">
        <f t="shared" si="0"/>
        <v>98725.631420000034</v>
      </c>
      <c r="F7" s="4">
        <f t="shared" si="0"/>
        <v>89478.960395654736</v>
      </c>
      <c r="G7" s="4">
        <f t="shared" si="0"/>
        <v>98974.958869063601</v>
      </c>
      <c r="H7" s="4">
        <f t="shared" si="0"/>
        <v>107524.15782706923</v>
      </c>
      <c r="I7" s="4">
        <f t="shared" si="0"/>
        <v>116466.28145665828</v>
      </c>
      <c r="J7" s="4">
        <f t="shared" si="0"/>
        <v>125730.44535951116</v>
      </c>
      <c r="K7" s="4">
        <f t="shared" si="0"/>
        <v>134336.85104867688</v>
      </c>
      <c r="L7" s="4">
        <f t="shared" si="0"/>
        <v>150877.6564113762</v>
      </c>
      <c r="M7" s="4">
        <f t="shared" si="0"/>
        <v>171876.89601828108</v>
      </c>
      <c r="N7" s="4">
        <f t="shared" si="0"/>
        <v>192436.79281567276</v>
      </c>
      <c r="O7" s="39"/>
      <c r="P7" s="4">
        <f t="shared" ref="P7:AA7" si="1">SUBTOTAL(9,P8:P34)</f>
        <v>57999.489987887726</v>
      </c>
      <c r="Q7" s="4">
        <f t="shared" si="1"/>
        <v>57989.225498186715</v>
      </c>
      <c r="R7" s="4">
        <f t="shared" si="1"/>
        <v>58722.709619894966</v>
      </c>
      <c r="S7" s="4">
        <f t="shared" si="1"/>
        <v>59503.805991738773</v>
      </c>
      <c r="T7" s="4">
        <f t="shared" si="1"/>
        <v>61553.397149513628</v>
      </c>
      <c r="U7" s="4">
        <f t="shared" si="1"/>
        <v>64193.470375981553</v>
      </c>
      <c r="V7" s="4">
        <f t="shared" si="1"/>
        <v>66809.491749936715</v>
      </c>
      <c r="W7" s="4">
        <f t="shared" si="1"/>
        <v>69128.177994109865</v>
      </c>
      <c r="X7" s="4">
        <f t="shared" si="1"/>
        <v>71643.311073368008</v>
      </c>
      <c r="Y7" s="4">
        <f t="shared" si="1"/>
        <v>79570.177935556596</v>
      </c>
      <c r="Z7" s="4">
        <f t="shared" si="1"/>
        <v>88777.683132643477</v>
      </c>
      <c r="AA7" s="4">
        <f t="shared" si="1"/>
        <v>98479.752021866792</v>
      </c>
      <c r="AB7" s="29"/>
      <c r="AC7" s="4">
        <f t="shared" ref="AC7:AN7" si="2">SUBTOTAL(9,AC8:AC34)</f>
        <v>26672.827612112276</v>
      </c>
      <c r="AD7" s="4">
        <f t="shared" si="2"/>
        <v>10814.643261813302</v>
      </c>
      <c r="AE7" s="4">
        <f t="shared" si="2"/>
        <v>40002.921800105069</v>
      </c>
      <c r="AF7" s="4">
        <f t="shared" si="2"/>
        <v>29975.154403915978</v>
      </c>
      <c r="AG7" s="4">
        <f t="shared" si="2"/>
        <v>37421.561719549951</v>
      </c>
      <c r="AH7" s="4">
        <f t="shared" si="2"/>
        <v>43330.687451087659</v>
      </c>
      <c r="AI7" s="4">
        <f t="shared" si="2"/>
        <v>49656.789706721589</v>
      </c>
      <c r="AJ7" s="4">
        <f t="shared" si="2"/>
        <v>56602.267365401334</v>
      </c>
      <c r="AK7" s="4">
        <f t="shared" si="2"/>
        <v>62693.539975308871</v>
      </c>
      <c r="AL7" s="4">
        <f t="shared" si="2"/>
        <v>71307.478475819575</v>
      </c>
      <c r="AM7" s="4">
        <f t="shared" si="2"/>
        <v>83099.212885637695</v>
      </c>
      <c r="AN7" s="4">
        <f t="shared" si="2"/>
        <v>93957.040793806023</v>
      </c>
      <c r="AO7" s="29"/>
      <c r="AP7" s="4">
        <f t="shared" ref="AP7:BA7" si="3">SUBTOTAL(9,AP8:AP34)</f>
        <v>33788.18</v>
      </c>
      <c r="AQ7" s="4">
        <f t="shared" si="3"/>
        <v>14288.157969000002</v>
      </c>
      <c r="AR7" s="4">
        <f t="shared" si="3"/>
        <v>31044.753999999994</v>
      </c>
      <c r="AS7" s="4">
        <f t="shared" si="3"/>
        <v>30157.515969666274</v>
      </c>
      <c r="AT7" s="4">
        <f t="shared" si="3"/>
        <v>39495.610127926557</v>
      </c>
      <c r="AU7" s="4">
        <f t="shared" si="3"/>
        <v>45728.014544730373</v>
      </c>
      <c r="AV7" s="4">
        <f t="shared" si="3"/>
        <v>51215.725181890266</v>
      </c>
      <c r="AW7" s="4">
        <f t="shared" si="3"/>
        <v>57830.432910858392</v>
      </c>
      <c r="AX7" s="4">
        <f t="shared" si="3"/>
        <v>61827.538527968805</v>
      </c>
      <c r="AY7" s="4">
        <f t="shared" si="3"/>
        <v>71661.432889947697</v>
      </c>
      <c r="AZ7" s="4">
        <f t="shared" si="3"/>
        <v>83715.546422886691</v>
      </c>
      <c r="BA7" s="4">
        <f t="shared" si="3"/>
        <v>93947.856717726303</v>
      </c>
      <c r="BB7" s="29"/>
      <c r="BC7" s="29"/>
      <c r="BD7" s="29"/>
      <c r="BE7" s="30"/>
      <c r="BF7" s="29"/>
    </row>
    <row r="8" spans="1:59" x14ac:dyDescent="0.35">
      <c r="A8" s="7" t="s">
        <v>0</v>
      </c>
      <c r="B8" s="7"/>
      <c r="C8" s="17">
        <v>6172.96</v>
      </c>
      <c r="D8" s="17">
        <v>5892.68</v>
      </c>
      <c r="E8" s="17">
        <v>6036.75</v>
      </c>
      <c r="F8" s="17">
        <v>4718.34</v>
      </c>
      <c r="G8" s="17">
        <v>5365.9814179999985</v>
      </c>
      <c r="H8" s="17">
        <v>5289.18068240909</v>
      </c>
      <c r="I8" s="17">
        <v>5269.2770953030295</v>
      </c>
      <c r="J8" s="17">
        <v>5317.8726975909094</v>
      </c>
      <c r="K8" s="17">
        <v>5398.7842210909093</v>
      </c>
      <c r="L8" s="17">
        <v>5828.4899181212113</v>
      </c>
      <c r="M8" s="17">
        <v>6191.5914257727272</v>
      </c>
      <c r="N8" s="17">
        <v>6361.3255849393936</v>
      </c>
      <c r="O8" s="30"/>
      <c r="P8" s="17">
        <v>6272.6884638841511</v>
      </c>
      <c r="Q8" s="17">
        <v>6405.9209975298436</v>
      </c>
      <c r="R8" s="17">
        <v>6297.0438618033104</v>
      </c>
      <c r="S8" s="17">
        <v>6223.1013942145</v>
      </c>
      <c r="T8" s="17">
        <v>6254.4811674107623</v>
      </c>
      <c r="U8" s="17">
        <v>6278.8899428965042</v>
      </c>
      <c r="V8" s="17">
        <v>6316.7755941252453</v>
      </c>
      <c r="W8" s="17">
        <v>6339.7483278280697</v>
      </c>
      <c r="X8" s="17">
        <v>6374.6663584996986</v>
      </c>
      <c r="Y8" s="17">
        <v>6412.7399507825476</v>
      </c>
      <c r="Z8" s="17">
        <v>6432.6149436439719</v>
      </c>
      <c r="AA8" s="17">
        <v>6244.834896468049</v>
      </c>
      <c r="AB8" s="30"/>
      <c r="AC8" s="17">
        <v>-99.728463884151097</v>
      </c>
      <c r="AD8" s="17">
        <v>-513.2409975298433</v>
      </c>
      <c r="AE8" s="17">
        <v>-260.29386180331034</v>
      </c>
      <c r="AF8" s="17">
        <v>-1504.7613942144999</v>
      </c>
      <c r="AG8" s="17">
        <v>-888.4997494107638</v>
      </c>
      <c r="AH8" s="17">
        <v>-989.70926048741421</v>
      </c>
      <c r="AI8" s="17">
        <v>-1047.4984988222159</v>
      </c>
      <c r="AJ8" s="17">
        <v>-1021.8756302371603</v>
      </c>
      <c r="AK8" s="17">
        <v>-975.88213740878928</v>
      </c>
      <c r="AL8" s="17">
        <v>-584.25003266133626</v>
      </c>
      <c r="AM8" s="17">
        <v>-241.02351787124462</v>
      </c>
      <c r="AN8" s="17">
        <v>116.49068847134458</v>
      </c>
      <c r="AO8" s="30"/>
      <c r="AP8" s="17">
        <v>408.93545250192687</v>
      </c>
      <c r="AQ8" s="17">
        <v>127.22677166092585</v>
      </c>
      <c r="AR8" s="17">
        <v>318.49257753720696</v>
      </c>
      <c r="AS8" s="17">
        <v>334.41720641406732</v>
      </c>
      <c r="AT8" s="17">
        <v>351.13806673477069</v>
      </c>
      <c r="AU8" s="17">
        <v>368.69497007150926</v>
      </c>
      <c r="AV8" s="17">
        <v>387.12971857508472</v>
      </c>
      <c r="AW8" s="17">
        <v>406.48620450383896</v>
      </c>
      <c r="AX8" s="17">
        <v>426.81051472903096</v>
      </c>
      <c r="AY8" s="17">
        <v>518.79084821885431</v>
      </c>
      <c r="AZ8" s="17">
        <v>544.73039062979706</v>
      </c>
      <c r="BA8" s="17">
        <v>571.96691016128693</v>
      </c>
      <c r="BB8" s="30"/>
      <c r="BC8" s="29"/>
      <c r="BD8" s="29"/>
      <c r="BE8" s="30"/>
      <c r="BF8" s="30"/>
    </row>
    <row r="9" spans="1:59" x14ac:dyDescent="0.35">
      <c r="A9" s="6" t="s">
        <v>7</v>
      </c>
      <c r="B9" s="6"/>
      <c r="C9" s="3">
        <v>3189.125</v>
      </c>
      <c r="D9" s="3">
        <v>2712.1</v>
      </c>
      <c r="E9" s="3">
        <v>3263.2456000000002</v>
      </c>
      <c r="F9" s="3">
        <v>2627.25</v>
      </c>
      <c r="G9" s="3">
        <v>2843.6940283636368</v>
      </c>
      <c r="H9" s="3">
        <v>2675.9339880000007</v>
      </c>
      <c r="I9" s="3">
        <v>2490.0874749090917</v>
      </c>
      <c r="J9" s="3">
        <v>2476.4295193939402</v>
      </c>
      <c r="K9" s="3">
        <v>2505.8187032727278</v>
      </c>
      <c r="L9" s="3">
        <v>2593.2313175757581</v>
      </c>
      <c r="M9" s="3">
        <v>2791.2748581818191</v>
      </c>
      <c r="N9" s="3">
        <v>2951.6382472727291</v>
      </c>
      <c r="O9" s="30"/>
      <c r="P9" s="3">
        <v>7077.2464292155873</v>
      </c>
      <c r="Q9" s="3">
        <v>7221.755278845395</v>
      </c>
      <c r="R9" s="3">
        <v>7210.9968725771932</v>
      </c>
      <c r="S9" s="3">
        <v>7152.2996335177395</v>
      </c>
      <c r="T9" s="3">
        <v>7215.6571047126199</v>
      </c>
      <c r="U9" s="3">
        <v>7273.739865591122</v>
      </c>
      <c r="V9" s="3">
        <v>7349.3719530780636</v>
      </c>
      <c r="W9" s="3">
        <v>7410.2486340134565</v>
      </c>
      <c r="X9" s="3">
        <v>7485.1839010086796</v>
      </c>
      <c r="Y9" s="3">
        <v>7695.2483676277707</v>
      </c>
      <c r="Z9" s="3">
        <v>7389.8230263829601</v>
      </c>
      <c r="AA9" s="3">
        <v>6914.1300167014615</v>
      </c>
      <c r="AB9" s="30"/>
      <c r="AC9" s="3">
        <v>-3888.1214292155873</v>
      </c>
      <c r="AD9" s="3">
        <v>-4509.6552788453955</v>
      </c>
      <c r="AE9" s="3">
        <v>-3947.7512725771926</v>
      </c>
      <c r="AF9" s="3">
        <v>-4525.0496335177395</v>
      </c>
      <c r="AG9" s="3">
        <v>-4371.9630763489831</v>
      </c>
      <c r="AH9" s="3">
        <v>-4597.8058775911213</v>
      </c>
      <c r="AI9" s="3">
        <v>-4859.2844781689719</v>
      </c>
      <c r="AJ9" s="3">
        <v>-4933.8191146195168</v>
      </c>
      <c r="AK9" s="3">
        <v>-4979.3651977359514</v>
      </c>
      <c r="AL9" s="3">
        <v>-5102.0170500520126</v>
      </c>
      <c r="AM9" s="3">
        <v>-4598.5481682011414</v>
      </c>
      <c r="AN9" s="3">
        <v>-3962.4917694287324</v>
      </c>
      <c r="AO9" s="30"/>
      <c r="AP9" s="3">
        <v>210.51081132377027</v>
      </c>
      <c r="AQ9" s="3">
        <v>109.56678990851736</v>
      </c>
      <c r="AR9" s="3">
        <v>149.72463522111437</v>
      </c>
      <c r="AS9" s="3">
        <v>151.2218815733255</v>
      </c>
      <c r="AT9" s="3">
        <v>152.73410038905877</v>
      </c>
      <c r="AU9" s="3">
        <v>154.26144139294937</v>
      </c>
      <c r="AV9" s="3">
        <v>155.80405580687886</v>
      </c>
      <c r="AW9" s="3">
        <v>157.36209636494766</v>
      </c>
      <c r="AX9" s="3">
        <v>158.93571732859715</v>
      </c>
      <c r="AY9" s="3">
        <v>165.3891447843647</v>
      </c>
      <c r="AZ9" s="3">
        <v>167.04303623220835</v>
      </c>
      <c r="BA9" s="3">
        <v>168.71346659453044</v>
      </c>
      <c r="BB9" s="30"/>
      <c r="BC9" s="29"/>
      <c r="BD9" s="29"/>
      <c r="BE9" s="30"/>
      <c r="BF9" s="30"/>
    </row>
    <row r="10" spans="1:59" x14ac:dyDescent="0.35">
      <c r="A10" s="7" t="s">
        <v>8</v>
      </c>
      <c r="B10" s="7"/>
      <c r="C10" s="8">
        <v>15862.914500000001</v>
      </c>
      <c r="D10" s="8">
        <v>14484.882600000001</v>
      </c>
      <c r="E10" s="8">
        <v>17837.811900000001</v>
      </c>
      <c r="F10" s="8">
        <v>15617.003999999999</v>
      </c>
      <c r="G10" s="8">
        <v>17511.315270666666</v>
      </c>
      <c r="H10" s="8">
        <v>18780.473423251082</v>
      </c>
      <c r="I10" s="8">
        <v>18977.263054969699</v>
      </c>
      <c r="J10" s="8">
        <v>19586.708017575758</v>
      </c>
      <c r="K10" s="8">
        <v>20074.090716545452</v>
      </c>
      <c r="L10" s="8">
        <v>21906.960757248395</v>
      </c>
      <c r="M10" s="8">
        <v>24154.417170155812</v>
      </c>
      <c r="N10" s="8">
        <v>26470.294165131065</v>
      </c>
      <c r="O10" s="30"/>
      <c r="P10" s="8">
        <v>13106.850631794481</v>
      </c>
      <c r="Q10" s="8">
        <v>13640.578970778806</v>
      </c>
      <c r="R10" s="8">
        <v>14031.014282943212</v>
      </c>
      <c r="S10" s="8">
        <v>14347.272007720287</v>
      </c>
      <c r="T10" s="8">
        <v>15025.939296839297</v>
      </c>
      <c r="U10" s="8">
        <v>15855.929434730737</v>
      </c>
      <c r="V10" s="8">
        <v>16720.844587625063</v>
      </c>
      <c r="W10" s="8">
        <v>17507.69537642135</v>
      </c>
      <c r="X10" s="8">
        <v>18327.386482140144</v>
      </c>
      <c r="Y10" s="8">
        <v>21121.892490080587</v>
      </c>
      <c r="Z10" s="8">
        <v>23278.261190205463</v>
      </c>
      <c r="AA10" s="8">
        <v>24293.922550053947</v>
      </c>
      <c r="AB10" s="30"/>
      <c r="AC10" s="8">
        <v>2756.0638682055196</v>
      </c>
      <c r="AD10" s="8">
        <v>844.30362922119457</v>
      </c>
      <c r="AE10" s="8">
        <v>3806.797617056789</v>
      </c>
      <c r="AF10" s="8">
        <v>1269.7319922797124</v>
      </c>
      <c r="AG10" s="8">
        <v>2485.3759738273693</v>
      </c>
      <c r="AH10" s="8">
        <v>2924.543988520345</v>
      </c>
      <c r="AI10" s="8">
        <v>2256.4184673446362</v>
      </c>
      <c r="AJ10" s="8">
        <v>2079.0126411544079</v>
      </c>
      <c r="AK10" s="8">
        <v>1746.7042344053079</v>
      </c>
      <c r="AL10" s="8">
        <v>785.06826716780779</v>
      </c>
      <c r="AM10" s="8">
        <v>876.15597995034841</v>
      </c>
      <c r="AN10" s="8">
        <v>2176.3716150771179</v>
      </c>
      <c r="AO10" s="30"/>
      <c r="AP10" s="8">
        <v>4250.2765773824358</v>
      </c>
      <c r="AQ10" s="8">
        <v>1203.75945109639</v>
      </c>
      <c r="AR10" s="8">
        <v>3157.8483241322833</v>
      </c>
      <c r="AS10" s="8">
        <v>2999.9559079256692</v>
      </c>
      <c r="AT10" s="8">
        <v>3029.955467004926</v>
      </c>
      <c r="AU10" s="8">
        <v>3060.2550216749755</v>
      </c>
      <c r="AV10" s="8">
        <v>3090.8575718917255</v>
      </c>
      <c r="AW10" s="8">
        <v>3121.7661476106427</v>
      </c>
      <c r="AX10" s="8">
        <v>3152.9838090867493</v>
      </c>
      <c r="AY10" s="8">
        <v>3281.007595200746</v>
      </c>
      <c r="AZ10" s="8">
        <v>3313.8176711527535</v>
      </c>
      <c r="BA10" s="8">
        <v>3346.9558478642812</v>
      </c>
      <c r="BB10" s="30"/>
      <c r="BC10" s="29"/>
      <c r="BD10" s="29"/>
      <c r="BE10" s="30"/>
      <c r="BF10" s="30"/>
    </row>
    <row r="11" spans="1:59" x14ac:dyDescent="0.35">
      <c r="A11" s="6" t="s">
        <v>9</v>
      </c>
      <c r="B11" s="6"/>
      <c r="C11" s="3">
        <v>4166.2224000000006</v>
      </c>
      <c r="D11" s="3">
        <v>3828.5361000000003</v>
      </c>
      <c r="E11" s="3">
        <v>4883.3019000000004</v>
      </c>
      <c r="F11" s="3">
        <v>4619.6242999999995</v>
      </c>
      <c r="G11" s="3">
        <v>5042.3902065732236</v>
      </c>
      <c r="H11" s="3">
        <v>5426.9471934933617</v>
      </c>
      <c r="I11" s="3">
        <v>5963.1118744179803</v>
      </c>
      <c r="J11" s="3">
        <v>6309.0502554794602</v>
      </c>
      <c r="K11" s="3">
        <v>6677.5111624984293</v>
      </c>
      <c r="L11" s="3">
        <v>7313.1822680994792</v>
      </c>
      <c r="M11" s="3">
        <v>8118.9043267658435</v>
      </c>
      <c r="N11" s="3">
        <v>8934.8644768974718</v>
      </c>
      <c r="O11" s="30"/>
      <c r="P11" s="3">
        <v>7612.8005335577182</v>
      </c>
      <c r="Q11" s="3">
        <v>7606.6565268253134</v>
      </c>
      <c r="R11" s="3">
        <v>7784.9334219394605</v>
      </c>
      <c r="S11" s="3">
        <v>7782.1456452083385</v>
      </c>
      <c r="T11" s="3">
        <v>7996.6368776359177</v>
      </c>
      <c r="U11" s="3">
        <v>8404.2364892417063</v>
      </c>
      <c r="V11" s="3">
        <v>8753.6412380806287</v>
      </c>
      <c r="W11" s="3">
        <v>9010.3202326066166</v>
      </c>
      <c r="X11" s="3">
        <v>9251.2689769351509</v>
      </c>
      <c r="Y11" s="3">
        <v>9488.9993771355112</v>
      </c>
      <c r="Z11" s="3">
        <v>9704.2018962024122</v>
      </c>
      <c r="AA11" s="3">
        <v>9838.5483190295163</v>
      </c>
      <c r="AB11" s="30"/>
      <c r="AC11" s="3">
        <v>-3446.5781335577171</v>
      </c>
      <c r="AD11" s="3">
        <v>-3778.1204268253127</v>
      </c>
      <c r="AE11" s="3">
        <v>-2901.6315219394601</v>
      </c>
      <c r="AF11" s="3">
        <v>-3162.521345208339</v>
      </c>
      <c r="AG11" s="3">
        <v>-2954.2466710626941</v>
      </c>
      <c r="AH11" s="3">
        <v>-2977.2892957483446</v>
      </c>
      <c r="AI11" s="3">
        <v>-2790.5293636626484</v>
      </c>
      <c r="AJ11" s="3">
        <v>-2701.2699771271564</v>
      </c>
      <c r="AK11" s="3">
        <v>-2573.7578144367217</v>
      </c>
      <c r="AL11" s="3">
        <v>-2175.817109036032</v>
      </c>
      <c r="AM11" s="3">
        <v>-1585.2975694365684</v>
      </c>
      <c r="AN11" s="3">
        <v>-903.68384213204445</v>
      </c>
      <c r="AO11" s="30"/>
      <c r="AP11" s="3">
        <v>1743.8958010879473</v>
      </c>
      <c r="AQ11" s="3">
        <v>464.70572912895699</v>
      </c>
      <c r="AR11" s="3">
        <v>962.93773503754471</v>
      </c>
      <c r="AS11" s="3">
        <v>914.79084828566738</v>
      </c>
      <c r="AT11" s="3">
        <v>869.05130587138399</v>
      </c>
      <c r="AU11" s="3">
        <v>825.59874057781474</v>
      </c>
      <c r="AV11" s="3">
        <v>784.31880354892394</v>
      </c>
      <c r="AW11" s="3">
        <v>745.10286337147772</v>
      </c>
      <c r="AX11" s="3">
        <v>707.84772020290382</v>
      </c>
      <c r="AY11" s="3">
        <v>576.54639215351642</v>
      </c>
      <c r="AZ11" s="3">
        <v>547.71907254584062</v>
      </c>
      <c r="BA11" s="3">
        <v>520.33311891854851</v>
      </c>
      <c r="BB11" s="30"/>
      <c r="BC11" s="29"/>
      <c r="BD11" s="29"/>
      <c r="BE11" s="30"/>
      <c r="BF11" s="30"/>
    </row>
    <row r="12" spans="1:59" x14ac:dyDescent="0.35">
      <c r="A12" s="7" t="s">
        <v>11</v>
      </c>
      <c r="B12" s="7"/>
      <c r="C12" s="8">
        <v>6.2243999999999993</v>
      </c>
      <c r="D12" s="8">
        <v>5.2</v>
      </c>
      <c r="E12" s="8">
        <v>6.2963999999999993</v>
      </c>
      <c r="F12" s="8">
        <v>5.8943999999999992</v>
      </c>
      <c r="G12" s="8">
        <v>5.7095998545454529</v>
      </c>
      <c r="H12" s="8">
        <v>5.6982397090909078</v>
      </c>
      <c r="I12" s="8">
        <v>5.6868795636363627</v>
      </c>
      <c r="J12" s="8">
        <v>5.6755194181818167</v>
      </c>
      <c r="K12" s="8">
        <v>5.6641592727272725</v>
      </c>
      <c r="L12" s="8">
        <v>5.6187186909090894</v>
      </c>
      <c r="M12" s="8">
        <v>5.561917963636362</v>
      </c>
      <c r="N12" s="8">
        <v>5.5051172363636347</v>
      </c>
      <c r="O12" s="30"/>
      <c r="P12" s="8">
        <v>71.694421102590297</v>
      </c>
      <c r="Q12" s="8">
        <v>65.582095024279454</v>
      </c>
      <c r="R12" s="8">
        <v>68.713803271201471</v>
      </c>
      <c r="S12" s="8">
        <v>69.679270625309726</v>
      </c>
      <c r="T12" s="8">
        <v>72.163463943438941</v>
      </c>
      <c r="U12" s="8">
        <v>74.666369433941639</v>
      </c>
      <c r="V12" s="8">
        <v>77.236125561447324</v>
      </c>
      <c r="W12" s="8">
        <v>79.913579462544732</v>
      </c>
      <c r="X12" s="8">
        <v>82.886263844088532</v>
      </c>
      <c r="Y12" s="8">
        <v>95.788458742791946</v>
      </c>
      <c r="Z12" s="8">
        <v>114.24406831681856</v>
      </c>
      <c r="AA12" s="8">
        <v>135.73056338273324</v>
      </c>
      <c r="AB12" s="30"/>
      <c r="AC12" s="8">
        <v>-65.470021102590295</v>
      </c>
      <c r="AD12" s="8">
        <v>-60.382095024279451</v>
      </c>
      <c r="AE12" s="8">
        <v>-62.417403271201472</v>
      </c>
      <c r="AF12" s="8">
        <v>-63.784870625309729</v>
      </c>
      <c r="AG12" s="8">
        <v>-66.453864088893482</v>
      </c>
      <c r="AH12" s="8">
        <v>-68.968129724850726</v>
      </c>
      <c r="AI12" s="8">
        <v>-71.549245997810957</v>
      </c>
      <c r="AJ12" s="8">
        <v>-74.238060044362911</v>
      </c>
      <c r="AK12" s="8">
        <v>-77.222104571361257</v>
      </c>
      <c r="AL12" s="8">
        <v>-90.169740051882854</v>
      </c>
      <c r="AM12" s="8">
        <v>-108.68215035318219</v>
      </c>
      <c r="AN12" s="8">
        <v>-130.22544614636959</v>
      </c>
      <c r="AO12" s="30"/>
      <c r="AP12" s="8">
        <v>0</v>
      </c>
      <c r="AQ12" s="8">
        <v>0</v>
      </c>
      <c r="AR12" s="8">
        <v>7.4591419189397822E-4</v>
      </c>
      <c r="AS12" s="8">
        <v>7.4591419189397822E-4</v>
      </c>
      <c r="AT12" s="8">
        <v>7.4591419189397822E-4</v>
      </c>
      <c r="AU12" s="8">
        <v>7.4591419189397822E-4</v>
      </c>
      <c r="AV12" s="8">
        <v>7.4591419189397822E-4</v>
      </c>
      <c r="AW12" s="8">
        <v>7.4591419189397822E-4</v>
      </c>
      <c r="AX12" s="8">
        <v>7.4591419189397822E-4</v>
      </c>
      <c r="AY12" s="8">
        <v>7.4591419189397822E-4</v>
      </c>
      <c r="AZ12" s="8">
        <v>7.4591419189397822E-4</v>
      </c>
      <c r="BA12" s="8">
        <v>7.4591419189397822E-4</v>
      </c>
      <c r="BB12" s="30"/>
      <c r="BC12" s="29"/>
      <c r="BD12" s="29"/>
      <c r="BE12" s="30"/>
      <c r="BF12" s="30"/>
    </row>
    <row r="13" spans="1:59" x14ac:dyDescent="0.35">
      <c r="A13" s="6" t="s">
        <v>10</v>
      </c>
      <c r="B13" s="6" t="s">
        <v>10</v>
      </c>
      <c r="C13" s="3">
        <v>6864.4920000000002</v>
      </c>
      <c r="D13" s="3">
        <v>5921.0010000000002</v>
      </c>
      <c r="E13" s="3">
        <v>7520.8627999999999</v>
      </c>
      <c r="F13" s="3">
        <v>6772.9920000000002</v>
      </c>
      <c r="G13" s="3">
        <v>7021.5107768744583</v>
      </c>
      <c r="H13" s="3">
        <v>7391.558680948051</v>
      </c>
      <c r="I13" s="3">
        <v>7766.6106525541118</v>
      </c>
      <c r="J13" s="3">
        <v>8135.4077289220795</v>
      </c>
      <c r="K13" s="3">
        <v>8452.7955771515153</v>
      </c>
      <c r="L13" s="3">
        <v>9067.705086086582</v>
      </c>
      <c r="M13" s="3">
        <v>9736.0973001774892</v>
      </c>
      <c r="N13" s="3">
        <v>10320.089600848487</v>
      </c>
      <c r="O13" s="30"/>
      <c r="P13" s="3">
        <v>5588.6840494942808</v>
      </c>
      <c r="Q13" s="3">
        <v>5573.3562978174941</v>
      </c>
      <c r="R13" s="3">
        <v>5505.8579422129815</v>
      </c>
      <c r="S13" s="3">
        <v>5552.667922720083</v>
      </c>
      <c r="T13" s="3">
        <v>5710.9262143385131</v>
      </c>
      <c r="U13" s="3">
        <v>5910.981222694938</v>
      </c>
      <c r="V13" s="3">
        <v>6107.6208858559467</v>
      </c>
      <c r="W13" s="3">
        <v>6284.370965542862</v>
      </c>
      <c r="X13" s="3">
        <v>6478.8125122466172</v>
      </c>
      <c r="Y13" s="3">
        <v>7095.5656592848809</v>
      </c>
      <c r="Z13" s="3">
        <v>7706.1900998078709</v>
      </c>
      <c r="AA13" s="3">
        <v>8318.8499999445103</v>
      </c>
      <c r="AB13" s="30"/>
      <c r="AC13" s="3">
        <v>1275.8079505057194</v>
      </c>
      <c r="AD13" s="3">
        <v>347.64470218250608</v>
      </c>
      <c r="AE13" s="3">
        <v>2015.0048577870184</v>
      </c>
      <c r="AF13" s="3">
        <v>1220.3240772799181</v>
      </c>
      <c r="AG13" s="3">
        <v>1310.5845625359452</v>
      </c>
      <c r="AH13" s="3">
        <v>1480.5774582531151</v>
      </c>
      <c r="AI13" s="3">
        <v>1658.9897666981658</v>
      </c>
      <c r="AJ13" s="3">
        <v>1851.0367633792171</v>
      </c>
      <c r="AK13" s="3">
        <v>1973.9830649048979</v>
      </c>
      <c r="AL13" s="3">
        <v>1972.1394268016998</v>
      </c>
      <c r="AM13" s="3">
        <v>2029.9072003696169</v>
      </c>
      <c r="AN13" s="3">
        <v>2001.2396009039744</v>
      </c>
      <c r="AO13" s="30"/>
      <c r="AP13" s="3">
        <v>597.15707581192669</v>
      </c>
      <c r="AQ13" s="3">
        <v>95.68786802880868</v>
      </c>
      <c r="AR13" s="3">
        <v>223.24248016785776</v>
      </c>
      <c r="AS13" s="3">
        <v>272.35582580478649</v>
      </c>
      <c r="AT13" s="3">
        <v>332.27410748183951</v>
      </c>
      <c r="AU13" s="3">
        <v>405.37441112784421</v>
      </c>
      <c r="AV13" s="3">
        <v>494.55678157596992</v>
      </c>
      <c r="AW13" s="3">
        <v>568.74029881236538</v>
      </c>
      <c r="AX13" s="3">
        <v>654.05134363422019</v>
      </c>
      <c r="AY13" s="3">
        <v>1143.9398878371485</v>
      </c>
      <c r="AZ13" s="3">
        <v>1349.8490676478352</v>
      </c>
      <c r="BA13" s="3">
        <v>1592.8218998244454</v>
      </c>
      <c r="BB13" s="30"/>
      <c r="BC13" s="29"/>
      <c r="BD13" s="29"/>
      <c r="BE13" s="30"/>
      <c r="BF13" s="30"/>
    </row>
    <row r="14" spans="1:59" x14ac:dyDescent="0.35">
      <c r="A14" s="7" t="s">
        <v>12</v>
      </c>
      <c r="B14" s="7"/>
      <c r="C14" s="8">
        <v>24.261400000000002</v>
      </c>
      <c r="D14" s="8">
        <v>39.576000000000001</v>
      </c>
      <c r="E14" s="8">
        <v>37.382400000000004</v>
      </c>
      <c r="F14" s="8">
        <v>35.098800000000004</v>
      </c>
      <c r="G14" s="8">
        <v>37.382400000000004</v>
      </c>
      <c r="H14" s="8">
        <v>37.382400000000004</v>
      </c>
      <c r="I14" s="8">
        <v>37.382400000000004</v>
      </c>
      <c r="J14" s="8">
        <v>37.382400000000004</v>
      </c>
      <c r="K14" s="8">
        <v>37.382400000000004</v>
      </c>
      <c r="L14" s="8">
        <v>37.382400000000004</v>
      </c>
      <c r="M14" s="8">
        <v>37.382400000000004</v>
      </c>
      <c r="N14" s="8">
        <v>37.382400000000004</v>
      </c>
      <c r="O14" s="30"/>
      <c r="P14" s="8">
        <v>441.15847675591908</v>
      </c>
      <c r="Q14" s="8">
        <v>415.37743200676431</v>
      </c>
      <c r="R14" s="8">
        <v>436.24583986739196</v>
      </c>
      <c r="S14" s="8">
        <v>443.47607596044651</v>
      </c>
      <c r="T14" s="8">
        <v>454.76183122425039</v>
      </c>
      <c r="U14" s="8">
        <v>464.76824452589653</v>
      </c>
      <c r="V14" s="8">
        <v>476.11158634898715</v>
      </c>
      <c r="W14" s="8">
        <v>487.1231972332194</v>
      </c>
      <c r="X14" s="8">
        <v>500.09892408535876</v>
      </c>
      <c r="Y14" s="8">
        <v>551.12695109145807</v>
      </c>
      <c r="Z14" s="8">
        <v>596.70474925151609</v>
      </c>
      <c r="AA14" s="8">
        <v>635.88730907008846</v>
      </c>
      <c r="AB14" s="30"/>
      <c r="AC14" s="8">
        <v>-416.8970767559191</v>
      </c>
      <c r="AD14" s="8">
        <v>-375.80143200676429</v>
      </c>
      <c r="AE14" s="8">
        <v>-398.86343986739195</v>
      </c>
      <c r="AF14" s="8">
        <v>-408.37727596044653</v>
      </c>
      <c r="AG14" s="8">
        <v>-417.37943122425037</v>
      </c>
      <c r="AH14" s="8">
        <v>-427.38584452589652</v>
      </c>
      <c r="AI14" s="8">
        <v>-438.72918634898713</v>
      </c>
      <c r="AJ14" s="8">
        <v>-449.74079723321938</v>
      </c>
      <c r="AK14" s="8">
        <v>-462.71652408535874</v>
      </c>
      <c r="AL14" s="8">
        <v>-513.74455109145811</v>
      </c>
      <c r="AM14" s="8">
        <v>-559.32234925151613</v>
      </c>
      <c r="AN14" s="8">
        <v>-598.5049090700885</v>
      </c>
      <c r="AO14" s="30"/>
      <c r="AP14" s="8">
        <v>5.842608805389251E-2</v>
      </c>
      <c r="AQ14" s="8">
        <v>0</v>
      </c>
      <c r="AR14" s="8">
        <v>0</v>
      </c>
      <c r="AS14" s="8">
        <v>0</v>
      </c>
      <c r="AT14" s="8">
        <v>0</v>
      </c>
      <c r="AU14" s="8">
        <v>0</v>
      </c>
      <c r="AV14" s="8">
        <v>0</v>
      </c>
      <c r="AW14" s="8">
        <v>0</v>
      </c>
      <c r="AX14" s="8">
        <v>0</v>
      </c>
      <c r="AY14" s="8">
        <v>0</v>
      </c>
      <c r="AZ14" s="8">
        <v>0</v>
      </c>
      <c r="BA14" s="8">
        <v>0</v>
      </c>
      <c r="BB14" s="30"/>
      <c r="BC14" s="29"/>
      <c r="BD14" s="29"/>
      <c r="BE14" s="30"/>
      <c r="BF14" s="30"/>
    </row>
    <row r="15" spans="1:59" x14ac:dyDescent="0.35">
      <c r="A15" s="6" t="s">
        <v>16</v>
      </c>
      <c r="B15" s="6"/>
      <c r="C15" s="3">
        <v>9282.85</v>
      </c>
      <c r="D15" s="3">
        <v>6269.5349999999999</v>
      </c>
      <c r="E15" s="3">
        <v>9870.5740000000005</v>
      </c>
      <c r="F15" s="3">
        <v>8866.19</v>
      </c>
      <c r="G15" s="3">
        <v>10903.42941663989</v>
      </c>
      <c r="H15" s="3">
        <v>12127.354035149461</v>
      </c>
      <c r="I15" s="3">
        <v>13403.755622195384</v>
      </c>
      <c r="J15" s="3">
        <v>14716.941116809754</v>
      </c>
      <c r="K15" s="3">
        <v>15806.351420786657</v>
      </c>
      <c r="L15" s="3">
        <v>17957.179958688612</v>
      </c>
      <c r="M15" s="3">
        <v>20797.354498864181</v>
      </c>
      <c r="N15" s="3">
        <v>23696.22308298319</v>
      </c>
      <c r="O15" s="30"/>
      <c r="P15" s="3">
        <v>2388.1018035722304</v>
      </c>
      <c r="Q15" s="3">
        <v>2247.6217705905556</v>
      </c>
      <c r="R15" s="3">
        <v>2393.1325066829572</v>
      </c>
      <c r="S15" s="3">
        <v>2496.0116818215147</v>
      </c>
      <c r="T15" s="3">
        <v>2624.6496514908463</v>
      </c>
      <c r="U15" s="3">
        <v>2751.4621440899696</v>
      </c>
      <c r="V15" s="3">
        <v>2884.1881380775285</v>
      </c>
      <c r="W15" s="3">
        <v>3019.5344045938564</v>
      </c>
      <c r="X15" s="3">
        <v>3187.5386788968472</v>
      </c>
      <c r="Y15" s="3">
        <v>3888.8135923291065</v>
      </c>
      <c r="Z15" s="3">
        <v>5381.0658114358312</v>
      </c>
      <c r="AA15" s="3">
        <v>7557.9559397416024</v>
      </c>
      <c r="AB15" s="30"/>
      <c r="AC15" s="3">
        <v>6894.7481964277704</v>
      </c>
      <c r="AD15" s="3">
        <v>4021.9132294094438</v>
      </c>
      <c r="AE15" s="3">
        <v>7477.4414933170438</v>
      </c>
      <c r="AF15" s="3">
        <v>6370.1783181784849</v>
      </c>
      <c r="AG15" s="3">
        <v>8278.7797651490437</v>
      </c>
      <c r="AH15" s="3">
        <v>9375.8918910594912</v>
      </c>
      <c r="AI15" s="3">
        <v>10519.567484117855</v>
      </c>
      <c r="AJ15" s="3">
        <v>11697.406712215898</v>
      </c>
      <c r="AK15" s="3">
        <v>12618.812741889811</v>
      </c>
      <c r="AL15" s="3">
        <v>14068.366366359505</v>
      </c>
      <c r="AM15" s="3">
        <v>15416.28868742835</v>
      </c>
      <c r="AN15" s="3">
        <v>16138.267143241588</v>
      </c>
      <c r="AO15" s="30"/>
      <c r="AP15" s="3">
        <v>3352.7044745508351</v>
      </c>
      <c r="AQ15" s="3">
        <v>1231.3695383225593</v>
      </c>
      <c r="AR15" s="3">
        <v>2315.3901071757818</v>
      </c>
      <c r="AS15" s="3">
        <v>2199.6206018169928</v>
      </c>
      <c r="AT15" s="3">
        <v>3079.4688425437898</v>
      </c>
      <c r="AU15" s="3">
        <v>3910.9254300306134</v>
      </c>
      <c r="AV15" s="3">
        <v>4497.564244535205</v>
      </c>
      <c r="AW15" s="3">
        <v>4812.3937416526696</v>
      </c>
      <c r="AX15" s="3">
        <v>5053.013428735303</v>
      </c>
      <c r="AY15" s="3">
        <v>6317.4542440748819</v>
      </c>
      <c r="AZ15" s="3">
        <v>7896.8178050936021</v>
      </c>
      <c r="BA15" s="3">
        <v>9871.0222563670031</v>
      </c>
      <c r="BB15" s="30"/>
      <c r="BC15" s="29"/>
      <c r="BD15" s="29"/>
      <c r="BE15" s="30"/>
      <c r="BF15" s="30"/>
    </row>
    <row r="16" spans="1:59" x14ac:dyDescent="0.35">
      <c r="A16" s="7" t="s">
        <v>15</v>
      </c>
      <c r="B16" s="7" t="s">
        <v>15</v>
      </c>
      <c r="C16" s="18">
        <v>20763.400399999995</v>
      </c>
      <c r="D16" s="18">
        <v>17544.799759999998</v>
      </c>
      <c r="E16" s="18">
        <v>29749.879520000006</v>
      </c>
      <c r="F16" s="18">
        <v>27133.969599999997</v>
      </c>
      <c r="G16" s="18">
        <v>29470.220921304328</v>
      </c>
      <c r="H16" s="18">
        <v>33128.999407823372</v>
      </c>
      <c r="I16" s="18">
        <v>37577.774434909516</v>
      </c>
      <c r="J16" s="18">
        <v>42198.880815913602</v>
      </c>
      <c r="K16" s="18">
        <v>46608.185284359162</v>
      </c>
      <c r="L16" s="18">
        <v>54148.038678754325</v>
      </c>
      <c r="M16" s="18">
        <v>63267.972891401012</v>
      </c>
      <c r="N16" s="18">
        <v>71646.413298837928</v>
      </c>
      <c r="O16" s="30"/>
      <c r="P16" s="18">
        <v>3451.9730238172315</v>
      </c>
      <c r="Q16" s="18">
        <v>3288.9644397478291</v>
      </c>
      <c r="R16" s="18">
        <v>3344.9760820108509</v>
      </c>
      <c r="S16" s="18">
        <v>3518.2473042685551</v>
      </c>
      <c r="T16" s="18">
        <v>3726.9609151014488</v>
      </c>
      <c r="U16" s="18">
        <v>3932.6725681580001</v>
      </c>
      <c r="V16" s="18">
        <v>4148.3078914399439</v>
      </c>
      <c r="W16" s="18">
        <v>4369.6656227452568</v>
      </c>
      <c r="X16" s="18">
        <v>4637.8887927821061</v>
      </c>
      <c r="Y16" s="18">
        <v>5773.86635949839</v>
      </c>
      <c r="Z16" s="18">
        <v>7996.5009552012534</v>
      </c>
      <c r="AA16" s="18">
        <v>11255.960629964953</v>
      </c>
      <c r="AB16" s="30"/>
      <c r="AC16" s="18">
        <v>17311.427376182768</v>
      </c>
      <c r="AD16" s="18">
        <v>14255.835320252168</v>
      </c>
      <c r="AE16" s="18">
        <v>26404.903437989153</v>
      </c>
      <c r="AF16" s="18">
        <v>23615.722295731437</v>
      </c>
      <c r="AG16" s="18">
        <v>25743.26000620288</v>
      </c>
      <c r="AH16" s="18">
        <v>29196.326839665369</v>
      </c>
      <c r="AI16" s="18">
        <v>33429.466543469578</v>
      </c>
      <c r="AJ16" s="18">
        <v>37829.215193168347</v>
      </c>
      <c r="AK16" s="18">
        <v>41970.296491577057</v>
      </c>
      <c r="AL16" s="18">
        <v>48374.172319255929</v>
      </c>
      <c r="AM16" s="18">
        <v>55271.471936199756</v>
      </c>
      <c r="AN16" s="18">
        <v>60390.452668872967</v>
      </c>
      <c r="AO16" s="30"/>
      <c r="AP16" s="18">
        <v>16909.968857000589</v>
      </c>
      <c r="AQ16" s="18">
        <v>9358.3396723311562</v>
      </c>
      <c r="AR16" s="18">
        <v>19390.709856145662</v>
      </c>
      <c r="AS16" s="18">
        <v>18754.080173939536</v>
      </c>
      <c r="AT16" s="18">
        <v>26209.712409756827</v>
      </c>
      <c r="AU16" s="18">
        <v>30284.296437742636</v>
      </c>
      <c r="AV16" s="18">
        <v>33700.52526782066</v>
      </c>
      <c r="AW16" s="18">
        <v>38528.926044001535</v>
      </c>
      <c r="AX16" s="18">
        <v>41262.662961321461</v>
      </c>
      <c r="AY16" s="18">
        <v>44866.716296214159</v>
      </c>
      <c r="AZ16" s="18">
        <v>53387.880288306296</v>
      </c>
      <c r="BA16" s="18">
        <v>59229.980804767401</v>
      </c>
      <c r="BB16" s="30"/>
      <c r="BC16" s="29"/>
      <c r="BD16" s="29"/>
      <c r="BE16" s="30"/>
      <c r="BF16" s="30"/>
    </row>
    <row r="17" spans="1:58" x14ac:dyDescent="0.35">
      <c r="A17" s="6" t="s">
        <v>14</v>
      </c>
      <c r="B17" s="6" t="s">
        <v>14</v>
      </c>
      <c r="C17" s="3">
        <v>8993.8924000000006</v>
      </c>
      <c r="D17" s="3">
        <v>6430.5339000000013</v>
      </c>
      <c r="E17" s="3">
        <v>9644.2000000000007</v>
      </c>
      <c r="F17" s="3">
        <v>8735.67</v>
      </c>
      <c r="G17" s="3">
        <v>10243.27822948052</v>
      </c>
      <c r="H17" s="3">
        <v>11079.181219480519</v>
      </c>
      <c r="I17" s="3">
        <v>12117.15959909091</v>
      </c>
      <c r="J17" s="3">
        <v>12958.746234489798</v>
      </c>
      <c r="K17" s="3">
        <v>13816.754928025886</v>
      </c>
      <c r="L17" s="3">
        <v>14524.044284756399</v>
      </c>
      <c r="M17" s="3">
        <v>16043.404697827096</v>
      </c>
      <c r="N17" s="3">
        <v>17638.693705083497</v>
      </c>
      <c r="O17" s="30"/>
      <c r="P17" s="3">
        <v>4778.5745640100185</v>
      </c>
      <c r="Q17" s="3">
        <v>4452.4669253165894</v>
      </c>
      <c r="R17" s="3">
        <v>4613.5704730176858</v>
      </c>
      <c r="S17" s="3">
        <v>4766.8850532746374</v>
      </c>
      <c r="T17" s="3">
        <v>4999.843816624375</v>
      </c>
      <c r="U17" s="3">
        <v>5256.051157698611</v>
      </c>
      <c r="V17" s="3">
        <v>5519.4963353196235</v>
      </c>
      <c r="W17" s="3">
        <v>5774.1513928624709</v>
      </c>
      <c r="X17" s="3">
        <v>6077.0495901573104</v>
      </c>
      <c r="Y17" s="3">
        <v>7257.1097949288387</v>
      </c>
      <c r="Z17" s="3">
        <v>8946.3976271528791</v>
      </c>
      <c r="AA17" s="3">
        <v>10934.444961752293</v>
      </c>
      <c r="AB17" s="30"/>
      <c r="AC17" s="3">
        <v>4215.3178359899821</v>
      </c>
      <c r="AD17" s="3">
        <v>1978.0669746834114</v>
      </c>
      <c r="AE17" s="3">
        <v>5030.6295269823149</v>
      </c>
      <c r="AF17" s="3">
        <v>3968.7849467253627</v>
      </c>
      <c r="AG17" s="3">
        <v>5243.4344128561443</v>
      </c>
      <c r="AH17" s="3">
        <v>5823.1300617819088</v>
      </c>
      <c r="AI17" s="3">
        <v>6597.6632637712864</v>
      </c>
      <c r="AJ17" s="3">
        <v>7184.5948416273268</v>
      </c>
      <c r="AK17" s="3">
        <v>7739.7053378685741</v>
      </c>
      <c r="AL17" s="3">
        <v>7266.9344898275604</v>
      </c>
      <c r="AM17" s="3">
        <v>7097.007070674219</v>
      </c>
      <c r="AN17" s="3">
        <v>6704.2487433312035</v>
      </c>
      <c r="AO17" s="30"/>
      <c r="AP17" s="3">
        <v>4351.9223311009582</v>
      </c>
      <c r="AQ17" s="3">
        <v>1461.5923702029645</v>
      </c>
      <c r="AR17" s="3">
        <v>3335.6016262601697</v>
      </c>
      <c r="AS17" s="3">
        <v>3002.0414636341534</v>
      </c>
      <c r="AT17" s="3">
        <v>3452.3476831792759</v>
      </c>
      <c r="AU17" s="3">
        <v>3970.1998356561671</v>
      </c>
      <c r="AV17" s="3">
        <v>4565.7298110045922</v>
      </c>
      <c r="AW17" s="3">
        <v>5250.5892826552808</v>
      </c>
      <c r="AX17" s="3">
        <v>5513.1187467880454</v>
      </c>
      <c r="AY17" s="3">
        <v>6143.0940049935225</v>
      </c>
      <c r="AZ17" s="3">
        <v>6265.9558850933927</v>
      </c>
      <c r="BA17" s="3">
        <v>6391.2750027952607</v>
      </c>
      <c r="BB17" s="30"/>
      <c r="BC17" s="29"/>
      <c r="BD17" s="29"/>
      <c r="BE17" s="30"/>
      <c r="BF17" s="30"/>
    </row>
    <row r="18" spans="1:58" x14ac:dyDescent="0.35">
      <c r="A18" s="7" t="s">
        <v>13</v>
      </c>
      <c r="B18" s="7" t="s">
        <v>13</v>
      </c>
      <c r="C18" s="8">
        <v>541.93679999999995</v>
      </c>
      <c r="D18" s="8">
        <v>272.79200000000003</v>
      </c>
      <c r="E18" s="8">
        <v>491.88</v>
      </c>
      <c r="F18" s="8">
        <v>585.64599482142853</v>
      </c>
      <c r="G18" s="8">
        <v>608.1472008441558</v>
      </c>
      <c r="H18" s="8">
        <v>623.55202715909081</v>
      </c>
      <c r="I18" s="8">
        <v>640.09262846320337</v>
      </c>
      <c r="J18" s="8">
        <v>648.83624313902487</v>
      </c>
      <c r="K18" s="8">
        <v>654.28914129662837</v>
      </c>
      <c r="L18" s="8">
        <v>675.10026754770638</v>
      </c>
      <c r="M18" s="8">
        <v>698.91252518840042</v>
      </c>
      <c r="N18" s="8">
        <v>720.3559787409929</v>
      </c>
      <c r="O18" s="30"/>
      <c r="P18" s="8">
        <v>539.21490688900667</v>
      </c>
      <c r="Q18" s="8">
        <v>504.04102215321433</v>
      </c>
      <c r="R18" s="8">
        <v>326.57647545593341</v>
      </c>
      <c r="S18" s="8">
        <v>330.25056219044393</v>
      </c>
      <c r="T18" s="8">
        <v>343.9088034663032</v>
      </c>
      <c r="U18" s="8">
        <v>365.97650347122851</v>
      </c>
      <c r="V18" s="8">
        <v>386.37001336557353</v>
      </c>
      <c r="W18" s="8">
        <v>403.22979617929246</v>
      </c>
      <c r="X18" s="8">
        <v>419.51889024080867</v>
      </c>
      <c r="Y18" s="8">
        <v>457.43710633287901</v>
      </c>
      <c r="Z18" s="8">
        <v>497.26375797745959</v>
      </c>
      <c r="AA18" s="8">
        <v>539.45905904848405</v>
      </c>
      <c r="AB18" s="30"/>
      <c r="AC18" s="8">
        <v>2.7218931109932782</v>
      </c>
      <c r="AD18" s="8">
        <v>-231.2490221532143</v>
      </c>
      <c r="AE18" s="8">
        <v>165.30352454406659</v>
      </c>
      <c r="AF18" s="8">
        <v>255.3954326309846</v>
      </c>
      <c r="AG18" s="8">
        <v>264.23839737785261</v>
      </c>
      <c r="AH18" s="8">
        <v>257.5755236878623</v>
      </c>
      <c r="AI18" s="8">
        <v>253.72261509762984</v>
      </c>
      <c r="AJ18" s="8">
        <v>245.60644695973241</v>
      </c>
      <c r="AK18" s="8">
        <v>234.7702510558197</v>
      </c>
      <c r="AL18" s="8">
        <v>217.66316121482737</v>
      </c>
      <c r="AM18" s="8">
        <v>201.64876721094083</v>
      </c>
      <c r="AN18" s="8">
        <v>180.89691969250885</v>
      </c>
      <c r="AO18" s="30"/>
      <c r="AP18" s="8">
        <v>20.736431758693307</v>
      </c>
      <c r="AQ18" s="8">
        <v>2.5156347371328147</v>
      </c>
      <c r="AR18" s="8">
        <v>22.318007272116553</v>
      </c>
      <c r="AS18" s="8">
        <v>22.318007272116553</v>
      </c>
      <c r="AT18" s="8">
        <v>22.318007272116553</v>
      </c>
      <c r="AU18" s="8">
        <v>22.318007272116553</v>
      </c>
      <c r="AV18" s="8">
        <v>22.318007272116553</v>
      </c>
      <c r="AW18" s="8">
        <v>22.318007272116553</v>
      </c>
      <c r="AX18" s="8">
        <v>22.318007272116553</v>
      </c>
      <c r="AY18" s="8">
        <v>22.318007272116553</v>
      </c>
      <c r="AZ18" s="8">
        <v>22.318007272116553</v>
      </c>
      <c r="BA18" s="8">
        <v>22.318007272116553</v>
      </c>
      <c r="BB18" s="30"/>
      <c r="BC18" s="29"/>
      <c r="BD18" s="29"/>
      <c r="BE18" s="30"/>
      <c r="BF18" s="30"/>
    </row>
    <row r="19" spans="1:58" s="11" customFormat="1" x14ac:dyDescent="0.35">
      <c r="A19" s="6" t="s">
        <v>17</v>
      </c>
      <c r="B19" s="6"/>
      <c r="C19" s="3">
        <v>2773.4250000000006</v>
      </c>
      <c r="D19" s="3">
        <v>1447.9481000000001</v>
      </c>
      <c r="E19" s="3">
        <v>1983.7370000000001</v>
      </c>
      <c r="F19" s="3">
        <v>2199.91</v>
      </c>
      <c r="G19" s="3">
        <v>1781.0849460416666</v>
      </c>
      <c r="H19" s="3">
        <v>1693.7505001136362</v>
      </c>
      <c r="I19" s="3">
        <v>1715.3796367613634</v>
      </c>
      <c r="J19" s="3">
        <v>1725.4522867049754</v>
      </c>
      <c r="K19" s="3">
        <v>1734.7493663152156</v>
      </c>
      <c r="L19" s="3">
        <v>1764.1498013589562</v>
      </c>
      <c r="M19" s="3">
        <v>1783.2610647308304</v>
      </c>
      <c r="N19" s="3">
        <v>1869.9680762115181</v>
      </c>
      <c r="O19" s="30"/>
      <c r="P19" s="3">
        <v>1225.4583016865452</v>
      </c>
      <c r="Q19" s="3">
        <v>1217.6361561615927</v>
      </c>
      <c r="R19" s="3">
        <v>1249.4135401665244</v>
      </c>
      <c r="S19" s="3">
        <v>1266.2244525907397</v>
      </c>
      <c r="T19" s="3">
        <v>1324.2707495927843</v>
      </c>
      <c r="U19" s="3">
        <v>1424.7232928437575</v>
      </c>
      <c r="V19" s="3">
        <v>1513.7974784346002</v>
      </c>
      <c r="W19" s="3">
        <v>1586.4417448464178</v>
      </c>
      <c r="X19" s="3">
        <v>1657.7084024451979</v>
      </c>
      <c r="Y19" s="3">
        <v>1807.4977893585883</v>
      </c>
      <c r="Z19" s="3">
        <v>1981.7721346510443</v>
      </c>
      <c r="AA19" s="3">
        <v>2167.6279598863784</v>
      </c>
      <c r="AB19" s="30"/>
      <c r="AC19" s="3">
        <v>1547.9666983134553</v>
      </c>
      <c r="AD19" s="3">
        <v>230.31194383840739</v>
      </c>
      <c r="AE19" s="3">
        <v>734.32345983347579</v>
      </c>
      <c r="AF19" s="3">
        <v>933.68554740926027</v>
      </c>
      <c r="AG19" s="3">
        <v>456.81419644888251</v>
      </c>
      <c r="AH19" s="3">
        <v>269.02720726987877</v>
      </c>
      <c r="AI19" s="3">
        <v>201.58215832676319</v>
      </c>
      <c r="AJ19" s="3">
        <v>139.01054185855764</v>
      </c>
      <c r="AK19" s="3">
        <v>77.040963870017777</v>
      </c>
      <c r="AL19" s="3">
        <v>-43.347987999631869</v>
      </c>
      <c r="AM19" s="3">
        <v>-198.51106992021391</v>
      </c>
      <c r="AN19" s="3">
        <v>-297.65988367486011</v>
      </c>
      <c r="AO19" s="30"/>
      <c r="AP19" s="3">
        <v>122.25931658256043</v>
      </c>
      <c r="AQ19" s="3">
        <v>15.460505862377357</v>
      </c>
      <c r="AR19" s="3">
        <v>23.027739851004011</v>
      </c>
      <c r="AS19" s="3">
        <v>23.027739851004011</v>
      </c>
      <c r="AT19" s="3">
        <v>23.027739851004011</v>
      </c>
      <c r="AU19" s="3">
        <v>23.027739851004011</v>
      </c>
      <c r="AV19" s="3">
        <v>23.027739851004011</v>
      </c>
      <c r="AW19" s="3">
        <v>23.027739851004011</v>
      </c>
      <c r="AX19" s="3">
        <v>23.027739851004011</v>
      </c>
      <c r="AY19" s="3">
        <v>23.027739851004011</v>
      </c>
      <c r="AZ19" s="3">
        <v>23.027739851004011</v>
      </c>
      <c r="BA19" s="3">
        <v>23.027739851004011</v>
      </c>
      <c r="BB19" s="30"/>
      <c r="BC19" s="29"/>
      <c r="BD19" s="29"/>
      <c r="BE19" s="30"/>
      <c r="BF19" s="30"/>
    </row>
    <row r="20" spans="1:58" s="11" customFormat="1" x14ac:dyDescent="0.35">
      <c r="A20" s="7" t="s">
        <v>24</v>
      </c>
      <c r="B20" s="7"/>
      <c r="C20" s="8">
        <v>668.50280000000009</v>
      </c>
      <c r="D20" s="8">
        <v>140.715</v>
      </c>
      <c r="E20" s="8">
        <v>812.01199999999994</v>
      </c>
      <c r="F20" s="8">
        <v>844.8</v>
      </c>
      <c r="G20" s="8">
        <v>1019.0844049983782</v>
      </c>
      <c r="H20" s="8">
        <v>1157.5088482041506</v>
      </c>
      <c r="I20" s="8">
        <v>1256.2947809028906</v>
      </c>
      <c r="J20" s="8">
        <v>1276.3775461840671</v>
      </c>
      <c r="K20" s="8">
        <v>1296.2537671399793</v>
      </c>
      <c r="L20" s="8">
        <v>1373.6726180096862</v>
      </c>
      <c r="M20" s="8">
        <v>1465.6900579009834</v>
      </c>
      <c r="N20" s="8">
        <v>1552.3544782005938</v>
      </c>
      <c r="O20" s="30"/>
      <c r="P20" s="8">
        <v>129.53898415692572</v>
      </c>
      <c r="Q20" s="8">
        <v>124.70415504170347</v>
      </c>
      <c r="R20" s="8">
        <v>128.38648260965533</v>
      </c>
      <c r="S20" s="8">
        <v>130.21081232835729</v>
      </c>
      <c r="T20" s="8">
        <v>135.91923692352913</v>
      </c>
      <c r="U20" s="8">
        <v>145.20072977657594</v>
      </c>
      <c r="V20" s="8">
        <v>153.49663902237143</v>
      </c>
      <c r="W20" s="8">
        <v>160.5721932485454</v>
      </c>
      <c r="X20" s="8">
        <v>167.5272422807989</v>
      </c>
      <c r="Y20" s="8">
        <v>184.85534036590602</v>
      </c>
      <c r="Z20" s="8">
        <v>204.10837397515692</v>
      </c>
      <c r="AA20" s="8">
        <v>224.86166488230023</v>
      </c>
      <c r="AB20" s="30"/>
      <c r="AC20" s="8">
        <v>538.96381584307437</v>
      </c>
      <c r="AD20" s="8">
        <v>16.010844958296531</v>
      </c>
      <c r="AE20" s="8">
        <v>683.62551739034461</v>
      </c>
      <c r="AF20" s="8">
        <v>714.58918767164266</v>
      </c>
      <c r="AG20" s="8">
        <v>883.16516807484913</v>
      </c>
      <c r="AH20" s="8">
        <v>1012.3081184275746</v>
      </c>
      <c r="AI20" s="8">
        <v>1102.7981418805191</v>
      </c>
      <c r="AJ20" s="8">
        <v>1115.8053529355218</v>
      </c>
      <c r="AK20" s="8">
        <v>1128.7265248591805</v>
      </c>
      <c r="AL20" s="8">
        <v>1188.8172776437802</v>
      </c>
      <c r="AM20" s="8">
        <v>1261.5816839258266</v>
      </c>
      <c r="AN20" s="8">
        <v>1327.4928133182937</v>
      </c>
      <c r="AO20" s="30"/>
      <c r="AP20" s="8">
        <v>0</v>
      </c>
      <c r="AQ20" s="8">
        <v>0</v>
      </c>
      <c r="AR20" s="8">
        <v>0</v>
      </c>
      <c r="AS20" s="8">
        <v>0</v>
      </c>
      <c r="AT20" s="8">
        <v>0</v>
      </c>
      <c r="AU20" s="8">
        <v>0</v>
      </c>
      <c r="AV20" s="8">
        <v>0</v>
      </c>
      <c r="AW20" s="8">
        <v>0</v>
      </c>
      <c r="AX20" s="8">
        <v>0</v>
      </c>
      <c r="AY20" s="8">
        <v>0</v>
      </c>
      <c r="AZ20" s="8">
        <v>0</v>
      </c>
      <c r="BA20" s="8">
        <v>0</v>
      </c>
      <c r="BB20" s="30"/>
      <c r="BC20" s="29"/>
      <c r="BD20" s="29"/>
      <c r="BE20" s="30"/>
      <c r="BF20" s="30"/>
    </row>
    <row r="21" spans="1:58" s="11" customFormat="1" x14ac:dyDescent="0.35">
      <c r="A21" s="6" t="s">
        <v>19</v>
      </c>
      <c r="B21" s="6"/>
      <c r="C21" s="3">
        <v>20.253799999999998</v>
      </c>
      <c r="D21" s="3">
        <v>20.0502</v>
      </c>
      <c r="E21" s="3">
        <v>38.579000000000001</v>
      </c>
      <c r="F21" s="3">
        <v>42.503399999999999</v>
      </c>
      <c r="G21" s="3">
        <v>40.050800000000002</v>
      </c>
      <c r="H21" s="3">
        <v>40.050800000000002</v>
      </c>
      <c r="I21" s="3">
        <v>40.050800000000002</v>
      </c>
      <c r="J21" s="3">
        <v>40.050800000000002</v>
      </c>
      <c r="K21" s="3">
        <v>40.050800000000002</v>
      </c>
      <c r="L21" s="3">
        <v>40.050800000000002</v>
      </c>
      <c r="M21" s="3">
        <v>40.050800000000002</v>
      </c>
      <c r="N21" s="3">
        <v>40.050800000000002</v>
      </c>
      <c r="O21" s="30"/>
      <c r="P21" s="3">
        <v>264.70939778055924</v>
      </c>
      <c r="Q21" s="3">
        <v>266.8598240748687</v>
      </c>
      <c r="R21" s="3">
        <v>272.93728746717676</v>
      </c>
      <c r="S21" s="3">
        <v>276.79196188578783</v>
      </c>
      <c r="T21" s="3">
        <v>289.85757277342395</v>
      </c>
      <c r="U21" s="3">
        <v>311.43629595368509</v>
      </c>
      <c r="V21" s="3">
        <v>331.2235713901448</v>
      </c>
      <c r="W21" s="3">
        <v>347.57076954075268</v>
      </c>
      <c r="X21" s="3">
        <v>363.14492970835954</v>
      </c>
      <c r="Y21" s="3">
        <v>398.36696319439505</v>
      </c>
      <c r="Z21" s="3">
        <v>437.61630284444391</v>
      </c>
      <c r="AA21" s="3">
        <v>480.97424352216422</v>
      </c>
      <c r="AB21" s="30"/>
      <c r="AC21" s="3">
        <v>-244.45559778055923</v>
      </c>
      <c r="AD21" s="3">
        <v>-246.80962407486871</v>
      </c>
      <c r="AE21" s="3">
        <v>-234.35828746717675</v>
      </c>
      <c r="AF21" s="3">
        <v>-234.28856188578783</v>
      </c>
      <c r="AG21" s="3">
        <v>-249.80677277342394</v>
      </c>
      <c r="AH21" s="3">
        <v>-271.38549595368511</v>
      </c>
      <c r="AI21" s="3">
        <v>-291.17277139014482</v>
      </c>
      <c r="AJ21" s="3">
        <v>-307.5199695407527</v>
      </c>
      <c r="AK21" s="3">
        <v>-323.09412970835956</v>
      </c>
      <c r="AL21" s="3">
        <v>-358.31616319439507</v>
      </c>
      <c r="AM21" s="3">
        <v>-397.56550284444393</v>
      </c>
      <c r="AN21" s="3">
        <v>-440.92344352216423</v>
      </c>
      <c r="AO21" s="30"/>
      <c r="AP21" s="3">
        <v>0</v>
      </c>
      <c r="AQ21" s="3">
        <v>0</v>
      </c>
      <c r="AR21" s="3">
        <v>0</v>
      </c>
      <c r="AS21" s="3">
        <v>0</v>
      </c>
      <c r="AT21" s="3">
        <v>0</v>
      </c>
      <c r="AU21" s="3">
        <v>0</v>
      </c>
      <c r="AV21" s="3">
        <v>0</v>
      </c>
      <c r="AW21" s="3">
        <v>0</v>
      </c>
      <c r="AX21" s="3">
        <v>0</v>
      </c>
      <c r="AY21" s="3">
        <v>0</v>
      </c>
      <c r="AZ21" s="3">
        <v>0</v>
      </c>
      <c r="BA21" s="3">
        <v>0</v>
      </c>
      <c r="BB21" s="30"/>
      <c r="BC21" s="29"/>
      <c r="BD21" s="29"/>
      <c r="BE21" s="30"/>
      <c r="BF21" s="30"/>
    </row>
    <row r="22" spans="1:58" s="11" customFormat="1" x14ac:dyDescent="0.35">
      <c r="A22" s="7" t="s">
        <v>25</v>
      </c>
      <c r="B22" s="7"/>
      <c r="C22" s="8">
        <v>30.310700000000001</v>
      </c>
      <c r="D22" s="8">
        <v>19.074200000000001</v>
      </c>
      <c r="E22" s="8">
        <v>25.072800000000001</v>
      </c>
      <c r="F22" s="8">
        <v>37.576824166666675</v>
      </c>
      <c r="G22" s="8">
        <v>39.882143333333332</v>
      </c>
      <c r="H22" s="8">
        <v>42.109637500000005</v>
      </c>
      <c r="I22" s="8">
        <v>44.259306666666674</v>
      </c>
      <c r="J22" s="8">
        <v>44.477408841986097</v>
      </c>
      <c r="K22" s="8">
        <v>44.671107976710339</v>
      </c>
      <c r="L22" s="8">
        <v>45.20187410965552</v>
      </c>
      <c r="M22" s="8">
        <v>45.316263362445426</v>
      </c>
      <c r="N22" s="8">
        <v>44.820576600355814</v>
      </c>
      <c r="O22" s="30"/>
      <c r="P22" s="8">
        <v>59.92488378520747</v>
      </c>
      <c r="Q22" s="8">
        <v>58.298341389499477</v>
      </c>
      <c r="R22" s="8">
        <v>61.280854317445446</v>
      </c>
      <c r="S22" s="8">
        <v>62.373858361840675</v>
      </c>
      <c r="T22" s="8">
        <v>64.49900289951195</v>
      </c>
      <c r="U22" s="8">
        <v>66.689115588461078</v>
      </c>
      <c r="V22" s="8">
        <v>68.945924670627392</v>
      </c>
      <c r="W22" s="8">
        <v>71.270625158705244</v>
      </c>
      <c r="X22" s="8">
        <v>73.664957589613863</v>
      </c>
      <c r="Y22" s="8">
        <v>83.97705820186502</v>
      </c>
      <c r="Z22" s="8">
        <v>98.666059142695332</v>
      </c>
      <c r="AA22" s="8">
        <v>115.60488892797362</v>
      </c>
      <c r="AB22" s="30"/>
      <c r="AC22" s="8">
        <v>-29.614183785207469</v>
      </c>
      <c r="AD22" s="8">
        <v>-39.224141389499479</v>
      </c>
      <c r="AE22" s="8">
        <v>-36.208054317445445</v>
      </c>
      <c r="AF22" s="8">
        <v>-24.797034195174</v>
      </c>
      <c r="AG22" s="8">
        <v>-24.616859566178618</v>
      </c>
      <c r="AH22" s="8">
        <v>-24.579478088461073</v>
      </c>
      <c r="AI22" s="8">
        <v>-24.686618003960717</v>
      </c>
      <c r="AJ22" s="8">
        <v>-26.793216316719146</v>
      </c>
      <c r="AK22" s="8">
        <v>-28.993849612903524</v>
      </c>
      <c r="AL22" s="8">
        <v>-38.7751840922095</v>
      </c>
      <c r="AM22" s="8">
        <v>-53.349795780249906</v>
      </c>
      <c r="AN22" s="8">
        <v>-70.784312327617812</v>
      </c>
      <c r="AO22" s="30"/>
      <c r="AP22" s="8">
        <v>0</v>
      </c>
      <c r="AQ22" s="8">
        <v>0</v>
      </c>
      <c r="AR22" s="8">
        <v>0</v>
      </c>
      <c r="AS22" s="8">
        <v>0</v>
      </c>
      <c r="AT22" s="8">
        <v>0</v>
      </c>
      <c r="AU22" s="8">
        <v>0</v>
      </c>
      <c r="AV22" s="8">
        <v>0</v>
      </c>
      <c r="AW22" s="8">
        <v>0</v>
      </c>
      <c r="AX22" s="8">
        <v>0</v>
      </c>
      <c r="AY22" s="8">
        <v>0</v>
      </c>
      <c r="AZ22" s="8">
        <v>0</v>
      </c>
      <c r="BA22" s="8">
        <v>0</v>
      </c>
      <c r="BB22" s="30"/>
      <c r="BC22" s="29"/>
      <c r="BD22" s="29"/>
      <c r="BE22" s="30"/>
      <c r="BF22" s="30"/>
    </row>
    <row r="23" spans="1:58" s="11" customFormat="1" x14ac:dyDescent="0.35">
      <c r="A23" s="6" t="s">
        <v>20</v>
      </c>
      <c r="B23" s="6"/>
      <c r="C23" s="3">
        <v>58.183699999999995</v>
      </c>
      <c r="D23" s="3">
        <v>22.152000000000001</v>
      </c>
      <c r="E23" s="3">
        <v>54.553999999999995</v>
      </c>
      <c r="F23" s="3">
        <v>36.448</v>
      </c>
      <c r="G23" s="3">
        <v>15.327</v>
      </c>
      <c r="H23" s="3">
        <v>15.327</v>
      </c>
      <c r="I23" s="3">
        <v>15.327</v>
      </c>
      <c r="J23" s="3">
        <v>15.327</v>
      </c>
      <c r="K23" s="3">
        <v>15.327</v>
      </c>
      <c r="L23" s="3">
        <v>15.327</v>
      </c>
      <c r="M23" s="3">
        <v>15.327</v>
      </c>
      <c r="N23" s="3">
        <v>15.327</v>
      </c>
      <c r="O23" s="30"/>
      <c r="P23" s="3">
        <v>1233.3413218106541</v>
      </c>
      <c r="Q23" s="3">
        <v>1208.9356012209889</v>
      </c>
      <c r="R23" s="3">
        <v>1253.7439717477425</v>
      </c>
      <c r="S23" s="3">
        <v>1269.0466596754022</v>
      </c>
      <c r="T23" s="3">
        <v>1327.0461713520976</v>
      </c>
      <c r="U23" s="3">
        <v>1428.2036759761895</v>
      </c>
      <c r="V23" s="3">
        <v>1518.7562123872024</v>
      </c>
      <c r="W23" s="3">
        <v>1592.3669830599663</v>
      </c>
      <c r="X23" s="3">
        <v>1661.385973344007</v>
      </c>
      <c r="Y23" s="3">
        <v>1800.7459507326694</v>
      </c>
      <c r="Z23" s="3">
        <v>1929.8968715657461</v>
      </c>
      <c r="AA23" s="3">
        <v>2064.9857912107336</v>
      </c>
      <c r="AB23" s="30"/>
      <c r="AC23" s="3">
        <v>-1175.1576218106541</v>
      </c>
      <c r="AD23" s="3">
        <v>-1186.7836012209889</v>
      </c>
      <c r="AE23" s="3">
        <v>-1199.1899717477424</v>
      </c>
      <c r="AF23" s="3">
        <v>-1232.5986596754021</v>
      </c>
      <c r="AG23" s="3">
        <v>-1311.7191713520976</v>
      </c>
      <c r="AH23" s="3">
        <v>-1412.8766759761895</v>
      </c>
      <c r="AI23" s="3">
        <v>-1503.4292123872024</v>
      </c>
      <c r="AJ23" s="3">
        <v>-1577.0399830599663</v>
      </c>
      <c r="AK23" s="3">
        <v>-1646.058973344007</v>
      </c>
      <c r="AL23" s="3">
        <v>-1785.4189507326694</v>
      </c>
      <c r="AM23" s="3">
        <v>-1914.5698715657461</v>
      </c>
      <c r="AN23" s="3">
        <v>-2049.6587912107334</v>
      </c>
      <c r="AO23" s="30"/>
      <c r="AP23" s="3">
        <v>0</v>
      </c>
      <c r="AQ23" s="3">
        <v>2.0903150647839382E-4</v>
      </c>
      <c r="AR23" s="3">
        <v>1.9229094903067123</v>
      </c>
      <c r="AS23" s="3">
        <v>1.9229094903067123</v>
      </c>
      <c r="AT23" s="3">
        <v>1.9229094903067123</v>
      </c>
      <c r="AU23" s="3">
        <v>1.9229094903067123</v>
      </c>
      <c r="AV23" s="3">
        <v>1.9229094903067123</v>
      </c>
      <c r="AW23" s="3">
        <v>1.9229094903067123</v>
      </c>
      <c r="AX23" s="3">
        <v>1.9229094903067123</v>
      </c>
      <c r="AY23" s="3">
        <v>1.9229094903067123</v>
      </c>
      <c r="AZ23" s="3">
        <v>1.9229094903067123</v>
      </c>
      <c r="BA23" s="3">
        <v>1.9229094903067123</v>
      </c>
      <c r="BB23" s="30"/>
      <c r="BC23" s="29"/>
      <c r="BD23" s="29"/>
      <c r="BE23" s="30"/>
      <c r="BF23" s="30"/>
    </row>
    <row r="24" spans="1:58" s="11" customFormat="1" x14ac:dyDescent="0.35">
      <c r="A24" s="7" t="s">
        <v>23</v>
      </c>
      <c r="B24" s="7"/>
      <c r="C24" s="8">
        <v>7.4592000000000001</v>
      </c>
      <c r="D24" s="8">
        <v>7.7249999999999996</v>
      </c>
      <c r="E24" s="8">
        <v>10.1616</v>
      </c>
      <c r="F24" s="8">
        <v>13.227600000000001</v>
      </c>
      <c r="G24" s="8">
        <v>9.813600000000001</v>
      </c>
      <c r="H24" s="8">
        <v>9.813600000000001</v>
      </c>
      <c r="I24" s="8">
        <v>9.813600000000001</v>
      </c>
      <c r="J24" s="8">
        <v>9.813600000000001</v>
      </c>
      <c r="K24" s="8">
        <v>9.813600000000001</v>
      </c>
      <c r="L24" s="8">
        <v>9.813600000000001</v>
      </c>
      <c r="M24" s="8">
        <v>9.813600000000001</v>
      </c>
      <c r="N24" s="8">
        <v>9.813600000000001</v>
      </c>
      <c r="O24" s="30"/>
      <c r="P24" s="8">
        <v>130.83283330673862</v>
      </c>
      <c r="Q24" s="8">
        <v>131.10024987783524</v>
      </c>
      <c r="R24" s="8">
        <v>135.50231933601395</v>
      </c>
      <c r="S24" s="8">
        <v>137.92900311710986</v>
      </c>
      <c r="T24" s="8">
        <v>144.29192205788871</v>
      </c>
      <c r="U24" s="8">
        <v>154.22936079633931</v>
      </c>
      <c r="V24" s="8">
        <v>163.3934587128648</v>
      </c>
      <c r="W24" s="8">
        <v>171.27419939627129</v>
      </c>
      <c r="X24" s="8">
        <v>178.86387012700982</v>
      </c>
      <c r="Y24" s="8">
        <v>198.80530344007741</v>
      </c>
      <c r="Z24" s="8">
        <v>224.48665470501723</v>
      </c>
      <c r="AA24" s="8">
        <v>253.90662160997965</v>
      </c>
      <c r="AB24" s="30"/>
      <c r="AC24" s="8">
        <v>-123.37363330673863</v>
      </c>
      <c r="AD24" s="8">
        <v>-123.37524987783524</v>
      </c>
      <c r="AE24" s="8">
        <v>-125.34071933601396</v>
      </c>
      <c r="AF24" s="8">
        <v>-124.70140311710986</v>
      </c>
      <c r="AG24" s="8">
        <v>-134.4783220578887</v>
      </c>
      <c r="AH24" s="8">
        <v>-144.4157607963393</v>
      </c>
      <c r="AI24" s="8">
        <v>-153.57985871286479</v>
      </c>
      <c r="AJ24" s="8">
        <v>-161.46059939627128</v>
      </c>
      <c r="AK24" s="8">
        <v>-169.05027012700981</v>
      </c>
      <c r="AL24" s="8">
        <v>-188.9917034400774</v>
      </c>
      <c r="AM24" s="8">
        <v>-214.67305470501722</v>
      </c>
      <c r="AN24" s="8">
        <v>-244.09302160997964</v>
      </c>
      <c r="AO24" s="30"/>
      <c r="AP24" s="8">
        <v>0</v>
      </c>
      <c r="AQ24" s="8">
        <v>0</v>
      </c>
      <c r="AR24" s="8">
        <v>0</v>
      </c>
      <c r="AS24" s="8">
        <v>0</v>
      </c>
      <c r="AT24" s="8">
        <v>0</v>
      </c>
      <c r="AU24" s="8">
        <v>0</v>
      </c>
      <c r="AV24" s="8">
        <v>0</v>
      </c>
      <c r="AW24" s="8">
        <v>0</v>
      </c>
      <c r="AX24" s="8">
        <v>0</v>
      </c>
      <c r="AY24" s="8">
        <v>0</v>
      </c>
      <c r="AZ24" s="8">
        <v>0</v>
      </c>
      <c r="BA24" s="8">
        <v>0</v>
      </c>
      <c r="BB24" s="30"/>
      <c r="BC24" s="29"/>
      <c r="BD24" s="29"/>
      <c r="BE24" s="30"/>
      <c r="BF24" s="30"/>
    </row>
    <row r="25" spans="1:58" s="11" customFormat="1" x14ac:dyDescent="0.35">
      <c r="A25" s="6" t="s">
        <v>18</v>
      </c>
      <c r="B25" s="6"/>
      <c r="C25" s="3">
        <v>151.38900000000001</v>
      </c>
      <c r="D25" s="3">
        <v>163.83120000000002</v>
      </c>
      <c r="E25" s="3">
        <v>418.91</v>
      </c>
      <c r="F25" s="3">
        <v>311.88779999999997</v>
      </c>
      <c r="G25" s="3">
        <v>163.15479999999999</v>
      </c>
      <c r="H25" s="3">
        <v>163.15479999999999</v>
      </c>
      <c r="I25" s="3">
        <v>163.15479999999999</v>
      </c>
      <c r="J25" s="3">
        <v>163.15479999999999</v>
      </c>
      <c r="K25" s="3">
        <v>163.15479999999999</v>
      </c>
      <c r="L25" s="3">
        <v>163.15479999999999</v>
      </c>
      <c r="M25" s="3">
        <v>163.15479999999999</v>
      </c>
      <c r="N25" s="3">
        <v>163.15479999999999</v>
      </c>
      <c r="O25" s="30"/>
      <c r="P25" s="3">
        <v>895.24725145740581</v>
      </c>
      <c r="Q25" s="3">
        <v>952.43427517141413</v>
      </c>
      <c r="R25" s="3">
        <v>993.34183300536097</v>
      </c>
      <c r="S25" s="3">
        <v>1007.8286408928227</v>
      </c>
      <c r="T25" s="3">
        <v>1059.8933560518274</v>
      </c>
      <c r="U25" s="3">
        <v>1156.3314228122606</v>
      </c>
      <c r="V25" s="3">
        <v>1240.3054554953144</v>
      </c>
      <c r="W25" s="3">
        <v>1308.1183789795066</v>
      </c>
      <c r="X25" s="3">
        <v>1370.8143144032908</v>
      </c>
      <c r="Y25" s="3">
        <v>1487.5892065878131</v>
      </c>
      <c r="Z25" s="3">
        <v>1605.0717528460793</v>
      </c>
      <c r="AA25" s="3">
        <v>1734.7742203980988</v>
      </c>
      <c r="AB25" s="30"/>
      <c r="AC25" s="3">
        <v>-743.8582514574058</v>
      </c>
      <c r="AD25" s="3">
        <v>-788.60307517141405</v>
      </c>
      <c r="AE25" s="3">
        <v>-574.43183300536089</v>
      </c>
      <c r="AF25" s="3">
        <v>-695.94084089282273</v>
      </c>
      <c r="AG25" s="3">
        <v>-896.73855605182735</v>
      </c>
      <c r="AH25" s="3">
        <v>-993.17662281226058</v>
      </c>
      <c r="AI25" s="3">
        <v>-1077.1506554953144</v>
      </c>
      <c r="AJ25" s="3">
        <v>-1144.9635789795066</v>
      </c>
      <c r="AK25" s="3">
        <v>-1207.6595144032908</v>
      </c>
      <c r="AL25" s="3">
        <v>-1324.4344065878131</v>
      </c>
      <c r="AM25" s="3">
        <v>-1441.9169528460793</v>
      </c>
      <c r="AN25" s="3">
        <v>-1571.6194203980988</v>
      </c>
      <c r="AO25" s="30"/>
      <c r="AP25" s="3">
        <v>3.1550087549101949E-2</v>
      </c>
      <c r="AQ25" s="3">
        <v>0</v>
      </c>
      <c r="AR25" s="3">
        <v>0</v>
      </c>
      <c r="AS25" s="3">
        <v>0</v>
      </c>
      <c r="AT25" s="3">
        <v>0</v>
      </c>
      <c r="AU25" s="3">
        <v>0</v>
      </c>
      <c r="AV25" s="3">
        <v>0</v>
      </c>
      <c r="AW25" s="3">
        <v>0</v>
      </c>
      <c r="AX25" s="3">
        <v>0</v>
      </c>
      <c r="AY25" s="3">
        <v>0</v>
      </c>
      <c r="AZ25" s="3">
        <v>0</v>
      </c>
      <c r="BA25" s="3">
        <v>0</v>
      </c>
      <c r="BB25" s="30"/>
      <c r="BC25" s="29"/>
      <c r="BD25" s="29"/>
      <c r="BE25" s="30"/>
      <c r="BF25" s="30"/>
    </row>
    <row r="26" spans="1:58" s="11" customFormat="1" x14ac:dyDescent="0.35">
      <c r="A26" s="7" t="s">
        <v>22</v>
      </c>
      <c r="B26" s="7" t="s">
        <v>22</v>
      </c>
      <c r="C26" s="18">
        <v>1064.2657999999999</v>
      </c>
      <c r="D26" s="18">
        <v>739.54399999999987</v>
      </c>
      <c r="E26" s="18">
        <v>1386.3330000000001</v>
      </c>
      <c r="F26" s="18">
        <v>1472.646</v>
      </c>
      <c r="G26" s="18">
        <v>1432.3973745021649</v>
      </c>
      <c r="H26" s="18">
        <v>1595.8631329870129</v>
      </c>
      <c r="I26" s="18">
        <v>1835.2846209090912</v>
      </c>
      <c r="J26" s="18">
        <v>2101.8840596371961</v>
      </c>
      <c r="K26" s="18">
        <v>2271.3743431806843</v>
      </c>
      <c r="L26" s="18">
        <v>2759.0345763581217</v>
      </c>
      <c r="M26" s="18">
        <v>3394.2418737601911</v>
      </c>
      <c r="N26" s="18">
        <v>4055.3615408354581</v>
      </c>
      <c r="O26" s="30"/>
      <c r="P26" s="18">
        <v>331.59155446596549</v>
      </c>
      <c r="Q26" s="18">
        <v>344.1611954415996</v>
      </c>
      <c r="R26" s="18">
        <v>350.58050830032363</v>
      </c>
      <c r="S26" s="18">
        <v>356.80182471434995</v>
      </c>
      <c r="T26" s="18">
        <v>377.73444600205744</v>
      </c>
      <c r="U26" s="18">
        <v>416.74747751473501</v>
      </c>
      <c r="V26" s="18">
        <v>450.87434978700503</v>
      </c>
      <c r="W26" s="18">
        <v>478.6115785815598</v>
      </c>
      <c r="X26" s="18">
        <v>504.39615014544501</v>
      </c>
      <c r="Y26" s="18">
        <v>553.48735338646111</v>
      </c>
      <c r="Z26" s="18">
        <v>614.27922220822325</v>
      </c>
      <c r="AA26" s="18">
        <v>686.3724675093265</v>
      </c>
      <c r="AB26" s="30"/>
      <c r="AC26" s="18">
        <v>732.67424553403441</v>
      </c>
      <c r="AD26" s="18">
        <v>395.38280455840038</v>
      </c>
      <c r="AE26" s="18">
        <v>1035.7524916996765</v>
      </c>
      <c r="AF26" s="18">
        <v>1115.84417528565</v>
      </c>
      <c r="AG26" s="18">
        <v>1054.6629285001075</v>
      </c>
      <c r="AH26" s="18">
        <v>1179.1156554722779</v>
      </c>
      <c r="AI26" s="18">
        <v>1384.4102711220862</v>
      </c>
      <c r="AJ26" s="18">
        <v>1623.2724810556363</v>
      </c>
      <c r="AK26" s="18">
        <v>1766.9781930352392</v>
      </c>
      <c r="AL26" s="18">
        <v>2205.5472229716606</v>
      </c>
      <c r="AM26" s="18">
        <v>2779.9626515519681</v>
      </c>
      <c r="AN26" s="18">
        <v>3368.9890733261318</v>
      </c>
      <c r="AO26" s="30"/>
      <c r="AP26" s="18">
        <v>162.44929394559074</v>
      </c>
      <c r="AQ26" s="18">
        <v>17.961738981937266</v>
      </c>
      <c r="AR26" s="18">
        <v>13.221560358993356</v>
      </c>
      <c r="AS26" s="18">
        <v>36.359290987231731</v>
      </c>
      <c r="AT26" s="18">
        <v>99.988050214887267</v>
      </c>
      <c r="AU26" s="18">
        <v>274.96713809094001</v>
      </c>
      <c r="AV26" s="18">
        <v>343.70892261367499</v>
      </c>
      <c r="AW26" s="18">
        <v>429.63615326709373</v>
      </c>
      <c r="AX26" s="18">
        <v>537.04519158386711</v>
      </c>
      <c r="AY26" s="18">
        <v>1311.1454872653007</v>
      </c>
      <c r="AZ26" s="18">
        <v>1704.489133444891</v>
      </c>
      <c r="BA26" s="18">
        <v>2215.8358734783583</v>
      </c>
      <c r="BB26" s="30"/>
      <c r="BC26" s="29"/>
      <c r="BD26" s="29"/>
      <c r="BE26" s="30"/>
      <c r="BF26" s="30"/>
    </row>
    <row r="27" spans="1:58" s="11" customFormat="1" x14ac:dyDescent="0.35">
      <c r="A27" s="6" t="s">
        <v>21</v>
      </c>
      <c r="B27" s="6" t="s">
        <v>21</v>
      </c>
      <c r="C27" s="3">
        <v>1469.2013999999999</v>
      </c>
      <c r="D27" s="3">
        <v>874.43640000000005</v>
      </c>
      <c r="E27" s="3">
        <v>1951.9428</v>
      </c>
      <c r="F27" s="3">
        <v>2160.2313000000004</v>
      </c>
      <c r="G27" s="3">
        <v>2118.5685454545451</v>
      </c>
      <c r="H27" s="3">
        <v>2319.5771090909084</v>
      </c>
      <c r="I27" s="3">
        <v>2591.7716121212115</v>
      </c>
      <c r="J27" s="3">
        <v>2791.7105627391811</v>
      </c>
      <c r="K27" s="3">
        <v>2993.9368980336103</v>
      </c>
      <c r="L27" s="3">
        <v>3491.7997890326851</v>
      </c>
      <c r="M27" s="3">
        <v>4100.2915012332924</v>
      </c>
      <c r="N27" s="3">
        <v>4902.3864541378853</v>
      </c>
      <c r="O27" s="30"/>
      <c r="P27" s="3">
        <v>431.19046788122296</v>
      </c>
      <c r="Q27" s="3">
        <v>428.31785253543603</v>
      </c>
      <c r="R27" s="3">
        <v>438.93715968770715</v>
      </c>
      <c r="S27" s="3">
        <v>447.38957554092411</v>
      </c>
      <c r="T27" s="3">
        <v>471.06474491380868</v>
      </c>
      <c r="U27" s="3">
        <v>512.12601445753774</v>
      </c>
      <c r="V27" s="3">
        <v>548.09846303652625</v>
      </c>
      <c r="W27" s="3">
        <v>577.92337827900803</v>
      </c>
      <c r="X27" s="3">
        <v>607.51727581753266</v>
      </c>
      <c r="Y27" s="3">
        <v>674.37948651881879</v>
      </c>
      <c r="Z27" s="3">
        <v>756.87885480701073</v>
      </c>
      <c r="AA27" s="3">
        <v>854.01117442441614</v>
      </c>
      <c r="AB27" s="30"/>
      <c r="AC27" s="3">
        <v>1038.010932118777</v>
      </c>
      <c r="AD27" s="3">
        <v>446.11854746456402</v>
      </c>
      <c r="AE27" s="3">
        <v>1513.0056403122931</v>
      </c>
      <c r="AF27" s="3">
        <v>1712.841724459076</v>
      </c>
      <c r="AG27" s="3">
        <v>1647.5038005407364</v>
      </c>
      <c r="AH27" s="3">
        <v>1807.4510946333708</v>
      </c>
      <c r="AI27" s="3">
        <v>2043.6731490846853</v>
      </c>
      <c r="AJ27" s="3">
        <v>2213.7871844601732</v>
      </c>
      <c r="AK27" s="3">
        <v>2386.4196222160772</v>
      </c>
      <c r="AL27" s="3">
        <v>2817.4203025138663</v>
      </c>
      <c r="AM27" s="3">
        <v>3343.4126464262818</v>
      </c>
      <c r="AN27" s="3">
        <v>4048.3752797134694</v>
      </c>
      <c r="AO27" s="30"/>
      <c r="AP27" s="3">
        <v>866.2729775326037</v>
      </c>
      <c r="AQ27" s="3">
        <v>85.823877003482465</v>
      </c>
      <c r="AR27" s="3">
        <v>379.16573023045072</v>
      </c>
      <c r="AS27" s="3">
        <v>511.87373581110853</v>
      </c>
      <c r="AT27" s="3">
        <v>691.02954334499657</v>
      </c>
      <c r="AU27" s="3">
        <v>932.8898835157454</v>
      </c>
      <c r="AV27" s="3">
        <v>1259.4013427462564</v>
      </c>
      <c r="AW27" s="3">
        <v>1372.7474635934195</v>
      </c>
      <c r="AX27" s="3">
        <v>1496.2947353168274</v>
      </c>
      <c r="AY27" s="3">
        <v>2112.1421315130519</v>
      </c>
      <c r="AZ27" s="3">
        <v>2302.2349233492268</v>
      </c>
      <c r="BA27" s="3">
        <v>2509.4360664506576</v>
      </c>
      <c r="BB27" s="30"/>
      <c r="BC27" s="29"/>
      <c r="BD27" s="29"/>
      <c r="BE27" s="30"/>
      <c r="BF27" s="30"/>
    </row>
    <row r="28" spans="1:58" s="11" customFormat="1" x14ac:dyDescent="0.35">
      <c r="A28" s="7" t="s">
        <v>32</v>
      </c>
      <c r="B28" s="7" t="s">
        <v>32</v>
      </c>
      <c r="C28" s="18">
        <v>1050.2422000000001</v>
      </c>
      <c r="D28" s="18">
        <v>540.21479999999997</v>
      </c>
      <c r="E28" s="18">
        <v>902.3900000000001</v>
      </c>
      <c r="F28" s="18">
        <v>868.04469999999981</v>
      </c>
      <c r="G28" s="18">
        <v>966.67224719426406</v>
      </c>
      <c r="H28" s="18">
        <v>1127.5478972159092</v>
      </c>
      <c r="I28" s="18">
        <v>1280.9879175054114</v>
      </c>
      <c r="J28" s="18">
        <v>1450.5435740662945</v>
      </c>
      <c r="K28" s="18">
        <v>1673.3782946124882</v>
      </c>
      <c r="L28" s="18">
        <v>1953.3355545366283</v>
      </c>
      <c r="M28" s="18">
        <v>2274.6662434453133</v>
      </c>
      <c r="N28" s="18">
        <v>2609.1009848553617</v>
      </c>
      <c r="O28" s="30"/>
      <c r="P28" s="18">
        <v>524.88364296669886</v>
      </c>
      <c r="Q28" s="18">
        <v>502.6348224461679</v>
      </c>
      <c r="R28" s="18">
        <v>475.33714986242967</v>
      </c>
      <c r="S28" s="18">
        <v>486.54511050676308</v>
      </c>
      <c r="T28" s="18">
        <v>502.78776903266663</v>
      </c>
      <c r="U28" s="18">
        <v>520.15779988275801</v>
      </c>
      <c r="V28" s="18">
        <v>536.92675800810525</v>
      </c>
      <c r="W28" s="18">
        <v>552.8635281634015</v>
      </c>
      <c r="X28" s="18">
        <v>575.09866517759565</v>
      </c>
      <c r="Y28" s="18">
        <v>655.06164414336786</v>
      </c>
      <c r="Z28" s="18">
        <v>739.31522950465273</v>
      </c>
      <c r="AA28" s="18">
        <v>820.75259782344881</v>
      </c>
      <c r="AB28" s="30"/>
      <c r="AC28" s="18">
        <v>525.35855703330128</v>
      </c>
      <c r="AD28" s="18">
        <v>37.579977553832116</v>
      </c>
      <c r="AE28" s="18">
        <v>427.05285013757032</v>
      </c>
      <c r="AF28" s="18">
        <v>381.49958949323684</v>
      </c>
      <c r="AG28" s="18">
        <v>463.88447816159749</v>
      </c>
      <c r="AH28" s="18">
        <v>607.39009733315118</v>
      </c>
      <c r="AI28" s="18">
        <v>744.06115949730645</v>
      </c>
      <c r="AJ28" s="18">
        <v>897.68004590289274</v>
      </c>
      <c r="AK28" s="18">
        <v>1098.2796294348925</v>
      </c>
      <c r="AL28" s="18">
        <v>1298.2739103932604</v>
      </c>
      <c r="AM28" s="18">
        <v>1535.3510139406603</v>
      </c>
      <c r="AN28" s="18">
        <v>1788.3483870319128</v>
      </c>
      <c r="AO28" s="30"/>
      <c r="AP28" s="18">
        <v>520.28232179031011</v>
      </c>
      <c r="AQ28" s="18">
        <v>58.496029343148003</v>
      </c>
      <c r="AR28" s="18">
        <v>365.60954300336556</v>
      </c>
      <c r="AS28" s="18">
        <v>464.32411961427425</v>
      </c>
      <c r="AT28" s="18">
        <v>589.69163191012831</v>
      </c>
      <c r="AU28" s="18">
        <v>748.908372525863</v>
      </c>
      <c r="AV28" s="18">
        <v>951.113633107846</v>
      </c>
      <c r="AW28" s="18">
        <v>1207.9143140469644</v>
      </c>
      <c r="AX28" s="18">
        <v>1328.705745451661</v>
      </c>
      <c r="AY28" s="18">
        <v>1772.5266820761522</v>
      </c>
      <c r="AZ28" s="18">
        <v>1861.1530161799596</v>
      </c>
      <c r="BA28" s="18">
        <v>1954.2106669889579</v>
      </c>
      <c r="BB28" s="30"/>
      <c r="BC28" s="29"/>
      <c r="BD28" s="29"/>
      <c r="BE28" s="30"/>
      <c r="BF28" s="30"/>
    </row>
    <row r="29" spans="1:58" s="11" customFormat="1" x14ac:dyDescent="0.35">
      <c r="A29" s="6" t="s">
        <v>29</v>
      </c>
      <c r="B29" s="6" t="s">
        <v>29</v>
      </c>
      <c r="C29" s="3">
        <v>706.83840000000009</v>
      </c>
      <c r="D29" s="3">
        <v>646.85440000000006</v>
      </c>
      <c r="E29" s="3">
        <v>844.70839999999998</v>
      </c>
      <c r="F29" s="3">
        <v>836.32619999999997</v>
      </c>
      <c r="G29" s="3">
        <v>1216.8023309090909</v>
      </c>
      <c r="H29" s="3">
        <v>1490.457218181818</v>
      </c>
      <c r="I29" s="3">
        <v>1766.4997418181815</v>
      </c>
      <c r="J29" s="3">
        <v>1970.4286290909095</v>
      </c>
      <c r="K29" s="3">
        <v>2103.3775163636365</v>
      </c>
      <c r="L29" s="3">
        <v>2725.133792727273</v>
      </c>
      <c r="M29" s="3">
        <v>3529.1900472727275</v>
      </c>
      <c r="N29" s="3">
        <v>4363.0917563636367</v>
      </c>
      <c r="O29" s="30"/>
      <c r="P29" s="3">
        <v>634.66848490275311</v>
      </c>
      <c r="Q29" s="3">
        <v>589.16683856666168</v>
      </c>
      <c r="R29" s="3">
        <v>585.59198828526041</v>
      </c>
      <c r="S29" s="3">
        <v>597.54355475961461</v>
      </c>
      <c r="T29" s="3">
        <v>616.86305694869839</v>
      </c>
      <c r="U29" s="3">
        <v>636.81841515787687</v>
      </c>
      <c r="V29" s="3">
        <v>656.98330237033213</v>
      </c>
      <c r="W29" s="3">
        <v>676.03548561037758</v>
      </c>
      <c r="X29" s="3">
        <v>701.71281792895411</v>
      </c>
      <c r="Y29" s="3">
        <v>794.75101055389632</v>
      </c>
      <c r="Z29" s="3">
        <v>891.36542632680221</v>
      </c>
      <c r="AA29" s="3">
        <v>984.20441298505989</v>
      </c>
      <c r="AB29" s="30"/>
      <c r="AC29" s="3">
        <v>72.1699150972469</v>
      </c>
      <c r="AD29" s="3">
        <v>57.687561433338317</v>
      </c>
      <c r="AE29" s="3">
        <v>259.11641171473968</v>
      </c>
      <c r="AF29" s="3">
        <v>238.78264524038525</v>
      </c>
      <c r="AG29" s="3">
        <v>599.93927396039248</v>
      </c>
      <c r="AH29" s="3">
        <v>853.63880302394114</v>
      </c>
      <c r="AI29" s="3">
        <v>1109.5164394478493</v>
      </c>
      <c r="AJ29" s="3">
        <v>1294.3931434805318</v>
      </c>
      <c r="AK29" s="3">
        <v>1401.6646984346826</v>
      </c>
      <c r="AL29" s="3">
        <v>1930.3827821733767</v>
      </c>
      <c r="AM29" s="3">
        <v>2637.8246209459253</v>
      </c>
      <c r="AN29" s="3">
        <v>3378.8873433785766</v>
      </c>
      <c r="AO29" s="30"/>
      <c r="AP29" s="3">
        <v>84.899563193557512</v>
      </c>
      <c r="AQ29" s="3">
        <v>3.0086858433683528</v>
      </c>
      <c r="AR29" s="3">
        <v>115.69343235029406</v>
      </c>
      <c r="AS29" s="3">
        <v>148.08759340837639</v>
      </c>
      <c r="AT29" s="3">
        <v>189.5521195627218</v>
      </c>
      <c r="AU29" s="3">
        <v>242.6267130402839</v>
      </c>
      <c r="AV29" s="3">
        <v>310.56219269156338</v>
      </c>
      <c r="AW29" s="3">
        <v>397.51960664520112</v>
      </c>
      <c r="AX29" s="3">
        <v>508.82509650585746</v>
      </c>
      <c r="AY29" s="3">
        <v>1200.4690148858836</v>
      </c>
      <c r="AZ29" s="3">
        <v>1680.6566208402369</v>
      </c>
      <c r="BA29" s="3">
        <v>2352.9192691763315</v>
      </c>
      <c r="BB29" s="30"/>
      <c r="BC29" s="29"/>
      <c r="BD29" s="29"/>
      <c r="BE29" s="30"/>
      <c r="BF29" s="30"/>
    </row>
    <row r="30" spans="1:58" s="11" customFormat="1" x14ac:dyDescent="0.35">
      <c r="A30" s="7" t="s">
        <v>27</v>
      </c>
      <c r="B30" s="7"/>
      <c r="C30" s="8">
        <v>1.6325999999999998</v>
      </c>
      <c r="D30" s="8">
        <v>1.6235999999999999</v>
      </c>
      <c r="E30" s="8">
        <v>1.6354000000000002</v>
      </c>
      <c r="F30" s="8">
        <v>1.5792999999999999</v>
      </c>
      <c r="G30" s="8">
        <v>1.7436436363636361</v>
      </c>
      <c r="H30" s="8">
        <v>1.8707054545454544</v>
      </c>
      <c r="I30" s="8">
        <v>2.0009454545454539</v>
      </c>
      <c r="J30" s="8">
        <v>2.1343636363636365</v>
      </c>
      <c r="K30" s="8">
        <v>2.2709600000000001</v>
      </c>
      <c r="L30" s="8">
        <v>2.849127272727273</v>
      </c>
      <c r="M30" s="8">
        <v>3.6433454545454551</v>
      </c>
      <c r="N30" s="8">
        <v>4.5170181818181865</v>
      </c>
      <c r="O30" s="30"/>
      <c r="P30" s="8">
        <v>53.816108357562207</v>
      </c>
      <c r="Q30" s="8">
        <v>46.8846069696868</v>
      </c>
      <c r="R30" s="8">
        <v>45.774808261325987</v>
      </c>
      <c r="S30" s="8">
        <v>47.600184877622446</v>
      </c>
      <c r="T30" s="8">
        <v>49.325094705671532</v>
      </c>
      <c r="U30" s="8">
        <v>50.748628708586232</v>
      </c>
      <c r="V30" s="8">
        <v>52.111112469495289</v>
      </c>
      <c r="W30" s="8">
        <v>53.616930662956761</v>
      </c>
      <c r="X30" s="8">
        <v>56.238210794107466</v>
      </c>
      <c r="Y30" s="8">
        <v>67.40598792961606</v>
      </c>
      <c r="Z30" s="8">
        <v>82.092136267257445</v>
      </c>
      <c r="AA30" s="8">
        <v>98.045977923945173</v>
      </c>
      <c r="AB30" s="30"/>
      <c r="AC30" s="8">
        <v>-52.183508357562211</v>
      </c>
      <c r="AD30" s="8">
        <v>-45.261006969686797</v>
      </c>
      <c r="AE30" s="8">
        <v>-44.13940826132599</v>
      </c>
      <c r="AF30" s="8">
        <v>-46.02088487762245</v>
      </c>
      <c r="AG30" s="8">
        <v>-47.581451069307896</v>
      </c>
      <c r="AH30" s="8">
        <v>-48.87792325404078</v>
      </c>
      <c r="AI30" s="8">
        <v>-50.110167014949837</v>
      </c>
      <c r="AJ30" s="8">
        <v>-51.482567026593124</v>
      </c>
      <c r="AK30" s="8">
        <v>-53.967250794107464</v>
      </c>
      <c r="AL30" s="8">
        <v>-64.556860656888787</v>
      </c>
      <c r="AM30" s="8">
        <v>-78.448790812711991</v>
      </c>
      <c r="AN30" s="8">
        <v>-93.528959742126986</v>
      </c>
      <c r="AO30" s="30"/>
      <c r="AP30" s="8">
        <v>0</v>
      </c>
      <c r="AQ30" s="8">
        <v>0</v>
      </c>
      <c r="AR30" s="8">
        <v>0</v>
      </c>
      <c r="AS30" s="8">
        <v>0</v>
      </c>
      <c r="AT30" s="8">
        <v>0</v>
      </c>
      <c r="AU30" s="8">
        <v>0</v>
      </c>
      <c r="AV30" s="8">
        <v>0</v>
      </c>
      <c r="AW30" s="8">
        <v>0</v>
      </c>
      <c r="AX30" s="8">
        <v>0</v>
      </c>
      <c r="AY30" s="8">
        <v>0</v>
      </c>
      <c r="AZ30" s="8">
        <v>0</v>
      </c>
      <c r="BA30" s="8">
        <v>0</v>
      </c>
      <c r="BB30" s="30"/>
      <c r="BC30" s="29"/>
      <c r="BD30" s="29"/>
      <c r="BE30" s="30"/>
      <c r="BF30" s="30"/>
    </row>
    <row r="31" spans="1:58" s="11" customFormat="1" x14ac:dyDescent="0.35">
      <c r="A31" s="6" t="s">
        <v>30</v>
      </c>
      <c r="B31" s="6"/>
      <c r="C31" s="3">
        <v>651.25750000000005</v>
      </c>
      <c r="D31" s="3">
        <v>653.81370000000004</v>
      </c>
      <c r="E31" s="3">
        <v>794.9787</v>
      </c>
      <c r="F31" s="3">
        <v>818.02949999999998</v>
      </c>
      <c r="G31" s="3">
        <v>986.2846885606059</v>
      </c>
      <c r="H31" s="3">
        <v>1165.5824201948053</v>
      </c>
      <c r="I31" s="3">
        <v>1357.6771949025972</v>
      </c>
      <c r="J31" s="3">
        <v>1603.6485433280873</v>
      </c>
      <c r="K31" s="3">
        <v>1803.374453230165</v>
      </c>
      <c r="L31" s="3">
        <v>2313.3444543292399</v>
      </c>
      <c r="M31" s="3">
        <v>3024.0536676069014</v>
      </c>
      <c r="N31" s="3">
        <v>3816.1481163332473</v>
      </c>
      <c r="O31" s="30"/>
      <c r="P31" s="3">
        <v>451.37887086978236</v>
      </c>
      <c r="Q31" s="3">
        <v>401.50495224337317</v>
      </c>
      <c r="R31" s="3">
        <v>423.14989563572396</v>
      </c>
      <c r="S31" s="3">
        <v>433.82859052176059</v>
      </c>
      <c r="T31" s="3">
        <v>450.4821175123397</v>
      </c>
      <c r="U31" s="3">
        <v>469.0280163666929</v>
      </c>
      <c r="V31" s="3">
        <v>486.97999306937834</v>
      </c>
      <c r="W31" s="3">
        <v>504.19811548784753</v>
      </c>
      <c r="X31" s="3">
        <v>526.43146940251438</v>
      </c>
      <c r="Y31" s="3">
        <v>608.60347035740324</v>
      </c>
      <c r="Z31" s="3">
        <v>714.25463597518171</v>
      </c>
      <c r="AA31" s="3">
        <v>830.62248795254266</v>
      </c>
      <c r="AB31" s="30"/>
      <c r="AC31" s="3">
        <v>199.87862913021769</v>
      </c>
      <c r="AD31" s="3">
        <v>252.30874775662687</v>
      </c>
      <c r="AE31" s="3">
        <v>371.82880436427604</v>
      </c>
      <c r="AF31" s="3">
        <v>384.2009094782394</v>
      </c>
      <c r="AG31" s="3">
        <v>535.80257104826615</v>
      </c>
      <c r="AH31" s="3">
        <v>696.55440382811241</v>
      </c>
      <c r="AI31" s="3">
        <v>870.69720183321886</v>
      </c>
      <c r="AJ31" s="3">
        <v>1099.4504278402396</v>
      </c>
      <c r="AK31" s="3">
        <v>1276.9429838276506</v>
      </c>
      <c r="AL31" s="3">
        <v>1704.7409839718366</v>
      </c>
      <c r="AM31" s="3">
        <v>2309.7990316317196</v>
      </c>
      <c r="AN31" s="3">
        <v>2985.5256283807048</v>
      </c>
      <c r="AO31" s="30"/>
      <c r="AP31" s="3">
        <v>185.07263711624611</v>
      </c>
      <c r="AQ31" s="3">
        <v>51.823543769979608</v>
      </c>
      <c r="AR31" s="3">
        <v>269.84698985165272</v>
      </c>
      <c r="AS31" s="3">
        <v>321.11791792346673</v>
      </c>
      <c r="AT31" s="3">
        <v>401.39739740433345</v>
      </c>
      <c r="AU31" s="3">
        <v>501.74674675541678</v>
      </c>
      <c r="AV31" s="3">
        <v>627.18343344427103</v>
      </c>
      <c r="AW31" s="3">
        <v>783.97929180533879</v>
      </c>
      <c r="AX31" s="3">
        <v>979.97411475667354</v>
      </c>
      <c r="AY31" s="3">
        <v>2204.9417582025153</v>
      </c>
      <c r="AZ31" s="3">
        <v>2645.9301098430183</v>
      </c>
      <c r="BA31" s="3">
        <v>3175.1161318116219</v>
      </c>
      <c r="BB31" s="30"/>
      <c r="BC31" s="29"/>
      <c r="BD31" s="29"/>
      <c r="BE31" s="30"/>
      <c r="BF31" s="30"/>
    </row>
    <row r="32" spans="1:58" s="11" customFormat="1" x14ac:dyDescent="0.35">
      <c r="A32" s="7" t="s">
        <v>26</v>
      </c>
      <c r="B32" s="7"/>
      <c r="C32" s="8">
        <v>96.311600000000013</v>
      </c>
      <c r="D32" s="8">
        <v>96.703199999999995</v>
      </c>
      <c r="E32" s="8">
        <v>82.015000000000001</v>
      </c>
      <c r="F32" s="8">
        <v>80.814600000000013</v>
      </c>
      <c r="G32" s="8">
        <v>92.269449165090919</v>
      </c>
      <c r="H32" s="8">
        <v>95.655187673018204</v>
      </c>
      <c r="I32" s="8">
        <v>99.085467482181812</v>
      </c>
      <c r="J32" s="8">
        <v>102.56028859258184</v>
      </c>
      <c r="K32" s="8">
        <v>106.07965100421818</v>
      </c>
      <c r="L32" s="8">
        <v>120.60251366312727</v>
      </c>
      <c r="M32" s="8">
        <v>139.75827126458185</v>
      </c>
      <c r="N32" s="8">
        <v>160.02756139694537</v>
      </c>
      <c r="O32" s="30"/>
      <c r="P32" s="8">
        <v>101.45092412570609</v>
      </c>
      <c r="Q32" s="8">
        <v>98.498577772496816</v>
      </c>
      <c r="R32" s="8">
        <v>95.34106095229788</v>
      </c>
      <c r="S32" s="8">
        <v>97.102740437777229</v>
      </c>
      <c r="T32" s="8">
        <v>98.83940909098277</v>
      </c>
      <c r="U32" s="8">
        <v>100.0337781214933</v>
      </c>
      <c r="V32" s="8">
        <v>101.02147069612293</v>
      </c>
      <c r="W32" s="8">
        <v>102.17106832459002</v>
      </c>
      <c r="X32" s="8">
        <v>104.98860196399619</v>
      </c>
      <c r="Y32" s="8">
        <v>115.84676165683825</v>
      </c>
      <c r="Z32" s="8">
        <v>120.60547982594997</v>
      </c>
      <c r="AA32" s="8">
        <v>121.30609669606228</v>
      </c>
      <c r="AB32" s="30"/>
      <c r="AC32" s="8">
        <v>-5.1393241257060822</v>
      </c>
      <c r="AD32" s="8">
        <v>-1.7953777724968205</v>
      </c>
      <c r="AE32" s="8">
        <v>-13.32606095229788</v>
      </c>
      <c r="AF32" s="8">
        <v>-16.288140437777216</v>
      </c>
      <c r="AG32" s="8">
        <v>-6.5699599258918511</v>
      </c>
      <c r="AH32" s="8">
        <v>-4.3785904484750944</v>
      </c>
      <c r="AI32" s="8">
        <v>-1.9360032139411203</v>
      </c>
      <c r="AJ32" s="8">
        <v>0.38922026799181708</v>
      </c>
      <c r="AK32" s="8">
        <v>1.0910490402219892</v>
      </c>
      <c r="AL32" s="8">
        <v>4.7557520062890148</v>
      </c>
      <c r="AM32" s="8">
        <v>19.15279143863188</v>
      </c>
      <c r="AN32" s="8">
        <v>38.721464700883089</v>
      </c>
      <c r="AO32" s="30"/>
      <c r="AP32" s="8">
        <v>0.26174887448143841</v>
      </c>
      <c r="AQ32" s="8">
        <v>0.6136577129093671</v>
      </c>
      <c r="AR32" s="8">
        <v>0</v>
      </c>
      <c r="AS32" s="8">
        <v>0</v>
      </c>
      <c r="AT32" s="8">
        <v>0</v>
      </c>
      <c r="AU32" s="8">
        <v>0</v>
      </c>
      <c r="AV32" s="8">
        <v>0</v>
      </c>
      <c r="AW32" s="8">
        <v>0</v>
      </c>
      <c r="AX32" s="8">
        <v>0</v>
      </c>
      <c r="AY32" s="8">
        <v>0</v>
      </c>
      <c r="AZ32" s="8">
        <v>0</v>
      </c>
      <c r="BA32" s="8">
        <v>0</v>
      </c>
      <c r="BB32" s="30"/>
      <c r="BC32" s="29"/>
      <c r="BD32" s="29"/>
      <c r="BE32" s="30"/>
      <c r="BF32" s="30"/>
    </row>
    <row r="33" spans="1:58" s="11" customFormat="1" x14ac:dyDescent="0.35">
      <c r="A33" s="6" t="s">
        <v>28</v>
      </c>
      <c r="B33" s="6"/>
      <c r="C33" s="3">
        <v>39.369999999999997</v>
      </c>
      <c r="D33" s="3">
        <v>13.581</v>
      </c>
      <c r="E33" s="3">
        <v>30.8172</v>
      </c>
      <c r="F33" s="3">
        <v>29.474499999999999</v>
      </c>
      <c r="G33" s="3">
        <v>29.290379999999999</v>
      </c>
      <c r="H33" s="3">
        <v>29.463156363636365</v>
      </c>
      <c r="I33" s="3">
        <v>29.63632909090909</v>
      </c>
      <c r="J33" s="3">
        <v>29.809898181818177</v>
      </c>
      <c r="K33" s="3">
        <v>29.98386363636363</v>
      </c>
      <c r="L33" s="3">
        <v>30.683689090909091</v>
      </c>
      <c r="M33" s="3">
        <v>31.567389090909089</v>
      </c>
      <c r="N33" s="3">
        <v>32.460998181818141</v>
      </c>
      <c r="O33" s="30"/>
      <c r="P33" s="3">
        <v>123.08469661075726</v>
      </c>
      <c r="Q33" s="3">
        <v>115.59912511252722</v>
      </c>
      <c r="R33" s="3">
        <v>118.5668157003427</v>
      </c>
      <c r="S33" s="3">
        <v>121.37999948684249</v>
      </c>
      <c r="T33" s="3">
        <v>127.18714229569827</v>
      </c>
      <c r="U33" s="3">
        <v>136.55449549117472</v>
      </c>
      <c r="V33" s="3">
        <v>144.93876438768879</v>
      </c>
      <c r="W33" s="3">
        <v>152.11634958508162</v>
      </c>
      <c r="X33" s="3">
        <v>159.24981639270061</v>
      </c>
      <c r="Y33" s="3">
        <v>177.44255109931504</v>
      </c>
      <c r="Z33" s="3">
        <v>200.69853966812624</v>
      </c>
      <c r="AA33" s="3">
        <v>227.14351049025865</v>
      </c>
      <c r="AB33" s="30"/>
      <c r="AC33" s="3">
        <v>-83.714696610757272</v>
      </c>
      <c r="AD33" s="3">
        <v>-102.01812511252722</v>
      </c>
      <c r="AE33" s="3">
        <v>-87.749615700342702</v>
      </c>
      <c r="AF33" s="3">
        <v>-91.905499486842501</v>
      </c>
      <c r="AG33" s="3">
        <v>-97.896762295698267</v>
      </c>
      <c r="AH33" s="3">
        <v>-107.09133912753836</v>
      </c>
      <c r="AI33" s="3">
        <v>-115.30243529677971</v>
      </c>
      <c r="AJ33" s="3">
        <v>-122.30645140326345</v>
      </c>
      <c r="AK33" s="3">
        <v>-129.26595275633699</v>
      </c>
      <c r="AL33" s="3">
        <v>-146.75886200840594</v>
      </c>
      <c r="AM33" s="3">
        <v>-169.13115057721717</v>
      </c>
      <c r="AN33" s="3">
        <v>-194.68251230844049</v>
      </c>
      <c r="AO33" s="30"/>
      <c r="AP33" s="3">
        <v>0</v>
      </c>
      <c r="AQ33" s="3">
        <v>0</v>
      </c>
      <c r="AR33" s="3">
        <v>0</v>
      </c>
      <c r="AS33" s="3">
        <v>0</v>
      </c>
      <c r="AT33" s="3">
        <v>0</v>
      </c>
      <c r="AU33" s="3">
        <v>0</v>
      </c>
      <c r="AV33" s="3">
        <v>0</v>
      </c>
      <c r="AW33" s="3">
        <v>0</v>
      </c>
      <c r="AX33" s="3">
        <v>0</v>
      </c>
      <c r="AY33" s="3">
        <v>0</v>
      </c>
      <c r="AZ33" s="3">
        <v>0</v>
      </c>
      <c r="BA33" s="3">
        <v>0</v>
      </c>
      <c r="BB33" s="30"/>
      <c r="BC33" s="29"/>
      <c r="BD33" s="29"/>
      <c r="BE33" s="30"/>
      <c r="BF33" s="30"/>
    </row>
    <row r="34" spans="1:58" s="11" customFormat="1" x14ac:dyDescent="0.35">
      <c r="A34" s="7" t="s">
        <v>31</v>
      </c>
      <c r="B34" s="7"/>
      <c r="C34" s="8">
        <v>15.394600000000001</v>
      </c>
      <c r="D34" s="8">
        <v>13.9656</v>
      </c>
      <c r="E34" s="8">
        <v>45.6</v>
      </c>
      <c r="F34" s="8">
        <v>7.7815766666666679</v>
      </c>
      <c r="G34" s="8">
        <v>9.4730466666666668</v>
      </c>
      <c r="H34" s="8">
        <v>10.164516666666669</v>
      </c>
      <c r="I34" s="8">
        <v>10.855986666666666</v>
      </c>
      <c r="J34" s="8">
        <v>11.141449775190038</v>
      </c>
      <c r="K34" s="8">
        <v>11.426912883713406</v>
      </c>
      <c r="L34" s="8">
        <v>12.568765317806891</v>
      </c>
      <c r="M34" s="8">
        <v>13.996080860423744</v>
      </c>
      <c r="N34" s="8">
        <v>15.423396403040602</v>
      </c>
      <c r="O34" s="30"/>
      <c r="P34" s="8">
        <v>79.384959630031915</v>
      </c>
      <c r="Q34" s="8">
        <v>80.167167524761879</v>
      </c>
      <c r="R34" s="8">
        <v>81.762382777442554</v>
      </c>
      <c r="S34" s="8">
        <v>83.172470519206556</v>
      </c>
      <c r="T34" s="8">
        <v>87.406214572885318</v>
      </c>
      <c r="U34" s="8">
        <v>95.067914000783219</v>
      </c>
      <c r="V34" s="8">
        <v>101.67444712087698</v>
      </c>
      <c r="W34" s="8">
        <v>107.0251356958611</v>
      </c>
      <c r="X34" s="8">
        <v>112.26900501007653</v>
      </c>
      <c r="Y34" s="8">
        <v>122.77395019480841</v>
      </c>
      <c r="Z34" s="8">
        <v>133.30733275165636</v>
      </c>
      <c r="AA34" s="8">
        <v>144.83366046644744</v>
      </c>
      <c r="AB34" s="30"/>
      <c r="AC34" s="8">
        <v>-63.990359630031911</v>
      </c>
      <c r="AD34" s="8">
        <v>-66.201567524761884</v>
      </c>
      <c r="AE34" s="8">
        <v>-36.162382777442552</v>
      </c>
      <c r="AF34" s="8">
        <v>-75.39089385253989</v>
      </c>
      <c r="AG34" s="8">
        <v>-77.933167906218657</v>
      </c>
      <c r="AH34" s="8">
        <v>-84.903397334116548</v>
      </c>
      <c r="AI34" s="8">
        <v>-90.81846045421031</v>
      </c>
      <c r="AJ34" s="8">
        <v>-95.883685920671056</v>
      </c>
      <c r="AK34" s="8">
        <v>-100.84209212636313</v>
      </c>
      <c r="AL34" s="8">
        <v>-110.20518487700151</v>
      </c>
      <c r="AM34" s="8">
        <v>-119.31125189123262</v>
      </c>
      <c r="AN34" s="8">
        <v>-129.41026406340683</v>
      </c>
      <c r="AO34" s="30"/>
      <c r="AP34" s="8">
        <v>0.48435226996676883</v>
      </c>
      <c r="AQ34" s="8">
        <v>0.20589603388121788</v>
      </c>
      <c r="AR34" s="8">
        <v>0</v>
      </c>
      <c r="AS34" s="8">
        <v>0</v>
      </c>
      <c r="AT34" s="8">
        <v>0</v>
      </c>
      <c r="AU34" s="8">
        <v>0</v>
      </c>
      <c r="AV34" s="8">
        <v>0</v>
      </c>
      <c r="AW34" s="8">
        <v>0</v>
      </c>
      <c r="AX34" s="8">
        <v>0</v>
      </c>
      <c r="AY34" s="8">
        <v>0</v>
      </c>
      <c r="AZ34" s="8">
        <v>0</v>
      </c>
      <c r="BA34" s="8">
        <v>0</v>
      </c>
      <c r="BB34" s="30"/>
      <c r="BC34" s="29"/>
      <c r="BD34" s="29"/>
      <c r="BE34" s="30"/>
      <c r="BF34" s="30"/>
    </row>
    <row r="35" spans="1:58" x14ac:dyDescent="0.35">
      <c r="A35" s="32" t="s">
        <v>92</v>
      </c>
      <c r="B35" s="32" t="s">
        <v>92</v>
      </c>
      <c r="AR35" s="4"/>
      <c r="AS35" s="4"/>
      <c r="AT35" s="4"/>
      <c r="AU35" s="4"/>
      <c r="AV35" s="4"/>
      <c r="AW35" s="4"/>
      <c r="AX35" s="4"/>
      <c r="AY35" s="4"/>
      <c r="AZ35" s="4"/>
      <c r="BA35" s="4"/>
    </row>
    <row r="36" spans="1:58" x14ac:dyDescent="0.35">
      <c r="A36" s="12" t="s">
        <v>39</v>
      </c>
      <c r="B36" s="12" t="s">
        <v>89</v>
      </c>
      <c r="C36" s="12" t="s">
        <v>35</v>
      </c>
      <c r="D36" s="12"/>
      <c r="E36" s="12"/>
      <c r="F36" s="12"/>
      <c r="G36" s="12"/>
      <c r="H36" s="12"/>
      <c r="I36" s="12"/>
      <c r="J36" s="12"/>
      <c r="K36" s="12"/>
      <c r="L36" s="12"/>
      <c r="M36" s="12"/>
      <c r="N36" s="12"/>
      <c r="O36" s="22"/>
      <c r="P36" s="12" t="s">
        <v>36</v>
      </c>
      <c r="Q36" s="12"/>
      <c r="R36" s="12"/>
      <c r="S36" s="12"/>
      <c r="T36" s="12"/>
      <c r="U36" s="12"/>
      <c r="V36" s="12"/>
      <c r="W36" s="12"/>
      <c r="X36" s="12"/>
      <c r="Y36" s="12"/>
      <c r="Z36" s="12"/>
      <c r="AA36" s="12"/>
      <c r="AB36" s="22"/>
      <c r="AC36" s="12" t="s">
        <v>38</v>
      </c>
      <c r="AD36" s="12"/>
      <c r="AE36" s="12"/>
      <c r="AF36" s="12"/>
      <c r="AG36" s="12"/>
      <c r="AH36" s="12"/>
      <c r="AI36" s="12"/>
      <c r="AJ36" s="12"/>
      <c r="AK36" s="12"/>
      <c r="AL36" s="12"/>
      <c r="AM36" s="12"/>
      <c r="AN36" s="12"/>
      <c r="AO36" s="22"/>
      <c r="AP36" s="12" t="s">
        <v>37</v>
      </c>
      <c r="AQ36" s="12"/>
      <c r="AR36" s="12"/>
      <c r="AS36" s="12"/>
      <c r="AT36" s="12"/>
      <c r="AU36" s="12"/>
      <c r="AV36" s="12"/>
      <c r="AW36" s="12"/>
      <c r="AX36" s="12"/>
      <c r="AY36" s="28"/>
      <c r="AZ36" s="12"/>
      <c r="BA36" s="28"/>
      <c r="BB36" s="22"/>
      <c r="BC36" s="22"/>
      <c r="BD36" s="22"/>
      <c r="BE36" s="22"/>
      <c r="BF36" s="22"/>
    </row>
    <row r="37" spans="1:58" x14ac:dyDescent="0.35">
      <c r="A37" s="1" t="s">
        <v>34</v>
      </c>
      <c r="B37" s="1" t="s">
        <v>90</v>
      </c>
      <c r="C37" s="4">
        <v>97204.929760000014</v>
      </c>
      <c r="D37" s="4">
        <v>96258.622539999997</v>
      </c>
      <c r="E37" s="4">
        <v>114568.92629999999</v>
      </c>
      <c r="F37" s="4">
        <v>118942.81219999997</v>
      </c>
      <c r="G37" s="4">
        <v>120599.92870977978</v>
      </c>
      <c r="H37" s="4">
        <v>126896.14218598044</v>
      </c>
      <c r="I37" s="4">
        <v>134079.92435333788</v>
      </c>
      <c r="J37" s="4">
        <v>142445.33524688621</v>
      </c>
      <c r="K37" s="4">
        <v>151158.84633766688</v>
      </c>
      <c r="L37" s="4">
        <v>170197.27511779894</v>
      </c>
      <c r="M37" s="4">
        <v>194130.69042387352</v>
      </c>
      <c r="N37" s="4">
        <v>219421.15986865191</v>
      </c>
      <c r="O37" s="20"/>
      <c r="P37" s="4">
        <v>44041.137649109391</v>
      </c>
      <c r="Q37" s="4">
        <v>43367.655740932976</v>
      </c>
      <c r="R37" s="4">
        <v>44947.563395473335</v>
      </c>
      <c r="S37" s="4">
        <v>46969.587873358658</v>
      </c>
      <c r="T37" s="4">
        <v>49388.869870677852</v>
      </c>
      <c r="U37" s="4">
        <v>50580.925466302418</v>
      </c>
      <c r="V37" s="4">
        <v>51980.94074164678</v>
      </c>
      <c r="W37" s="4">
        <v>53699.37177521312</v>
      </c>
      <c r="X37" s="4">
        <v>55569.155431504907</v>
      </c>
      <c r="Y37" s="4">
        <v>63239.105614175751</v>
      </c>
      <c r="Z37" s="4">
        <v>73245.782803471011</v>
      </c>
      <c r="AA37" s="4">
        <v>84163.472047478383</v>
      </c>
      <c r="AB37" s="20"/>
      <c r="AC37" s="4">
        <v>53163.792110890587</v>
      </c>
      <c r="AD37" s="4">
        <v>52890.966799067013</v>
      </c>
      <c r="AE37" s="4">
        <v>69621.362904526657</v>
      </c>
      <c r="AF37" s="4">
        <v>71973.224326641328</v>
      </c>
      <c r="AG37" s="4">
        <v>71211.058839101926</v>
      </c>
      <c r="AH37" s="4">
        <v>76315.216719678006</v>
      </c>
      <c r="AI37" s="4">
        <v>82098.983611691117</v>
      </c>
      <c r="AJ37" s="4">
        <v>88745.963471673138</v>
      </c>
      <c r="AK37" s="4">
        <v>95589.690906161995</v>
      </c>
      <c r="AL37" s="4">
        <v>106958.16950362318</v>
      </c>
      <c r="AM37" s="4">
        <v>120884.90762040249</v>
      </c>
      <c r="AN37" s="4">
        <v>135257.68782117349</v>
      </c>
      <c r="AO37" s="20"/>
      <c r="AP37" s="4">
        <v>54092.582000000009</v>
      </c>
      <c r="AQ37" s="4">
        <v>50895</v>
      </c>
      <c r="AR37" s="4">
        <v>68465.999999999985</v>
      </c>
      <c r="AS37" s="4">
        <v>73032.952379680937</v>
      </c>
      <c r="AT37" s="4">
        <v>69950.88663166984</v>
      </c>
      <c r="AU37" s="4">
        <v>74910.387732836709</v>
      </c>
      <c r="AV37" s="4">
        <v>82448.594190336778</v>
      </c>
      <c r="AW37" s="4">
        <v>86183.979238703716</v>
      </c>
      <c r="AX37" s="4">
        <v>91121.143154513207</v>
      </c>
      <c r="AY37" s="4">
        <v>104107.82566674902</v>
      </c>
      <c r="AZ37" s="4">
        <v>125705.10991546563</v>
      </c>
      <c r="BA37" s="4">
        <v>134260.62435342197</v>
      </c>
      <c r="BB37" s="29"/>
      <c r="BC37" s="29"/>
      <c r="BD37" s="29"/>
      <c r="BE37" s="30"/>
      <c r="BF37" s="20"/>
    </row>
    <row r="38" spans="1:58" x14ac:dyDescent="0.35">
      <c r="A38" s="1" t="s">
        <v>88</v>
      </c>
      <c r="B38" s="1" t="s">
        <v>91</v>
      </c>
      <c r="C38" s="4">
        <f>SUBTOTAL(9,C39:C65)</f>
        <v>97204.929760000014</v>
      </c>
      <c r="D38" s="4">
        <f t="shared" ref="D38:N38" si="4">SUBTOTAL(9,D39:D65)</f>
        <v>96258.622539999997</v>
      </c>
      <c r="E38" s="4">
        <f t="shared" si="4"/>
        <v>114568.92629999999</v>
      </c>
      <c r="F38" s="4">
        <f t="shared" si="4"/>
        <v>118942.81219999997</v>
      </c>
      <c r="G38" s="4">
        <f t="shared" si="4"/>
        <v>120599.92870977978</v>
      </c>
      <c r="H38" s="4">
        <f t="shared" si="4"/>
        <v>126896.14218598044</v>
      </c>
      <c r="I38" s="4">
        <f t="shared" si="4"/>
        <v>134079.92435333788</v>
      </c>
      <c r="J38" s="4">
        <f t="shared" si="4"/>
        <v>142445.33524688621</v>
      </c>
      <c r="K38" s="4">
        <f t="shared" si="4"/>
        <v>151158.84633766688</v>
      </c>
      <c r="L38" s="4">
        <f t="shared" si="4"/>
        <v>170197.27511779894</v>
      </c>
      <c r="M38" s="4">
        <f t="shared" si="4"/>
        <v>194130.69042387352</v>
      </c>
      <c r="N38" s="4">
        <f t="shared" si="4"/>
        <v>219421.15986865191</v>
      </c>
      <c r="O38" s="4"/>
      <c r="P38" s="4">
        <f t="shared" ref="P38" si="5">SUBTOTAL(9,P39:P65)</f>
        <v>44041.137649109391</v>
      </c>
      <c r="Q38" s="4">
        <f t="shared" ref="Q38" si="6">SUBTOTAL(9,Q39:Q65)</f>
        <v>43367.655740932976</v>
      </c>
      <c r="R38" s="4">
        <f t="shared" ref="R38" si="7">SUBTOTAL(9,R39:R65)</f>
        <v>44947.563395473335</v>
      </c>
      <c r="S38" s="4">
        <f t="shared" ref="S38" si="8">SUBTOTAL(9,S39:S65)</f>
        <v>46969.587873358658</v>
      </c>
      <c r="T38" s="4">
        <f t="shared" ref="T38" si="9">SUBTOTAL(9,T39:T65)</f>
        <v>49388.869870677852</v>
      </c>
      <c r="U38" s="4">
        <f t="shared" ref="U38" si="10">SUBTOTAL(9,U39:U65)</f>
        <v>50580.925466302418</v>
      </c>
      <c r="V38" s="4">
        <f t="shared" ref="V38" si="11">SUBTOTAL(9,V39:V65)</f>
        <v>51980.94074164678</v>
      </c>
      <c r="W38" s="4">
        <f t="shared" ref="W38" si="12">SUBTOTAL(9,W39:W65)</f>
        <v>53699.37177521312</v>
      </c>
      <c r="X38" s="4">
        <f t="shared" ref="X38" si="13">SUBTOTAL(9,X39:X65)</f>
        <v>55569.155431504907</v>
      </c>
      <c r="Y38" s="4">
        <f t="shared" ref="Y38" si="14">SUBTOTAL(9,Y39:Y65)</f>
        <v>63239.105614175751</v>
      </c>
      <c r="Z38" s="4">
        <f t="shared" ref="Z38" si="15">SUBTOTAL(9,Z39:Z65)</f>
        <v>73245.782803471011</v>
      </c>
      <c r="AA38" s="4">
        <f t="shared" ref="AA38" si="16">SUBTOTAL(9,AA39:AA65)</f>
        <v>84163.472047478383</v>
      </c>
      <c r="AB38" s="20"/>
      <c r="AC38" s="4">
        <f t="shared" ref="AC38" si="17">SUBTOTAL(9,AC39:AC65)</f>
        <v>53163.792110890587</v>
      </c>
      <c r="AD38" s="4">
        <f t="shared" ref="AD38" si="18">SUBTOTAL(9,AD39:AD65)</f>
        <v>52890.966799067013</v>
      </c>
      <c r="AE38" s="4">
        <f t="shared" ref="AE38" si="19">SUBTOTAL(9,AE39:AE65)</f>
        <v>69621.362904526657</v>
      </c>
      <c r="AF38" s="4">
        <f t="shared" ref="AF38" si="20">SUBTOTAL(9,AF39:AF65)</f>
        <v>71973.224326641328</v>
      </c>
      <c r="AG38" s="4">
        <f t="shared" ref="AG38" si="21">SUBTOTAL(9,AG39:AG65)</f>
        <v>71211.058839101926</v>
      </c>
      <c r="AH38" s="4">
        <f t="shared" ref="AH38" si="22">SUBTOTAL(9,AH39:AH65)</f>
        <v>76315.216719678006</v>
      </c>
      <c r="AI38" s="4">
        <f t="shared" ref="AI38" si="23">SUBTOTAL(9,AI39:AI65)</f>
        <v>82098.983611691117</v>
      </c>
      <c r="AJ38" s="4">
        <f t="shared" ref="AJ38" si="24">SUBTOTAL(9,AJ39:AJ65)</f>
        <v>88745.963471673138</v>
      </c>
      <c r="AK38" s="4">
        <f t="shared" ref="AK38" si="25">SUBTOTAL(9,AK39:AK65)</f>
        <v>95589.690906161995</v>
      </c>
      <c r="AL38" s="4">
        <f t="shared" ref="AL38" si="26">SUBTOTAL(9,AL39:AL65)</f>
        <v>106958.16950362318</v>
      </c>
      <c r="AM38" s="4">
        <f t="shared" ref="AM38" si="27">SUBTOTAL(9,AM39:AM65)</f>
        <v>120884.90762040249</v>
      </c>
      <c r="AN38" s="4">
        <f t="shared" ref="AN38" si="28">SUBTOTAL(9,AN39:AN65)</f>
        <v>135257.68782117349</v>
      </c>
      <c r="AO38" s="20"/>
      <c r="AP38" s="4">
        <f t="shared" ref="AP38" si="29">SUBTOTAL(9,AP39:AP65)</f>
        <v>54092.582000000009</v>
      </c>
      <c r="AQ38" s="4">
        <f t="shared" ref="AQ38" si="30">SUBTOTAL(9,AQ39:AQ65)</f>
        <v>50895</v>
      </c>
      <c r="AR38" s="4">
        <f t="shared" ref="AR38" si="31">SUBTOTAL(9,AR39:AR65)</f>
        <v>68465.999999999985</v>
      </c>
      <c r="AS38" s="4">
        <f t="shared" ref="AS38" si="32">SUBTOTAL(9,AS39:AS65)</f>
        <v>73032.952379680937</v>
      </c>
      <c r="AT38" s="4">
        <f t="shared" ref="AT38" si="33">SUBTOTAL(9,AT39:AT65)</f>
        <v>69950.88663166984</v>
      </c>
      <c r="AU38" s="4">
        <f t="shared" ref="AU38" si="34">SUBTOTAL(9,AU39:AU65)</f>
        <v>74910.387732836709</v>
      </c>
      <c r="AV38" s="4">
        <f t="shared" ref="AV38" si="35">SUBTOTAL(9,AV39:AV65)</f>
        <v>82448.594190336778</v>
      </c>
      <c r="AW38" s="4">
        <f t="shared" ref="AW38" si="36">SUBTOTAL(9,AW39:AW65)</f>
        <v>86183.979238703716</v>
      </c>
      <c r="AX38" s="4">
        <f t="shared" ref="AX38" si="37">SUBTOTAL(9,AX39:AX65)</f>
        <v>91121.143154513207</v>
      </c>
      <c r="AY38" s="4">
        <f t="shared" ref="AY38" si="38">SUBTOTAL(9,AY39:AY65)</f>
        <v>104107.82566674902</v>
      </c>
      <c r="AZ38" s="4">
        <f t="shared" ref="AZ38" si="39">SUBTOTAL(9,AZ39:AZ65)</f>
        <v>125705.10991546563</v>
      </c>
      <c r="BA38" s="4">
        <f t="shared" ref="BA38" si="40">SUBTOTAL(9,BA39:BA65)</f>
        <v>134260.62435342197</v>
      </c>
      <c r="BB38" s="29"/>
      <c r="BC38" s="29"/>
      <c r="BD38" s="29"/>
      <c r="BE38" s="30"/>
      <c r="BF38" s="20"/>
    </row>
    <row r="39" spans="1:58" x14ac:dyDescent="0.35">
      <c r="A39" s="7" t="s">
        <v>0</v>
      </c>
      <c r="B39" s="7"/>
      <c r="C39" s="17">
        <v>15457.844159999999</v>
      </c>
      <c r="D39" s="17">
        <v>16201.35</v>
      </c>
      <c r="E39" s="17">
        <v>18713.856</v>
      </c>
      <c r="F39" s="17">
        <v>18339.946199999998</v>
      </c>
      <c r="G39" s="17">
        <v>18758.72</v>
      </c>
      <c r="H39" s="17">
        <v>19541.576439585548</v>
      </c>
      <c r="I39" s="17">
        <v>20509.508846443634</v>
      </c>
      <c r="J39" s="17">
        <v>21603.67851089211</v>
      </c>
      <c r="K39" s="17">
        <v>22727.214580942316</v>
      </c>
      <c r="L39" s="17">
        <v>25280.226481852318</v>
      </c>
      <c r="M39" s="17">
        <v>27843.334508937285</v>
      </c>
      <c r="N39" s="17">
        <v>30528.869208155043</v>
      </c>
      <c r="O39" s="30"/>
      <c r="P39" s="17">
        <v>7360.9729032380319</v>
      </c>
      <c r="Q39" s="17">
        <v>7582.2190015421002</v>
      </c>
      <c r="R39" s="17">
        <v>7642.2615731178557</v>
      </c>
      <c r="S39" s="17">
        <v>7645.9687925059225</v>
      </c>
      <c r="T39" s="17">
        <v>7640.2482912268415</v>
      </c>
      <c r="U39" s="17">
        <v>7649.9389462265044</v>
      </c>
      <c r="V39" s="17">
        <v>7661.4007416262893</v>
      </c>
      <c r="W39" s="17">
        <v>7670.1342161514494</v>
      </c>
      <c r="X39" s="17">
        <v>7669.4603883396712</v>
      </c>
      <c r="Y39" s="17">
        <v>7669.3582120806714</v>
      </c>
      <c r="Z39" s="17">
        <v>7665.4780705765952</v>
      </c>
      <c r="AA39" s="17">
        <v>7662.7317803715077</v>
      </c>
      <c r="AB39" s="30"/>
      <c r="AC39" s="17">
        <v>8096.8712567619668</v>
      </c>
      <c r="AD39" s="17">
        <v>8619.1309984579002</v>
      </c>
      <c r="AE39" s="17">
        <v>11071.594426882144</v>
      </c>
      <c r="AF39" s="17">
        <v>10693.977407494076</v>
      </c>
      <c r="AG39" s="17">
        <v>11118.471708773159</v>
      </c>
      <c r="AH39" s="17">
        <v>11891.637493359043</v>
      </c>
      <c r="AI39" s="17">
        <v>12848.108104817344</v>
      </c>
      <c r="AJ39" s="17">
        <v>13933.544294740661</v>
      </c>
      <c r="AK39" s="17">
        <v>15057.754192602646</v>
      </c>
      <c r="AL39" s="17">
        <v>17610.868269771647</v>
      </c>
      <c r="AM39" s="17">
        <v>20177.85643836069</v>
      </c>
      <c r="AN39" s="17">
        <v>22866.137427783535</v>
      </c>
      <c r="AO39" s="30"/>
      <c r="AP39" s="17">
        <v>10613.408763002994</v>
      </c>
      <c r="AQ39" s="17">
        <v>9404.2612000826775</v>
      </c>
      <c r="AR39" s="17">
        <v>12432.95772158303</v>
      </c>
      <c r="AS39" s="17">
        <v>11438.321103856388</v>
      </c>
      <c r="AT39" s="17">
        <v>11552.704314894952</v>
      </c>
      <c r="AU39" s="17">
        <v>11783.758401192852</v>
      </c>
      <c r="AV39" s="17">
        <v>12608.621489276353</v>
      </c>
      <c r="AW39" s="17">
        <v>13617.311208418461</v>
      </c>
      <c r="AX39" s="17">
        <v>14706.69610509194</v>
      </c>
      <c r="AY39" s="17">
        <v>17368.578686721372</v>
      </c>
      <c r="AZ39" s="17">
        <v>19800.179702862366</v>
      </c>
      <c r="BA39" s="17">
        <v>22572.204861263101</v>
      </c>
      <c r="BB39" s="30"/>
      <c r="BC39" s="29"/>
      <c r="BD39" s="29"/>
      <c r="BE39" s="30"/>
      <c r="BF39" s="30"/>
    </row>
    <row r="40" spans="1:58" x14ac:dyDescent="0.35">
      <c r="A40" s="6" t="s">
        <v>7</v>
      </c>
      <c r="B40" s="6"/>
      <c r="C40" s="3">
        <v>1920.32</v>
      </c>
      <c r="D40" s="3">
        <v>2135.2330999999999</v>
      </c>
      <c r="E40" s="3">
        <v>2292.6320000000001</v>
      </c>
      <c r="F40" s="3">
        <v>2337.864</v>
      </c>
      <c r="G40" s="3">
        <v>2386.3000000000002</v>
      </c>
      <c r="H40" s="3">
        <v>2494.9671396305976</v>
      </c>
      <c r="I40" s="3">
        <v>2606.4642089013046</v>
      </c>
      <c r="J40" s="3">
        <v>2684.1743069975223</v>
      </c>
      <c r="K40" s="3">
        <v>2763.6851223987078</v>
      </c>
      <c r="L40" s="3">
        <v>2961.6908812564357</v>
      </c>
      <c r="M40" s="3">
        <v>3202.2618195437021</v>
      </c>
      <c r="N40" s="3">
        <v>3462.3737493350727</v>
      </c>
      <c r="O40" s="30"/>
      <c r="P40" s="3">
        <v>1002.5217206693867</v>
      </c>
      <c r="Q40" s="3">
        <v>1000.3366991649521</v>
      </c>
      <c r="R40" s="3">
        <v>1026.9982089096015</v>
      </c>
      <c r="S40" s="3">
        <v>1048.1332480298365</v>
      </c>
      <c r="T40" s="3">
        <v>1066.8695085152146</v>
      </c>
      <c r="U40" s="3">
        <v>1088.7761754579462</v>
      </c>
      <c r="V40" s="3">
        <v>1110.9624900052045</v>
      </c>
      <c r="W40" s="3">
        <v>1132.4724634559625</v>
      </c>
      <c r="X40" s="3">
        <v>1153.3071097316099</v>
      </c>
      <c r="Y40" s="3">
        <v>1243.1359068167678</v>
      </c>
      <c r="Z40" s="3">
        <v>1361.8293770863352</v>
      </c>
      <c r="AA40" s="3">
        <v>1492.8006378607497</v>
      </c>
      <c r="AB40" s="30"/>
      <c r="AC40" s="3">
        <v>917.79827933061324</v>
      </c>
      <c r="AD40" s="3">
        <v>1134.8964008350479</v>
      </c>
      <c r="AE40" s="3">
        <v>1265.6337910903985</v>
      </c>
      <c r="AF40" s="3">
        <v>1289.7307519701635</v>
      </c>
      <c r="AG40" s="3">
        <v>1319.4304914847855</v>
      </c>
      <c r="AH40" s="3">
        <v>1406.1909641726513</v>
      </c>
      <c r="AI40" s="3">
        <v>1495.5017188961001</v>
      </c>
      <c r="AJ40" s="3">
        <v>1551.7018435415598</v>
      </c>
      <c r="AK40" s="3">
        <v>1610.3780126670979</v>
      </c>
      <c r="AL40" s="3">
        <v>1718.5549744396678</v>
      </c>
      <c r="AM40" s="3">
        <v>1840.432442457367</v>
      </c>
      <c r="AN40" s="3">
        <v>1969.573111474323</v>
      </c>
      <c r="AO40" s="30"/>
      <c r="AP40" s="3">
        <v>1503.5713956795068</v>
      </c>
      <c r="AQ40" s="3">
        <v>1544.8969191975527</v>
      </c>
      <c r="AR40" s="3">
        <v>1858.1600209365697</v>
      </c>
      <c r="AS40" s="3">
        <v>1895.323221355301</v>
      </c>
      <c r="AT40" s="3">
        <v>1933.2296857824072</v>
      </c>
      <c r="AU40" s="3">
        <v>1971.8942794980553</v>
      </c>
      <c r="AV40" s="3">
        <v>2011.3321650880164</v>
      </c>
      <c r="AW40" s="3">
        <v>2051.5588083897769</v>
      </c>
      <c r="AX40" s="3">
        <v>2092.5899845575723</v>
      </c>
      <c r="AY40" s="3">
        <v>2265.0866969790195</v>
      </c>
      <c r="AZ40" s="3">
        <v>2491.5953666769215</v>
      </c>
      <c r="BA40" s="3">
        <v>2740.7549033446139</v>
      </c>
      <c r="BB40" s="30"/>
      <c r="BC40" s="29"/>
      <c r="BD40" s="29"/>
      <c r="BE40" s="30"/>
      <c r="BF40" s="30"/>
    </row>
    <row r="41" spans="1:58" x14ac:dyDescent="0.35">
      <c r="A41" s="7" t="s">
        <v>8</v>
      </c>
      <c r="B41" s="7"/>
      <c r="C41" s="8">
        <v>17210.4912</v>
      </c>
      <c r="D41" s="8">
        <v>16844.517</v>
      </c>
      <c r="E41" s="8">
        <v>19586.257600000001</v>
      </c>
      <c r="F41" s="8">
        <v>18893.952000000001</v>
      </c>
      <c r="G41" s="8">
        <v>19484.5</v>
      </c>
      <c r="H41" s="8">
        <v>20146.735224118831</v>
      </c>
      <c r="I41" s="8">
        <v>20824.991815923837</v>
      </c>
      <c r="J41" s="8">
        <v>21409.572875026701</v>
      </c>
      <c r="K41" s="8">
        <v>22007.398244822278</v>
      </c>
      <c r="L41" s="8">
        <v>23624.521397488737</v>
      </c>
      <c r="M41" s="8">
        <v>25650.683187614388</v>
      </c>
      <c r="N41" s="8">
        <v>27850.132715929009</v>
      </c>
      <c r="O41" s="30"/>
      <c r="P41" s="8">
        <v>9845.9204176034218</v>
      </c>
      <c r="Q41" s="8">
        <v>8507.1064906863121</v>
      </c>
      <c r="R41" s="8">
        <v>8771.0045299204794</v>
      </c>
      <c r="S41" s="8">
        <v>9385.8533862225431</v>
      </c>
      <c r="T41" s="8">
        <v>10373.753955618917</v>
      </c>
      <c r="U41" s="8">
        <v>9967.4961904259071</v>
      </c>
      <c r="V41" s="8">
        <v>9675.1943417698058</v>
      </c>
      <c r="W41" s="8">
        <v>9615.7749698523276</v>
      </c>
      <c r="X41" s="8">
        <v>9660.5956678423317</v>
      </c>
      <c r="Y41" s="8">
        <v>8957.7539110642701</v>
      </c>
      <c r="Z41" s="8">
        <v>12221.60943748367</v>
      </c>
      <c r="AA41" s="8">
        <v>15131.007529249273</v>
      </c>
      <c r="AB41" s="30"/>
      <c r="AC41" s="8">
        <v>7364.5707823965786</v>
      </c>
      <c r="AD41" s="8">
        <v>8337.4105093136877</v>
      </c>
      <c r="AE41" s="8">
        <v>10815.253070079521</v>
      </c>
      <c r="AF41" s="8">
        <v>9508.098613777458</v>
      </c>
      <c r="AG41" s="8">
        <v>9110.7460443810833</v>
      </c>
      <c r="AH41" s="8">
        <v>10179.239033692924</v>
      </c>
      <c r="AI41" s="8">
        <v>11149.797474154031</v>
      </c>
      <c r="AJ41" s="8">
        <v>11793.797905174373</v>
      </c>
      <c r="AK41" s="8">
        <v>12346.802576979946</v>
      </c>
      <c r="AL41" s="8">
        <v>14666.767486424467</v>
      </c>
      <c r="AM41" s="8">
        <v>13429.073750130718</v>
      </c>
      <c r="AN41" s="8">
        <v>12719.125186679736</v>
      </c>
      <c r="AO41" s="30"/>
      <c r="AP41" s="8">
        <v>7749.4916890082968</v>
      </c>
      <c r="AQ41" s="8">
        <v>7867.7184815815608</v>
      </c>
      <c r="AR41" s="8">
        <v>11001.655628685108</v>
      </c>
      <c r="AS41" s="8">
        <v>10121.5231783903</v>
      </c>
      <c r="AT41" s="8">
        <v>10323.953641958105</v>
      </c>
      <c r="AU41" s="8">
        <v>10530.432714797267</v>
      </c>
      <c r="AV41" s="8">
        <v>10741.041369093213</v>
      </c>
      <c r="AW41" s="8">
        <v>10955.862196475076</v>
      </c>
      <c r="AX41" s="8">
        <v>11174.979440404579</v>
      </c>
      <c r="AY41" s="8">
        <v>12096.15713363272</v>
      </c>
      <c r="AZ41" s="8">
        <v>12338.080276305374</v>
      </c>
      <c r="BA41" s="8">
        <v>12584.841881831482</v>
      </c>
      <c r="BB41" s="30"/>
      <c r="BC41" s="29"/>
      <c r="BD41" s="29"/>
      <c r="BE41" s="30"/>
      <c r="BF41" s="30"/>
    </row>
    <row r="42" spans="1:58" x14ac:dyDescent="0.35">
      <c r="A42" s="6" t="s">
        <v>9</v>
      </c>
      <c r="B42" s="6"/>
      <c r="C42" s="3">
        <v>2366.4960000000001</v>
      </c>
      <c r="D42" s="3">
        <v>2843.8016000000002</v>
      </c>
      <c r="E42" s="3">
        <v>3084.3085000000001</v>
      </c>
      <c r="F42" s="3">
        <v>3346.3679999999999</v>
      </c>
      <c r="G42" s="3">
        <v>3371.28</v>
      </c>
      <c r="H42" s="3">
        <v>3625.4677002567682</v>
      </c>
      <c r="I42" s="3">
        <v>3852.7756663959008</v>
      </c>
      <c r="J42" s="3">
        <v>4155.5080217276918</v>
      </c>
      <c r="K42" s="3">
        <v>4431.6893257251058</v>
      </c>
      <c r="L42" s="3">
        <v>4885.6681873073194</v>
      </c>
      <c r="M42" s="3">
        <v>5545.3108992900261</v>
      </c>
      <c r="N42" s="3">
        <v>6323.5942142094991</v>
      </c>
      <c r="O42" s="30"/>
      <c r="P42" s="3">
        <v>3180.5543674117739</v>
      </c>
      <c r="Q42" s="3">
        <v>3175.6007899197252</v>
      </c>
      <c r="R42" s="3">
        <v>3251.4963144917524</v>
      </c>
      <c r="S42" s="3">
        <v>3306.4153291012062</v>
      </c>
      <c r="T42" s="3">
        <v>3356.4543184286304</v>
      </c>
      <c r="U42" s="3">
        <v>3414.3854136308773</v>
      </c>
      <c r="V42" s="3">
        <v>3472.1769978657235</v>
      </c>
      <c r="W42" s="3">
        <v>3530.5024981172805</v>
      </c>
      <c r="X42" s="3">
        <v>3587.0841990283657</v>
      </c>
      <c r="Y42" s="3">
        <v>3819.650425113985</v>
      </c>
      <c r="Z42" s="3">
        <v>4010.7397867656568</v>
      </c>
      <c r="AA42" s="3">
        <v>4213.4085702323846</v>
      </c>
      <c r="AB42" s="30"/>
      <c r="AC42" s="3">
        <v>-814.05836741177382</v>
      </c>
      <c r="AD42" s="3">
        <v>-331.79918991972499</v>
      </c>
      <c r="AE42" s="3">
        <v>-167.18781449175231</v>
      </c>
      <c r="AF42" s="3">
        <v>39.952670898793713</v>
      </c>
      <c r="AG42" s="3">
        <v>14.825681571369842</v>
      </c>
      <c r="AH42" s="3">
        <v>211.0822866258909</v>
      </c>
      <c r="AI42" s="3">
        <v>380.59866853017729</v>
      </c>
      <c r="AJ42" s="3">
        <v>625.00552361041127</v>
      </c>
      <c r="AK42" s="3">
        <v>844.60512669674017</v>
      </c>
      <c r="AL42" s="3">
        <v>1066.0177621933344</v>
      </c>
      <c r="AM42" s="3">
        <v>1534.5711125243693</v>
      </c>
      <c r="AN42" s="3">
        <v>2110.1856439771145</v>
      </c>
      <c r="AO42" s="30"/>
      <c r="AP42" s="3">
        <v>2644.9169424337124</v>
      </c>
      <c r="AQ42" s="3">
        <v>3111.3557407121866</v>
      </c>
      <c r="AR42" s="3">
        <v>3432.6592444527632</v>
      </c>
      <c r="AS42" s="3">
        <v>3501.3124293418186</v>
      </c>
      <c r="AT42" s="3">
        <v>3571.3386779286552</v>
      </c>
      <c r="AU42" s="3">
        <v>3642.7654514872283</v>
      </c>
      <c r="AV42" s="3">
        <v>3715.620760516973</v>
      </c>
      <c r="AW42" s="3">
        <v>3789.9331757273126</v>
      </c>
      <c r="AX42" s="3">
        <v>3865.7318392418588</v>
      </c>
      <c r="AY42" s="3">
        <v>4184.3924647313379</v>
      </c>
      <c r="AZ42" s="3">
        <v>4602.8317112044724</v>
      </c>
      <c r="BA42" s="3">
        <v>5063.1148823249205</v>
      </c>
      <c r="BB42" s="30"/>
      <c r="BC42" s="29"/>
      <c r="BD42" s="29"/>
      <c r="BE42" s="30"/>
      <c r="BF42" s="30"/>
    </row>
    <row r="43" spans="1:58" x14ac:dyDescent="0.35">
      <c r="A43" s="7" t="s">
        <v>11</v>
      </c>
      <c r="B43" s="7"/>
      <c r="C43" s="8">
        <v>0</v>
      </c>
      <c r="D43" s="8">
        <v>0</v>
      </c>
      <c r="E43" s="8">
        <v>0</v>
      </c>
      <c r="F43" s="8">
        <v>0</v>
      </c>
      <c r="G43" s="8">
        <v>0</v>
      </c>
      <c r="H43" s="8">
        <v>0</v>
      </c>
      <c r="I43" s="8">
        <v>0</v>
      </c>
      <c r="J43" s="8">
        <v>0</v>
      </c>
      <c r="K43" s="8">
        <v>0</v>
      </c>
      <c r="L43" s="8">
        <v>0</v>
      </c>
      <c r="M43" s="8">
        <v>0</v>
      </c>
      <c r="N43" s="8">
        <v>0</v>
      </c>
      <c r="O43" s="30"/>
      <c r="P43" s="8">
        <v>0</v>
      </c>
      <c r="Q43" s="8">
        <v>0</v>
      </c>
      <c r="R43" s="8">
        <v>0</v>
      </c>
      <c r="S43" s="8">
        <v>0</v>
      </c>
      <c r="T43" s="8">
        <v>0</v>
      </c>
      <c r="U43" s="8">
        <v>0</v>
      </c>
      <c r="V43" s="8">
        <v>0</v>
      </c>
      <c r="W43" s="8">
        <v>0</v>
      </c>
      <c r="X43" s="8">
        <v>0</v>
      </c>
      <c r="Y43" s="8">
        <v>0</v>
      </c>
      <c r="Z43" s="8">
        <v>0</v>
      </c>
      <c r="AA43" s="8">
        <v>0</v>
      </c>
      <c r="AB43" s="30"/>
      <c r="AC43" s="8">
        <v>0</v>
      </c>
      <c r="AD43" s="8">
        <v>0</v>
      </c>
      <c r="AE43" s="8">
        <v>0</v>
      </c>
      <c r="AF43" s="8">
        <v>0</v>
      </c>
      <c r="AG43" s="8">
        <v>0</v>
      </c>
      <c r="AH43" s="8">
        <v>0</v>
      </c>
      <c r="AI43" s="8">
        <v>0</v>
      </c>
      <c r="AJ43" s="8">
        <v>0</v>
      </c>
      <c r="AK43" s="8">
        <v>0</v>
      </c>
      <c r="AL43" s="8">
        <v>0</v>
      </c>
      <c r="AM43" s="8">
        <v>0</v>
      </c>
      <c r="AN43" s="8">
        <v>0</v>
      </c>
      <c r="AO43" s="30"/>
      <c r="AP43" s="8">
        <v>0</v>
      </c>
      <c r="AQ43" s="8">
        <v>9.8683814641835541E-7</v>
      </c>
      <c r="AR43" s="8">
        <v>0</v>
      </c>
      <c r="AS43" s="8">
        <v>0</v>
      </c>
      <c r="AT43" s="8">
        <v>0</v>
      </c>
      <c r="AU43" s="8">
        <v>0</v>
      </c>
      <c r="AV43" s="8">
        <v>0</v>
      </c>
      <c r="AW43" s="8">
        <v>0</v>
      </c>
      <c r="AX43" s="8">
        <v>0</v>
      </c>
      <c r="AY43" s="8">
        <v>0</v>
      </c>
      <c r="AZ43" s="8">
        <v>0</v>
      </c>
      <c r="BA43" s="8">
        <v>0</v>
      </c>
      <c r="BB43" s="30"/>
      <c r="BC43" s="29"/>
      <c r="BD43" s="29"/>
      <c r="BE43" s="30"/>
      <c r="BF43" s="30"/>
    </row>
    <row r="44" spans="1:58" x14ac:dyDescent="0.35">
      <c r="A44" s="6" t="s">
        <v>10</v>
      </c>
      <c r="B44" s="6" t="s">
        <v>10</v>
      </c>
      <c r="C44" s="3">
        <v>3506.9652000000006</v>
      </c>
      <c r="D44" s="3">
        <v>4731.1459999999997</v>
      </c>
      <c r="E44" s="3">
        <v>5067.2280000000001</v>
      </c>
      <c r="F44" s="3">
        <v>5362.56</v>
      </c>
      <c r="G44" s="3">
        <v>5113.68</v>
      </c>
      <c r="H44" s="3">
        <v>5462.3355809341992</v>
      </c>
      <c r="I44" s="3">
        <v>5786.6538729290141</v>
      </c>
      <c r="J44" s="3">
        <v>6154.4125128716705</v>
      </c>
      <c r="K44" s="3">
        <v>6567.4432176408181</v>
      </c>
      <c r="L44" s="3">
        <v>7289.9882886685673</v>
      </c>
      <c r="M44" s="3">
        <v>8286.4313350720586</v>
      </c>
      <c r="N44" s="3">
        <v>9396.6529260782081</v>
      </c>
      <c r="O44" s="30"/>
      <c r="P44" s="3">
        <v>2444.1133555561541</v>
      </c>
      <c r="Q44" s="3">
        <v>2448.955686985239</v>
      </c>
      <c r="R44" s="3">
        <v>2537.3411851122951</v>
      </c>
      <c r="S44" s="3">
        <v>2612.0107944954411</v>
      </c>
      <c r="T44" s="3">
        <v>2685.9803892189843</v>
      </c>
      <c r="U44" s="3">
        <v>2768.8713565786452</v>
      </c>
      <c r="V44" s="3">
        <v>2853.2487284226804</v>
      </c>
      <c r="W44" s="3">
        <v>2939.1311037190235</v>
      </c>
      <c r="X44" s="3">
        <v>3025.1911051473244</v>
      </c>
      <c r="Y44" s="3">
        <v>3390.5341565296112</v>
      </c>
      <c r="Z44" s="3">
        <v>3555.3704604907789</v>
      </c>
      <c r="AA44" s="3">
        <v>3729.3765905598843</v>
      </c>
      <c r="AB44" s="30"/>
      <c r="AC44" s="3">
        <v>1062.8518444438462</v>
      </c>
      <c r="AD44" s="3">
        <v>2282.1903130147607</v>
      </c>
      <c r="AE44" s="3">
        <v>2529.886814887705</v>
      </c>
      <c r="AF44" s="3">
        <v>2750.5492055045593</v>
      </c>
      <c r="AG44" s="3">
        <v>2427.699610781016</v>
      </c>
      <c r="AH44" s="3">
        <v>2693.4642243555536</v>
      </c>
      <c r="AI44" s="3">
        <v>2933.4051445063351</v>
      </c>
      <c r="AJ44" s="3">
        <v>3215.281409152647</v>
      </c>
      <c r="AK44" s="3">
        <v>3542.2521124934947</v>
      </c>
      <c r="AL44" s="3">
        <v>3899.4541321389556</v>
      </c>
      <c r="AM44" s="3">
        <v>4731.0608745812806</v>
      </c>
      <c r="AN44" s="3">
        <v>5667.2763355183261</v>
      </c>
      <c r="AO44" s="30"/>
      <c r="AP44" s="3">
        <v>1949.8418401977983</v>
      </c>
      <c r="AQ44" s="3">
        <v>2252.1389385722405</v>
      </c>
      <c r="AR44" s="3">
        <v>2644.342942609389</v>
      </c>
      <c r="AS44" s="3">
        <v>2776.5600897398585</v>
      </c>
      <c r="AT44" s="3">
        <v>2915.3880942268515</v>
      </c>
      <c r="AU44" s="3">
        <v>3265.2346655340734</v>
      </c>
      <c r="AV44" s="3">
        <v>3657.0628253981631</v>
      </c>
      <c r="AW44" s="3">
        <v>3949.6278514300166</v>
      </c>
      <c r="AX44" s="3">
        <v>4265.5980795444184</v>
      </c>
      <c r="AY44" s="3">
        <v>4617.220542933117</v>
      </c>
      <c r="AZ44" s="3">
        <v>5540.6646515197399</v>
      </c>
      <c r="BA44" s="3">
        <v>6648.7975818236882</v>
      </c>
      <c r="BB44" s="30"/>
      <c r="BC44" s="29"/>
      <c r="BD44" s="29"/>
      <c r="BE44" s="30"/>
      <c r="BF44" s="30"/>
    </row>
    <row r="45" spans="1:58" x14ac:dyDescent="0.35">
      <c r="A45" s="7" t="s">
        <v>12</v>
      </c>
      <c r="B45" s="7"/>
      <c r="C45" s="8">
        <v>0</v>
      </c>
      <c r="D45" s="8">
        <v>0</v>
      </c>
      <c r="E45" s="8">
        <v>0</v>
      </c>
      <c r="F45" s="8">
        <v>0</v>
      </c>
      <c r="G45" s="8">
        <v>0</v>
      </c>
      <c r="H45" s="8">
        <v>0</v>
      </c>
      <c r="I45" s="8">
        <v>0</v>
      </c>
      <c r="J45" s="8">
        <v>0</v>
      </c>
      <c r="K45" s="8">
        <v>0</v>
      </c>
      <c r="L45" s="8">
        <v>0</v>
      </c>
      <c r="M45" s="8">
        <v>0</v>
      </c>
      <c r="N45" s="8">
        <v>0</v>
      </c>
      <c r="O45" s="30"/>
      <c r="P45" s="8">
        <v>0</v>
      </c>
      <c r="Q45" s="8">
        <v>0</v>
      </c>
      <c r="R45" s="8">
        <v>0</v>
      </c>
      <c r="S45" s="8">
        <v>0</v>
      </c>
      <c r="T45" s="8">
        <v>0</v>
      </c>
      <c r="U45" s="8">
        <v>0</v>
      </c>
      <c r="V45" s="8">
        <v>0</v>
      </c>
      <c r="W45" s="8">
        <v>0</v>
      </c>
      <c r="X45" s="8">
        <v>0</v>
      </c>
      <c r="Y45" s="8">
        <v>0</v>
      </c>
      <c r="Z45" s="8">
        <v>0</v>
      </c>
      <c r="AA45" s="8">
        <v>0</v>
      </c>
      <c r="AB45" s="30"/>
      <c r="AC45" s="8">
        <v>0</v>
      </c>
      <c r="AD45" s="8">
        <v>0</v>
      </c>
      <c r="AE45" s="8">
        <v>0</v>
      </c>
      <c r="AF45" s="8">
        <v>0</v>
      </c>
      <c r="AG45" s="8">
        <v>0</v>
      </c>
      <c r="AH45" s="8">
        <v>0</v>
      </c>
      <c r="AI45" s="8">
        <v>0</v>
      </c>
      <c r="AJ45" s="8">
        <v>0</v>
      </c>
      <c r="AK45" s="8">
        <v>0</v>
      </c>
      <c r="AL45" s="8">
        <v>0</v>
      </c>
      <c r="AM45" s="8">
        <v>0</v>
      </c>
      <c r="AN45" s="8">
        <v>0</v>
      </c>
      <c r="AO45" s="30"/>
      <c r="AP45" s="8">
        <v>1.0595339837920648</v>
      </c>
      <c r="AQ45" s="8">
        <v>0</v>
      </c>
      <c r="AR45" s="8">
        <v>107.01186802044938</v>
      </c>
      <c r="AS45" s="8">
        <v>107.01186802044938</v>
      </c>
      <c r="AT45" s="8">
        <v>107.01186802044938</v>
      </c>
      <c r="AU45" s="8">
        <v>107.01186802044938</v>
      </c>
      <c r="AV45" s="8">
        <v>107.01186802044938</v>
      </c>
      <c r="AW45" s="8">
        <v>107.01186802044938</v>
      </c>
      <c r="AX45" s="8">
        <v>107.01186802044938</v>
      </c>
      <c r="AY45" s="8">
        <v>107.01186802044938</v>
      </c>
      <c r="AZ45" s="8">
        <v>107.01186802044938</v>
      </c>
      <c r="BA45" s="8">
        <v>107.01186802044938</v>
      </c>
      <c r="BB45" s="30"/>
      <c r="BC45" s="29"/>
      <c r="BD45" s="29"/>
      <c r="BE45" s="30"/>
      <c r="BF45" s="30"/>
    </row>
    <row r="46" spans="1:58" x14ac:dyDescent="0.35">
      <c r="A46" s="6" t="s">
        <v>16</v>
      </c>
      <c r="B46" s="6"/>
      <c r="C46" s="3">
        <v>7177.56</v>
      </c>
      <c r="D46" s="3">
        <v>7241.4</v>
      </c>
      <c r="E46" s="3">
        <v>8575.82</v>
      </c>
      <c r="F46" s="3">
        <v>9306.6239999999998</v>
      </c>
      <c r="G46" s="3">
        <v>9259.7999999999993</v>
      </c>
      <c r="H46" s="3">
        <v>9908.3603198585497</v>
      </c>
      <c r="I46" s="3">
        <v>10609.092414713352</v>
      </c>
      <c r="J46" s="3">
        <v>11364.014114012312</v>
      </c>
      <c r="K46" s="3">
        <v>12104.947222930177</v>
      </c>
      <c r="L46" s="3">
        <v>13782.774329109736</v>
      </c>
      <c r="M46" s="3">
        <v>16115.200674081392</v>
      </c>
      <c r="N46" s="3">
        <v>18648.177048125064</v>
      </c>
      <c r="O46" s="30"/>
      <c r="P46" s="3">
        <v>1919.4891212936282</v>
      </c>
      <c r="Q46" s="3">
        <v>2182.9822001220268</v>
      </c>
      <c r="R46" s="3">
        <v>2319.9150687163369</v>
      </c>
      <c r="S46" s="3">
        <v>2446.7787777476096</v>
      </c>
      <c r="T46" s="3">
        <v>2575.1392479645001</v>
      </c>
      <c r="U46" s="3">
        <v>2713.6961626271691</v>
      </c>
      <c r="V46" s="3">
        <v>2857.5628771191382</v>
      </c>
      <c r="W46" s="3">
        <v>3005.1742865284009</v>
      </c>
      <c r="X46" s="3">
        <v>3152.7199824497166</v>
      </c>
      <c r="Y46" s="3">
        <v>3794.9577240969261</v>
      </c>
      <c r="Z46" s="3">
        <v>4992.5309810470108</v>
      </c>
      <c r="AA46" s="3">
        <v>6576.0229822234014</v>
      </c>
      <c r="AB46" s="30"/>
      <c r="AC46" s="3">
        <v>5258.0708787063722</v>
      </c>
      <c r="AD46" s="3">
        <v>5058.4177998779724</v>
      </c>
      <c r="AE46" s="3">
        <v>6255.9049312836632</v>
      </c>
      <c r="AF46" s="3">
        <v>6859.8452222523902</v>
      </c>
      <c r="AG46" s="3">
        <v>6684.6607520354992</v>
      </c>
      <c r="AH46" s="3">
        <v>7194.6641572313802</v>
      </c>
      <c r="AI46" s="3">
        <v>7751.5295375942133</v>
      </c>
      <c r="AJ46" s="3">
        <v>8358.839827483911</v>
      </c>
      <c r="AK46" s="3">
        <v>8952.2272404804608</v>
      </c>
      <c r="AL46" s="3">
        <v>9987.8166050128093</v>
      </c>
      <c r="AM46" s="3">
        <v>11122.669693034382</v>
      </c>
      <c r="AN46" s="3">
        <v>12072.154065901663</v>
      </c>
      <c r="AO46" s="30"/>
      <c r="AP46" s="3">
        <v>3434.0805142104582</v>
      </c>
      <c r="AQ46" s="3">
        <v>2854.6389912924615</v>
      </c>
      <c r="AR46" s="3">
        <v>3666.7709003089603</v>
      </c>
      <c r="AS46" s="3">
        <v>4106.7834083460357</v>
      </c>
      <c r="AT46" s="3">
        <v>4599.5974173475606</v>
      </c>
      <c r="AU46" s="3">
        <v>5151.5491074292686</v>
      </c>
      <c r="AV46" s="3">
        <v>5769.7350003207812</v>
      </c>
      <c r="AW46" s="3">
        <v>6260.1624753480473</v>
      </c>
      <c r="AX46" s="3">
        <v>6792.2762857526313</v>
      </c>
      <c r="AY46" s="3">
        <v>9413.1351876591416</v>
      </c>
      <c r="AZ46" s="3">
        <v>10213.251678610168</v>
      </c>
      <c r="BA46" s="3">
        <v>11081.378071292032</v>
      </c>
      <c r="BB46" s="30"/>
      <c r="BC46" s="29"/>
      <c r="BD46" s="29"/>
      <c r="BE46" s="30"/>
      <c r="BF46" s="30"/>
    </row>
    <row r="47" spans="1:58" x14ac:dyDescent="0.35">
      <c r="A47" s="7" t="s">
        <v>15</v>
      </c>
      <c r="B47" s="7" t="s">
        <v>15</v>
      </c>
      <c r="C47" s="18">
        <v>28411.71</v>
      </c>
      <c r="D47" s="18">
        <v>26844.18</v>
      </c>
      <c r="E47" s="18">
        <v>31044.923999999999</v>
      </c>
      <c r="F47" s="18">
        <v>32382.277199999997</v>
      </c>
      <c r="G47" s="18">
        <v>32990.495999999999</v>
      </c>
      <c r="H47" s="18">
        <v>34704.345884590752</v>
      </c>
      <c r="I47" s="18">
        <v>36637.310241987478</v>
      </c>
      <c r="J47" s="18">
        <v>39150.710620102967</v>
      </c>
      <c r="K47" s="18">
        <v>42091.826020764311</v>
      </c>
      <c r="L47" s="18">
        <v>48612.721396564652</v>
      </c>
      <c r="M47" s="18">
        <v>56677.873065113345</v>
      </c>
      <c r="N47" s="18">
        <v>64619.800129100615</v>
      </c>
      <c r="O47" s="30"/>
      <c r="P47" s="18">
        <v>9032.3756169164262</v>
      </c>
      <c r="Q47" s="18">
        <v>9106.7021133246308</v>
      </c>
      <c r="R47" s="18">
        <v>9892.0343683714073</v>
      </c>
      <c r="S47" s="18">
        <v>10665.151057492798</v>
      </c>
      <c r="T47" s="18">
        <v>11486.462592496291</v>
      </c>
      <c r="U47" s="18">
        <v>12399.455766386056</v>
      </c>
      <c r="V47" s="18">
        <v>13384.802513942348</v>
      </c>
      <c r="W47" s="18">
        <v>14446.701904356152</v>
      </c>
      <c r="X47" s="18">
        <v>15578.656287782358</v>
      </c>
      <c r="Y47" s="18">
        <v>21035.39296480958</v>
      </c>
      <c r="Z47" s="18">
        <v>24338.37188234751</v>
      </c>
      <c r="AA47" s="18">
        <v>28156.093679720922</v>
      </c>
      <c r="AB47" s="30"/>
      <c r="AC47" s="18">
        <v>19379.334383083577</v>
      </c>
      <c r="AD47" s="18">
        <v>17737.47788667537</v>
      </c>
      <c r="AE47" s="18">
        <v>21152.889631628594</v>
      </c>
      <c r="AF47" s="18">
        <v>21717.126142507201</v>
      </c>
      <c r="AG47" s="18">
        <v>21504.03340750371</v>
      </c>
      <c r="AH47" s="18">
        <v>22304.890118204698</v>
      </c>
      <c r="AI47" s="18">
        <v>23252.50772804513</v>
      </c>
      <c r="AJ47" s="18">
        <v>24704.008715746801</v>
      </c>
      <c r="AK47" s="18">
        <v>26513.169732981958</v>
      </c>
      <c r="AL47" s="18">
        <v>27577.328431755072</v>
      </c>
      <c r="AM47" s="18">
        <v>32339.501182765831</v>
      </c>
      <c r="AN47" s="18">
        <v>36463.706449379693</v>
      </c>
      <c r="AO47" s="30"/>
      <c r="AP47" s="18">
        <v>14458.456531312837</v>
      </c>
      <c r="AQ47" s="18">
        <v>15021.919244293258</v>
      </c>
      <c r="AR47" s="18">
        <v>18139.149550882437</v>
      </c>
      <c r="AS47" s="18">
        <v>23495.676555159254</v>
      </c>
      <c r="AT47" s="18">
        <v>18791.877364154559</v>
      </c>
      <c r="AU47" s="18">
        <v>21031.818459334383</v>
      </c>
      <c r="AV47" s="18">
        <v>24929.037144311667</v>
      </c>
      <c r="AW47" s="18">
        <v>24891.936301951864</v>
      </c>
      <c r="AX47" s="18">
        <v>26125.884003434887</v>
      </c>
      <c r="AY47" s="18">
        <v>26118.561994746422</v>
      </c>
      <c r="AZ47" s="18">
        <v>38313.727785137788</v>
      </c>
      <c r="BA47" s="18">
        <v>35939.379239700887</v>
      </c>
      <c r="BB47" s="30"/>
      <c r="BC47" s="29"/>
      <c r="BD47" s="29"/>
      <c r="BE47" s="30"/>
      <c r="BF47" s="30"/>
    </row>
    <row r="48" spans="1:58" x14ac:dyDescent="0.35">
      <c r="A48" s="6" t="s">
        <v>14</v>
      </c>
      <c r="B48" s="6" t="s">
        <v>14</v>
      </c>
      <c r="C48" s="3">
        <v>8625.0500000000011</v>
      </c>
      <c r="D48" s="3">
        <v>10249.512000000001</v>
      </c>
      <c r="E48" s="3">
        <v>10819.05</v>
      </c>
      <c r="F48" s="3">
        <v>11460.5928</v>
      </c>
      <c r="G48" s="3">
        <v>11506.109999999999</v>
      </c>
      <c r="H48" s="3">
        <v>12022.434356981277</v>
      </c>
      <c r="I48" s="3">
        <v>12552.163352157802</v>
      </c>
      <c r="J48" s="3">
        <v>13164.7573121761</v>
      </c>
      <c r="K48" s="3">
        <v>13723.272581491969</v>
      </c>
      <c r="L48" s="3">
        <v>14963.246888984922</v>
      </c>
      <c r="M48" s="3">
        <v>16744.688066192401</v>
      </c>
      <c r="N48" s="3">
        <v>18760.52073076379</v>
      </c>
      <c r="O48" s="30"/>
      <c r="P48" s="3">
        <v>5457.5332495540815</v>
      </c>
      <c r="Q48" s="3">
        <v>5598.7827644596937</v>
      </c>
      <c r="R48" s="3">
        <v>5831.9803796787091</v>
      </c>
      <c r="S48" s="3">
        <v>6034.8908990946902</v>
      </c>
      <c r="T48" s="3">
        <v>6233.1075953724203</v>
      </c>
      <c r="U48" s="3">
        <v>6450.1035831589643</v>
      </c>
      <c r="V48" s="3">
        <v>6672.2572479491591</v>
      </c>
      <c r="W48" s="3">
        <v>6898.3300030669161</v>
      </c>
      <c r="X48" s="3">
        <v>7123.6064083609854</v>
      </c>
      <c r="Y48" s="3">
        <v>8094.7153259062943</v>
      </c>
      <c r="Z48" s="3">
        <v>9590.4369439087423</v>
      </c>
      <c r="AA48" s="3">
        <v>11370.248569968251</v>
      </c>
      <c r="AB48" s="30"/>
      <c r="AC48" s="3">
        <v>3167.5167504459178</v>
      </c>
      <c r="AD48" s="3">
        <v>4650.7292355403079</v>
      </c>
      <c r="AE48" s="3">
        <v>4987.0696203212901</v>
      </c>
      <c r="AF48" s="3">
        <v>5425.7019009053101</v>
      </c>
      <c r="AG48" s="3">
        <v>5273.0024046275803</v>
      </c>
      <c r="AH48" s="3">
        <v>5572.3307738223129</v>
      </c>
      <c r="AI48" s="3">
        <v>5879.9061042086414</v>
      </c>
      <c r="AJ48" s="3">
        <v>6266.4273091091836</v>
      </c>
      <c r="AK48" s="3">
        <v>6599.666173130985</v>
      </c>
      <c r="AL48" s="3">
        <v>6868.531563078629</v>
      </c>
      <c r="AM48" s="3">
        <v>7154.2511222836583</v>
      </c>
      <c r="AN48" s="3">
        <v>7390.2721607955427</v>
      </c>
      <c r="AO48" s="30"/>
      <c r="AP48" s="3">
        <v>3212.7057301801005</v>
      </c>
      <c r="AQ48" s="3">
        <v>3502.736023922711</v>
      </c>
      <c r="AR48" s="3">
        <v>4837.8763272037713</v>
      </c>
      <c r="AS48" s="3">
        <v>4789.4975639317336</v>
      </c>
      <c r="AT48" s="3">
        <v>4885.2875152103679</v>
      </c>
      <c r="AU48" s="3">
        <v>5227.2576412750941</v>
      </c>
      <c r="AV48" s="3">
        <v>5593.1656761643508</v>
      </c>
      <c r="AW48" s="3">
        <v>5984.6872734958561</v>
      </c>
      <c r="AX48" s="3">
        <v>6224.0747644356907</v>
      </c>
      <c r="AY48" s="3">
        <v>7281.2871412550767</v>
      </c>
      <c r="AZ48" s="3">
        <v>7499.7257554927291</v>
      </c>
      <c r="BA48" s="3">
        <v>7724.7175281575119</v>
      </c>
      <c r="BB48" s="30"/>
      <c r="BC48" s="29"/>
      <c r="BD48" s="29"/>
      <c r="BE48" s="30"/>
      <c r="BF48" s="30"/>
    </row>
    <row r="49" spans="1:58" x14ac:dyDescent="0.35">
      <c r="A49" s="7" t="s">
        <v>13</v>
      </c>
      <c r="B49" s="7" t="s">
        <v>13</v>
      </c>
      <c r="C49" s="8">
        <v>147.3186</v>
      </c>
      <c r="D49" s="8">
        <v>231</v>
      </c>
      <c r="E49" s="8">
        <v>241.5</v>
      </c>
      <c r="F49" s="8">
        <v>235.95</v>
      </c>
      <c r="G49" s="8">
        <v>239.25</v>
      </c>
      <c r="H49" s="8">
        <v>244.35705930909617</v>
      </c>
      <c r="I49" s="8">
        <v>249.15705484875576</v>
      </c>
      <c r="J49" s="8">
        <v>253.75712100723291</v>
      </c>
      <c r="K49" s="8">
        <v>258.23372205128004</v>
      </c>
      <c r="L49" s="8">
        <v>276.31867509413473</v>
      </c>
      <c r="M49" s="8">
        <v>300.7047930377646</v>
      </c>
      <c r="N49" s="8">
        <v>327.22943317066461</v>
      </c>
      <c r="O49" s="30"/>
      <c r="P49" s="8">
        <v>2.9063790138150645</v>
      </c>
      <c r="Q49" s="8">
        <v>3.5674206294316111</v>
      </c>
      <c r="R49" s="8">
        <v>3.6205112697663449</v>
      </c>
      <c r="S49" s="8">
        <v>3.7007409855375024</v>
      </c>
      <c r="T49" s="8">
        <v>3.7560973761824545</v>
      </c>
      <c r="U49" s="8">
        <v>3.7930455967986392</v>
      </c>
      <c r="V49" s="8">
        <v>3.828731882565982</v>
      </c>
      <c r="W49" s="8">
        <v>3.8341242949585639</v>
      </c>
      <c r="X49" s="8">
        <v>3.744827303872273</v>
      </c>
      <c r="Y49" s="8">
        <v>3.7360964953982174</v>
      </c>
      <c r="Z49" s="8">
        <v>3.7535295543957923</v>
      </c>
      <c r="AA49" s="8">
        <v>3.7657536572044865</v>
      </c>
      <c r="AB49" s="30"/>
      <c r="AC49" s="8">
        <v>144.41222098618493</v>
      </c>
      <c r="AD49" s="8">
        <v>227.43257937056839</v>
      </c>
      <c r="AE49" s="8">
        <v>237.87948873023365</v>
      </c>
      <c r="AF49" s="8">
        <v>232.2492590144625</v>
      </c>
      <c r="AG49" s="8">
        <v>235.49390262381755</v>
      </c>
      <c r="AH49" s="8">
        <v>240.56401371229754</v>
      </c>
      <c r="AI49" s="8">
        <v>245.32832296618977</v>
      </c>
      <c r="AJ49" s="8">
        <v>249.92299671227434</v>
      </c>
      <c r="AK49" s="8">
        <v>254.48889474740776</v>
      </c>
      <c r="AL49" s="8">
        <v>272.58257859873652</v>
      </c>
      <c r="AM49" s="8">
        <v>296.95126348336879</v>
      </c>
      <c r="AN49" s="8">
        <v>323.46367951346014</v>
      </c>
      <c r="AO49" s="30"/>
      <c r="AP49" s="8">
        <v>226.19509512326582</v>
      </c>
      <c r="AQ49" s="8">
        <v>44.072149185003461</v>
      </c>
      <c r="AR49" s="8">
        <v>265.7975359608692</v>
      </c>
      <c r="AS49" s="8">
        <v>268.45551132047791</v>
      </c>
      <c r="AT49" s="8">
        <v>271.1400664336827</v>
      </c>
      <c r="AU49" s="8">
        <v>273.85146709801955</v>
      </c>
      <c r="AV49" s="8">
        <v>276.58998176899973</v>
      </c>
      <c r="AW49" s="8">
        <v>279.35588158668975</v>
      </c>
      <c r="AX49" s="8">
        <v>282.14944040255665</v>
      </c>
      <c r="AY49" s="8">
        <v>293.60583910215638</v>
      </c>
      <c r="AZ49" s="8">
        <v>296.54189749317794</v>
      </c>
      <c r="BA49" s="8">
        <v>299.50731646810971</v>
      </c>
      <c r="BB49" s="30"/>
      <c r="BC49" s="29"/>
      <c r="BD49" s="29"/>
      <c r="BE49" s="30"/>
      <c r="BF49" s="30"/>
    </row>
    <row r="50" spans="1:58" x14ac:dyDescent="0.35">
      <c r="A50" s="6" t="s">
        <v>17</v>
      </c>
      <c r="B50" s="6"/>
      <c r="C50" s="3">
        <v>4180.6799999999994</v>
      </c>
      <c r="D50" s="3">
        <v>3211.0706999999998</v>
      </c>
      <c r="E50" s="3">
        <v>5123.3325999999997</v>
      </c>
      <c r="F50" s="3">
        <v>5941.08</v>
      </c>
      <c r="G50" s="3">
        <v>5815.02</v>
      </c>
      <c r="H50" s="3">
        <v>6044.7011143933878</v>
      </c>
      <c r="I50" s="3">
        <v>6350.3302596966741</v>
      </c>
      <c r="J50" s="3">
        <v>6735.3460955605424</v>
      </c>
      <c r="K50" s="3">
        <v>7130.9101061708543</v>
      </c>
      <c r="L50" s="3">
        <v>8052.9483230955357</v>
      </c>
      <c r="M50" s="3">
        <v>9123.6161203528754</v>
      </c>
      <c r="N50" s="3">
        <v>10315.086706537306</v>
      </c>
      <c r="O50" s="30"/>
      <c r="P50" s="3">
        <v>1901.753464462025</v>
      </c>
      <c r="Q50" s="3">
        <v>1965.5160922894152</v>
      </c>
      <c r="R50" s="3">
        <v>2010.3770072528409</v>
      </c>
      <c r="S50" s="3">
        <v>2041.7312632509252</v>
      </c>
      <c r="T50" s="3">
        <v>2069.7487804698339</v>
      </c>
      <c r="U50" s="3">
        <v>2101.5525185506972</v>
      </c>
      <c r="V50" s="3">
        <v>2134.5967593098248</v>
      </c>
      <c r="W50" s="3">
        <v>2167.8743074460713</v>
      </c>
      <c r="X50" s="3">
        <v>2198.789927879423</v>
      </c>
      <c r="Y50" s="3">
        <v>2326.4086655954388</v>
      </c>
      <c r="Z50" s="3">
        <v>2377.5401940061674</v>
      </c>
      <c r="AA50" s="3">
        <v>2430.4487319423993</v>
      </c>
      <c r="AB50" s="30"/>
      <c r="AC50" s="3">
        <v>2278.9265355379753</v>
      </c>
      <c r="AD50" s="3">
        <v>1245.5546077105851</v>
      </c>
      <c r="AE50" s="3">
        <v>3112.9555927471588</v>
      </c>
      <c r="AF50" s="3">
        <v>3899.3487367490743</v>
      </c>
      <c r="AG50" s="3">
        <v>3745.2712195301669</v>
      </c>
      <c r="AH50" s="3">
        <v>3943.1485958426906</v>
      </c>
      <c r="AI50" s="3">
        <v>4215.7335003868502</v>
      </c>
      <c r="AJ50" s="3">
        <v>4567.4717881144716</v>
      </c>
      <c r="AK50" s="3">
        <v>4932.1201782914313</v>
      </c>
      <c r="AL50" s="3">
        <v>5726.5396575000968</v>
      </c>
      <c r="AM50" s="3">
        <v>6746.0759263467071</v>
      </c>
      <c r="AN50" s="3">
        <v>7884.6379745949071</v>
      </c>
      <c r="AO50" s="30"/>
      <c r="AP50" s="3">
        <v>2599.731540760411</v>
      </c>
      <c r="AQ50" s="3">
        <v>1383.6143777190912</v>
      </c>
      <c r="AR50" s="3">
        <v>3117.7539451666867</v>
      </c>
      <c r="AS50" s="3">
        <v>3148.9314846183534</v>
      </c>
      <c r="AT50" s="3">
        <v>3180.4207994645371</v>
      </c>
      <c r="AU50" s="3">
        <v>3403.0502554270552</v>
      </c>
      <c r="AV50" s="3">
        <v>3641.2637733069496</v>
      </c>
      <c r="AW50" s="3">
        <v>3896.1522374384358</v>
      </c>
      <c r="AX50" s="3">
        <v>4168.8828940591266</v>
      </c>
      <c r="AY50" s="3">
        <v>5464.5550636899561</v>
      </c>
      <c r="AZ50" s="3">
        <v>6284.2383232434495</v>
      </c>
      <c r="BA50" s="3">
        <v>7226.8740717299661</v>
      </c>
      <c r="BB50" s="30"/>
      <c r="BC50" s="29"/>
      <c r="BD50" s="29"/>
      <c r="BE50" s="30"/>
      <c r="BF50" s="30"/>
    </row>
    <row r="51" spans="1:58" s="11" customFormat="1" x14ac:dyDescent="0.35">
      <c r="A51" s="7" t="s">
        <v>24</v>
      </c>
      <c r="B51" s="7"/>
      <c r="C51" s="8">
        <v>0</v>
      </c>
      <c r="D51" s="8">
        <v>0</v>
      </c>
      <c r="E51" s="8">
        <v>0</v>
      </c>
      <c r="F51" s="8">
        <v>0</v>
      </c>
      <c r="G51" s="8">
        <v>0</v>
      </c>
      <c r="H51" s="8">
        <v>0</v>
      </c>
      <c r="I51" s="8">
        <v>0</v>
      </c>
      <c r="J51" s="8">
        <v>0</v>
      </c>
      <c r="K51" s="8">
        <v>0</v>
      </c>
      <c r="L51" s="8">
        <v>0</v>
      </c>
      <c r="M51" s="8">
        <v>0</v>
      </c>
      <c r="N51" s="8">
        <v>0</v>
      </c>
      <c r="O51" s="30"/>
      <c r="P51" s="8">
        <v>0</v>
      </c>
      <c r="Q51" s="8">
        <v>0</v>
      </c>
      <c r="R51" s="8">
        <v>0</v>
      </c>
      <c r="S51" s="8">
        <v>0</v>
      </c>
      <c r="T51" s="8">
        <v>0</v>
      </c>
      <c r="U51" s="8">
        <v>0</v>
      </c>
      <c r="V51" s="8">
        <v>0</v>
      </c>
      <c r="W51" s="8">
        <v>0</v>
      </c>
      <c r="X51" s="8">
        <v>0</v>
      </c>
      <c r="Y51" s="8">
        <v>0</v>
      </c>
      <c r="Z51" s="8">
        <v>0</v>
      </c>
      <c r="AA51" s="8">
        <v>0</v>
      </c>
      <c r="AB51" s="30"/>
      <c r="AC51" s="8">
        <v>0</v>
      </c>
      <c r="AD51" s="8">
        <v>0</v>
      </c>
      <c r="AE51" s="8">
        <v>0</v>
      </c>
      <c r="AF51" s="8">
        <v>0</v>
      </c>
      <c r="AG51" s="8">
        <v>0</v>
      </c>
      <c r="AH51" s="8">
        <v>0</v>
      </c>
      <c r="AI51" s="8">
        <v>0</v>
      </c>
      <c r="AJ51" s="8">
        <v>0</v>
      </c>
      <c r="AK51" s="8">
        <v>0</v>
      </c>
      <c r="AL51" s="8">
        <v>0</v>
      </c>
      <c r="AM51" s="8">
        <v>0</v>
      </c>
      <c r="AN51" s="8">
        <v>0</v>
      </c>
      <c r="AO51" s="30"/>
      <c r="AP51" s="8">
        <v>4.8809695915359788E-2</v>
      </c>
      <c r="AQ51" s="8">
        <v>0</v>
      </c>
      <c r="AR51" s="8">
        <v>0</v>
      </c>
      <c r="AS51" s="8">
        <v>0</v>
      </c>
      <c r="AT51" s="8">
        <v>0</v>
      </c>
      <c r="AU51" s="8">
        <v>0</v>
      </c>
      <c r="AV51" s="8">
        <v>0</v>
      </c>
      <c r="AW51" s="8">
        <v>0</v>
      </c>
      <c r="AX51" s="8">
        <v>0</v>
      </c>
      <c r="AY51" s="8">
        <v>0</v>
      </c>
      <c r="AZ51" s="8">
        <v>0</v>
      </c>
      <c r="BA51" s="8">
        <v>0</v>
      </c>
      <c r="BB51" s="30"/>
      <c r="BC51" s="29"/>
      <c r="BD51" s="29"/>
      <c r="BE51" s="30"/>
      <c r="BF51" s="30"/>
    </row>
    <row r="52" spans="1:58" s="11" customFormat="1" x14ac:dyDescent="0.35">
      <c r="A52" s="6" t="s">
        <v>19</v>
      </c>
      <c r="B52" s="6"/>
      <c r="C52" s="3">
        <v>0</v>
      </c>
      <c r="D52" s="3">
        <v>0</v>
      </c>
      <c r="E52" s="3">
        <v>0</v>
      </c>
      <c r="F52" s="3">
        <v>0</v>
      </c>
      <c r="G52" s="3">
        <v>0</v>
      </c>
      <c r="H52" s="3">
        <v>0</v>
      </c>
      <c r="I52" s="3">
        <v>0</v>
      </c>
      <c r="J52" s="3">
        <v>0</v>
      </c>
      <c r="K52" s="3">
        <v>0</v>
      </c>
      <c r="L52" s="3">
        <v>0</v>
      </c>
      <c r="M52" s="3">
        <v>0</v>
      </c>
      <c r="N52" s="3">
        <v>0</v>
      </c>
      <c r="O52" s="30"/>
      <c r="P52" s="3">
        <v>0</v>
      </c>
      <c r="Q52" s="3">
        <v>0</v>
      </c>
      <c r="R52" s="3">
        <v>0</v>
      </c>
      <c r="S52" s="3">
        <v>0</v>
      </c>
      <c r="T52" s="3">
        <v>0</v>
      </c>
      <c r="U52" s="3">
        <v>0</v>
      </c>
      <c r="V52" s="3">
        <v>0</v>
      </c>
      <c r="W52" s="3">
        <v>0</v>
      </c>
      <c r="X52" s="3">
        <v>0</v>
      </c>
      <c r="Y52" s="3">
        <v>0</v>
      </c>
      <c r="Z52" s="3">
        <v>0</v>
      </c>
      <c r="AA52" s="3">
        <v>0</v>
      </c>
      <c r="AB52" s="30"/>
      <c r="AC52" s="3">
        <v>0</v>
      </c>
      <c r="AD52" s="3">
        <v>0</v>
      </c>
      <c r="AE52" s="3">
        <v>0</v>
      </c>
      <c r="AF52" s="3">
        <v>0</v>
      </c>
      <c r="AG52" s="3">
        <v>0</v>
      </c>
      <c r="AH52" s="3">
        <v>0</v>
      </c>
      <c r="AI52" s="3">
        <v>0</v>
      </c>
      <c r="AJ52" s="3">
        <v>0</v>
      </c>
      <c r="AK52" s="3">
        <v>0</v>
      </c>
      <c r="AL52" s="3">
        <v>0</v>
      </c>
      <c r="AM52" s="3">
        <v>0</v>
      </c>
      <c r="AN52" s="3">
        <v>0</v>
      </c>
      <c r="AO52" s="30"/>
      <c r="AP52" s="3">
        <v>0</v>
      </c>
      <c r="AQ52" s="3">
        <v>0</v>
      </c>
      <c r="AR52" s="3">
        <v>0</v>
      </c>
      <c r="AS52" s="3">
        <v>0</v>
      </c>
      <c r="AT52" s="3">
        <v>0</v>
      </c>
      <c r="AU52" s="3">
        <v>0</v>
      </c>
      <c r="AV52" s="3">
        <v>0</v>
      </c>
      <c r="AW52" s="3">
        <v>0</v>
      </c>
      <c r="AX52" s="3">
        <v>0</v>
      </c>
      <c r="AY52" s="3">
        <v>0</v>
      </c>
      <c r="AZ52" s="3">
        <v>0</v>
      </c>
      <c r="BA52" s="3">
        <v>0</v>
      </c>
      <c r="BB52" s="30"/>
      <c r="BC52" s="29"/>
      <c r="BD52" s="29"/>
      <c r="BE52" s="30"/>
      <c r="BF52" s="30"/>
    </row>
    <row r="53" spans="1:58" s="11" customFormat="1" x14ac:dyDescent="0.35">
      <c r="A53" s="7" t="s">
        <v>25</v>
      </c>
      <c r="B53" s="7"/>
      <c r="C53" s="8">
        <v>0</v>
      </c>
      <c r="D53" s="8">
        <v>0</v>
      </c>
      <c r="E53" s="8">
        <v>0</v>
      </c>
      <c r="F53" s="8">
        <v>0</v>
      </c>
      <c r="G53" s="8">
        <v>0</v>
      </c>
      <c r="H53" s="8">
        <v>0</v>
      </c>
      <c r="I53" s="8">
        <v>0</v>
      </c>
      <c r="J53" s="8">
        <v>0</v>
      </c>
      <c r="K53" s="8">
        <v>0</v>
      </c>
      <c r="L53" s="8">
        <v>0</v>
      </c>
      <c r="M53" s="8">
        <v>0</v>
      </c>
      <c r="N53" s="8">
        <v>0</v>
      </c>
      <c r="O53" s="30"/>
      <c r="P53" s="8">
        <v>0</v>
      </c>
      <c r="Q53" s="8">
        <v>0</v>
      </c>
      <c r="R53" s="8">
        <v>0</v>
      </c>
      <c r="S53" s="8">
        <v>0</v>
      </c>
      <c r="T53" s="8">
        <v>0</v>
      </c>
      <c r="U53" s="8">
        <v>0</v>
      </c>
      <c r="V53" s="8">
        <v>0</v>
      </c>
      <c r="W53" s="8">
        <v>0</v>
      </c>
      <c r="X53" s="8">
        <v>0</v>
      </c>
      <c r="Y53" s="8">
        <v>0</v>
      </c>
      <c r="Z53" s="8">
        <v>0</v>
      </c>
      <c r="AA53" s="8">
        <v>0</v>
      </c>
      <c r="AB53" s="30"/>
      <c r="AC53" s="8">
        <v>0</v>
      </c>
      <c r="AD53" s="8">
        <v>0</v>
      </c>
      <c r="AE53" s="8">
        <v>0</v>
      </c>
      <c r="AF53" s="8">
        <v>0</v>
      </c>
      <c r="AG53" s="8">
        <v>0</v>
      </c>
      <c r="AH53" s="8">
        <v>0</v>
      </c>
      <c r="AI53" s="8">
        <v>0</v>
      </c>
      <c r="AJ53" s="8">
        <v>0</v>
      </c>
      <c r="AK53" s="8">
        <v>0</v>
      </c>
      <c r="AL53" s="8">
        <v>0</v>
      </c>
      <c r="AM53" s="8">
        <v>0</v>
      </c>
      <c r="AN53" s="8">
        <v>0</v>
      </c>
      <c r="AO53" s="30"/>
      <c r="AP53" s="8">
        <v>0</v>
      </c>
      <c r="AQ53" s="8">
        <v>1.9736762928367109</v>
      </c>
      <c r="AR53" s="8">
        <v>0</v>
      </c>
      <c r="AS53" s="8">
        <v>0</v>
      </c>
      <c r="AT53" s="8">
        <v>0</v>
      </c>
      <c r="AU53" s="8">
        <v>0</v>
      </c>
      <c r="AV53" s="8">
        <v>0</v>
      </c>
      <c r="AW53" s="8">
        <v>0</v>
      </c>
      <c r="AX53" s="8">
        <v>0</v>
      </c>
      <c r="AY53" s="8">
        <v>0</v>
      </c>
      <c r="AZ53" s="8">
        <v>0</v>
      </c>
      <c r="BA53" s="8">
        <v>0</v>
      </c>
      <c r="BB53" s="30"/>
      <c r="BC53" s="29"/>
      <c r="BD53" s="29"/>
      <c r="BE53" s="30"/>
      <c r="BF53" s="30"/>
    </row>
    <row r="54" spans="1:58" s="11" customFormat="1" x14ac:dyDescent="0.35">
      <c r="A54" s="6" t="s">
        <v>20</v>
      </c>
      <c r="B54" s="6"/>
      <c r="C54" s="3">
        <v>0</v>
      </c>
      <c r="D54" s="3">
        <v>0</v>
      </c>
      <c r="E54" s="3">
        <v>0</v>
      </c>
      <c r="F54" s="3">
        <v>0</v>
      </c>
      <c r="G54" s="3">
        <v>0</v>
      </c>
      <c r="H54" s="3">
        <v>0</v>
      </c>
      <c r="I54" s="3">
        <v>0</v>
      </c>
      <c r="J54" s="3">
        <v>0</v>
      </c>
      <c r="K54" s="3">
        <v>0</v>
      </c>
      <c r="L54" s="3">
        <v>0</v>
      </c>
      <c r="M54" s="3">
        <v>0</v>
      </c>
      <c r="N54" s="3">
        <v>0</v>
      </c>
      <c r="O54" s="30"/>
      <c r="P54" s="3">
        <v>121.42903405383728</v>
      </c>
      <c r="Q54" s="3">
        <v>120.97076860228019</v>
      </c>
      <c r="R54" s="3">
        <v>121.79849300860246</v>
      </c>
      <c r="S54" s="3">
        <v>121.75146702594417</v>
      </c>
      <c r="T54" s="3">
        <v>121.50618101107395</v>
      </c>
      <c r="U54" s="3">
        <v>121.51580905463365</v>
      </c>
      <c r="V54" s="3">
        <v>121.50360302228269</v>
      </c>
      <c r="W54" s="3">
        <v>121.45601934129351</v>
      </c>
      <c r="X54" s="3">
        <v>121.39082021121655</v>
      </c>
      <c r="Y54" s="3">
        <v>121.18024790015241</v>
      </c>
      <c r="Z54" s="3">
        <v>121.01795781676954</v>
      </c>
      <c r="AA54" s="3">
        <v>120.90803022239676</v>
      </c>
      <c r="AB54" s="30"/>
      <c r="AC54" s="3">
        <v>-121.42903405383728</v>
      </c>
      <c r="AD54" s="3">
        <v>-120.97076860228019</v>
      </c>
      <c r="AE54" s="3">
        <v>-121.79849300860246</v>
      </c>
      <c r="AF54" s="3">
        <v>-121.75146702594417</v>
      </c>
      <c r="AG54" s="3">
        <v>-121.50618101107395</v>
      </c>
      <c r="AH54" s="3">
        <v>-121.51580905463365</v>
      </c>
      <c r="AI54" s="3">
        <v>-121.50360302228269</v>
      </c>
      <c r="AJ54" s="3">
        <v>-121.45601934129351</v>
      </c>
      <c r="AK54" s="3">
        <v>-121.39082021121655</v>
      </c>
      <c r="AL54" s="3">
        <v>-121.18024790015241</v>
      </c>
      <c r="AM54" s="3">
        <v>-121.01795781676954</v>
      </c>
      <c r="AN54" s="3">
        <v>-120.90803022239676</v>
      </c>
      <c r="AO54" s="30"/>
      <c r="AP54" s="3">
        <v>0</v>
      </c>
      <c r="AQ54" s="3">
        <v>0</v>
      </c>
      <c r="AR54" s="3">
        <v>28.377298081281623</v>
      </c>
      <c r="AS54" s="3">
        <v>0</v>
      </c>
      <c r="AT54" s="3">
        <v>0</v>
      </c>
      <c r="AU54" s="3">
        <v>0</v>
      </c>
      <c r="AV54" s="3">
        <v>0</v>
      </c>
      <c r="AW54" s="3">
        <v>0</v>
      </c>
      <c r="AX54" s="3">
        <v>0</v>
      </c>
      <c r="AY54" s="3">
        <v>0</v>
      </c>
      <c r="AZ54" s="3">
        <v>0</v>
      </c>
      <c r="BA54" s="3">
        <v>0</v>
      </c>
      <c r="BB54" s="30"/>
      <c r="BC54" s="29"/>
      <c r="BD54" s="29"/>
      <c r="BE54" s="30"/>
      <c r="BF54" s="30"/>
    </row>
    <row r="55" spans="1:58" s="11" customFormat="1" x14ac:dyDescent="0.35">
      <c r="A55" s="7" t="s">
        <v>23</v>
      </c>
      <c r="B55" s="7"/>
      <c r="C55" s="8">
        <v>0</v>
      </c>
      <c r="D55" s="8">
        <v>0</v>
      </c>
      <c r="E55" s="8">
        <v>0</v>
      </c>
      <c r="F55" s="8">
        <v>0</v>
      </c>
      <c r="G55" s="8">
        <v>0</v>
      </c>
      <c r="H55" s="8">
        <v>0</v>
      </c>
      <c r="I55" s="8">
        <v>0</v>
      </c>
      <c r="J55" s="8">
        <v>0</v>
      </c>
      <c r="K55" s="8">
        <v>0</v>
      </c>
      <c r="L55" s="8">
        <v>0</v>
      </c>
      <c r="M55" s="8">
        <v>0</v>
      </c>
      <c r="N55" s="8">
        <v>0</v>
      </c>
      <c r="O55" s="30"/>
      <c r="P55" s="8">
        <v>0</v>
      </c>
      <c r="Q55" s="8">
        <v>0</v>
      </c>
      <c r="R55" s="8">
        <v>0</v>
      </c>
      <c r="S55" s="8">
        <v>0</v>
      </c>
      <c r="T55" s="8">
        <v>0</v>
      </c>
      <c r="U55" s="8">
        <v>0</v>
      </c>
      <c r="V55" s="8">
        <v>0</v>
      </c>
      <c r="W55" s="8">
        <v>0</v>
      </c>
      <c r="X55" s="8">
        <v>0</v>
      </c>
      <c r="Y55" s="8">
        <v>0</v>
      </c>
      <c r="Z55" s="8">
        <v>0</v>
      </c>
      <c r="AA55" s="8">
        <v>0</v>
      </c>
      <c r="AB55" s="30"/>
      <c r="AC55" s="8">
        <v>0</v>
      </c>
      <c r="AD55" s="8">
        <v>0</v>
      </c>
      <c r="AE55" s="8">
        <v>0</v>
      </c>
      <c r="AF55" s="8">
        <v>0</v>
      </c>
      <c r="AG55" s="8">
        <v>0</v>
      </c>
      <c r="AH55" s="8">
        <v>0</v>
      </c>
      <c r="AI55" s="8">
        <v>0</v>
      </c>
      <c r="AJ55" s="8">
        <v>0</v>
      </c>
      <c r="AK55" s="8">
        <v>0</v>
      </c>
      <c r="AL55" s="8">
        <v>0</v>
      </c>
      <c r="AM55" s="8">
        <v>0</v>
      </c>
      <c r="AN55" s="8">
        <v>0</v>
      </c>
      <c r="AO55" s="30"/>
      <c r="AP55" s="8">
        <v>0</v>
      </c>
      <c r="AQ55" s="8">
        <v>0</v>
      </c>
      <c r="AR55" s="8">
        <v>0</v>
      </c>
      <c r="AS55" s="8">
        <v>0</v>
      </c>
      <c r="AT55" s="8">
        <v>0</v>
      </c>
      <c r="AU55" s="8">
        <v>0</v>
      </c>
      <c r="AV55" s="8">
        <v>0</v>
      </c>
      <c r="AW55" s="8">
        <v>0</v>
      </c>
      <c r="AX55" s="8">
        <v>0</v>
      </c>
      <c r="AY55" s="8">
        <v>0</v>
      </c>
      <c r="AZ55" s="8">
        <v>0</v>
      </c>
      <c r="BA55" s="8">
        <v>0</v>
      </c>
      <c r="BB55" s="30"/>
      <c r="BC55" s="29"/>
      <c r="BD55" s="29"/>
      <c r="BE55" s="30"/>
      <c r="BF55" s="30"/>
    </row>
    <row r="56" spans="1:58" s="11" customFormat="1" x14ac:dyDescent="0.35">
      <c r="A56" s="6" t="s">
        <v>18</v>
      </c>
      <c r="B56" s="6"/>
      <c r="C56" s="3">
        <v>0</v>
      </c>
      <c r="D56" s="3">
        <v>0</v>
      </c>
      <c r="E56" s="3">
        <v>0</v>
      </c>
      <c r="F56" s="3">
        <v>0</v>
      </c>
      <c r="G56" s="3">
        <v>0</v>
      </c>
      <c r="H56" s="3">
        <v>0</v>
      </c>
      <c r="I56" s="3">
        <v>0</v>
      </c>
      <c r="J56" s="3">
        <v>0</v>
      </c>
      <c r="K56" s="3">
        <v>0</v>
      </c>
      <c r="L56" s="3">
        <v>0</v>
      </c>
      <c r="M56" s="3">
        <v>0</v>
      </c>
      <c r="N56" s="3">
        <v>0</v>
      </c>
      <c r="O56" s="30"/>
      <c r="P56" s="3">
        <v>0</v>
      </c>
      <c r="Q56" s="3">
        <v>0</v>
      </c>
      <c r="R56" s="3">
        <v>0</v>
      </c>
      <c r="S56" s="3">
        <v>0</v>
      </c>
      <c r="T56" s="3">
        <v>0</v>
      </c>
      <c r="U56" s="3">
        <v>0</v>
      </c>
      <c r="V56" s="3">
        <v>0</v>
      </c>
      <c r="W56" s="3">
        <v>0</v>
      </c>
      <c r="X56" s="3">
        <v>0</v>
      </c>
      <c r="Y56" s="3">
        <v>0</v>
      </c>
      <c r="Z56" s="3">
        <v>0</v>
      </c>
      <c r="AA56" s="3">
        <v>0</v>
      </c>
      <c r="AB56" s="30"/>
      <c r="AC56" s="3">
        <v>0</v>
      </c>
      <c r="AD56" s="3">
        <v>0</v>
      </c>
      <c r="AE56" s="3">
        <v>0</v>
      </c>
      <c r="AF56" s="3">
        <v>0</v>
      </c>
      <c r="AG56" s="3">
        <v>0</v>
      </c>
      <c r="AH56" s="3">
        <v>0</v>
      </c>
      <c r="AI56" s="3">
        <v>0</v>
      </c>
      <c r="AJ56" s="3">
        <v>0</v>
      </c>
      <c r="AK56" s="3">
        <v>0</v>
      </c>
      <c r="AL56" s="3">
        <v>0</v>
      </c>
      <c r="AM56" s="3">
        <v>0</v>
      </c>
      <c r="AN56" s="3">
        <v>0</v>
      </c>
      <c r="AO56" s="30"/>
      <c r="AP56" s="3">
        <v>0</v>
      </c>
      <c r="AQ56" s="3">
        <v>0</v>
      </c>
      <c r="AR56" s="3">
        <v>0</v>
      </c>
      <c r="AS56" s="3">
        <v>0</v>
      </c>
      <c r="AT56" s="3">
        <v>0</v>
      </c>
      <c r="AU56" s="3">
        <v>0</v>
      </c>
      <c r="AV56" s="3">
        <v>0</v>
      </c>
      <c r="AW56" s="3">
        <v>0</v>
      </c>
      <c r="AX56" s="3">
        <v>0</v>
      </c>
      <c r="AY56" s="3">
        <v>0</v>
      </c>
      <c r="AZ56" s="3">
        <v>0</v>
      </c>
      <c r="BA56" s="3">
        <v>0</v>
      </c>
      <c r="BB56" s="30"/>
      <c r="BC56" s="29"/>
      <c r="BD56" s="29"/>
      <c r="BE56" s="30"/>
      <c r="BF56" s="30"/>
    </row>
    <row r="57" spans="1:58" s="11" customFormat="1" x14ac:dyDescent="0.35">
      <c r="A57" s="7" t="s">
        <v>22</v>
      </c>
      <c r="B57" s="7" t="s">
        <v>22</v>
      </c>
      <c r="C57" s="18">
        <v>1833.8113999999998</v>
      </c>
      <c r="D57" s="18">
        <v>645.79499999999996</v>
      </c>
      <c r="E57" s="18">
        <v>2048.0976000000001</v>
      </c>
      <c r="F57" s="18">
        <v>2454.54</v>
      </c>
      <c r="G57" s="18">
        <v>2500.4699999999998</v>
      </c>
      <c r="H57" s="18">
        <v>2699.8118341098157</v>
      </c>
      <c r="I57" s="18">
        <v>2904.810112114696</v>
      </c>
      <c r="J57" s="18">
        <v>3115.5935226152437</v>
      </c>
      <c r="K57" s="18">
        <v>3298.7625789623398</v>
      </c>
      <c r="L57" s="18">
        <v>3743.4376762661682</v>
      </c>
      <c r="M57" s="18">
        <v>4433.4260049044251</v>
      </c>
      <c r="N57" s="18">
        <v>5210.8075848321869</v>
      </c>
      <c r="O57" s="30"/>
      <c r="P57" s="18">
        <v>604.40462143455056</v>
      </c>
      <c r="Q57" s="18">
        <v>600.38106244047196</v>
      </c>
      <c r="R57" s="18">
        <v>624.34167796410316</v>
      </c>
      <c r="S57" s="18">
        <v>639.94164550769847</v>
      </c>
      <c r="T57" s="18">
        <v>654.80772460674098</v>
      </c>
      <c r="U57" s="18">
        <v>671.35456419539025</v>
      </c>
      <c r="V57" s="18">
        <v>688.14310857616954</v>
      </c>
      <c r="W57" s="18">
        <v>704.71047521384844</v>
      </c>
      <c r="X57" s="18">
        <v>719.69881237092045</v>
      </c>
      <c r="Y57" s="18">
        <v>782.44771906556173</v>
      </c>
      <c r="Z57" s="18">
        <v>846.41789582328727</v>
      </c>
      <c r="AA57" s="18">
        <v>915.38802064355059</v>
      </c>
      <c r="AB57" s="30"/>
      <c r="AC57" s="18">
        <v>1229.4067785654493</v>
      </c>
      <c r="AD57" s="18">
        <v>45.413937559527987</v>
      </c>
      <c r="AE57" s="18">
        <v>1423.7559220358969</v>
      </c>
      <c r="AF57" s="18">
        <v>1814.5983544923015</v>
      </c>
      <c r="AG57" s="18">
        <v>1845.6622753932588</v>
      </c>
      <c r="AH57" s="18">
        <v>2028.4572699144255</v>
      </c>
      <c r="AI57" s="18">
        <v>2216.6670035385264</v>
      </c>
      <c r="AJ57" s="18">
        <v>2410.8830474013957</v>
      </c>
      <c r="AK57" s="18">
        <v>2579.0637665914192</v>
      </c>
      <c r="AL57" s="18">
        <v>2960.989957200607</v>
      </c>
      <c r="AM57" s="18">
        <v>3587.0081090811382</v>
      </c>
      <c r="AN57" s="18">
        <v>4295.4195641886363</v>
      </c>
      <c r="AO57" s="30"/>
      <c r="AP57" s="18">
        <v>734.12681454580377</v>
      </c>
      <c r="AQ57" s="18">
        <v>257.22173226233389</v>
      </c>
      <c r="AR57" s="18">
        <v>826.56208294254952</v>
      </c>
      <c r="AS57" s="18">
        <v>892.68704957795353</v>
      </c>
      <c r="AT57" s="18">
        <v>964.10201354418984</v>
      </c>
      <c r="AU57" s="18">
        <v>1041.2301746277251</v>
      </c>
      <c r="AV57" s="18">
        <v>1124.5285885979431</v>
      </c>
      <c r="AW57" s="18">
        <v>1214.4908756857785</v>
      </c>
      <c r="AX57" s="18">
        <v>1311.6501457406409</v>
      </c>
      <c r="AY57" s="18">
        <v>1784.4855426625336</v>
      </c>
      <c r="AZ57" s="18">
        <v>2373.3657717411697</v>
      </c>
      <c r="BA57" s="18">
        <v>3156.5764764157561</v>
      </c>
      <c r="BB57" s="30"/>
      <c r="BC57" s="29"/>
      <c r="BD57" s="29"/>
      <c r="BE57" s="30"/>
      <c r="BF57" s="30"/>
    </row>
    <row r="58" spans="1:58" s="11" customFormat="1" x14ac:dyDescent="0.35">
      <c r="A58" s="6" t="s">
        <v>21</v>
      </c>
      <c r="B58" s="6" t="s">
        <v>21</v>
      </c>
      <c r="C58" s="3">
        <v>2069.6456000000003</v>
      </c>
      <c r="D58" s="3">
        <v>1250.2170000000001</v>
      </c>
      <c r="E58" s="3">
        <v>2473.317</v>
      </c>
      <c r="F58" s="3">
        <v>2724.306</v>
      </c>
      <c r="G58" s="3">
        <v>2748.77</v>
      </c>
      <c r="H58" s="3">
        <v>2886.505218575925</v>
      </c>
      <c r="I58" s="3">
        <v>3043.887567428751</v>
      </c>
      <c r="J58" s="3">
        <v>3205.5096415940393</v>
      </c>
      <c r="K58" s="3">
        <v>3338.4673338309885</v>
      </c>
      <c r="L58" s="3">
        <v>3694.204579322794</v>
      </c>
      <c r="M58" s="3">
        <v>4260.1304450396847</v>
      </c>
      <c r="N58" s="3">
        <v>4811.49142952686</v>
      </c>
      <c r="O58" s="30"/>
      <c r="P58" s="3">
        <v>343.92505962454021</v>
      </c>
      <c r="Q58" s="3">
        <v>346.27958432340859</v>
      </c>
      <c r="R58" s="3">
        <v>359.29751046347513</v>
      </c>
      <c r="S58" s="3">
        <v>369.72574941889206</v>
      </c>
      <c r="T58" s="3">
        <v>379.5792359548127</v>
      </c>
      <c r="U58" s="3">
        <v>390.5035278534109</v>
      </c>
      <c r="V58" s="3">
        <v>401.93556294186317</v>
      </c>
      <c r="W58" s="3">
        <v>413.16816701918424</v>
      </c>
      <c r="X58" s="3">
        <v>422.79561250517639</v>
      </c>
      <c r="Y58" s="3">
        <v>465.63747386845898</v>
      </c>
      <c r="Z58" s="3">
        <v>512.81569550185486</v>
      </c>
      <c r="AA58" s="3">
        <v>563.72668316682507</v>
      </c>
      <c r="AB58" s="30"/>
      <c r="AC58" s="3">
        <v>1725.7205403754601</v>
      </c>
      <c r="AD58" s="3">
        <v>903.9374156765914</v>
      </c>
      <c r="AE58" s="3">
        <v>2114.0194895365248</v>
      </c>
      <c r="AF58" s="3">
        <v>2354.580250581108</v>
      </c>
      <c r="AG58" s="3">
        <v>2369.1907640451873</v>
      </c>
      <c r="AH58" s="3">
        <v>2496.001690722514</v>
      </c>
      <c r="AI58" s="3">
        <v>2641.9520044868877</v>
      </c>
      <c r="AJ58" s="3">
        <v>2792.3414745748551</v>
      </c>
      <c r="AK58" s="3">
        <v>2915.6717213258125</v>
      </c>
      <c r="AL58" s="3">
        <v>3228.567105454335</v>
      </c>
      <c r="AM58" s="3">
        <v>3747.3147495378298</v>
      </c>
      <c r="AN58" s="3">
        <v>4247.7647463600351</v>
      </c>
      <c r="AO58" s="30"/>
      <c r="AP58" s="3">
        <v>1774.2693058126747</v>
      </c>
      <c r="AQ58" s="3">
        <v>929.19444246709213</v>
      </c>
      <c r="AR58" s="3">
        <v>1900.8401181411455</v>
      </c>
      <c r="AS58" s="3">
        <v>1957.86532168538</v>
      </c>
      <c r="AT58" s="3">
        <v>2016.6012813359416</v>
      </c>
      <c r="AU58" s="3">
        <v>2077.0993197760199</v>
      </c>
      <c r="AV58" s="3">
        <v>2139.4122993693004</v>
      </c>
      <c r="AW58" s="3">
        <v>2203.5946683503794</v>
      </c>
      <c r="AX58" s="3">
        <v>2269.702508400891</v>
      </c>
      <c r="AY58" s="3">
        <v>2554.5701692843022</v>
      </c>
      <c r="AZ58" s="3">
        <v>3065.4842031411627</v>
      </c>
      <c r="BA58" s="3">
        <v>3678.5810437693949</v>
      </c>
      <c r="BB58" s="30"/>
      <c r="BC58" s="29"/>
      <c r="BD58" s="29"/>
      <c r="BE58" s="30"/>
      <c r="BF58" s="30"/>
    </row>
    <row r="59" spans="1:58" s="11" customFormat="1" x14ac:dyDescent="0.35">
      <c r="A59" s="7" t="s">
        <v>32</v>
      </c>
      <c r="B59" s="7" t="s">
        <v>32</v>
      </c>
      <c r="C59" s="18">
        <v>2475.7343999999998</v>
      </c>
      <c r="D59" s="18">
        <v>1686.7396000000001</v>
      </c>
      <c r="E59" s="18">
        <v>2826.4480000000003</v>
      </c>
      <c r="F59" s="18">
        <v>3214.08</v>
      </c>
      <c r="G59" s="18">
        <v>3214.7</v>
      </c>
      <c r="H59" s="18">
        <v>3454.2339094336094</v>
      </c>
      <c r="I59" s="18">
        <v>3764.480053445036</v>
      </c>
      <c r="J59" s="18">
        <v>4181.0995325139638</v>
      </c>
      <c r="K59" s="18">
        <v>4576.9044104216482</v>
      </c>
      <c r="L59" s="18">
        <v>5398.8708171713733</v>
      </c>
      <c r="M59" s="18">
        <v>6407.0964257662026</v>
      </c>
      <c r="N59" s="18">
        <v>7543.4921533164124</v>
      </c>
      <c r="O59" s="30"/>
      <c r="P59" s="18">
        <v>361.38666182319378</v>
      </c>
      <c r="Q59" s="18">
        <v>250.57888638401593</v>
      </c>
      <c r="R59" s="18">
        <v>49.859612343639377</v>
      </c>
      <c r="S59" s="18">
        <v>120.5215161619886</v>
      </c>
      <c r="T59" s="18">
        <v>191.8003502337292</v>
      </c>
      <c r="U59" s="18">
        <v>264.20701174475818</v>
      </c>
      <c r="V59" s="18">
        <v>337.7244570211036</v>
      </c>
      <c r="W59" s="18">
        <v>412.29526373909033</v>
      </c>
      <c r="X59" s="18">
        <v>484.48734604292395</v>
      </c>
      <c r="Y59" s="18">
        <v>766.23165218698796</v>
      </c>
      <c r="Z59" s="18">
        <v>841.49818808898453</v>
      </c>
      <c r="AA59" s="18">
        <v>916.78405368176107</v>
      </c>
      <c r="AB59" s="30"/>
      <c r="AC59" s="18">
        <v>2114.3477381768062</v>
      </c>
      <c r="AD59" s="18">
        <v>1436.1607136159839</v>
      </c>
      <c r="AE59" s="18">
        <v>2776.5883876563603</v>
      </c>
      <c r="AF59" s="18">
        <v>3093.5584838380114</v>
      </c>
      <c r="AG59" s="18">
        <v>3022.8996497662711</v>
      </c>
      <c r="AH59" s="18">
        <v>3190.026897688851</v>
      </c>
      <c r="AI59" s="18">
        <v>3426.7555964239318</v>
      </c>
      <c r="AJ59" s="18">
        <v>3768.8042687748739</v>
      </c>
      <c r="AK59" s="18">
        <v>4092.4170643787247</v>
      </c>
      <c r="AL59" s="18">
        <v>4632.6391649843863</v>
      </c>
      <c r="AM59" s="18">
        <v>5565.5982376772172</v>
      </c>
      <c r="AN59" s="18">
        <v>6626.7080996346522</v>
      </c>
      <c r="AO59" s="30"/>
      <c r="AP59" s="18">
        <v>1564.3912980106106</v>
      </c>
      <c r="AQ59" s="18">
        <v>1066.8453435499489</v>
      </c>
      <c r="AR59" s="18">
        <v>2028.5676622172796</v>
      </c>
      <c r="AS59" s="18">
        <v>2150.2817219503163</v>
      </c>
      <c r="AT59" s="18">
        <v>2279.2986252673354</v>
      </c>
      <c r="AU59" s="18">
        <v>2416.0565427833758</v>
      </c>
      <c r="AV59" s="18">
        <v>2561.0199353503785</v>
      </c>
      <c r="AW59" s="18">
        <v>2714.6811314714018</v>
      </c>
      <c r="AX59" s="18">
        <v>2877.5619993596856</v>
      </c>
      <c r="AY59" s="18">
        <v>3632.8557251631391</v>
      </c>
      <c r="AZ59" s="18">
        <v>4359.4268701957672</v>
      </c>
      <c r="BA59" s="18">
        <v>5231.3122442349204</v>
      </c>
      <c r="BB59" s="30"/>
      <c r="BC59" s="29"/>
      <c r="BD59" s="29"/>
      <c r="BE59" s="30"/>
      <c r="BF59" s="30"/>
    </row>
    <row r="60" spans="1:58" s="11" customFormat="1" x14ac:dyDescent="0.35">
      <c r="A60" s="6" t="s">
        <v>29</v>
      </c>
      <c r="B60" s="6" t="s">
        <v>29</v>
      </c>
      <c r="C60" s="3">
        <v>1016.9712</v>
      </c>
      <c r="D60" s="3">
        <v>1287.9866999999999</v>
      </c>
      <c r="E60" s="3">
        <v>1635.327</v>
      </c>
      <c r="F60" s="3">
        <v>1766.124</v>
      </c>
      <c r="G60" s="3">
        <v>1982.825</v>
      </c>
      <c r="H60" s="3">
        <v>2278.1316105288424</v>
      </c>
      <c r="I60" s="3">
        <v>2749.900731342228</v>
      </c>
      <c r="J60" s="3">
        <v>3338.1359170877613</v>
      </c>
      <c r="K60" s="3">
        <v>3909.6143780279754</v>
      </c>
      <c r="L60" s="3">
        <v>4898.1832518813044</v>
      </c>
      <c r="M60" s="3">
        <v>6291.4741672845148</v>
      </c>
      <c r="N60" s="3">
        <v>7792.6921921845969</v>
      </c>
      <c r="O60" s="30"/>
      <c r="P60" s="3">
        <v>17.422731949126668</v>
      </c>
      <c r="Q60" s="3">
        <v>21.858095828045968</v>
      </c>
      <c r="R60" s="3">
        <v>25.865966943002135</v>
      </c>
      <c r="S60" s="3">
        <v>28.213621135895004</v>
      </c>
      <c r="T60" s="3">
        <v>31.608207023571246</v>
      </c>
      <c r="U60" s="3">
        <v>35.906457700284506</v>
      </c>
      <c r="V60" s="3">
        <v>42.907119662371713</v>
      </c>
      <c r="W60" s="3">
        <v>51.213274387931847</v>
      </c>
      <c r="X60" s="3">
        <v>57.568291627980486</v>
      </c>
      <c r="Y60" s="3">
        <v>67.24708363775332</v>
      </c>
      <c r="Z60" s="3">
        <v>79.741148390734892</v>
      </c>
      <c r="AA60" s="3">
        <v>91.057903614880232</v>
      </c>
      <c r="AB60" s="30"/>
      <c r="AC60" s="3">
        <v>999.54846805087334</v>
      </c>
      <c r="AD60" s="3">
        <v>1266.1286041719541</v>
      </c>
      <c r="AE60" s="3">
        <v>1609.4610330569978</v>
      </c>
      <c r="AF60" s="3">
        <v>1737.9103788641048</v>
      </c>
      <c r="AG60" s="3">
        <v>1951.2167929764287</v>
      </c>
      <c r="AH60" s="3">
        <v>2242.2251528285578</v>
      </c>
      <c r="AI60" s="3">
        <v>2706.9936116798563</v>
      </c>
      <c r="AJ60" s="3">
        <v>3286.9226426998293</v>
      </c>
      <c r="AK60" s="3">
        <v>3852.0460863999947</v>
      </c>
      <c r="AL60" s="3">
        <v>4830.9361682435501</v>
      </c>
      <c r="AM60" s="3">
        <v>6211.7330188937804</v>
      </c>
      <c r="AN60" s="3">
        <v>7701.6342885697168</v>
      </c>
      <c r="AO60" s="30"/>
      <c r="AP60" s="3">
        <v>827.28371916437072</v>
      </c>
      <c r="AQ60" s="3">
        <v>814.43439889633532</v>
      </c>
      <c r="AR60" s="3">
        <v>1180.4922213199422</v>
      </c>
      <c r="AS60" s="3">
        <v>1298.5414434519366</v>
      </c>
      <c r="AT60" s="3">
        <v>1428.3955877971302</v>
      </c>
      <c r="AU60" s="3">
        <v>1714.0747053565565</v>
      </c>
      <c r="AV60" s="3">
        <v>2056.8896464278678</v>
      </c>
      <c r="AW60" s="3">
        <v>2468.2675757134411</v>
      </c>
      <c r="AX60" s="3">
        <v>2764.4596847990542</v>
      </c>
      <c r="AY60" s="3">
        <v>4349.9308339708114</v>
      </c>
      <c r="AZ60" s="3">
        <v>5350.4149257840982</v>
      </c>
      <c r="BA60" s="3">
        <v>6581.0103587144404</v>
      </c>
      <c r="BB60" s="30"/>
      <c r="BC60" s="29"/>
      <c r="BD60" s="29"/>
      <c r="BE60" s="30"/>
      <c r="BF60" s="30"/>
    </row>
    <row r="61" spans="1:58" s="11" customFormat="1" x14ac:dyDescent="0.35">
      <c r="A61" s="7" t="s">
        <v>27</v>
      </c>
      <c r="B61" s="7"/>
      <c r="C61" s="8">
        <v>7.5</v>
      </c>
      <c r="D61" s="8">
        <v>10.5</v>
      </c>
      <c r="E61" s="8">
        <v>16.5</v>
      </c>
      <c r="F61" s="8">
        <v>22.5</v>
      </c>
      <c r="G61" s="8">
        <v>28.5</v>
      </c>
      <c r="H61" s="8">
        <v>35.043099913388282</v>
      </c>
      <c r="I61" s="8">
        <v>41.785140506077205</v>
      </c>
      <c r="J61" s="8">
        <v>42.442923294186407</v>
      </c>
      <c r="K61" s="8">
        <v>43.111060916360849</v>
      </c>
      <c r="L61" s="8">
        <v>45.89045860084385</v>
      </c>
      <c r="M61" s="8">
        <v>49.618028805386778</v>
      </c>
      <c r="N61" s="8">
        <v>53.648380460659006</v>
      </c>
      <c r="O61" s="30"/>
      <c r="P61" s="8">
        <v>0.12951778136430769</v>
      </c>
      <c r="Q61" s="8">
        <v>0.17837103147158057</v>
      </c>
      <c r="R61" s="8">
        <v>0.28446874262449851</v>
      </c>
      <c r="S61" s="8">
        <v>0.38818961386757017</v>
      </c>
      <c r="T61" s="8">
        <v>0.49217827687908017</v>
      </c>
      <c r="U61" s="8">
        <v>0.59835424366508017</v>
      </c>
      <c r="V61" s="8">
        <v>0.70631156620170477</v>
      </c>
      <c r="W61" s="8">
        <v>0.70541700258859319</v>
      </c>
      <c r="X61" s="8">
        <v>0.68770191750972176</v>
      </c>
      <c r="Y61" s="8">
        <v>0.68253186159662416</v>
      </c>
      <c r="Z61" s="8">
        <v>0.6812894774222652</v>
      </c>
      <c r="AA61" s="8">
        <v>0.67912363891546501</v>
      </c>
      <c r="AB61" s="30"/>
      <c r="AC61" s="8">
        <v>7.3704822186356935</v>
      </c>
      <c r="AD61" s="8">
        <v>10.321628968528419</v>
      </c>
      <c r="AE61" s="8">
        <v>16.215531257375503</v>
      </c>
      <c r="AF61" s="8">
        <v>22.111810386132426</v>
      </c>
      <c r="AG61" s="8">
        <v>28.007821723120919</v>
      </c>
      <c r="AH61" s="8">
        <v>34.444745669723204</v>
      </c>
      <c r="AI61" s="8">
        <v>41.0788289398755</v>
      </c>
      <c r="AJ61" s="8">
        <v>41.737506291597811</v>
      </c>
      <c r="AK61" s="8">
        <v>42.423358998851128</v>
      </c>
      <c r="AL61" s="8">
        <v>45.207926739247227</v>
      </c>
      <c r="AM61" s="8">
        <v>48.93673932796451</v>
      </c>
      <c r="AN61" s="8">
        <v>52.969256821743542</v>
      </c>
      <c r="AO61" s="30"/>
      <c r="AP61" s="8">
        <v>17.762105341590164</v>
      </c>
      <c r="AQ61" s="8">
        <v>25.356175582644081</v>
      </c>
      <c r="AR61" s="8">
        <v>58.406227335229936</v>
      </c>
      <c r="AS61" s="8">
        <v>58.406227335229936</v>
      </c>
      <c r="AT61" s="8">
        <v>58.406227335229936</v>
      </c>
      <c r="AU61" s="8">
        <v>58.406227335229936</v>
      </c>
      <c r="AV61" s="8">
        <v>58.406227335229936</v>
      </c>
      <c r="AW61" s="8">
        <v>58.406227335229936</v>
      </c>
      <c r="AX61" s="8">
        <v>58.406227335229936</v>
      </c>
      <c r="AY61" s="8">
        <v>58.406227335229936</v>
      </c>
      <c r="AZ61" s="8">
        <v>58.406227335229936</v>
      </c>
      <c r="BA61" s="8">
        <v>58.406227335229936</v>
      </c>
      <c r="BB61" s="30"/>
      <c r="BC61" s="29"/>
      <c r="BD61" s="29"/>
      <c r="BE61" s="30"/>
      <c r="BF61" s="30"/>
    </row>
    <row r="62" spans="1:58" s="11" customFormat="1" x14ac:dyDescent="0.35">
      <c r="A62" s="6" t="s">
        <v>30</v>
      </c>
      <c r="B62" s="6"/>
      <c r="C62" s="3">
        <v>732.92899999999997</v>
      </c>
      <c r="D62" s="3">
        <v>764.97384</v>
      </c>
      <c r="E62" s="3">
        <v>930.32799999999997</v>
      </c>
      <c r="F62" s="3">
        <v>1028.6099999999999</v>
      </c>
      <c r="G62" s="3">
        <v>1076.355</v>
      </c>
      <c r="H62" s="3">
        <v>1221.2825042423758</v>
      </c>
      <c r="I62" s="3">
        <v>1468.0048418462839</v>
      </c>
      <c r="J62" s="3">
        <v>1755.2035134292489</v>
      </c>
      <c r="K62" s="3">
        <v>2051.080574864061</v>
      </c>
      <c r="L62" s="3">
        <v>2540.2408411504884</v>
      </c>
      <c r="M62" s="3">
        <v>3036.0169203153819</v>
      </c>
      <c r="N62" s="3">
        <v>3595.5740677849894</v>
      </c>
      <c r="O62" s="30"/>
      <c r="P62" s="3">
        <v>103.06512209471286</v>
      </c>
      <c r="Q62" s="3">
        <v>103.60136860877337</v>
      </c>
      <c r="R62" s="3">
        <v>106.65846026860667</v>
      </c>
      <c r="S62" s="3">
        <v>107.44676062179434</v>
      </c>
      <c r="T62" s="3">
        <v>108.8325112540509</v>
      </c>
      <c r="U62" s="3">
        <v>110.99701460027622</v>
      </c>
      <c r="V62" s="3">
        <v>114.76036407806832</v>
      </c>
      <c r="W62" s="3">
        <v>118.87499378570013</v>
      </c>
      <c r="X62" s="3">
        <v>122.20365315401958</v>
      </c>
      <c r="Y62" s="3">
        <v>126.86725451017486</v>
      </c>
      <c r="Z62" s="3">
        <v>130.46498183576944</v>
      </c>
      <c r="AA62" s="3">
        <v>134.02923301149804</v>
      </c>
      <c r="AB62" s="30"/>
      <c r="AC62" s="3">
        <v>629.86387790528715</v>
      </c>
      <c r="AD62" s="3">
        <v>661.37247139122667</v>
      </c>
      <c r="AE62" s="3">
        <v>823.66953973139334</v>
      </c>
      <c r="AF62" s="3">
        <v>921.16323937820562</v>
      </c>
      <c r="AG62" s="3">
        <v>967.52248874594909</v>
      </c>
      <c r="AH62" s="3">
        <v>1110.2854896420995</v>
      </c>
      <c r="AI62" s="3">
        <v>1353.2444777682156</v>
      </c>
      <c r="AJ62" s="3">
        <v>1636.3285196435488</v>
      </c>
      <c r="AK62" s="3">
        <v>1928.8769217100414</v>
      </c>
      <c r="AL62" s="3">
        <v>2413.3735866403135</v>
      </c>
      <c r="AM62" s="3">
        <v>2905.5519384796125</v>
      </c>
      <c r="AN62" s="3">
        <v>3461.5448347734914</v>
      </c>
      <c r="AO62" s="30"/>
      <c r="AP62" s="3">
        <v>759.66734758183361</v>
      </c>
      <c r="AQ62" s="3">
        <v>756.03063713889139</v>
      </c>
      <c r="AR62" s="3">
        <v>884.00774193059215</v>
      </c>
      <c r="AS62" s="3">
        <v>971.16323937820562</v>
      </c>
      <c r="AT62" s="3">
        <v>1017.5224887459491</v>
      </c>
      <c r="AU62" s="3">
        <v>1160.2854896420995</v>
      </c>
      <c r="AV62" s="3">
        <v>1403.2444777682156</v>
      </c>
      <c r="AW62" s="3">
        <v>1686.3285196435488</v>
      </c>
      <c r="AX62" s="3">
        <v>1978.8769217100414</v>
      </c>
      <c r="AY62" s="3">
        <v>2463.3735866403135</v>
      </c>
      <c r="AZ62" s="3">
        <v>2955.5519384796125</v>
      </c>
      <c r="BA62" s="3">
        <v>3511.5448347734914</v>
      </c>
      <c r="BB62" s="30"/>
      <c r="BC62" s="29"/>
      <c r="BD62" s="29"/>
      <c r="BE62" s="30"/>
      <c r="BF62" s="30"/>
    </row>
    <row r="63" spans="1:58" s="11" customFormat="1" x14ac:dyDescent="0.35">
      <c r="A63" s="7" t="s">
        <v>26</v>
      </c>
      <c r="B63" s="7"/>
      <c r="C63" s="8">
        <v>0</v>
      </c>
      <c r="D63" s="8">
        <v>0</v>
      </c>
      <c r="E63" s="8">
        <v>0</v>
      </c>
      <c r="F63" s="8">
        <v>1.2330000000000001</v>
      </c>
      <c r="G63" s="8">
        <v>1.26</v>
      </c>
      <c r="H63" s="8">
        <v>1.2798349533585285</v>
      </c>
      <c r="I63" s="8">
        <v>1.2999821490779577</v>
      </c>
      <c r="J63" s="8">
        <v>1.3204465024857999</v>
      </c>
      <c r="K63" s="8">
        <v>1.3412330062867821</v>
      </c>
      <c r="L63" s="8">
        <v>1.4277031564706977</v>
      </c>
      <c r="M63" s="8">
        <v>1.5436720072787002</v>
      </c>
      <c r="N63" s="8">
        <v>1.6690607254427252</v>
      </c>
      <c r="O63" s="30"/>
      <c r="P63" s="8">
        <v>0</v>
      </c>
      <c r="Q63" s="8">
        <v>0</v>
      </c>
      <c r="R63" s="8">
        <v>0</v>
      </c>
      <c r="S63" s="8">
        <v>3.1055169109405614E-2</v>
      </c>
      <c r="T63" s="8">
        <v>3.108494380288928E-2</v>
      </c>
      <c r="U63" s="8">
        <v>3.1218482278178097E-2</v>
      </c>
      <c r="V63" s="8">
        <v>3.1391625164520209E-2</v>
      </c>
      <c r="W63" s="8">
        <v>3.1351866781715247E-2</v>
      </c>
      <c r="X63" s="8">
        <v>3.0564529667098748E-2</v>
      </c>
      <c r="Y63" s="8">
        <v>3.0334749404294408E-2</v>
      </c>
      <c r="Z63" s="8">
        <v>3.0279532329878449E-2</v>
      </c>
      <c r="AA63" s="8">
        <v>3.0183272840687333E-2</v>
      </c>
      <c r="AB63" s="30"/>
      <c r="AC63" s="8">
        <v>0</v>
      </c>
      <c r="AD63" s="8">
        <v>0</v>
      </c>
      <c r="AE63" s="8">
        <v>0</v>
      </c>
      <c r="AF63" s="8">
        <v>1.2019448308905945</v>
      </c>
      <c r="AG63" s="8">
        <v>1.2289150561971107</v>
      </c>
      <c r="AH63" s="8">
        <v>1.2486164710803505</v>
      </c>
      <c r="AI63" s="8">
        <v>1.2685905239134376</v>
      </c>
      <c r="AJ63" s="8">
        <v>1.2890946357040847</v>
      </c>
      <c r="AK63" s="8">
        <v>1.3106684766196834</v>
      </c>
      <c r="AL63" s="8">
        <v>1.3973684070664032</v>
      </c>
      <c r="AM63" s="8">
        <v>1.5133924749488219</v>
      </c>
      <c r="AN63" s="8">
        <v>1.638877452602038</v>
      </c>
      <c r="AO63" s="30"/>
      <c r="AP63" s="8">
        <v>0</v>
      </c>
      <c r="AQ63" s="8">
        <v>0</v>
      </c>
      <c r="AR63" s="8">
        <v>0</v>
      </c>
      <c r="AS63" s="8">
        <v>0</v>
      </c>
      <c r="AT63" s="8">
        <v>0</v>
      </c>
      <c r="AU63" s="8">
        <v>0</v>
      </c>
      <c r="AV63" s="8">
        <v>0</v>
      </c>
      <c r="AW63" s="8">
        <v>0</v>
      </c>
      <c r="AX63" s="8">
        <v>0</v>
      </c>
      <c r="AY63" s="8">
        <v>0</v>
      </c>
      <c r="AZ63" s="8">
        <v>0</v>
      </c>
      <c r="BA63" s="8">
        <v>0</v>
      </c>
      <c r="BB63" s="30"/>
      <c r="BC63" s="29"/>
      <c r="BD63" s="29"/>
      <c r="BE63" s="30"/>
      <c r="BF63" s="30"/>
    </row>
    <row r="64" spans="1:58" s="11" customFormat="1" x14ac:dyDescent="0.35">
      <c r="A64" s="6" t="s">
        <v>28</v>
      </c>
      <c r="B64" s="6"/>
      <c r="C64" s="3">
        <v>0</v>
      </c>
      <c r="D64" s="3">
        <v>0</v>
      </c>
      <c r="E64" s="3">
        <v>0</v>
      </c>
      <c r="F64" s="3">
        <v>1.125</v>
      </c>
      <c r="G64" s="3">
        <v>1.1427097797844004</v>
      </c>
      <c r="H64" s="3">
        <v>1.1606983473910337</v>
      </c>
      <c r="I64" s="3">
        <v>1.1789700915051784</v>
      </c>
      <c r="J64" s="3">
        <v>1.1975294698989125</v>
      </c>
      <c r="K64" s="3">
        <v>1.216381010518681</v>
      </c>
      <c r="L64" s="3">
        <v>1.2948018726413684</v>
      </c>
      <c r="M64" s="3">
        <v>1.3999754757911003</v>
      </c>
      <c r="N64" s="3">
        <v>1.5136920746170219</v>
      </c>
      <c r="O64" s="30"/>
      <c r="P64" s="3">
        <v>340.00129535074444</v>
      </c>
      <c r="Q64" s="3">
        <v>350.81522894661265</v>
      </c>
      <c r="R64" s="3">
        <v>370.87641121119452</v>
      </c>
      <c r="S64" s="3">
        <v>388.86323516968156</v>
      </c>
      <c r="T64" s="3">
        <v>406.60633903860582</v>
      </c>
      <c r="U64" s="3">
        <v>425.63510223437351</v>
      </c>
      <c r="V64" s="3">
        <v>445.06537871839305</v>
      </c>
      <c r="W64" s="3">
        <v>464.84455830473689</v>
      </c>
      <c r="X64" s="3">
        <v>485.03541386520493</v>
      </c>
      <c r="Y64" s="3">
        <v>571.0018559495046</v>
      </c>
      <c r="Z64" s="3">
        <v>593.25943764307794</v>
      </c>
      <c r="AA64" s="3">
        <v>652.71282134034072</v>
      </c>
      <c r="AB64" s="30"/>
      <c r="AC64" s="3">
        <v>-340.00129535074444</v>
      </c>
      <c r="AD64" s="3">
        <v>-350.81522894661265</v>
      </c>
      <c r="AE64" s="3">
        <v>-370.87641121119452</v>
      </c>
      <c r="AF64" s="3">
        <v>-387.73823516968156</v>
      </c>
      <c r="AG64" s="3">
        <v>-405.46362925882141</v>
      </c>
      <c r="AH64" s="3">
        <v>-424.47440388698249</v>
      </c>
      <c r="AI64" s="3">
        <v>-443.88640862688789</v>
      </c>
      <c r="AJ64" s="3">
        <v>-463.64702883483795</v>
      </c>
      <c r="AK64" s="3">
        <v>-483.81903285468627</v>
      </c>
      <c r="AL64" s="3">
        <v>-569.70705407686319</v>
      </c>
      <c r="AM64" s="3">
        <v>-591.85946216728689</v>
      </c>
      <c r="AN64" s="3">
        <v>-651.19912926572374</v>
      </c>
      <c r="AO64" s="30"/>
      <c r="AP64" s="3">
        <v>0.29883487295118238</v>
      </c>
      <c r="AQ64" s="3">
        <v>32.257119937975446</v>
      </c>
      <c r="AR64" s="3">
        <v>0</v>
      </c>
      <c r="AS64" s="3">
        <v>0</v>
      </c>
      <c r="AT64" s="3">
        <v>0</v>
      </c>
      <c r="AU64" s="3">
        <v>0</v>
      </c>
      <c r="AV64" s="3">
        <v>0</v>
      </c>
      <c r="AW64" s="3">
        <v>0</v>
      </c>
      <c r="AX64" s="3">
        <v>0</v>
      </c>
      <c r="AY64" s="3">
        <v>0</v>
      </c>
      <c r="AZ64" s="3">
        <v>0</v>
      </c>
      <c r="BA64" s="3">
        <v>0</v>
      </c>
      <c r="BB64" s="30"/>
      <c r="BC64" s="29"/>
      <c r="BD64" s="29"/>
      <c r="BE64" s="30"/>
      <c r="BF64" s="30"/>
    </row>
    <row r="65" spans="1:58" s="11" customFormat="1" x14ac:dyDescent="0.35">
      <c r="A65" s="7" t="s">
        <v>31</v>
      </c>
      <c r="B65" s="7"/>
      <c r="C65" s="8">
        <v>63.902999999999999</v>
      </c>
      <c r="D65" s="8">
        <v>79.2</v>
      </c>
      <c r="E65" s="8">
        <v>90</v>
      </c>
      <c r="F65" s="8">
        <v>123.08</v>
      </c>
      <c r="G65" s="8">
        <v>120.75</v>
      </c>
      <c r="H65" s="8">
        <v>123.41265621671525</v>
      </c>
      <c r="I65" s="8">
        <v>126.12922041649232</v>
      </c>
      <c r="J65" s="8">
        <v>128.90073000456616</v>
      </c>
      <c r="K65" s="8">
        <v>131.72824168888036</v>
      </c>
      <c r="L65" s="8">
        <v>143.62013895449277</v>
      </c>
      <c r="M65" s="8">
        <v>159.88031503957961</v>
      </c>
      <c r="N65" s="8">
        <v>177.8344463418141</v>
      </c>
      <c r="O65" s="30"/>
      <c r="P65" s="8">
        <v>1.2330092785882092</v>
      </c>
      <c r="Q65" s="8">
        <v>1.2231156443765523</v>
      </c>
      <c r="R65" s="8">
        <v>1.5516476870427194</v>
      </c>
      <c r="S65" s="8">
        <v>2.0703446072937077</v>
      </c>
      <c r="T65" s="8">
        <v>2.085281646777156</v>
      </c>
      <c r="U65" s="8">
        <v>2.1072475537770217</v>
      </c>
      <c r="V65" s="8">
        <v>2.1320145424236641</v>
      </c>
      <c r="W65" s="8">
        <v>2.1423775634172086</v>
      </c>
      <c r="X65" s="8">
        <v>2.1013114146130389</v>
      </c>
      <c r="Y65" s="8">
        <v>2.1360719372190649</v>
      </c>
      <c r="Z65" s="8">
        <v>2.1952660939161879</v>
      </c>
      <c r="AA65" s="8">
        <v>2.2511690993679303</v>
      </c>
      <c r="AB65" s="30"/>
      <c r="AC65" s="8">
        <v>62.669990721411793</v>
      </c>
      <c r="AD65" s="8">
        <v>77.976884355623454</v>
      </c>
      <c r="AE65" s="8">
        <v>88.448352312957283</v>
      </c>
      <c r="AF65" s="8">
        <v>121.00965539270629</v>
      </c>
      <c r="AG65" s="8">
        <v>118.66471835322284</v>
      </c>
      <c r="AH65" s="8">
        <v>121.30540866293822</v>
      </c>
      <c r="AI65" s="8">
        <v>123.99720587406865</v>
      </c>
      <c r="AJ65" s="8">
        <v>126.75835244114894</v>
      </c>
      <c r="AK65" s="8">
        <v>129.62693027426732</v>
      </c>
      <c r="AL65" s="8">
        <v>141.4840670172737</v>
      </c>
      <c r="AM65" s="8">
        <v>157.68504894566343</v>
      </c>
      <c r="AN65" s="8">
        <v>175.58327724244617</v>
      </c>
      <c r="AO65" s="30"/>
      <c r="AP65" s="8">
        <v>21.274189081087503</v>
      </c>
      <c r="AQ65" s="8">
        <v>24.334406326356955</v>
      </c>
      <c r="AR65" s="8">
        <v>54.61096222194395</v>
      </c>
      <c r="AS65" s="8">
        <v>54.61096222194395</v>
      </c>
      <c r="AT65" s="8">
        <v>54.61096222194395</v>
      </c>
      <c r="AU65" s="8">
        <v>54.61096222194395</v>
      </c>
      <c r="AV65" s="8">
        <v>54.61096222194395</v>
      </c>
      <c r="AW65" s="8">
        <v>54.61096222194395</v>
      </c>
      <c r="AX65" s="8">
        <v>54.61096222194395</v>
      </c>
      <c r="AY65" s="8">
        <v>54.61096222194395</v>
      </c>
      <c r="AZ65" s="8">
        <v>54.61096222194395</v>
      </c>
      <c r="BA65" s="8">
        <v>54.61096222194395</v>
      </c>
      <c r="BB65" s="30"/>
      <c r="BC65" s="29"/>
      <c r="BD65" s="29"/>
      <c r="BE65" s="30"/>
      <c r="BF65" s="30"/>
    </row>
    <row r="66" spans="1:58" s="11" customFormat="1" x14ac:dyDescent="0.35">
      <c r="A66" s="32" t="s">
        <v>92</v>
      </c>
      <c r="B66" s="32" t="s">
        <v>92</v>
      </c>
      <c r="C66" s="16"/>
      <c r="D66" s="16"/>
      <c r="E66" s="16"/>
      <c r="F66" s="16"/>
      <c r="G66" s="16"/>
      <c r="H66" s="16"/>
      <c r="I66" s="16"/>
      <c r="J66" s="16"/>
      <c r="K66" s="16"/>
      <c r="L66" s="16"/>
      <c r="M66" s="16"/>
      <c r="N66" s="16"/>
      <c r="O66" s="19"/>
      <c r="P66" s="32"/>
      <c r="Q66" s="32"/>
      <c r="R66" s="32"/>
      <c r="S66" s="32"/>
      <c r="T66" s="32"/>
      <c r="U66" s="32"/>
      <c r="V66" s="32"/>
      <c r="W66" s="32"/>
      <c r="X66" s="32"/>
      <c r="Y66" s="32"/>
      <c r="Z66" s="32"/>
      <c r="AA66" s="32"/>
      <c r="AB66" s="19"/>
      <c r="AC66" s="32"/>
      <c r="AD66" s="32"/>
      <c r="AE66" s="32"/>
      <c r="AF66" s="32"/>
      <c r="AG66" s="32"/>
      <c r="AH66" s="32"/>
      <c r="AI66" s="32"/>
      <c r="AJ66" s="32"/>
      <c r="AK66" s="32"/>
      <c r="AL66" s="32"/>
      <c r="AM66" s="32"/>
      <c r="AN66" s="32"/>
      <c r="AO66" s="19"/>
      <c r="AP66" s="32"/>
      <c r="AQ66" s="16"/>
      <c r="AR66" s="16"/>
      <c r="AS66" s="16"/>
      <c r="AT66" s="16"/>
      <c r="AU66" s="16"/>
      <c r="AV66" s="16"/>
      <c r="AW66" s="16"/>
      <c r="AX66" s="16"/>
      <c r="AY66" s="16"/>
      <c r="AZ66" s="16"/>
      <c r="BA66" s="16"/>
      <c r="BB66" s="19"/>
      <c r="BC66" s="29"/>
      <c r="BD66" s="29"/>
      <c r="BE66" s="30"/>
      <c r="BF66" s="19"/>
    </row>
    <row r="67" spans="1:58" s="11" customFormat="1" x14ac:dyDescent="0.35">
      <c r="A67" s="13" t="s">
        <v>40</v>
      </c>
      <c r="B67" s="13" t="s">
        <v>89</v>
      </c>
      <c r="C67" s="13" t="s">
        <v>35</v>
      </c>
      <c r="D67" s="13"/>
      <c r="E67" s="13"/>
      <c r="F67" s="13"/>
      <c r="G67" s="13"/>
      <c r="H67" s="13"/>
      <c r="I67" s="13"/>
      <c r="J67" s="13"/>
      <c r="K67" s="13"/>
      <c r="L67" s="13"/>
      <c r="M67" s="13"/>
      <c r="N67" s="13"/>
      <c r="O67" s="22"/>
      <c r="P67" s="13" t="s">
        <v>36</v>
      </c>
      <c r="Q67" s="13"/>
      <c r="R67" s="13"/>
      <c r="S67" s="13"/>
      <c r="T67" s="13"/>
      <c r="U67" s="13"/>
      <c r="V67" s="13"/>
      <c r="W67" s="13"/>
      <c r="X67" s="13"/>
      <c r="Y67" s="13"/>
      <c r="Z67" s="13"/>
      <c r="AA67" s="13"/>
      <c r="AB67" s="22"/>
      <c r="AC67" s="13" t="s">
        <v>38</v>
      </c>
      <c r="AD67" s="13"/>
      <c r="AE67" s="13"/>
      <c r="AF67" s="13"/>
      <c r="AG67" s="13"/>
      <c r="AH67" s="13"/>
      <c r="AI67" s="13"/>
      <c r="AJ67" s="13"/>
      <c r="AK67" s="13"/>
      <c r="AL67" s="13"/>
      <c r="AM67" s="13"/>
      <c r="AN67" s="13"/>
      <c r="AO67" s="22"/>
      <c r="AP67" s="13" t="s">
        <v>37</v>
      </c>
      <c r="AQ67" s="13"/>
      <c r="AR67" s="13"/>
      <c r="AS67" s="13"/>
      <c r="AT67" s="13"/>
      <c r="AU67" s="13"/>
      <c r="AV67" s="13"/>
      <c r="AW67" s="13"/>
      <c r="AX67" s="13"/>
      <c r="AY67" s="13"/>
      <c r="AZ67" s="13"/>
      <c r="BA67" s="13"/>
      <c r="BB67" s="22"/>
      <c r="BC67" s="22"/>
      <c r="BD67" s="22"/>
      <c r="BE67" s="22"/>
      <c r="BF67" s="22"/>
    </row>
    <row r="68" spans="1:58" s="11" customFormat="1" x14ac:dyDescent="0.35">
      <c r="A68" s="1" t="s">
        <v>34</v>
      </c>
      <c r="B68" s="1" t="s">
        <v>90</v>
      </c>
      <c r="C68" s="4">
        <v>30711.735312562818</v>
      </c>
      <c r="D68" s="4">
        <v>30314.85496516039</v>
      </c>
      <c r="E68" s="4">
        <v>31208.168877205946</v>
      </c>
      <c r="F68" s="4">
        <v>32637.14097185227</v>
      </c>
      <c r="G68" s="4">
        <v>34407.640120288386</v>
      </c>
      <c r="H68" s="4">
        <v>35212.872648618126</v>
      </c>
      <c r="I68" s="4">
        <v>36164.640237533298</v>
      </c>
      <c r="J68" s="4">
        <v>37357.031316735665</v>
      </c>
      <c r="K68" s="4">
        <v>38703.369407518941</v>
      </c>
      <c r="L68" s="4">
        <v>44260.903703603668</v>
      </c>
      <c r="M68" s="4">
        <v>51507.80409220959</v>
      </c>
      <c r="N68" s="4">
        <v>59426.328344295012</v>
      </c>
      <c r="O68" s="20"/>
      <c r="P68" s="4">
        <v>15808.659739843804</v>
      </c>
      <c r="Q68" s="4">
        <v>15794.655780804598</v>
      </c>
      <c r="R68" s="4">
        <v>16230.167370380697</v>
      </c>
      <c r="S68" s="4">
        <v>17157.73126896266</v>
      </c>
      <c r="T68" s="4">
        <v>18044.243202433936</v>
      </c>
      <c r="U68" s="4">
        <v>18866.737154045335</v>
      </c>
      <c r="V68" s="4">
        <v>19814.496258082872</v>
      </c>
      <c r="W68" s="4">
        <v>20754.470079401464</v>
      </c>
      <c r="X68" s="4">
        <v>21847.295163684175</v>
      </c>
      <c r="Y68" s="4">
        <v>26371.678056183315</v>
      </c>
      <c r="Z68" s="4">
        <v>32235.788851908306</v>
      </c>
      <c r="AA68" s="4">
        <v>38665.952455555554</v>
      </c>
      <c r="AB68" s="20"/>
      <c r="AC68" s="4">
        <v>14903.075572719014</v>
      </c>
      <c r="AD68" s="4">
        <v>14520.199184355788</v>
      </c>
      <c r="AE68" s="4">
        <v>14978.001506825249</v>
      </c>
      <c r="AF68" s="4">
        <v>15479.409702889618</v>
      </c>
      <c r="AG68" s="4">
        <v>16363.396917854463</v>
      </c>
      <c r="AH68" s="4">
        <v>16346.135494572791</v>
      </c>
      <c r="AI68" s="4">
        <v>16350.143979450435</v>
      </c>
      <c r="AJ68" s="4">
        <v>16602.561237334197</v>
      </c>
      <c r="AK68" s="4">
        <v>16856.074243834766</v>
      </c>
      <c r="AL68" s="4">
        <v>17889.225647420346</v>
      </c>
      <c r="AM68" s="4">
        <v>19272.01524030128</v>
      </c>
      <c r="AN68" s="4">
        <v>20760.375888739472</v>
      </c>
      <c r="AO68" s="20"/>
      <c r="AP68" s="4">
        <v>14533.838146349903</v>
      </c>
      <c r="AQ68" s="4">
        <v>14574.422890498776</v>
      </c>
      <c r="AR68" s="4">
        <v>14949.732568954125</v>
      </c>
      <c r="AS68" s="4">
        <v>15846.716523091372</v>
      </c>
      <c r="AT68" s="4">
        <v>16322.118018784115</v>
      </c>
      <c r="AU68" s="4">
        <v>16322.118018784115</v>
      </c>
      <c r="AV68" s="4">
        <v>16322.118018784113</v>
      </c>
      <c r="AW68" s="4">
        <v>16566.949789065879</v>
      </c>
      <c r="AX68" s="4">
        <v>16815.454035901865</v>
      </c>
      <c r="AY68" s="4">
        <v>17847.310000916284</v>
      </c>
      <c r="AZ68" s="4">
        <v>19226.621576352736</v>
      </c>
      <c r="BA68" s="4">
        <v>20712.531872942971</v>
      </c>
      <c r="BB68" s="29"/>
      <c r="BC68" s="29"/>
      <c r="BD68" s="29"/>
      <c r="BE68" s="30"/>
      <c r="BF68" s="20"/>
    </row>
    <row r="69" spans="1:58" s="11" customFormat="1" x14ac:dyDescent="0.35">
      <c r="A69" s="1" t="s">
        <v>88</v>
      </c>
      <c r="B69" s="1" t="s">
        <v>91</v>
      </c>
      <c r="C69" s="4">
        <f>SUBTOTAL(9,C70:C96)</f>
        <v>30711.735312562818</v>
      </c>
      <c r="D69" s="4">
        <f t="shared" ref="D69:N69" si="41">SUBTOTAL(9,D70:D96)</f>
        <v>30314.85496516039</v>
      </c>
      <c r="E69" s="4">
        <f t="shared" si="41"/>
        <v>31208.168877205946</v>
      </c>
      <c r="F69" s="4">
        <f t="shared" si="41"/>
        <v>32637.14097185227</v>
      </c>
      <c r="G69" s="4">
        <f t="shared" si="41"/>
        <v>34407.640120288386</v>
      </c>
      <c r="H69" s="4">
        <f t="shared" si="41"/>
        <v>35212.872648618126</v>
      </c>
      <c r="I69" s="4">
        <f t="shared" si="41"/>
        <v>36164.640237533298</v>
      </c>
      <c r="J69" s="4">
        <f t="shared" si="41"/>
        <v>37357.031316735665</v>
      </c>
      <c r="K69" s="4">
        <f t="shared" si="41"/>
        <v>38703.369407518941</v>
      </c>
      <c r="L69" s="4">
        <f t="shared" si="41"/>
        <v>44260.903703603668</v>
      </c>
      <c r="M69" s="4">
        <f t="shared" si="41"/>
        <v>51507.80409220959</v>
      </c>
      <c r="N69" s="4">
        <f t="shared" si="41"/>
        <v>59426.328344295012</v>
      </c>
      <c r="O69" s="20"/>
      <c r="P69" s="4">
        <f t="shared" ref="P69:AA69" si="42">SUBTOTAL(9,P70:P96)</f>
        <v>15808.659739843804</v>
      </c>
      <c r="Q69" s="4">
        <f t="shared" si="42"/>
        <v>15794.655780804598</v>
      </c>
      <c r="R69" s="4">
        <f t="shared" si="42"/>
        <v>16230.167370380697</v>
      </c>
      <c r="S69" s="4">
        <f t="shared" si="42"/>
        <v>17157.73126896266</v>
      </c>
      <c r="T69" s="4">
        <f t="shared" si="42"/>
        <v>18044.243202433936</v>
      </c>
      <c r="U69" s="4">
        <f t="shared" si="42"/>
        <v>18866.737154045335</v>
      </c>
      <c r="V69" s="4">
        <f t="shared" si="42"/>
        <v>19814.496258082872</v>
      </c>
      <c r="W69" s="4">
        <f t="shared" si="42"/>
        <v>20754.470079401464</v>
      </c>
      <c r="X69" s="4">
        <f t="shared" si="42"/>
        <v>21847.295163684175</v>
      </c>
      <c r="Y69" s="4">
        <f t="shared" si="42"/>
        <v>26371.678056183315</v>
      </c>
      <c r="Z69" s="4">
        <f t="shared" si="42"/>
        <v>32235.788851908306</v>
      </c>
      <c r="AA69" s="4">
        <f t="shared" si="42"/>
        <v>38665.952455555554</v>
      </c>
      <c r="AB69" s="20"/>
      <c r="AC69" s="4">
        <f t="shared" ref="AC69:AN69" si="43">SUBTOTAL(9,AC70:AC96)</f>
        <v>14903.075572719014</v>
      </c>
      <c r="AD69" s="4">
        <f t="shared" si="43"/>
        <v>14520.199184355788</v>
      </c>
      <c r="AE69" s="4">
        <f t="shared" si="43"/>
        <v>14978.001506825249</v>
      </c>
      <c r="AF69" s="4">
        <f t="shared" si="43"/>
        <v>15479.409702889618</v>
      </c>
      <c r="AG69" s="4">
        <f t="shared" si="43"/>
        <v>16363.396917854463</v>
      </c>
      <c r="AH69" s="4">
        <f t="shared" si="43"/>
        <v>16346.135494572791</v>
      </c>
      <c r="AI69" s="4">
        <f t="shared" si="43"/>
        <v>16350.143979450435</v>
      </c>
      <c r="AJ69" s="4">
        <f t="shared" si="43"/>
        <v>16602.561237334197</v>
      </c>
      <c r="AK69" s="4">
        <f t="shared" si="43"/>
        <v>16856.074243834766</v>
      </c>
      <c r="AL69" s="4">
        <f t="shared" si="43"/>
        <v>17889.225647420346</v>
      </c>
      <c r="AM69" s="4">
        <f t="shared" si="43"/>
        <v>19272.01524030128</v>
      </c>
      <c r="AN69" s="4">
        <f t="shared" si="43"/>
        <v>20760.375888739472</v>
      </c>
      <c r="AO69" s="20"/>
      <c r="AP69" s="4">
        <f t="shared" ref="AP69:BA69" si="44">SUBTOTAL(9,AP70:AP96)</f>
        <v>14533.838146349903</v>
      </c>
      <c r="AQ69" s="4">
        <f t="shared" si="44"/>
        <v>14574.422890498776</v>
      </c>
      <c r="AR69" s="4">
        <f t="shared" si="44"/>
        <v>14949.732568954125</v>
      </c>
      <c r="AS69" s="4">
        <f t="shared" si="44"/>
        <v>15846.716523091372</v>
      </c>
      <c r="AT69" s="4">
        <f t="shared" si="44"/>
        <v>16322.118018784115</v>
      </c>
      <c r="AU69" s="4">
        <f t="shared" si="44"/>
        <v>16322.118018784115</v>
      </c>
      <c r="AV69" s="4">
        <f t="shared" si="44"/>
        <v>16322.118018784113</v>
      </c>
      <c r="AW69" s="4">
        <f t="shared" si="44"/>
        <v>16566.949789065879</v>
      </c>
      <c r="AX69" s="4">
        <f t="shared" si="44"/>
        <v>16815.454035901865</v>
      </c>
      <c r="AY69" s="4">
        <f t="shared" si="44"/>
        <v>17847.310000916284</v>
      </c>
      <c r="AZ69" s="4">
        <f t="shared" si="44"/>
        <v>19226.621576352736</v>
      </c>
      <c r="BA69" s="4">
        <f t="shared" si="44"/>
        <v>20712.531872942971</v>
      </c>
      <c r="BB69" s="29"/>
      <c r="BC69" s="29"/>
      <c r="BD69" s="29"/>
      <c r="BE69" s="30"/>
      <c r="BF69" s="20"/>
    </row>
    <row r="70" spans="1:58" s="11" customFormat="1" x14ac:dyDescent="0.35">
      <c r="A70" s="7" t="s">
        <v>0</v>
      </c>
      <c r="B70" s="7"/>
      <c r="C70" s="17">
        <v>5137.4400000000005</v>
      </c>
      <c r="D70" s="17">
        <v>5313.4400000000005</v>
      </c>
      <c r="E70" s="17">
        <v>5313.4400000000005</v>
      </c>
      <c r="F70" s="17">
        <v>5313.4400000000005</v>
      </c>
      <c r="G70" s="17">
        <v>5313.4400000000005</v>
      </c>
      <c r="H70" s="17">
        <v>5313.4400000000005</v>
      </c>
      <c r="I70" s="17">
        <v>5313.4400000000005</v>
      </c>
      <c r="J70" s="17">
        <v>5313.4400000000005</v>
      </c>
      <c r="K70" s="17">
        <v>5313.4400000000005</v>
      </c>
      <c r="L70" s="17">
        <v>5313.4400000000005</v>
      </c>
      <c r="M70" s="17">
        <v>5313.4400000000005</v>
      </c>
      <c r="N70" s="17">
        <v>5313.4400000000005</v>
      </c>
      <c r="O70" s="30"/>
      <c r="P70" s="17">
        <v>2118.9606767259597</v>
      </c>
      <c r="Q70" s="17">
        <v>2188.9134001133707</v>
      </c>
      <c r="R70" s="17">
        <v>2190.9710856084557</v>
      </c>
      <c r="S70" s="17">
        <v>2257.1098308303335</v>
      </c>
      <c r="T70" s="17">
        <v>2317.2295326864046</v>
      </c>
      <c r="U70" s="17">
        <v>2367.5707823114162</v>
      </c>
      <c r="V70" s="17">
        <v>2428.2934619948746</v>
      </c>
      <c r="W70" s="17">
        <v>2482.4208434353141</v>
      </c>
      <c r="X70" s="17">
        <v>2543.7536291729043</v>
      </c>
      <c r="Y70" s="17">
        <v>2743.9704608585521</v>
      </c>
      <c r="Z70" s="17">
        <v>2958.1428605198239</v>
      </c>
      <c r="AA70" s="17">
        <v>3053.1276322871499</v>
      </c>
      <c r="AB70" s="30"/>
      <c r="AC70" s="17">
        <v>3018.4793232740408</v>
      </c>
      <c r="AD70" s="17">
        <v>3124.5265998866298</v>
      </c>
      <c r="AE70" s="17">
        <v>3122.4689143915448</v>
      </c>
      <c r="AF70" s="17">
        <v>3056.330169169667</v>
      </c>
      <c r="AG70" s="17">
        <v>2996.2104673135959</v>
      </c>
      <c r="AH70" s="17">
        <v>2945.8692176885843</v>
      </c>
      <c r="AI70" s="17">
        <v>2885.1465380051259</v>
      </c>
      <c r="AJ70" s="17">
        <v>2831.0191565646865</v>
      </c>
      <c r="AK70" s="17">
        <v>2769.6863708270962</v>
      </c>
      <c r="AL70" s="17">
        <v>2569.4695391414484</v>
      </c>
      <c r="AM70" s="17">
        <v>2355.2971394801766</v>
      </c>
      <c r="AN70" s="17">
        <v>2260.3123677128506</v>
      </c>
      <c r="AO70" s="30"/>
      <c r="AP70" s="17">
        <v>2639.2551008574442</v>
      </c>
      <c r="AQ70" s="17">
        <v>2533.8790985993551</v>
      </c>
      <c r="AR70" s="17">
        <v>2160.180416531316</v>
      </c>
      <c r="AS70" s="17">
        <v>2160.180416531316</v>
      </c>
      <c r="AT70" s="17">
        <v>2160.180416531316</v>
      </c>
      <c r="AU70" s="17">
        <v>2160.180416531316</v>
      </c>
      <c r="AV70" s="17">
        <v>2160.180416531316</v>
      </c>
      <c r="AW70" s="17">
        <v>2160.180416531316</v>
      </c>
      <c r="AX70" s="17">
        <v>2160.180416531316</v>
      </c>
      <c r="AY70" s="17">
        <v>2160.180416531316</v>
      </c>
      <c r="AZ70" s="17">
        <v>2160.180416531316</v>
      </c>
      <c r="BA70" s="17">
        <v>2160.180416531316</v>
      </c>
      <c r="BB70" s="30"/>
      <c r="BC70" s="29"/>
      <c r="BD70" s="29"/>
      <c r="BE70" s="30"/>
      <c r="BF70" s="30"/>
    </row>
    <row r="71" spans="1:58" s="11" customFormat="1" x14ac:dyDescent="0.35">
      <c r="A71" s="6" t="s">
        <v>7</v>
      </c>
      <c r="B71" s="6"/>
      <c r="C71" s="3">
        <v>704</v>
      </c>
      <c r="D71" s="3">
        <v>704</v>
      </c>
      <c r="E71" s="3">
        <v>718.08</v>
      </c>
      <c r="F71" s="3">
        <v>732.44160000000011</v>
      </c>
      <c r="G71" s="3">
        <v>747.09043200000008</v>
      </c>
      <c r="H71" s="3">
        <v>762.03224064000005</v>
      </c>
      <c r="I71" s="3">
        <v>777.2728854528001</v>
      </c>
      <c r="J71" s="3">
        <v>792.81834316185609</v>
      </c>
      <c r="K71" s="3">
        <v>808.67471002509319</v>
      </c>
      <c r="L71" s="3">
        <v>875.33551310983523</v>
      </c>
      <c r="M71" s="3">
        <v>962.86906442081886</v>
      </c>
      <c r="N71" s="3">
        <v>1059.1559708629009</v>
      </c>
      <c r="O71" s="30"/>
      <c r="P71" s="3">
        <v>2400.5711829803786</v>
      </c>
      <c r="Q71" s="3">
        <v>2478.068791309086</v>
      </c>
      <c r="R71" s="3">
        <v>2520.5758575990567</v>
      </c>
      <c r="S71" s="3">
        <v>2606.559058473124</v>
      </c>
      <c r="T71" s="3">
        <v>2686.9522003696775</v>
      </c>
      <c r="U71" s="3">
        <v>2758.2722887541663</v>
      </c>
      <c r="V71" s="3">
        <v>2842.7145133440631</v>
      </c>
      <c r="W71" s="3">
        <v>2920.7837844081541</v>
      </c>
      <c r="X71" s="3">
        <v>3007.8143163872423</v>
      </c>
      <c r="Y71" s="3">
        <v>3318.8301215245842</v>
      </c>
      <c r="Z71" s="3">
        <v>3423.461514881024</v>
      </c>
      <c r="AA71" s="3">
        <v>3404.5579831695873</v>
      </c>
      <c r="AB71" s="30"/>
      <c r="AC71" s="3">
        <v>-1696.5711829803786</v>
      </c>
      <c r="AD71" s="3">
        <v>-1774.068791309086</v>
      </c>
      <c r="AE71" s="3">
        <v>-1802.4958575990568</v>
      </c>
      <c r="AF71" s="3">
        <v>-1874.1174584731239</v>
      </c>
      <c r="AG71" s="3">
        <v>-1939.8617683696775</v>
      </c>
      <c r="AH71" s="3">
        <v>-1996.2400481141663</v>
      </c>
      <c r="AI71" s="3">
        <v>-2065.4416278912631</v>
      </c>
      <c r="AJ71" s="3">
        <v>-2127.9654412462978</v>
      </c>
      <c r="AK71" s="3">
        <v>-2199.1396063621492</v>
      </c>
      <c r="AL71" s="3">
        <v>-2443.4946084147491</v>
      </c>
      <c r="AM71" s="3">
        <v>-2460.5924504602053</v>
      </c>
      <c r="AN71" s="3">
        <v>-2345.4020123066866</v>
      </c>
      <c r="AO71" s="30"/>
      <c r="AP71" s="3">
        <v>77.482488655346145</v>
      </c>
      <c r="AQ71" s="3">
        <v>23.615561604312532</v>
      </c>
      <c r="AR71" s="3">
        <v>10.047308050074472</v>
      </c>
      <c r="AS71" s="3">
        <v>10.047308050074472</v>
      </c>
      <c r="AT71" s="3">
        <v>10.047308050074472</v>
      </c>
      <c r="AU71" s="3">
        <v>10.047308050074472</v>
      </c>
      <c r="AV71" s="3">
        <v>9.8463618890729823</v>
      </c>
      <c r="AW71" s="3">
        <v>9.6494346512915232</v>
      </c>
      <c r="AX71" s="3">
        <v>9.456445958265693</v>
      </c>
      <c r="AY71" s="3">
        <v>8.722324658664963</v>
      </c>
      <c r="AZ71" s="3">
        <v>8.5478781654916638</v>
      </c>
      <c r="BA71" s="3">
        <v>8.3769206021818299</v>
      </c>
      <c r="BB71" s="30"/>
      <c r="BC71" s="29"/>
      <c r="BD71" s="29"/>
      <c r="BE71" s="30"/>
      <c r="BF71" s="30"/>
    </row>
    <row r="72" spans="1:58" s="11" customFormat="1" x14ac:dyDescent="0.35">
      <c r="A72" s="7" t="s">
        <v>8</v>
      </c>
      <c r="B72" s="7"/>
      <c r="C72" s="8">
        <v>6939.2053125628127</v>
      </c>
      <c r="D72" s="8">
        <v>5986.3851551603884</v>
      </c>
      <c r="E72" s="8">
        <v>6140.9203544059455</v>
      </c>
      <c r="F72" s="8">
        <v>6579.4216269042718</v>
      </c>
      <c r="G72" s="8">
        <v>7304.2349889301313</v>
      </c>
      <c r="H72" s="8">
        <v>7004.7849547251271</v>
      </c>
      <c r="I72" s="8">
        <v>6788.812906645363</v>
      </c>
      <c r="J72" s="8">
        <v>6746.0474799955473</v>
      </c>
      <c r="K72" s="8">
        <v>6785.1303040428074</v>
      </c>
      <c r="L72" s="8">
        <v>6286.3303966704325</v>
      </c>
      <c r="M72" s="8">
        <v>8667.6027172908471</v>
      </c>
      <c r="N72" s="8">
        <v>10792.801701539018</v>
      </c>
      <c r="O72" s="30"/>
      <c r="P72" s="8">
        <v>3482.8741000281157</v>
      </c>
      <c r="Q72" s="8">
        <v>3660.7237842003356</v>
      </c>
      <c r="R72" s="8">
        <v>3832.9742691145939</v>
      </c>
      <c r="S72" s="8">
        <v>4094.9459089786401</v>
      </c>
      <c r="T72" s="8">
        <v>4369.6184395804667</v>
      </c>
      <c r="U72" s="8">
        <v>4631.3124276505341</v>
      </c>
      <c r="V72" s="8">
        <v>4941.7338183062529</v>
      </c>
      <c r="W72" s="8">
        <v>5251.1725854285905</v>
      </c>
      <c r="X72" s="8">
        <v>5594.5304446243263</v>
      </c>
      <c r="Y72" s="8">
        <v>7053.8252791258419</v>
      </c>
      <c r="Z72" s="8">
        <v>8411.0773451357527</v>
      </c>
      <c r="AA72" s="8">
        <v>9253.5930627776143</v>
      </c>
      <c r="AB72" s="30"/>
      <c r="AC72" s="8">
        <v>3456.331212534697</v>
      </c>
      <c r="AD72" s="8">
        <v>2325.6613709600529</v>
      </c>
      <c r="AE72" s="8">
        <v>2307.9460852913517</v>
      </c>
      <c r="AF72" s="8">
        <v>2484.4757179256317</v>
      </c>
      <c r="AG72" s="8">
        <v>2934.6165493496646</v>
      </c>
      <c r="AH72" s="8">
        <v>2373.472527074593</v>
      </c>
      <c r="AI72" s="8">
        <v>1847.0790883391101</v>
      </c>
      <c r="AJ72" s="8">
        <v>1494.8748945669568</v>
      </c>
      <c r="AK72" s="8">
        <v>1190.5998594184812</v>
      </c>
      <c r="AL72" s="8">
        <v>-767.49488245540942</v>
      </c>
      <c r="AM72" s="8">
        <v>256.52537215509437</v>
      </c>
      <c r="AN72" s="8">
        <v>1539.2086387614036</v>
      </c>
      <c r="AO72" s="30"/>
      <c r="AP72" s="8">
        <v>3232.7385662779648</v>
      </c>
      <c r="AQ72" s="8">
        <v>3399.5281334920696</v>
      </c>
      <c r="AR72" s="8">
        <v>3386.2559967504508</v>
      </c>
      <c r="AS72" s="8">
        <v>3386.2559967504508</v>
      </c>
      <c r="AT72" s="8">
        <v>3386.2559967504508</v>
      </c>
      <c r="AU72" s="8">
        <v>3386.2559967504508</v>
      </c>
      <c r="AV72" s="8">
        <v>3216.9431969129282</v>
      </c>
      <c r="AW72" s="8">
        <v>3056.0960370672815</v>
      </c>
      <c r="AX72" s="8">
        <v>2903.2912352139174</v>
      </c>
      <c r="AY72" s="8">
        <v>2364.7488566519555</v>
      </c>
      <c r="AZ72" s="8">
        <v>2246.5114138193576</v>
      </c>
      <c r="BA72" s="8">
        <v>2134.1858431283895</v>
      </c>
      <c r="BB72" s="30"/>
      <c r="BC72" s="29"/>
      <c r="BD72" s="29"/>
      <c r="BE72" s="30"/>
      <c r="BF72" s="30"/>
    </row>
    <row r="73" spans="1:58" s="11" customFormat="1" x14ac:dyDescent="0.35">
      <c r="A73" s="6" t="s">
        <v>9</v>
      </c>
      <c r="B73" s="6"/>
      <c r="C73" s="3">
        <v>2275.0419999999999</v>
      </c>
      <c r="D73" s="3">
        <v>2278.2920599999998</v>
      </c>
      <c r="E73" s="3">
        <v>2315.7652517999995</v>
      </c>
      <c r="F73" s="3">
        <v>2353.8500236404993</v>
      </c>
      <c r="G73" s="3">
        <v>2392.5562914545594</v>
      </c>
      <c r="H73" s="3">
        <v>2431.8941310477217</v>
      </c>
      <c r="I73" s="3">
        <v>2471.8737806631016</v>
      </c>
      <c r="J73" s="3">
        <v>2512.5056435874576</v>
      </c>
      <c r="K73" s="3">
        <v>2553.8002907988944</v>
      </c>
      <c r="L73" s="3">
        <v>2725.8241631234227</v>
      </c>
      <c r="M73" s="3">
        <v>2866.1351962392564</v>
      </c>
      <c r="N73" s="3">
        <v>3013.6627722588651</v>
      </c>
      <c r="O73" s="30"/>
      <c r="P73" s="3">
        <v>1330.1476717432456</v>
      </c>
      <c r="Q73" s="3">
        <v>1281.6056282383277</v>
      </c>
      <c r="R73" s="3">
        <v>1340.7184877735529</v>
      </c>
      <c r="S73" s="3">
        <v>1390.7616187314193</v>
      </c>
      <c r="T73" s="3">
        <v>1431.2577726483812</v>
      </c>
      <c r="U73" s="3">
        <v>1462.1052025974629</v>
      </c>
      <c r="V73" s="3">
        <v>1500.1859703310793</v>
      </c>
      <c r="W73" s="3">
        <v>1533.8125983093908</v>
      </c>
      <c r="X73" s="3">
        <v>1574.7067546343153</v>
      </c>
      <c r="Y73" s="3">
        <v>1704.555601414696</v>
      </c>
      <c r="Z73" s="3">
        <v>1980.5475072913609</v>
      </c>
      <c r="AA73" s="3">
        <v>2241.9364197895843</v>
      </c>
      <c r="AB73" s="30"/>
      <c r="AC73" s="3">
        <v>944.89432825675431</v>
      </c>
      <c r="AD73" s="3">
        <v>996.68643176167211</v>
      </c>
      <c r="AE73" s="3">
        <v>975.04676402644668</v>
      </c>
      <c r="AF73" s="3">
        <v>963.08840490908005</v>
      </c>
      <c r="AG73" s="3">
        <v>961.29851880617821</v>
      </c>
      <c r="AH73" s="3">
        <v>969.78892845025871</v>
      </c>
      <c r="AI73" s="3">
        <v>971.68781033202231</v>
      </c>
      <c r="AJ73" s="3">
        <v>978.69304527806685</v>
      </c>
      <c r="AK73" s="3">
        <v>979.09353616457906</v>
      </c>
      <c r="AL73" s="3">
        <v>1021.2685617087268</v>
      </c>
      <c r="AM73" s="3">
        <v>885.58768894789546</v>
      </c>
      <c r="AN73" s="3">
        <v>771.72635246928076</v>
      </c>
      <c r="AO73" s="30"/>
      <c r="AP73" s="3">
        <v>703.80029672258024</v>
      </c>
      <c r="AQ73" s="3">
        <v>393.33800764242028</v>
      </c>
      <c r="AR73" s="3">
        <v>143.61351002127759</v>
      </c>
      <c r="AS73" s="3">
        <v>502.6472850744716</v>
      </c>
      <c r="AT73" s="3">
        <v>527.77964932819521</v>
      </c>
      <c r="AU73" s="3">
        <v>554.16863179460495</v>
      </c>
      <c r="AV73" s="3">
        <v>581.8770633843352</v>
      </c>
      <c r="AW73" s="3">
        <v>610.970916553552</v>
      </c>
      <c r="AX73" s="3">
        <v>610.970916553552</v>
      </c>
      <c r="AY73" s="3">
        <v>610.970916553552</v>
      </c>
      <c r="AZ73" s="3">
        <v>610.970916553552</v>
      </c>
      <c r="BA73" s="3">
        <v>610.970916553552</v>
      </c>
      <c r="BB73" s="30"/>
      <c r="BC73" s="29"/>
      <c r="BD73" s="29"/>
      <c r="BE73" s="30"/>
      <c r="BF73" s="30"/>
    </row>
    <row r="74" spans="1:58" s="11" customFormat="1" x14ac:dyDescent="0.35">
      <c r="A74" s="7" t="s">
        <v>11</v>
      </c>
      <c r="B74" s="7"/>
      <c r="C74" s="8">
        <v>0</v>
      </c>
      <c r="D74" s="8">
        <v>0</v>
      </c>
      <c r="E74" s="8">
        <v>0</v>
      </c>
      <c r="F74" s="8">
        <v>0</v>
      </c>
      <c r="G74" s="8">
        <v>0</v>
      </c>
      <c r="H74" s="8">
        <v>0</v>
      </c>
      <c r="I74" s="8">
        <v>0</v>
      </c>
      <c r="J74" s="8">
        <v>0</v>
      </c>
      <c r="K74" s="8">
        <v>0</v>
      </c>
      <c r="L74" s="8">
        <v>0</v>
      </c>
      <c r="M74" s="8">
        <v>0</v>
      </c>
      <c r="N74" s="8">
        <v>0</v>
      </c>
      <c r="O74" s="30"/>
      <c r="P74" s="8">
        <v>24.639245103681898</v>
      </c>
      <c r="Q74" s="8">
        <v>22.808776102511551</v>
      </c>
      <c r="R74" s="8">
        <v>24.353972661948195</v>
      </c>
      <c r="S74" s="8">
        <v>25.755497950747042</v>
      </c>
      <c r="T74" s="8">
        <v>27.272873076293397</v>
      </c>
      <c r="U74" s="8">
        <v>28.777242505777284</v>
      </c>
      <c r="V74" s="8">
        <v>30.397592940451787</v>
      </c>
      <c r="W74" s="8">
        <v>32.077467324153069</v>
      </c>
      <c r="X74" s="8">
        <v>33.943740653492412</v>
      </c>
      <c r="Y74" s="8">
        <v>42.136929494649294</v>
      </c>
      <c r="Z74" s="8">
        <v>54.088394803114156</v>
      </c>
      <c r="AA74" s="8">
        <v>68.497653095372044</v>
      </c>
      <c r="AB74" s="30"/>
      <c r="AC74" s="8">
        <v>-24.639245103681898</v>
      </c>
      <c r="AD74" s="8">
        <v>-22.808776102511551</v>
      </c>
      <c r="AE74" s="8">
        <v>-24.353972661948195</v>
      </c>
      <c r="AF74" s="8">
        <v>-25.755497950747042</v>
      </c>
      <c r="AG74" s="8">
        <v>-27.272873076293397</v>
      </c>
      <c r="AH74" s="8">
        <v>-28.777242505777284</v>
      </c>
      <c r="AI74" s="8">
        <v>-30.397592940451787</v>
      </c>
      <c r="AJ74" s="8">
        <v>-32.077467324153069</v>
      </c>
      <c r="AK74" s="8">
        <v>-33.943740653492412</v>
      </c>
      <c r="AL74" s="8">
        <v>-42.136929494649294</v>
      </c>
      <c r="AM74" s="8">
        <v>-54.088394803114156</v>
      </c>
      <c r="AN74" s="8">
        <v>-68.497653095372044</v>
      </c>
      <c r="AO74" s="30"/>
      <c r="AP74" s="8">
        <v>5.4878403272361505</v>
      </c>
      <c r="AQ74" s="8">
        <v>0</v>
      </c>
      <c r="AR74" s="8">
        <v>0</v>
      </c>
      <c r="AS74" s="8">
        <v>0</v>
      </c>
      <c r="AT74" s="8">
        <v>0</v>
      </c>
      <c r="AU74" s="8">
        <v>0</v>
      </c>
      <c r="AV74" s="8">
        <v>0</v>
      </c>
      <c r="AW74" s="8">
        <v>0</v>
      </c>
      <c r="AX74" s="8">
        <v>0</v>
      </c>
      <c r="AY74" s="8">
        <v>0</v>
      </c>
      <c r="AZ74" s="8">
        <v>0</v>
      </c>
      <c r="BA74" s="8">
        <v>0</v>
      </c>
      <c r="BB74" s="30"/>
      <c r="BC74" s="29"/>
      <c r="BD74" s="29"/>
      <c r="BE74" s="30"/>
      <c r="BF74" s="30"/>
    </row>
    <row r="75" spans="1:58" s="11" customFormat="1" x14ac:dyDescent="0.35">
      <c r="A75" s="6" t="s">
        <v>10</v>
      </c>
      <c r="B75" s="6" t="s">
        <v>10</v>
      </c>
      <c r="C75" s="3">
        <v>1721.72</v>
      </c>
      <c r="D75" s="3">
        <v>1727.0176000000001</v>
      </c>
      <c r="E75" s="3">
        <v>1778.8281280000001</v>
      </c>
      <c r="F75" s="3">
        <v>1832.1929718400004</v>
      </c>
      <c r="G75" s="3">
        <v>1887.1587609952007</v>
      </c>
      <c r="H75" s="3">
        <v>1943.7735238250568</v>
      </c>
      <c r="I75" s="3">
        <v>2002.0867295398084</v>
      </c>
      <c r="J75" s="3">
        <v>2062.1493314260028</v>
      </c>
      <c r="K75" s="3">
        <v>2124.0138113687826</v>
      </c>
      <c r="L75" s="3">
        <v>2390.5962572572435</v>
      </c>
      <c r="M75" s="3">
        <v>2510.1260701201054</v>
      </c>
      <c r="N75" s="3">
        <v>2635.6323736261106</v>
      </c>
      <c r="O75" s="30"/>
      <c r="P75" s="3">
        <v>1636.6707648583174</v>
      </c>
      <c r="Q75" s="3">
        <v>1637.1904009384957</v>
      </c>
      <c r="R75" s="3">
        <v>1634.2639149157044</v>
      </c>
      <c r="S75" s="3">
        <v>1716.0339045169871</v>
      </c>
      <c r="T75" s="3">
        <v>1793.5716636823904</v>
      </c>
      <c r="U75" s="3">
        <v>1865.5565355430322</v>
      </c>
      <c r="V75" s="3">
        <v>1946.4041533618608</v>
      </c>
      <c r="W75" s="3">
        <v>2026.502181022377</v>
      </c>
      <c r="X75" s="3">
        <v>2119.2216853283335</v>
      </c>
      <c r="Y75" s="3">
        <v>2494.2696689685918</v>
      </c>
      <c r="Z75" s="3">
        <v>2904.7646394003327</v>
      </c>
      <c r="AA75" s="3">
        <v>3318.6794697052251</v>
      </c>
      <c r="AB75" s="30"/>
      <c r="AC75" s="3">
        <v>85.049235141682743</v>
      </c>
      <c r="AD75" s="3">
        <v>89.827199061504359</v>
      </c>
      <c r="AE75" s="3">
        <v>144.56421308429594</v>
      </c>
      <c r="AF75" s="3">
        <v>116.15906732301301</v>
      </c>
      <c r="AG75" s="3">
        <v>93.587097312810215</v>
      </c>
      <c r="AH75" s="3">
        <v>78.216988282024317</v>
      </c>
      <c r="AI75" s="3">
        <v>55.682576177947794</v>
      </c>
      <c r="AJ75" s="3">
        <v>35.647150403625801</v>
      </c>
      <c r="AK75" s="3">
        <v>4.792126040449034</v>
      </c>
      <c r="AL75" s="3">
        <v>-103.67341171134808</v>
      </c>
      <c r="AM75" s="3">
        <v>-394.63856928022733</v>
      </c>
      <c r="AN75" s="3">
        <v>-683.04709607911468</v>
      </c>
      <c r="AO75" s="30"/>
      <c r="AP75" s="3">
        <v>166.81822887972436</v>
      </c>
      <c r="AQ75" s="3">
        <v>152.86237303035853</v>
      </c>
      <c r="AR75" s="3">
        <v>193.8255099054266</v>
      </c>
      <c r="AS75" s="3">
        <v>193.8255099054266</v>
      </c>
      <c r="AT75" s="3">
        <v>193.8255099054266</v>
      </c>
      <c r="AU75" s="3">
        <v>193.8255099054266</v>
      </c>
      <c r="AV75" s="3">
        <v>193.8255099054266</v>
      </c>
      <c r="AW75" s="3">
        <v>193.8255099054266</v>
      </c>
      <c r="AX75" s="3">
        <v>193.8255099054266</v>
      </c>
      <c r="AY75" s="3">
        <v>193.8255099054266</v>
      </c>
      <c r="AZ75" s="3">
        <v>193.8255099054266</v>
      </c>
      <c r="BA75" s="3">
        <v>193.8255099054266</v>
      </c>
      <c r="BB75" s="30"/>
      <c r="BC75" s="29"/>
      <c r="BD75" s="29"/>
      <c r="BE75" s="30"/>
      <c r="BF75" s="30"/>
    </row>
    <row r="76" spans="1:58" s="11" customFormat="1" x14ac:dyDescent="0.35">
      <c r="A76" s="7" t="s">
        <v>12</v>
      </c>
      <c r="B76" s="7"/>
      <c r="C76" s="8">
        <v>0</v>
      </c>
      <c r="D76" s="8">
        <v>0</v>
      </c>
      <c r="E76" s="8">
        <v>0</v>
      </c>
      <c r="F76" s="8">
        <v>0</v>
      </c>
      <c r="G76" s="8">
        <v>0</v>
      </c>
      <c r="H76" s="8">
        <v>0</v>
      </c>
      <c r="I76" s="8">
        <v>0</v>
      </c>
      <c r="J76" s="8">
        <v>0</v>
      </c>
      <c r="K76" s="8">
        <v>0</v>
      </c>
      <c r="L76" s="8">
        <v>0</v>
      </c>
      <c r="M76" s="8">
        <v>0</v>
      </c>
      <c r="N76" s="8">
        <v>0</v>
      </c>
      <c r="O76" s="30"/>
      <c r="P76" s="8">
        <v>151.6130777149593</v>
      </c>
      <c r="Q76" s="8">
        <v>144.46398580543971</v>
      </c>
      <c r="R76" s="8">
        <v>154.61695834367873</v>
      </c>
      <c r="S76" s="8">
        <v>163.92173831761963</v>
      </c>
      <c r="T76" s="8">
        <v>171.86899055514897</v>
      </c>
      <c r="U76" s="8">
        <v>179.1268088043164</v>
      </c>
      <c r="V76" s="8">
        <v>187.38182541996056</v>
      </c>
      <c r="W76" s="8">
        <v>195.5322055046887</v>
      </c>
      <c r="X76" s="8">
        <v>204.80146399377952</v>
      </c>
      <c r="Y76" s="8">
        <v>242.43836664184036</v>
      </c>
      <c r="Z76" s="8">
        <v>282.50746436047461</v>
      </c>
      <c r="AA76" s="8">
        <v>320.90626620042121</v>
      </c>
      <c r="AB76" s="30"/>
      <c r="AC76" s="8">
        <v>-151.6130777149593</v>
      </c>
      <c r="AD76" s="8">
        <v>-144.46398580543971</v>
      </c>
      <c r="AE76" s="8">
        <v>-154.61695834367873</v>
      </c>
      <c r="AF76" s="8">
        <v>-163.92173831761963</v>
      </c>
      <c r="AG76" s="8">
        <v>-171.86899055514897</v>
      </c>
      <c r="AH76" s="8">
        <v>-179.1268088043164</v>
      </c>
      <c r="AI76" s="8">
        <v>-187.38182541996056</v>
      </c>
      <c r="AJ76" s="8">
        <v>-195.5322055046887</v>
      </c>
      <c r="AK76" s="8">
        <v>-204.80146399377952</v>
      </c>
      <c r="AL76" s="8">
        <v>-242.43836664184036</v>
      </c>
      <c r="AM76" s="8">
        <v>-282.50746436047461</v>
      </c>
      <c r="AN76" s="8">
        <v>-320.90626620042121</v>
      </c>
      <c r="AO76" s="30"/>
      <c r="AP76" s="8">
        <v>0</v>
      </c>
      <c r="AQ76" s="8">
        <v>0</v>
      </c>
      <c r="AR76" s="8">
        <v>0</v>
      </c>
      <c r="AS76" s="8">
        <v>0</v>
      </c>
      <c r="AT76" s="8">
        <v>0</v>
      </c>
      <c r="AU76" s="8">
        <v>0</v>
      </c>
      <c r="AV76" s="8">
        <v>0</v>
      </c>
      <c r="AW76" s="8">
        <v>0</v>
      </c>
      <c r="AX76" s="8">
        <v>0</v>
      </c>
      <c r="AY76" s="8">
        <v>0</v>
      </c>
      <c r="AZ76" s="8">
        <v>0</v>
      </c>
      <c r="BA76" s="8">
        <v>0</v>
      </c>
      <c r="BB76" s="30"/>
      <c r="BC76" s="29"/>
      <c r="BD76" s="29"/>
      <c r="BE76" s="30"/>
      <c r="BF76" s="30"/>
    </row>
    <row r="77" spans="1:58" s="11" customFormat="1" x14ac:dyDescent="0.35">
      <c r="A77" s="6" t="s">
        <v>16</v>
      </c>
      <c r="B77" s="6"/>
      <c r="C77" s="3">
        <v>1304.6880000000003</v>
      </c>
      <c r="D77" s="3">
        <v>1497.9195000000002</v>
      </c>
      <c r="E77" s="3">
        <v>1581.893775</v>
      </c>
      <c r="F77" s="3">
        <v>1669.1305640624998</v>
      </c>
      <c r="G77" s="3">
        <v>1759.7405089687495</v>
      </c>
      <c r="H77" s="3">
        <v>1853.8377445177725</v>
      </c>
      <c r="I77" s="3">
        <v>1951.5400040261413</v>
      </c>
      <c r="J77" s="3">
        <v>2052.9687279196046</v>
      </c>
      <c r="K77" s="3">
        <v>2158.2491755052251</v>
      </c>
      <c r="L77" s="3">
        <v>2620.5335872137885</v>
      </c>
      <c r="M77" s="3">
        <v>3484.1185193637871</v>
      </c>
      <c r="N77" s="3">
        <v>4630.0063879545442</v>
      </c>
      <c r="O77" s="30"/>
      <c r="P77" s="3">
        <v>797.22381107934598</v>
      </c>
      <c r="Q77" s="3">
        <v>756.78310137568849</v>
      </c>
      <c r="R77" s="3">
        <v>821.94931628554434</v>
      </c>
      <c r="S77" s="3">
        <v>894.76776125827041</v>
      </c>
      <c r="T77" s="3">
        <v>961.75999692660594</v>
      </c>
      <c r="U77" s="3">
        <v>1026.307824137856</v>
      </c>
      <c r="V77" s="3">
        <v>1097.2827264426073</v>
      </c>
      <c r="W77" s="3">
        <v>1171.0063676536815</v>
      </c>
      <c r="X77" s="3">
        <v>1261.1875554463054</v>
      </c>
      <c r="Y77" s="3">
        <v>1658.794981619342</v>
      </c>
      <c r="Z77" s="3">
        <v>2486.1148295252801</v>
      </c>
      <c r="AA77" s="3">
        <v>3741.4259826872731</v>
      </c>
      <c r="AB77" s="30"/>
      <c r="AC77" s="3">
        <v>507.46418892065441</v>
      </c>
      <c r="AD77" s="3">
        <v>741.13639862431171</v>
      </c>
      <c r="AE77" s="3">
        <v>759.94445871445555</v>
      </c>
      <c r="AF77" s="3">
        <v>774.36280280422955</v>
      </c>
      <c r="AG77" s="3">
        <v>797.98051204214369</v>
      </c>
      <c r="AH77" s="3">
        <v>827.5299203799168</v>
      </c>
      <c r="AI77" s="3">
        <v>854.25727758353401</v>
      </c>
      <c r="AJ77" s="3">
        <v>881.96236026592317</v>
      </c>
      <c r="AK77" s="3">
        <v>897.06162005891974</v>
      </c>
      <c r="AL77" s="3">
        <v>961.73860559444643</v>
      </c>
      <c r="AM77" s="3">
        <v>998.00368983850683</v>
      </c>
      <c r="AN77" s="3">
        <v>888.58040526727063</v>
      </c>
      <c r="AO77" s="30"/>
      <c r="AP77" s="3">
        <v>447.83254182001565</v>
      </c>
      <c r="AQ77" s="3">
        <v>351.69963557623248</v>
      </c>
      <c r="AR77" s="3">
        <v>345.03465554751006</v>
      </c>
      <c r="AS77" s="3">
        <v>362.28638832488559</v>
      </c>
      <c r="AT77" s="3">
        <v>380.40070774112991</v>
      </c>
      <c r="AU77" s="3">
        <v>399.42074312818642</v>
      </c>
      <c r="AV77" s="3">
        <v>419.39178028459577</v>
      </c>
      <c r="AW77" s="3">
        <v>440.36136929882559</v>
      </c>
      <c r="AX77" s="3">
        <v>462.37943776376687</v>
      </c>
      <c r="AY77" s="3">
        <v>562.02509647334477</v>
      </c>
      <c r="AZ77" s="3">
        <v>590.12635129701209</v>
      </c>
      <c r="BA77" s="3">
        <v>619.63266886186273</v>
      </c>
      <c r="BB77" s="30"/>
      <c r="BC77" s="29"/>
      <c r="BD77" s="29"/>
      <c r="BE77" s="30"/>
      <c r="BF77" s="30"/>
    </row>
    <row r="78" spans="1:58" ht="15.75" customHeight="1" x14ac:dyDescent="0.35">
      <c r="A78" s="7" t="s">
        <v>15</v>
      </c>
      <c r="B78" s="7" t="s">
        <v>15</v>
      </c>
      <c r="C78" s="18">
        <v>6210.3470000000007</v>
      </c>
      <c r="D78" s="18">
        <v>6285.8086500000009</v>
      </c>
      <c r="E78" s="18">
        <v>6798.6580199999999</v>
      </c>
      <c r="F78" s="18">
        <v>7352.5058394150001</v>
      </c>
      <c r="G78" s="18">
        <v>7950.5789292500995</v>
      </c>
      <c r="H78" s="18">
        <v>8596.3549730489776</v>
      </c>
      <c r="I78" s="18">
        <v>9293.5818262263765</v>
      </c>
      <c r="J78" s="18">
        <v>10046.29829948067</v>
      </c>
      <c r="K78" s="18">
        <v>10858.856528042055</v>
      </c>
      <c r="L78" s="18">
        <v>14806.916782339582</v>
      </c>
      <c r="M78" s="18">
        <v>17192.740954203648</v>
      </c>
      <c r="N78" s="18">
        <v>19961.156750024293</v>
      </c>
      <c r="O78" s="30"/>
      <c r="P78" s="18">
        <v>1165.9094652278659</v>
      </c>
      <c r="Q78" s="18">
        <v>1122.2013257808105</v>
      </c>
      <c r="R78" s="18">
        <v>1162.7301757687696</v>
      </c>
      <c r="S78" s="18">
        <v>1276.246126875611</v>
      </c>
      <c r="T78" s="18">
        <v>1382.2949173700322</v>
      </c>
      <c r="U78" s="18">
        <v>1486.0118798210328</v>
      </c>
      <c r="V78" s="18">
        <v>1599.7340655890193</v>
      </c>
      <c r="W78" s="18">
        <v>1718.3048122833661</v>
      </c>
      <c r="X78" s="18">
        <v>1860.9002214537406</v>
      </c>
      <c r="Y78" s="18">
        <v>2494.7881646494329</v>
      </c>
      <c r="Z78" s="18">
        <v>3732.4076228741533</v>
      </c>
      <c r="AA78" s="18">
        <v>5617.1484473893561</v>
      </c>
      <c r="AB78" s="30"/>
      <c r="AC78" s="18">
        <v>5044.4375347721352</v>
      </c>
      <c r="AD78" s="18">
        <v>5163.6073242191896</v>
      </c>
      <c r="AE78" s="18">
        <v>5635.9278442312298</v>
      </c>
      <c r="AF78" s="18">
        <v>6076.2597125393877</v>
      </c>
      <c r="AG78" s="18">
        <v>6568.2840118800659</v>
      </c>
      <c r="AH78" s="18">
        <v>7110.3430932279452</v>
      </c>
      <c r="AI78" s="18">
        <v>7693.847760637359</v>
      </c>
      <c r="AJ78" s="18">
        <v>8327.9934871973055</v>
      </c>
      <c r="AK78" s="18">
        <v>8997.9563065883158</v>
      </c>
      <c r="AL78" s="18">
        <v>12312.128617690147</v>
      </c>
      <c r="AM78" s="18">
        <v>13460.333331329499</v>
      </c>
      <c r="AN78" s="18">
        <v>14344.008302634942</v>
      </c>
      <c r="AO78" s="30"/>
      <c r="AP78" s="18">
        <v>4857.7432852550428</v>
      </c>
      <c r="AQ78" s="18">
        <v>4935.3213523237901</v>
      </c>
      <c r="AR78" s="18">
        <v>5504.9322363000183</v>
      </c>
      <c r="AS78" s="18">
        <v>6010.6730294668778</v>
      </c>
      <c r="AT78" s="18">
        <v>6427.6458235527371</v>
      </c>
      <c r="AU78" s="18">
        <v>6366.8270574932994</v>
      </c>
      <c r="AV78" s="18">
        <v>6473.0204403166263</v>
      </c>
      <c r="AW78" s="18">
        <v>6812.9573476528731</v>
      </c>
      <c r="AX78" s="18">
        <v>7176.3276761071302</v>
      </c>
      <c r="AY78" s="18">
        <v>8580.9063459268709</v>
      </c>
      <c r="AZ78" s="18">
        <v>10033.169588750099</v>
      </c>
      <c r="BA78" s="18">
        <v>11584.45074440771</v>
      </c>
      <c r="BB78" s="30"/>
      <c r="BC78" s="29"/>
      <c r="BD78" s="29"/>
      <c r="BE78" s="30"/>
      <c r="BF78" s="30"/>
    </row>
    <row r="79" spans="1:58" x14ac:dyDescent="0.35">
      <c r="A79" s="6" t="s">
        <v>14</v>
      </c>
      <c r="B79" s="6" t="s">
        <v>14</v>
      </c>
      <c r="C79" s="3">
        <v>3830.2550000000001</v>
      </c>
      <c r="D79" s="3">
        <v>3951.0372000000002</v>
      </c>
      <c r="E79" s="3">
        <v>4091.1194280000004</v>
      </c>
      <c r="F79" s="3">
        <v>4235.2245302399997</v>
      </c>
      <c r="G79" s="3">
        <v>4383.4573887984006</v>
      </c>
      <c r="H79" s="3">
        <v>4535.9254718870407</v>
      </c>
      <c r="I79" s="3">
        <v>4692.7388953437076</v>
      </c>
      <c r="J79" s="3">
        <v>4854.0104855498857</v>
      </c>
      <c r="K79" s="3">
        <v>5019.8558438061737</v>
      </c>
      <c r="L79" s="3">
        <v>5731.3878369901358</v>
      </c>
      <c r="M79" s="3">
        <v>6821.8401981837142</v>
      </c>
      <c r="N79" s="3">
        <v>8118.4271332872213</v>
      </c>
      <c r="O79" s="30"/>
      <c r="P79" s="3">
        <v>1437.9419732737856</v>
      </c>
      <c r="Q79" s="3">
        <v>1331.8562917978811</v>
      </c>
      <c r="R79" s="3">
        <v>1407.0001886416076</v>
      </c>
      <c r="S79" s="3">
        <v>1519.9696768952927</v>
      </c>
      <c r="T79" s="3">
        <v>1627.1763258725032</v>
      </c>
      <c r="U79" s="3">
        <v>1728.9049660369392</v>
      </c>
      <c r="V79" s="3">
        <v>1843.260088378277</v>
      </c>
      <c r="W79" s="3">
        <v>1960.8804028687343</v>
      </c>
      <c r="X79" s="3">
        <v>2104.5166104344776</v>
      </c>
      <c r="Y79" s="3">
        <v>2741.2640521452422</v>
      </c>
      <c r="Z79" s="3">
        <v>3700.5999576722934</v>
      </c>
      <c r="AA79" s="3">
        <v>4885.4301498160967</v>
      </c>
      <c r="AB79" s="30"/>
      <c r="AC79" s="3">
        <v>2392.313026726215</v>
      </c>
      <c r="AD79" s="3">
        <v>2619.1809082021191</v>
      </c>
      <c r="AE79" s="3">
        <v>2684.1192393583929</v>
      </c>
      <c r="AF79" s="3">
        <v>2715.254853344707</v>
      </c>
      <c r="AG79" s="3">
        <v>2756.281062925897</v>
      </c>
      <c r="AH79" s="3">
        <v>2807.0205058501015</v>
      </c>
      <c r="AI79" s="3">
        <v>2849.478806965431</v>
      </c>
      <c r="AJ79" s="3">
        <v>2893.1300826811512</v>
      </c>
      <c r="AK79" s="3">
        <v>2915.3392333716961</v>
      </c>
      <c r="AL79" s="3">
        <v>2990.1237848448936</v>
      </c>
      <c r="AM79" s="3">
        <v>3121.2402405114208</v>
      </c>
      <c r="AN79" s="3">
        <v>3232.9969834711237</v>
      </c>
      <c r="AO79" s="30"/>
      <c r="AP79" s="3">
        <v>1279.5435672764538</v>
      </c>
      <c r="AQ79" s="3">
        <v>1545.5057840994268</v>
      </c>
      <c r="AR79" s="3">
        <v>2166.2712654090342</v>
      </c>
      <c r="AS79" s="3">
        <v>2166.2712654090342</v>
      </c>
      <c r="AT79" s="3">
        <v>2166.2712654090342</v>
      </c>
      <c r="AU79" s="3">
        <v>2166.2712654090342</v>
      </c>
      <c r="AV79" s="3">
        <v>2166.2712654090342</v>
      </c>
      <c r="AW79" s="3">
        <v>2166.2712654090342</v>
      </c>
      <c r="AX79" s="3">
        <v>2166.2712654090342</v>
      </c>
      <c r="AY79" s="3">
        <v>2166.2712654090342</v>
      </c>
      <c r="AZ79" s="3">
        <v>2166.2712654090342</v>
      </c>
      <c r="BA79" s="3">
        <v>2166.2712654090342</v>
      </c>
      <c r="BB79" s="30"/>
      <c r="BC79" s="29"/>
      <c r="BD79" s="29"/>
      <c r="BE79" s="30"/>
      <c r="BF79" s="30"/>
    </row>
    <row r="80" spans="1:58" x14ac:dyDescent="0.35">
      <c r="A80" s="7" t="s">
        <v>13</v>
      </c>
      <c r="B80" s="7" t="s">
        <v>13</v>
      </c>
      <c r="C80" s="8">
        <v>0</v>
      </c>
      <c r="D80" s="8">
        <v>0</v>
      </c>
      <c r="E80" s="8">
        <v>0</v>
      </c>
      <c r="F80" s="8">
        <v>0</v>
      </c>
      <c r="G80" s="8">
        <v>0</v>
      </c>
      <c r="H80" s="8">
        <v>0</v>
      </c>
      <c r="I80" s="8">
        <v>0</v>
      </c>
      <c r="J80" s="8">
        <v>0</v>
      </c>
      <c r="K80" s="8">
        <v>0</v>
      </c>
      <c r="L80" s="8">
        <v>0</v>
      </c>
      <c r="M80" s="8">
        <v>0</v>
      </c>
      <c r="N80" s="8">
        <v>0</v>
      </c>
      <c r="O80" s="30"/>
      <c r="P80" s="8">
        <v>134.23408631273523</v>
      </c>
      <c r="Q80" s="8">
        <v>121.13382454204786</v>
      </c>
      <c r="R80" s="8">
        <v>58.988531432353248</v>
      </c>
      <c r="S80" s="8">
        <v>62.166668705120479</v>
      </c>
      <c r="T80" s="8">
        <v>65.337642138709796</v>
      </c>
      <c r="U80" s="8">
        <v>68.297672276260045</v>
      </c>
      <c r="V80" s="8">
        <v>71.810861687334381</v>
      </c>
      <c r="W80" s="8">
        <v>75.237017342989617</v>
      </c>
      <c r="X80" s="8">
        <v>79.007896429174536</v>
      </c>
      <c r="Y80" s="8">
        <v>94.327163202665446</v>
      </c>
      <c r="Z80" s="8">
        <v>114.10416448482819</v>
      </c>
      <c r="AA80" s="8">
        <v>135.59756563486087</v>
      </c>
      <c r="AB80" s="30"/>
      <c r="AC80" s="8">
        <v>-134.23408631273523</v>
      </c>
      <c r="AD80" s="8">
        <v>-121.13382454204786</v>
      </c>
      <c r="AE80" s="8">
        <v>-58.988531432353248</v>
      </c>
      <c r="AF80" s="8">
        <v>-62.166668705120479</v>
      </c>
      <c r="AG80" s="8">
        <v>-65.337642138709796</v>
      </c>
      <c r="AH80" s="8">
        <v>-68.297672276260045</v>
      </c>
      <c r="AI80" s="8">
        <v>-71.810861687334381</v>
      </c>
      <c r="AJ80" s="8">
        <v>-75.237017342989617</v>
      </c>
      <c r="AK80" s="8">
        <v>-79.007896429174536</v>
      </c>
      <c r="AL80" s="8">
        <v>-94.327163202665446</v>
      </c>
      <c r="AM80" s="8">
        <v>-114.10416448482819</v>
      </c>
      <c r="AN80" s="8">
        <v>-135.59756563486087</v>
      </c>
      <c r="AO80" s="30"/>
      <c r="AP80" s="8">
        <v>0</v>
      </c>
      <c r="AQ80" s="8">
        <v>0</v>
      </c>
      <c r="AR80" s="8">
        <v>0</v>
      </c>
      <c r="AS80" s="8">
        <v>0</v>
      </c>
      <c r="AT80" s="8">
        <v>0</v>
      </c>
      <c r="AU80" s="8">
        <v>0</v>
      </c>
      <c r="AV80" s="8">
        <v>0</v>
      </c>
      <c r="AW80" s="8">
        <v>0</v>
      </c>
      <c r="AX80" s="8">
        <v>0</v>
      </c>
      <c r="AY80" s="8">
        <v>0</v>
      </c>
      <c r="AZ80" s="8">
        <v>0</v>
      </c>
      <c r="BA80" s="8">
        <v>0</v>
      </c>
      <c r="BB80" s="30"/>
      <c r="BC80" s="29"/>
      <c r="BD80" s="29"/>
      <c r="BE80" s="30"/>
      <c r="BF80" s="30"/>
    </row>
    <row r="81" spans="1:58" x14ac:dyDescent="0.35">
      <c r="A81" s="6" t="s">
        <v>17</v>
      </c>
      <c r="B81" s="6"/>
      <c r="C81" s="3">
        <v>1324.818</v>
      </c>
      <c r="D81" s="3">
        <v>1373.2048000000002</v>
      </c>
      <c r="E81" s="3">
        <v>1393.45272</v>
      </c>
      <c r="F81" s="3">
        <v>1413.9922747500002</v>
      </c>
      <c r="G81" s="3">
        <v>1434.8275913812499</v>
      </c>
      <c r="H81" s="3">
        <v>1455.9628546353515</v>
      </c>
      <c r="I81" s="3">
        <v>1477.402307659652</v>
      </c>
      <c r="J81" s="3">
        <v>1499.1502528135236</v>
      </c>
      <c r="K81" s="3">
        <v>1521.2110524856701</v>
      </c>
      <c r="L81" s="3">
        <v>1612.6721918717026</v>
      </c>
      <c r="M81" s="3">
        <v>1648.4860808080741</v>
      </c>
      <c r="N81" s="3">
        <v>1685.0874564251519</v>
      </c>
      <c r="O81" s="30"/>
      <c r="P81" s="3">
        <v>165.76327079533917</v>
      </c>
      <c r="Q81" s="3">
        <v>152.64907764066621</v>
      </c>
      <c r="R81" s="3">
        <v>158.46366442050976</v>
      </c>
      <c r="S81" s="3">
        <v>167.31752029841059</v>
      </c>
      <c r="T81" s="3">
        <v>175.36275066611455</v>
      </c>
      <c r="U81" s="3">
        <v>182.42537811627034</v>
      </c>
      <c r="V81" s="3">
        <v>190.51000875710753</v>
      </c>
      <c r="W81" s="3">
        <v>198.50254773133616</v>
      </c>
      <c r="X81" s="3">
        <v>208.40091004802218</v>
      </c>
      <c r="Y81" s="3">
        <v>248.8645299530906</v>
      </c>
      <c r="Z81" s="3">
        <v>307.13791793416573</v>
      </c>
      <c r="AA81" s="3">
        <v>368.86749778559874</v>
      </c>
      <c r="AB81" s="30"/>
      <c r="AC81" s="3">
        <v>1159.0547292046608</v>
      </c>
      <c r="AD81" s="3">
        <v>1220.5557223593341</v>
      </c>
      <c r="AE81" s="3">
        <v>1234.9890555794902</v>
      </c>
      <c r="AF81" s="3">
        <v>1246.6747544515897</v>
      </c>
      <c r="AG81" s="3">
        <v>1259.4648407151353</v>
      </c>
      <c r="AH81" s="3">
        <v>1273.5374765190813</v>
      </c>
      <c r="AI81" s="3">
        <v>1286.8922989025443</v>
      </c>
      <c r="AJ81" s="3">
        <v>1300.6477050821875</v>
      </c>
      <c r="AK81" s="3">
        <v>1312.810142437648</v>
      </c>
      <c r="AL81" s="3">
        <v>1363.807661918612</v>
      </c>
      <c r="AM81" s="3">
        <v>1341.3481628739084</v>
      </c>
      <c r="AN81" s="3">
        <v>1316.2199586395532</v>
      </c>
      <c r="AO81" s="30"/>
      <c r="AP81" s="3">
        <v>969.94773974371662</v>
      </c>
      <c r="AQ81" s="3">
        <v>1029.5350201785263</v>
      </c>
      <c r="AR81" s="3">
        <v>997.1768759879003</v>
      </c>
      <c r="AS81" s="3">
        <v>1012.1345291277187</v>
      </c>
      <c r="AT81" s="3">
        <v>1027.3165470646343</v>
      </c>
      <c r="AU81" s="3">
        <v>1042.7262952706037</v>
      </c>
      <c r="AV81" s="3">
        <v>1058.3671896996627</v>
      </c>
      <c r="AW81" s="3">
        <v>1074.2426975451576</v>
      </c>
      <c r="AX81" s="3">
        <v>1090.3563380083349</v>
      </c>
      <c r="AY81" s="3">
        <v>1157.2644743549986</v>
      </c>
      <c r="AZ81" s="3">
        <v>1174.6234414703235</v>
      </c>
      <c r="BA81" s="3">
        <v>1192.2427930923782</v>
      </c>
      <c r="BB81" s="30"/>
      <c r="BC81" s="29"/>
      <c r="BD81" s="29"/>
      <c r="BE81" s="30"/>
      <c r="BF81" s="30"/>
    </row>
    <row r="82" spans="1:58" s="11" customFormat="1" x14ac:dyDescent="0.35">
      <c r="A82" s="7" t="s">
        <v>24</v>
      </c>
      <c r="B82" s="7"/>
      <c r="C82" s="8">
        <v>0</v>
      </c>
      <c r="D82" s="8">
        <v>0</v>
      </c>
      <c r="E82" s="8">
        <v>0</v>
      </c>
      <c r="F82" s="8">
        <v>0</v>
      </c>
      <c r="G82" s="8">
        <v>0</v>
      </c>
      <c r="H82" s="8">
        <v>0</v>
      </c>
      <c r="I82" s="8">
        <v>0</v>
      </c>
      <c r="J82" s="8">
        <v>0</v>
      </c>
      <c r="K82" s="8">
        <v>0</v>
      </c>
      <c r="L82" s="8">
        <v>0</v>
      </c>
      <c r="M82" s="8">
        <v>0</v>
      </c>
      <c r="N82" s="8">
        <v>0</v>
      </c>
      <c r="O82" s="30"/>
      <c r="P82" s="8">
        <v>24.087474268954555</v>
      </c>
      <c r="Q82" s="8">
        <v>21.704241367571935</v>
      </c>
      <c r="R82" s="8">
        <v>22.686524577725375</v>
      </c>
      <c r="S82" s="8">
        <v>23.928670878502171</v>
      </c>
      <c r="T82" s="8">
        <v>25.12581061278177</v>
      </c>
      <c r="U82" s="8">
        <v>26.278449587332315</v>
      </c>
      <c r="V82" s="8">
        <v>27.508045158764403</v>
      </c>
      <c r="W82" s="8">
        <v>28.766465271013367</v>
      </c>
      <c r="X82" s="8">
        <v>30.189244023397702</v>
      </c>
      <c r="Y82" s="8">
        <v>36.206344365942307</v>
      </c>
      <c r="Z82" s="8">
        <v>43.13068618993352</v>
      </c>
      <c r="AA82" s="8">
        <v>50.204854587089606</v>
      </c>
      <c r="AB82" s="30"/>
      <c r="AC82" s="8">
        <v>-24.087474268954555</v>
      </c>
      <c r="AD82" s="8">
        <v>-21.704241367571935</v>
      </c>
      <c r="AE82" s="8">
        <v>-22.686524577725375</v>
      </c>
      <c r="AF82" s="8">
        <v>-23.928670878502171</v>
      </c>
      <c r="AG82" s="8">
        <v>-25.12581061278177</v>
      </c>
      <c r="AH82" s="8">
        <v>-26.278449587332315</v>
      </c>
      <c r="AI82" s="8">
        <v>-27.508045158764403</v>
      </c>
      <c r="AJ82" s="8">
        <v>-28.766465271013367</v>
      </c>
      <c r="AK82" s="8">
        <v>-30.189244023397702</v>
      </c>
      <c r="AL82" s="8">
        <v>-36.206344365942307</v>
      </c>
      <c r="AM82" s="8">
        <v>-43.13068618993352</v>
      </c>
      <c r="AN82" s="8">
        <v>-50.204854587089606</v>
      </c>
      <c r="AO82" s="30"/>
      <c r="AP82" s="8">
        <v>0</v>
      </c>
      <c r="AQ82" s="8">
        <v>0</v>
      </c>
      <c r="AR82" s="8">
        <v>0</v>
      </c>
      <c r="AS82" s="8">
        <v>0</v>
      </c>
      <c r="AT82" s="8">
        <v>0</v>
      </c>
      <c r="AU82" s="8">
        <v>0</v>
      </c>
      <c r="AV82" s="8">
        <v>0</v>
      </c>
      <c r="AW82" s="8">
        <v>0</v>
      </c>
      <c r="AX82" s="8">
        <v>0</v>
      </c>
      <c r="AY82" s="8">
        <v>0</v>
      </c>
      <c r="AZ82" s="8">
        <v>0</v>
      </c>
      <c r="BA82" s="8">
        <v>0</v>
      </c>
      <c r="BB82" s="30"/>
      <c r="BC82" s="29"/>
      <c r="BD82" s="29"/>
      <c r="BE82" s="30"/>
      <c r="BF82" s="30"/>
    </row>
    <row r="83" spans="1:58" s="11" customFormat="1" x14ac:dyDescent="0.35">
      <c r="A83" s="6" t="s">
        <v>19</v>
      </c>
      <c r="B83" s="6"/>
      <c r="C83" s="3">
        <v>0</v>
      </c>
      <c r="D83" s="3">
        <v>0</v>
      </c>
      <c r="E83" s="3">
        <v>0</v>
      </c>
      <c r="F83" s="3">
        <v>0</v>
      </c>
      <c r="G83" s="3">
        <v>0</v>
      </c>
      <c r="H83" s="3">
        <v>0</v>
      </c>
      <c r="I83" s="3">
        <v>0</v>
      </c>
      <c r="J83" s="3">
        <v>0</v>
      </c>
      <c r="K83" s="3">
        <v>0</v>
      </c>
      <c r="L83" s="3">
        <v>0</v>
      </c>
      <c r="M83" s="3">
        <v>0</v>
      </c>
      <c r="N83" s="3">
        <v>0</v>
      </c>
      <c r="O83" s="30"/>
      <c r="P83" s="3">
        <v>39.894688390047286</v>
      </c>
      <c r="Q83" s="3">
        <v>38.644650619018456</v>
      </c>
      <c r="R83" s="3">
        <v>39.863880026826713</v>
      </c>
      <c r="S83" s="3">
        <v>42.16719086513865</v>
      </c>
      <c r="T83" s="3">
        <v>44.522140559316689</v>
      </c>
      <c r="U83" s="3">
        <v>46.695244929474534</v>
      </c>
      <c r="V83" s="3">
        <v>49.30452363303074</v>
      </c>
      <c r="W83" s="3">
        <v>51.855932478271505</v>
      </c>
      <c r="X83" s="3">
        <v>54.622404828648655</v>
      </c>
      <c r="Y83" s="3">
        <v>65.990718440275202</v>
      </c>
      <c r="Z83" s="3">
        <v>80.962852836673918</v>
      </c>
      <c r="AA83" s="3">
        <v>97.718889544194823</v>
      </c>
      <c r="AB83" s="30"/>
      <c r="AC83" s="3">
        <v>-39.894688390047286</v>
      </c>
      <c r="AD83" s="3">
        <v>-38.644650619018456</v>
      </c>
      <c r="AE83" s="3">
        <v>-39.863880026826713</v>
      </c>
      <c r="AF83" s="3">
        <v>-42.16719086513865</v>
      </c>
      <c r="AG83" s="3">
        <v>-44.522140559316689</v>
      </c>
      <c r="AH83" s="3">
        <v>-46.695244929474534</v>
      </c>
      <c r="AI83" s="3">
        <v>-49.30452363303074</v>
      </c>
      <c r="AJ83" s="3">
        <v>-51.855932478271505</v>
      </c>
      <c r="AK83" s="3">
        <v>-54.622404828648655</v>
      </c>
      <c r="AL83" s="3">
        <v>-65.990718440275202</v>
      </c>
      <c r="AM83" s="3">
        <v>-80.962852836673918</v>
      </c>
      <c r="AN83" s="3">
        <v>-97.718889544194823</v>
      </c>
      <c r="AO83" s="30"/>
      <c r="AP83" s="3">
        <v>0</v>
      </c>
      <c r="AQ83" s="3">
        <v>0</v>
      </c>
      <c r="AR83" s="3">
        <v>0</v>
      </c>
      <c r="AS83" s="3">
        <v>0</v>
      </c>
      <c r="AT83" s="3">
        <v>0</v>
      </c>
      <c r="AU83" s="3">
        <v>0</v>
      </c>
      <c r="AV83" s="3">
        <v>0</v>
      </c>
      <c r="AW83" s="3">
        <v>0</v>
      </c>
      <c r="AX83" s="3">
        <v>0</v>
      </c>
      <c r="AY83" s="3">
        <v>0</v>
      </c>
      <c r="AZ83" s="3">
        <v>0</v>
      </c>
      <c r="BA83" s="3">
        <v>0</v>
      </c>
      <c r="BB83" s="30"/>
      <c r="BC83" s="29"/>
      <c r="BD83" s="29"/>
      <c r="BE83" s="30"/>
      <c r="BF83" s="30"/>
    </row>
    <row r="84" spans="1:58" s="11" customFormat="1" x14ac:dyDescent="0.35">
      <c r="A84" s="7" t="s">
        <v>25</v>
      </c>
      <c r="B84" s="7"/>
      <c r="C84" s="8">
        <v>0</v>
      </c>
      <c r="D84" s="8">
        <v>0</v>
      </c>
      <c r="E84" s="8">
        <v>0</v>
      </c>
      <c r="F84" s="8">
        <v>0</v>
      </c>
      <c r="G84" s="8">
        <v>0</v>
      </c>
      <c r="H84" s="8">
        <v>0</v>
      </c>
      <c r="I84" s="8">
        <v>0</v>
      </c>
      <c r="J84" s="8">
        <v>0</v>
      </c>
      <c r="K84" s="8">
        <v>0</v>
      </c>
      <c r="L84" s="8">
        <v>0</v>
      </c>
      <c r="M84" s="8">
        <v>0</v>
      </c>
      <c r="N84" s="8">
        <v>0</v>
      </c>
      <c r="O84" s="30"/>
      <c r="P84" s="8">
        <v>20.594404371863096</v>
      </c>
      <c r="Q84" s="8">
        <v>20.27556172776421</v>
      </c>
      <c r="R84" s="8">
        <v>21.719540757444687</v>
      </c>
      <c r="S84" s="8">
        <v>23.055203747139299</v>
      </c>
      <c r="T84" s="8">
        <v>24.376228959915426</v>
      </c>
      <c r="U84" s="8">
        <v>25.702720867965006</v>
      </c>
      <c r="V84" s="8">
        <v>27.134843155401686</v>
      </c>
      <c r="W84" s="8">
        <v>28.608168537511897</v>
      </c>
      <c r="X84" s="8">
        <v>30.167413751159263</v>
      </c>
      <c r="Y84" s="8">
        <v>36.941145384973844</v>
      </c>
      <c r="Z84" s="8">
        <v>46.713048994175836</v>
      </c>
      <c r="AA84" s="8">
        <v>58.341049948995597</v>
      </c>
      <c r="AB84" s="30"/>
      <c r="AC84" s="8">
        <v>-20.594404371863096</v>
      </c>
      <c r="AD84" s="8">
        <v>-20.27556172776421</v>
      </c>
      <c r="AE84" s="8">
        <v>-21.719540757444687</v>
      </c>
      <c r="AF84" s="8">
        <v>-23.055203747139299</v>
      </c>
      <c r="AG84" s="8">
        <v>-24.376228959915426</v>
      </c>
      <c r="AH84" s="8">
        <v>-25.702720867965006</v>
      </c>
      <c r="AI84" s="8">
        <v>-27.134843155401686</v>
      </c>
      <c r="AJ84" s="8">
        <v>-28.608168537511897</v>
      </c>
      <c r="AK84" s="8">
        <v>-30.167413751159263</v>
      </c>
      <c r="AL84" s="8">
        <v>-36.941145384973844</v>
      </c>
      <c r="AM84" s="8">
        <v>-46.713048994175836</v>
      </c>
      <c r="AN84" s="8">
        <v>-58.341049948995597</v>
      </c>
      <c r="AO84" s="30"/>
      <c r="AP84" s="8">
        <v>0</v>
      </c>
      <c r="AQ84" s="8">
        <v>0</v>
      </c>
      <c r="AR84" s="8">
        <v>0</v>
      </c>
      <c r="AS84" s="8">
        <v>0</v>
      </c>
      <c r="AT84" s="8">
        <v>0</v>
      </c>
      <c r="AU84" s="8">
        <v>0</v>
      </c>
      <c r="AV84" s="8">
        <v>0</v>
      </c>
      <c r="AW84" s="8">
        <v>0</v>
      </c>
      <c r="AX84" s="8">
        <v>0</v>
      </c>
      <c r="AY84" s="8">
        <v>0</v>
      </c>
      <c r="AZ84" s="8">
        <v>0</v>
      </c>
      <c r="BA84" s="8">
        <v>0</v>
      </c>
      <c r="BB84" s="30"/>
      <c r="BC84" s="29"/>
      <c r="BD84" s="29"/>
      <c r="BE84" s="30"/>
      <c r="BF84" s="30"/>
    </row>
    <row r="85" spans="1:58" s="11" customFormat="1" x14ac:dyDescent="0.35">
      <c r="A85" s="6" t="s">
        <v>20</v>
      </c>
      <c r="B85" s="6"/>
      <c r="C85" s="3">
        <v>88</v>
      </c>
      <c r="D85" s="3">
        <v>88</v>
      </c>
      <c r="E85" s="3">
        <v>88</v>
      </c>
      <c r="F85" s="3">
        <v>88</v>
      </c>
      <c r="G85" s="3">
        <v>88</v>
      </c>
      <c r="H85" s="3">
        <v>88</v>
      </c>
      <c r="I85" s="3">
        <v>88</v>
      </c>
      <c r="J85" s="3">
        <v>88</v>
      </c>
      <c r="K85" s="3">
        <v>88</v>
      </c>
      <c r="L85" s="3">
        <v>88</v>
      </c>
      <c r="M85" s="3">
        <v>88</v>
      </c>
      <c r="N85" s="3">
        <v>88</v>
      </c>
      <c r="O85" s="30"/>
      <c r="P85" s="3">
        <v>168.47243089466193</v>
      </c>
      <c r="Q85" s="3">
        <v>149.62311438751973</v>
      </c>
      <c r="R85" s="3">
        <v>159.99848286051343</v>
      </c>
      <c r="S85" s="3">
        <v>168.36069064352625</v>
      </c>
      <c r="T85" s="3">
        <v>176.41167100943773</v>
      </c>
      <c r="U85" s="3">
        <v>183.7667561714016</v>
      </c>
      <c r="V85" s="3">
        <v>192.46160297672279</v>
      </c>
      <c r="W85" s="3">
        <v>200.88094995610464</v>
      </c>
      <c r="X85" s="3">
        <v>209.90695588764186</v>
      </c>
      <c r="Y85" s="3">
        <v>245.8944252883571</v>
      </c>
      <c r="Z85" s="3">
        <v>282.57778320146429</v>
      </c>
      <c r="AA85" s="3">
        <v>317.06820153516122</v>
      </c>
      <c r="AB85" s="30"/>
      <c r="AC85" s="3">
        <v>-80.472430894661926</v>
      </c>
      <c r="AD85" s="3">
        <v>-61.623114387519735</v>
      </c>
      <c r="AE85" s="3">
        <v>-71.998482860513434</v>
      </c>
      <c r="AF85" s="3">
        <v>-80.360690643526254</v>
      </c>
      <c r="AG85" s="3">
        <v>-88.411671009437725</v>
      </c>
      <c r="AH85" s="3">
        <v>-95.766756171401596</v>
      </c>
      <c r="AI85" s="3">
        <v>-104.46160297672279</v>
      </c>
      <c r="AJ85" s="3">
        <v>-112.88094995610464</v>
      </c>
      <c r="AK85" s="3">
        <v>-121.90695588764186</v>
      </c>
      <c r="AL85" s="3">
        <v>-157.8944252883571</v>
      </c>
      <c r="AM85" s="3">
        <v>-194.57778320146429</v>
      </c>
      <c r="AN85" s="3">
        <v>-229.06820153516122</v>
      </c>
      <c r="AO85" s="30"/>
      <c r="AP85" s="3">
        <v>0</v>
      </c>
      <c r="AQ85" s="3">
        <v>0</v>
      </c>
      <c r="AR85" s="3">
        <v>0</v>
      </c>
      <c r="AS85" s="3">
        <v>0</v>
      </c>
      <c r="AT85" s="3">
        <v>0</v>
      </c>
      <c r="AU85" s="3">
        <v>0</v>
      </c>
      <c r="AV85" s="3">
        <v>0</v>
      </c>
      <c r="AW85" s="3">
        <v>0</v>
      </c>
      <c r="AX85" s="3">
        <v>0</v>
      </c>
      <c r="AY85" s="3">
        <v>0</v>
      </c>
      <c r="AZ85" s="3">
        <v>0</v>
      </c>
      <c r="BA85" s="3">
        <v>0</v>
      </c>
      <c r="BB85" s="30"/>
      <c r="BC85" s="29"/>
      <c r="BD85" s="29"/>
      <c r="BE85" s="30"/>
      <c r="BF85" s="30"/>
    </row>
    <row r="86" spans="1:58" s="11" customFormat="1" x14ac:dyDescent="0.35">
      <c r="A86" s="7" t="s">
        <v>23</v>
      </c>
      <c r="B86" s="7"/>
      <c r="C86" s="8">
        <v>0</v>
      </c>
      <c r="D86" s="8">
        <v>0</v>
      </c>
      <c r="E86" s="8">
        <v>0</v>
      </c>
      <c r="F86" s="8">
        <v>0</v>
      </c>
      <c r="G86" s="8">
        <v>0</v>
      </c>
      <c r="H86" s="8">
        <v>0</v>
      </c>
      <c r="I86" s="8">
        <v>0</v>
      </c>
      <c r="J86" s="8">
        <v>0</v>
      </c>
      <c r="K86" s="8">
        <v>0</v>
      </c>
      <c r="L86" s="8">
        <v>0</v>
      </c>
      <c r="M86" s="8">
        <v>0</v>
      </c>
      <c r="N86" s="8">
        <v>0</v>
      </c>
      <c r="O86" s="30"/>
      <c r="P86" s="8">
        <v>24.532131828624543</v>
      </c>
      <c r="Q86" s="8">
        <v>23.928737169265226</v>
      </c>
      <c r="R86" s="8">
        <v>25.208563598279135</v>
      </c>
      <c r="S86" s="8">
        <v>26.781540107173267</v>
      </c>
      <c r="T86" s="8">
        <v>28.290115186023066</v>
      </c>
      <c r="U86" s="8">
        <v>29.758183586998388</v>
      </c>
      <c r="V86" s="8">
        <v>31.403107141350834</v>
      </c>
      <c r="W86" s="8">
        <v>33.062271500885259</v>
      </c>
      <c r="X86" s="8">
        <v>34.831841453302104</v>
      </c>
      <c r="Y86" s="8">
        <v>42.342872902095984</v>
      </c>
      <c r="Z86" s="8">
        <v>52.778701266468673</v>
      </c>
      <c r="AA86" s="8">
        <v>64.862653984065872</v>
      </c>
      <c r="AB86" s="30"/>
      <c r="AC86" s="8">
        <v>-24.532131828624543</v>
      </c>
      <c r="AD86" s="8">
        <v>-23.928737169265226</v>
      </c>
      <c r="AE86" s="8">
        <v>-25.208563598279135</v>
      </c>
      <c r="AF86" s="8">
        <v>-26.781540107173267</v>
      </c>
      <c r="AG86" s="8">
        <v>-28.290115186023066</v>
      </c>
      <c r="AH86" s="8">
        <v>-29.758183586998388</v>
      </c>
      <c r="AI86" s="8">
        <v>-31.403107141350834</v>
      </c>
      <c r="AJ86" s="8">
        <v>-33.062271500885259</v>
      </c>
      <c r="AK86" s="8">
        <v>-34.831841453302104</v>
      </c>
      <c r="AL86" s="8">
        <v>-42.342872902095984</v>
      </c>
      <c r="AM86" s="8">
        <v>-52.778701266468673</v>
      </c>
      <c r="AN86" s="8">
        <v>-64.862653984065872</v>
      </c>
      <c r="AO86" s="30"/>
      <c r="AP86" s="8">
        <v>0</v>
      </c>
      <c r="AQ86" s="8">
        <v>0</v>
      </c>
      <c r="AR86" s="8">
        <v>0</v>
      </c>
      <c r="AS86" s="8">
        <v>0</v>
      </c>
      <c r="AT86" s="8">
        <v>0</v>
      </c>
      <c r="AU86" s="8">
        <v>0</v>
      </c>
      <c r="AV86" s="8">
        <v>0</v>
      </c>
      <c r="AW86" s="8">
        <v>0</v>
      </c>
      <c r="AX86" s="8">
        <v>0</v>
      </c>
      <c r="AY86" s="8">
        <v>0</v>
      </c>
      <c r="AZ86" s="8">
        <v>0</v>
      </c>
      <c r="BA86" s="8">
        <v>0</v>
      </c>
      <c r="BB86" s="30"/>
      <c r="BC86" s="29"/>
      <c r="BD86" s="29"/>
      <c r="BE86" s="30"/>
      <c r="BF86" s="30"/>
    </row>
    <row r="87" spans="1:58" s="11" customFormat="1" x14ac:dyDescent="0.35">
      <c r="A87" s="6" t="s">
        <v>18</v>
      </c>
      <c r="B87" s="6"/>
      <c r="C87" s="3">
        <v>0</v>
      </c>
      <c r="D87" s="3">
        <v>0</v>
      </c>
      <c r="E87" s="3">
        <v>0</v>
      </c>
      <c r="F87" s="3">
        <v>0</v>
      </c>
      <c r="G87" s="3">
        <v>0</v>
      </c>
      <c r="H87" s="3">
        <v>0</v>
      </c>
      <c r="I87" s="3">
        <v>0</v>
      </c>
      <c r="J87" s="3">
        <v>0</v>
      </c>
      <c r="K87" s="3">
        <v>0</v>
      </c>
      <c r="L87" s="3">
        <v>0</v>
      </c>
      <c r="M87" s="3">
        <v>0</v>
      </c>
      <c r="N87" s="3">
        <v>0</v>
      </c>
      <c r="O87" s="30"/>
      <c r="P87" s="3">
        <v>52.279531371630803</v>
      </c>
      <c r="Q87" s="3">
        <v>60.414599263138122</v>
      </c>
      <c r="R87" s="3">
        <v>67.705140531393411</v>
      </c>
      <c r="S87" s="3">
        <v>71.806864992412443</v>
      </c>
      <c r="T87" s="3">
        <v>75.44610719768049</v>
      </c>
      <c r="U87" s="3">
        <v>78.984190483482067</v>
      </c>
      <c r="V87" s="3">
        <v>82.872564163190418</v>
      </c>
      <c r="W87" s="3">
        <v>86.783003516342902</v>
      </c>
      <c r="X87" s="3">
        <v>90.9114966292601</v>
      </c>
      <c r="Y87" s="3">
        <v>108.13812539592681</v>
      </c>
      <c r="Z87" s="3">
        <v>128.79063676901092</v>
      </c>
      <c r="AA87" s="3">
        <v>150.42395382934831</v>
      </c>
      <c r="AB87" s="30"/>
      <c r="AC87" s="3">
        <v>-52.279531371630803</v>
      </c>
      <c r="AD87" s="3">
        <v>-60.414599263138122</v>
      </c>
      <c r="AE87" s="3">
        <v>-67.705140531393411</v>
      </c>
      <c r="AF87" s="3">
        <v>-71.806864992412443</v>
      </c>
      <c r="AG87" s="3">
        <v>-75.44610719768049</v>
      </c>
      <c r="AH87" s="3">
        <v>-78.984190483482067</v>
      </c>
      <c r="AI87" s="3">
        <v>-82.872564163190418</v>
      </c>
      <c r="AJ87" s="3">
        <v>-86.783003516342902</v>
      </c>
      <c r="AK87" s="3">
        <v>-90.9114966292601</v>
      </c>
      <c r="AL87" s="3">
        <v>-108.13812539592681</v>
      </c>
      <c r="AM87" s="3">
        <v>-128.79063676901092</v>
      </c>
      <c r="AN87" s="3">
        <v>-150.42395382934831</v>
      </c>
      <c r="AO87" s="30"/>
      <c r="AP87" s="3">
        <v>0</v>
      </c>
      <c r="AQ87" s="3">
        <v>0</v>
      </c>
      <c r="AR87" s="3">
        <v>0</v>
      </c>
      <c r="AS87" s="3">
        <v>0</v>
      </c>
      <c r="AT87" s="3">
        <v>0</v>
      </c>
      <c r="AU87" s="3">
        <v>0</v>
      </c>
      <c r="AV87" s="3">
        <v>0</v>
      </c>
      <c r="AW87" s="3">
        <v>0</v>
      </c>
      <c r="AX87" s="3">
        <v>0</v>
      </c>
      <c r="AY87" s="3">
        <v>0</v>
      </c>
      <c r="AZ87" s="3">
        <v>0</v>
      </c>
      <c r="BA87" s="3">
        <v>0</v>
      </c>
      <c r="BB87" s="30"/>
      <c r="BC87" s="29"/>
      <c r="BD87" s="29"/>
      <c r="BE87" s="30"/>
      <c r="BF87" s="30"/>
    </row>
    <row r="88" spans="1:58" s="11" customFormat="1" x14ac:dyDescent="0.35">
      <c r="A88" s="7" t="s">
        <v>22</v>
      </c>
      <c r="B88" s="7" t="s">
        <v>22</v>
      </c>
      <c r="C88" s="18">
        <v>412.72</v>
      </c>
      <c r="D88" s="18">
        <v>415.8</v>
      </c>
      <c r="E88" s="18">
        <v>425.16319999999996</v>
      </c>
      <c r="F88" s="18">
        <v>434.71374099999991</v>
      </c>
      <c r="G88" s="18">
        <v>444.45513650999987</v>
      </c>
      <c r="H88" s="18">
        <v>454.39096329357483</v>
      </c>
      <c r="I88" s="18">
        <v>464.52486247494227</v>
      </c>
      <c r="J88" s="18">
        <v>474.86054066500969</v>
      </c>
      <c r="K88" s="18">
        <v>485.40177110672226</v>
      </c>
      <c r="L88" s="18">
        <v>529.70007817026851</v>
      </c>
      <c r="M88" s="18">
        <v>573.32777296477173</v>
      </c>
      <c r="N88" s="18">
        <v>620.52005903874272</v>
      </c>
      <c r="O88" s="30"/>
      <c r="P88" s="18">
        <v>11.802024255777459</v>
      </c>
      <c r="Q88" s="18">
        <v>11.362826877042767</v>
      </c>
      <c r="R88" s="18">
        <v>10.169872386618179</v>
      </c>
      <c r="S88" s="18">
        <v>10.879114796200669</v>
      </c>
      <c r="T88" s="18">
        <v>11.545880860522734</v>
      </c>
      <c r="U88" s="18">
        <v>12.201507750172926</v>
      </c>
      <c r="V88" s="18">
        <v>12.933421250337183</v>
      </c>
      <c r="W88" s="18">
        <v>13.677987035893906</v>
      </c>
      <c r="X88" s="18">
        <v>14.477115465447827</v>
      </c>
      <c r="Y88" s="18">
        <v>17.92308809894655</v>
      </c>
      <c r="Z88" s="18">
        <v>23.310013872961559</v>
      </c>
      <c r="AA88" s="18">
        <v>30.015992585778818</v>
      </c>
      <c r="AB88" s="30"/>
      <c r="AC88" s="18">
        <v>400.91797574422259</v>
      </c>
      <c r="AD88" s="18">
        <v>404.43717312295723</v>
      </c>
      <c r="AE88" s="18">
        <v>414.99332761338178</v>
      </c>
      <c r="AF88" s="18">
        <v>423.83462620379925</v>
      </c>
      <c r="AG88" s="18">
        <v>432.90925564947713</v>
      </c>
      <c r="AH88" s="18">
        <v>442.18945554340189</v>
      </c>
      <c r="AI88" s="18">
        <v>451.59144122460509</v>
      </c>
      <c r="AJ88" s="18">
        <v>461.18255362911577</v>
      </c>
      <c r="AK88" s="18">
        <v>470.92465564127446</v>
      </c>
      <c r="AL88" s="18">
        <v>511.7769900713219</v>
      </c>
      <c r="AM88" s="18">
        <v>550.01775909181015</v>
      </c>
      <c r="AN88" s="18">
        <v>590.50406645296391</v>
      </c>
      <c r="AO88" s="30"/>
      <c r="AP88" s="18">
        <v>11.374308203524373</v>
      </c>
      <c r="AQ88" s="18">
        <v>0</v>
      </c>
      <c r="AR88" s="18">
        <v>12.444539714174025</v>
      </c>
      <c r="AS88" s="18">
        <v>12.444539714174025</v>
      </c>
      <c r="AT88" s="18">
        <v>12.444539714174025</v>
      </c>
      <c r="AU88" s="18">
        <v>12.444539714174025</v>
      </c>
      <c r="AV88" s="18">
        <v>12.444539714174025</v>
      </c>
      <c r="AW88" s="18">
        <v>12.444539714174025</v>
      </c>
      <c r="AX88" s="18">
        <v>12.444539714174025</v>
      </c>
      <c r="AY88" s="18">
        <v>12.444539714174025</v>
      </c>
      <c r="AZ88" s="18">
        <v>12.444539714174025</v>
      </c>
      <c r="BA88" s="18">
        <v>12.444539714174025</v>
      </c>
      <c r="BB88" s="30"/>
      <c r="BC88" s="29"/>
      <c r="BD88" s="29"/>
      <c r="BE88" s="30"/>
      <c r="BF88" s="30"/>
    </row>
    <row r="89" spans="1:58" s="11" customFormat="1" x14ac:dyDescent="0.35">
      <c r="A89" s="6" t="s">
        <v>21</v>
      </c>
      <c r="B89" s="6" t="s">
        <v>21</v>
      </c>
      <c r="C89" s="3">
        <v>221.10000000000002</v>
      </c>
      <c r="D89" s="3">
        <v>222.75000000000003</v>
      </c>
      <c r="E89" s="3">
        <v>228.88800000000003</v>
      </c>
      <c r="F89" s="3">
        <v>235.18242000000006</v>
      </c>
      <c r="G89" s="3">
        <v>241.63706160000007</v>
      </c>
      <c r="H89" s="3">
        <v>248.25581589600006</v>
      </c>
      <c r="I89" s="3">
        <v>255.04266553920007</v>
      </c>
      <c r="J89" s="3">
        <v>262.0016868417697</v>
      </c>
      <c r="K89" s="3">
        <v>269.13705193022639</v>
      </c>
      <c r="L89" s="3">
        <v>299.52887089227187</v>
      </c>
      <c r="M89" s="3">
        <v>331.73848235123535</v>
      </c>
      <c r="N89" s="3">
        <v>367.39472739306882</v>
      </c>
      <c r="O89" s="30"/>
      <c r="P89" s="3">
        <v>46.031215341473469</v>
      </c>
      <c r="Q89" s="3">
        <v>40.631644051585972</v>
      </c>
      <c r="R89" s="3">
        <v>41.826337581412922</v>
      </c>
      <c r="S89" s="3">
        <v>45.081842292213892</v>
      </c>
      <c r="T89" s="3">
        <v>47.981831726294871</v>
      </c>
      <c r="U89" s="3">
        <v>50.707537143828247</v>
      </c>
      <c r="V89" s="3">
        <v>53.605176410788737</v>
      </c>
      <c r="W89" s="3">
        <v>56.660265613508216</v>
      </c>
      <c r="X89" s="3">
        <v>60.604834980436983</v>
      </c>
      <c r="Y89" s="3">
        <v>78.158246969936584</v>
      </c>
      <c r="Z89" s="3">
        <v>105.89159818362025</v>
      </c>
      <c r="AA89" s="3">
        <v>140.96624068449015</v>
      </c>
      <c r="AB89" s="30"/>
      <c r="AC89" s="3">
        <v>175.06878465852657</v>
      </c>
      <c r="AD89" s="3">
        <v>182.11835594841406</v>
      </c>
      <c r="AE89" s="3">
        <v>187.0616624185871</v>
      </c>
      <c r="AF89" s="3">
        <v>190.10057770778616</v>
      </c>
      <c r="AG89" s="3">
        <v>193.6552298737052</v>
      </c>
      <c r="AH89" s="3">
        <v>197.54827875217183</v>
      </c>
      <c r="AI89" s="3">
        <v>201.43748912841133</v>
      </c>
      <c r="AJ89" s="3">
        <v>205.34142122826148</v>
      </c>
      <c r="AK89" s="3">
        <v>208.53221694978942</v>
      </c>
      <c r="AL89" s="3">
        <v>221.37062392233528</v>
      </c>
      <c r="AM89" s="3">
        <v>225.84688416761509</v>
      </c>
      <c r="AN89" s="3">
        <v>226.42848670857867</v>
      </c>
      <c r="AO89" s="30"/>
      <c r="AP89" s="3">
        <v>33.333847739538193</v>
      </c>
      <c r="AQ89" s="3">
        <v>70.633088335722135</v>
      </c>
      <c r="AR89" s="3">
        <v>28.998799894400655</v>
      </c>
      <c r="AS89" s="3">
        <v>28.998799894400655</v>
      </c>
      <c r="AT89" s="3">
        <v>28.998799894400655</v>
      </c>
      <c r="AU89" s="3">
        <v>28.998799894400655</v>
      </c>
      <c r="AV89" s="3">
        <v>28.998799894400655</v>
      </c>
      <c r="AW89" s="3">
        <v>28.998799894400655</v>
      </c>
      <c r="AX89" s="3">
        <v>28.998799894400655</v>
      </c>
      <c r="AY89" s="3">
        <v>28.998799894400655</v>
      </c>
      <c r="AZ89" s="3">
        <v>28.998799894400655</v>
      </c>
      <c r="BA89" s="3">
        <v>28.998799894400655</v>
      </c>
      <c r="BB89" s="30"/>
      <c r="BC89" s="29"/>
      <c r="BD89" s="29"/>
      <c r="BE89" s="30"/>
      <c r="BF89" s="30"/>
    </row>
    <row r="90" spans="1:58" s="11" customFormat="1" x14ac:dyDescent="0.35">
      <c r="A90" s="7" t="s">
        <v>32</v>
      </c>
      <c r="B90" s="7" t="s">
        <v>32</v>
      </c>
      <c r="C90" s="18">
        <v>230</v>
      </c>
      <c r="D90" s="18">
        <v>150</v>
      </c>
      <c r="E90" s="18">
        <v>0</v>
      </c>
      <c r="F90" s="18">
        <v>50</v>
      </c>
      <c r="G90" s="18">
        <v>100</v>
      </c>
      <c r="H90" s="18">
        <v>150</v>
      </c>
      <c r="I90" s="18">
        <v>200</v>
      </c>
      <c r="J90" s="18">
        <v>250</v>
      </c>
      <c r="K90" s="18">
        <v>300</v>
      </c>
      <c r="L90" s="18">
        <v>500</v>
      </c>
      <c r="M90" s="18">
        <v>550</v>
      </c>
      <c r="N90" s="18">
        <v>600</v>
      </c>
      <c r="O90" s="30"/>
      <c r="P90" s="18">
        <v>159.95570221526472</v>
      </c>
      <c r="Q90" s="18">
        <v>153.14462874632051</v>
      </c>
      <c r="R90" s="18">
        <v>145.76845104832302</v>
      </c>
      <c r="S90" s="18">
        <v>155.87987189115702</v>
      </c>
      <c r="T90" s="18">
        <v>164.16494076245914</v>
      </c>
      <c r="U90" s="18">
        <v>171.37307064270917</v>
      </c>
      <c r="V90" s="18">
        <v>179.21601664838204</v>
      </c>
      <c r="W90" s="18">
        <v>187.2724180444315</v>
      </c>
      <c r="X90" s="18">
        <v>198.39778938206791</v>
      </c>
      <c r="Y90" s="18">
        <v>245.39981137214266</v>
      </c>
      <c r="Z90" s="18">
        <v>301.49647789005735</v>
      </c>
      <c r="AA90" s="18">
        <v>359.54207588207294</v>
      </c>
      <c r="AB90" s="30"/>
      <c r="AC90" s="18">
        <v>70.044297784735278</v>
      </c>
      <c r="AD90" s="18">
        <v>-3.1446287463205032</v>
      </c>
      <c r="AE90" s="18">
        <v>-145.76845104832302</v>
      </c>
      <c r="AF90" s="18">
        <v>-105.87987189115702</v>
      </c>
      <c r="AG90" s="18">
        <v>-64.164940762459139</v>
      </c>
      <c r="AH90" s="18">
        <v>-21.373070642709191</v>
      </c>
      <c r="AI90" s="18">
        <v>20.78398335161797</v>
      </c>
      <c r="AJ90" s="18">
        <v>62.727581955568496</v>
      </c>
      <c r="AK90" s="18">
        <v>101.60221061793213</v>
      </c>
      <c r="AL90" s="18">
        <v>254.60018862785736</v>
      </c>
      <c r="AM90" s="18">
        <v>248.50352210994268</v>
      </c>
      <c r="AN90" s="18">
        <v>240.45792411792706</v>
      </c>
      <c r="AO90" s="30"/>
      <c r="AP90" s="18">
        <v>106.56262219447342</v>
      </c>
      <c r="AQ90" s="18">
        <v>138.4241120870357</v>
      </c>
      <c r="AR90" s="18">
        <v>0.72431515173331007</v>
      </c>
      <c r="AS90" s="18">
        <v>0.72431515173331007</v>
      </c>
      <c r="AT90" s="18">
        <v>0.72431515173331007</v>
      </c>
      <c r="AU90" s="18">
        <v>0.72431515173331007</v>
      </c>
      <c r="AV90" s="18">
        <v>0.72431515173331007</v>
      </c>
      <c r="AW90" s="18">
        <v>0.72431515173331007</v>
      </c>
      <c r="AX90" s="18">
        <v>0.72431515173331007</v>
      </c>
      <c r="AY90" s="18">
        <v>0.72431515173331007</v>
      </c>
      <c r="AZ90" s="18">
        <v>0.72431515173331007</v>
      </c>
      <c r="BA90" s="18">
        <v>0.72431515173331007</v>
      </c>
      <c r="BB90" s="30"/>
      <c r="BC90" s="29"/>
      <c r="BD90" s="29"/>
      <c r="BE90" s="30"/>
      <c r="BF90" s="30"/>
    </row>
    <row r="91" spans="1:58" s="11" customFormat="1" x14ac:dyDescent="0.35">
      <c r="A91" s="6" t="s">
        <v>29</v>
      </c>
      <c r="B91" s="6" t="s">
        <v>29</v>
      </c>
      <c r="C91" s="3">
        <v>0</v>
      </c>
      <c r="D91" s="3">
        <v>0</v>
      </c>
      <c r="E91" s="3">
        <v>0</v>
      </c>
      <c r="F91" s="3">
        <v>0</v>
      </c>
      <c r="G91" s="3">
        <v>0</v>
      </c>
      <c r="H91" s="3">
        <v>0</v>
      </c>
      <c r="I91" s="3">
        <v>0</v>
      </c>
      <c r="J91" s="3">
        <v>0</v>
      </c>
      <c r="K91" s="3">
        <v>0</v>
      </c>
      <c r="L91" s="3">
        <v>0</v>
      </c>
      <c r="M91" s="3">
        <v>0</v>
      </c>
      <c r="N91" s="3">
        <v>0</v>
      </c>
      <c r="O91" s="30"/>
      <c r="P91" s="3">
        <v>197.6854946807162</v>
      </c>
      <c r="Q91" s="3">
        <v>183.23957128605753</v>
      </c>
      <c r="R91" s="3">
        <v>184.84565523391205</v>
      </c>
      <c r="S91" s="3">
        <v>196.9081458359766</v>
      </c>
      <c r="T91" s="3">
        <v>207.27762796541901</v>
      </c>
      <c r="U91" s="3">
        <v>216.33535877987941</v>
      </c>
      <c r="V91" s="3">
        <v>226.46631485834163</v>
      </c>
      <c r="W91" s="3">
        <v>236.71388302234794</v>
      </c>
      <c r="X91" s="3">
        <v>250.24905839496472</v>
      </c>
      <c r="Y91" s="3">
        <v>306.84856063532658</v>
      </c>
      <c r="Z91" s="3">
        <v>373.48403222680105</v>
      </c>
      <c r="AA91" s="3">
        <v>442.02950873224256</v>
      </c>
      <c r="AB91" s="30"/>
      <c r="AC91" s="3">
        <v>-197.6854946807162</v>
      </c>
      <c r="AD91" s="3">
        <v>-183.23957128605753</v>
      </c>
      <c r="AE91" s="3">
        <v>-184.84565523391205</v>
      </c>
      <c r="AF91" s="3">
        <v>-196.9081458359766</v>
      </c>
      <c r="AG91" s="3">
        <v>-207.27762796541901</v>
      </c>
      <c r="AH91" s="3">
        <v>-216.33535877987941</v>
      </c>
      <c r="AI91" s="3">
        <v>-226.46631485834163</v>
      </c>
      <c r="AJ91" s="3">
        <v>-236.71388302234794</v>
      </c>
      <c r="AK91" s="3">
        <v>-250.24905839496472</v>
      </c>
      <c r="AL91" s="3">
        <v>-306.84856063532658</v>
      </c>
      <c r="AM91" s="3">
        <v>-373.48403222680105</v>
      </c>
      <c r="AN91" s="3">
        <v>-442.02950873224256</v>
      </c>
      <c r="AO91" s="30"/>
      <c r="AP91" s="3">
        <v>2.7545029443251691E-2</v>
      </c>
      <c r="AQ91" s="3">
        <v>8.0723529526539578E-2</v>
      </c>
      <c r="AR91" s="3">
        <v>0.22713969080923277</v>
      </c>
      <c r="AS91" s="3">
        <v>0.22713969080923277</v>
      </c>
      <c r="AT91" s="3">
        <v>0.22713969080923277</v>
      </c>
      <c r="AU91" s="3">
        <v>0.22713969080923277</v>
      </c>
      <c r="AV91" s="3">
        <v>0.22713969080923277</v>
      </c>
      <c r="AW91" s="3">
        <v>0.22713969080923277</v>
      </c>
      <c r="AX91" s="3">
        <v>0.22713969080923277</v>
      </c>
      <c r="AY91" s="3">
        <v>0.22713969080923277</v>
      </c>
      <c r="AZ91" s="3">
        <v>0.22713969080923277</v>
      </c>
      <c r="BA91" s="3">
        <v>0.22713969080923277</v>
      </c>
      <c r="BB91" s="30"/>
      <c r="BC91" s="29"/>
      <c r="BD91" s="29"/>
      <c r="BE91" s="30"/>
      <c r="BF91" s="30"/>
    </row>
    <row r="92" spans="1:58" s="11" customFormat="1" x14ac:dyDescent="0.35">
      <c r="A92" s="7" t="s">
        <v>27</v>
      </c>
      <c r="B92" s="7"/>
      <c r="C92" s="8">
        <v>0</v>
      </c>
      <c r="D92" s="8">
        <v>0</v>
      </c>
      <c r="E92" s="8">
        <v>0</v>
      </c>
      <c r="F92" s="8">
        <v>0</v>
      </c>
      <c r="G92" s="8">
        <v>0</v>
      </c>
      <c r="H92" s="8">
        <v>0</v>
      </c>
      <c r="I92" s="8">
        <v>0</v>
      </c>
      <c r="J92" s="8">
        <v>0</v>
      </c>
      <c r="K92" s="8">
        <v>0</v>
      </c>
      <c r="L92" s="8">
        <v>0</v>
      </c>
      <c r="M92" s="8">
        <v>0</v>
      </c>
      <c r="N92" s="8">
        <v>0</v>
      </c>
      <c r="O92" s="30"/>
      <c r="P92" s="8">
        <v>18.494999526544348</v>
      </c>
      <c r="Q92" s="8">
        <v>16.305982640992767</v>
      </c>
      <c r="R92" s="8">
        <v>16.223791668208754</v>
      </c>
      <c r="S92" s="8">
        <v>17.594421598688129</v>
      </c>
      <c r="T92" s="8">
        <v>18.641525418434952</v>
      </c>
      <c r="U92" s="8">
        <v>19.559081367611931</v>
      </c>
      <c r="V92" s="8">
        <v>20.509216030801323</v>
      </c>
      <c r="W92" s="8">
        <v>21.52194098837089</v>
      </c>
      <c r="X92" s="8">
        <v>23.030779208511369</v>
      </c>
      <c r="Y92" s="8">
        <v>29.651603107364359</v>
      </c>
      <c r="Z92" s="8">
        <v>38.86619184762344</v>
      </c>
      <c r="AA92" s="8">
        <v>49.479787130134746</v>
      </c>
      <c r="AB92" s="30"/>
      <c r="AC92" s="8">
        <v>-18.494999526544348</v>
      </c>
      <c r="AD92" s="8">
        <v>-16.305982640992767</v>
      </c>
      <c r="AE92" s="8">
        <v>-16.223791668208754</v>
      </c>
      <c r="AF92" s="8">
        <v>-17.594421598688129</v>
      </c>
      <c r="AG92" s="8">
        <v>-18.641525418434952</v>
      </c>
      <c r="AH92" s="8">
        <v>-19.559081367611931</v>
      </c>
      <c r="AI92" s="8">
        <v>-20.509216030801323</v>
      </c>
      <c r="AJ92" s="8">
        <v>-21.52194098837089</v>
      </c>
      <c r="AK92" s="8">
        <v>-23.030779208511369</v>
      </c>
      <c r="AL92" s="8">
        <v>-29.651603107364359</v>
      </c>
      <c r="AM92" s="8">
        <v>-38.86619184762344</v>
      </c>
      <c r="AN92" s="8">
        <v>-49.479787130134746</v>
      </c>
      <c r="AO92" s="30"/>
      <c r="AP92" s="8">
        <v>0</v>
      </c>
      <c r="AQ92" s="8">
        <v>0</v>
      </c>
      <c r="AR92" s="8">
        <v>0</v>
      </c>
      <c r="AS92" s="8">
        <v>0</v>
      </c>
      <c r="AT92" s="8">
        <v>0</v>
      </c>
      <c r="AU92" s="8">
        <v>0</v>
      </c>
      <c r="AV92" s="8">
        <v>0</v>
      </c>
      <c r="AW92" s="8">
        <v>0</v>
      </c>
      <c r="AX92" s="8">
        <v>0</v>
      </c>
      <c r="AY92" s="8">
        <v>0</v>
      </c>
      <c r="AZ92" s="8">
        <v>0</v>
      </c>
      <c r="BA92" s="8">
        <v>0</v>
      </c>
      <c r="BB92" s="30"/>
      <c r="BC92" s="29"/>
      <c r="BD92" s="29"/>
      <c r="BE92" s="30"/>
      <c r="BF92" s="30"/>
    </row>
    <row r="93" spans="1:58" s="11" customFormat="1" x14ac:dyDescent="0.35">
      <c r="A93" s="6" t="s">
        <v>30</v>
      </c>
      <c r="B93" s="6"/>
      <c r="C93" s="3">
        <v>66</v>
      </c>
      <c r="D93" s="3">
        <v>66</v>
      </c>
      <c r="E93" s="3">
        <v>66</v>
      </c>
      <c r="F93" s="3">
        <v>66</v>
      </c>
      <c r="G93" s="3">
        <v>66</v>
      </c>
      <c r="H93" s="3">
        <v>66</v>
      </c>
      <c r="I93" s="3">
        <v>66</v>
      </c>
      <c r="J93" s="3">
        <v>66</v>
      </c>
      <c r="K93" s="3">
        <v>66</v>
      </c>
      <c r="L93" s="3">
        <v>66</v>
      </c>
      <c r="M93" s="3">
        <v>66</v>
      </c>
      <c r="N93" s="3">
        <v>66</v>
      </c>
      <c r="O93" s="30"/>
      <c r="P93" s="3">
        <v>134.69429319440627</v>
      </c>
      <c r="Q93" s="3">
        <v>117.97270314867613</v>
      </c>
      <c r="R93" s="3">
        <v>127.271920479013</v>
      </c>
      <c r="S93" s="3">
        <v>136.39430308052317</v>
      </c>
      <c r="T93" s="3">
        <v>144.39696792505754</v>
      </c>
      <c r="U93" s="3">
        <v>151.66708800736166</v>
      </c>
      <c r="V93" s="3">
        <v>159.55861645820869</v>
      </c>
      <c r="W93" s="3">
        <v>167.73802607481417</v>
      </c>
      <c r="X93" s="3">
        <v>178.46750666562815</v>
      </c>
      <c r="Y93" s="3">
        <v>224.96306127758427</v>
      </c>
      <c r="Z93" s="3">
        <v>289.63164064473625</v>
      </c>
      <c r="AA93" s="3">
        <v>364.52300496173604</v>
      </c>
      <c r="AB93" s="30"/>
      <c r="AC93" s="3">
        <v>-68.694293194406271</v>
      </c>
      <c r="AD93" s="3">
        <v>-51.972703148676132</v>
      </c>
      <c r="AE93" s="3">
        <v>-61.271920479013005</v>
      </c>
      <c r="AF93" s="3">
        <v>-70.394303080523173</v>
      </c>
      <c r="AG93" s="3">
        <v>-78.396967925057538</v>
      </c>
      <c r="AH93" s="3">
        <v>-85.667088007361656</v>
      </c>
      <c r="AI93" s="3">
        <v>-93.558616458208689</v>
      </c>
      <c r="AJ93" s="3">
        <v>-101.73802607481417</v>
      </c>
      <c r="AK93" s="3">
        <v>-112.46750666562815</v>
      </c>
      <c r="AL93" s="3">
        <v>-158.96306127758427</v>
      </c>
      <c r="AM93" s="3">
        <v>-223.63164064473625</v>
      </c>
      <c r="AN93" s="3">
        <v>-298.52300496173604</v>
      </c>
      <c r="AO93" s="30"/>
      <c r="AP93" s="3">
        <v>1.8901673674003585</v>
      </c>
      <c r="AQ93" s="3">
        <v>0</v>
      </c>
      <c r="AR93" s="3">
        <v>0</v>
      </c>
      <c r="AS93" s="3">
        <v>0</v>
      </c>
      <c r="AT93" s="3">
        <v>0</v>
      </c>
      <c r="AU93" s="3">
        <v>0</v>
      </c>
      <c r="AV93" s="3">
        <v>0</v>
      </c>
      <c r="AW93" s="3">
        <v>0</v>
      </c>
      <c r="AX93" s="3">
        <v>0</v>
      </c>
      <c r="AY93" s="3">
        <v>0</v>
      </c>
      <c r="AZ93" s="3">
        <v>0</v>
      </c>
      <c r="BA93" s="3">
        <v>0</v>
      </c>
      <c r="BB93" s="30"/>
      <c r="BC93" s="29"/>
      <c r="BD93" s="29"/>
      <c r="BE93" s="30"/>
      <c r="BF93" s="30"/>
    </row>
    <row r="94" spans="1:58" s="11" customFormat="1" x14ac:dyDescent="0.35">
      <c r="A94" s="7" t="s">
        <v>26</v>
      </c>
      <c r="B94" s="7"/>
      <c r="C94" s="8">
        <v>0</v>
      </c>
      <c r="D94" s="8">
        <v>0</v>
      </c>
      <c r="E94" s="8">
        <v>0</v>
      </c>
      <c r="F94" s="8">
        <v>0</v>
      </c>
      <c r="G94" s="8">
        <v>0</v>
      </c>
      <c r="H94" s="8">
        <v>0</v>
      </c>
      <c r="I94" s="8">
        <v>0</v>
      </c>
      <c r="J94" s="8">
        <v>0</v>
      </c>
      <c r="K94" s="8">
        <v>0</v>
      </c>
      <c r="L94" s="8">
        <v>0</v>
      </c>
      <c r="M94" s="8">
        <v>0</v>
      </c>
      <c r="N94" s="8">
        <v>0</v>
      </c>
      <c r="O94" s="30"/>
      <c r="P94" s="8">
        <v>34.865672211111473</v>
      </c>
      <c r="Q94" s="8">
        <v>34.256789234881339</v>
      </c>
      <c r="R94" s="8">
        <v>33.791370604667748</v>
      </c>
      <c r="S94" s="8">
        <v>35.892015084450044</v>
      </c>
      <c r="T94" s="8">
        <v>37.354562984767831</v>
      </c>
      <c r="U94" s="8">
        <v>38.554121669437166</v>
      </c>
      <c r="V94" s="8">
        <v>39.758720704127725</v>
      </c>
      <c r="W94" s="8">
        <v>41.011666949444425</v>
      </c>
      <c r="X94" s="8">
        <v>42.995132261505539</v>
      </c>
      <c r="Y94" s="8">
        <v>50.960490357456131</v>
      </c>
      <c r="Z94" s="8">
        <v>57.100179504765244</v>
      </c>
      <c r="AA94" s="8">
        <v>61.218215873828541</v>
      </c>
      <c r="AB94" s="30"/>
      <c r="AC94" s="8">
        <v>-34.865672211111473</v>
      </c>
      <c r="AD94" s="8">
        <v>-34.256789234881339</v>
      </c>
      <c r="AE94" s="8">
        <v>-33.791370604667748</v>
      </c>
      <c r="AF94" s="8">
        <v>-35.892015084450044</v>
      </c>
      <c r="AG94" s="8">
        <v>-37.354562984767831</v>
      </c>
      <c r="AH94" s="8">
        <v>-38.554121669437166</v>
      </c>
      <c r="AI94" s="8">
        <v>-39.758720704127725</v>
      </c>
      <c r="AJ94" s="8">
        <v>-41.011666949444425</v>
      </c>
      <c r="AK94" s="8">
        <v>-42.995132261505539</v>
      </c>
      <c r="AL94" s="8">
        <v>-50.960490357456131</v>
      </c>
      <c r="AM94" s="8">
        <v>-57.100179504765244</v>
      </c>
      <c r="AN94" s="8">
        <v>-61.218215873828541</v>
      </c>
      <c r="AO94" s="30"/>
      <c r="AP94" s="8">
        <v>0</v>
      </c>
      <c r="AQ94" s="8">
        <v>0</v>
      </c>
      <c r="AR94" s="8">
        <v>0</v>
      </c>
      <c r="AS94" s="8">
        <v>0</v>
      </c>
      <c r="AT94" s="8">
        <v>0</v>
      </c>
      <c r="AU94" s="8">
        <v>0</v>
      </c>
      <c r="AV94" s="8">
        <v>0</v>
      </c>
      <c r="AW94" s="8">
        <v>0</v>
      </c>
      <c r="AX94" s="8">
        <v>0</v>
      </c>
      <c r="AY94" s="8">
        <v>0</v>
      </c>
      <c r="AZ94" s="8">
        <v>0</v>
      </c>
      <c r="BA94" s="8">
        <v>0</v>
      </c>
      <c r="BB94" s="30"/>
      <c r="BC94" s="29"/>
      <c r="BD94" s="29"/>
      <c r="BE94" s="30"/>
      <c r="BF94" s="30"/>
    </row>
    <row r="95" spans="1:58" s="11" customFormat="1" x14ac:dyDescent="0.35">
      <c r="A95" s="6" t="s">
        <v>28</v>
      </c>
      <c r="B95" s="6"/>
      <c r="C95" s="3">
        <v>246.40000000000003</v>
      </c>
      <c r="D95" s="3">
        <v>255.20000000000005</v>
      </c>
      <c r="E95" s="3">
        <v>267.96000000000004</v>
      </c>
      <c r="F95" s="3">
        <v>281.04538000000002</v>
      </c>
      <c r="G95" s="3">
        <v>294.46303039999998</v>
      </c>
      <c r="H95" s="3">
        <v>308.21997510149993</v>
      </c>
      <c r="I95" s="3">
        <v>322.32337396220493</v>
      </c>
      <c r="J95" s="3">
        <v>336.78052529433319</v>
      </c>
      <c r="K95" s="3">
        <v>351.59886840728382</v>
      </c>
      <c r="L95" s="3">
        <v>414.63802596498533</v>
      </c>
      <c r="M95" s="3">
        <v>431.37903626332155</v>
      </c>
      <c r="N95" s="3">
        <v>475.0430118850968</v>
      </c>
      <c r="O95" s="30"/>
      <c r="P95" s="3">
        <v>21.869327161076715</v>
      </c>
      <c r="Q95" s="3">
        <v>18.537605885976483</v>
      </c>
      <c r="R95" s="3">
        <v>19.206177281055414</v>
      </c>
      <c r="S95" s="3">
        <v>20.664543972437073</v>
      </c>
      <c r="T95" s="3">
        <v>21.825673736568707</v>
      </c>
      <c r="U95" s="3">
        <v>22.946095507723737</v>
      </c>
      <c r="V95" s="3">
        <v>24.139947811965978</v>
      </c>
      <c r="W95" s="3">
        <v>25.37227306191533</v>
      </c>
      <c r="X95" s="3">
        <v>26.799456806632584</v>
      </c>
      <c r="Y95" s="3">
        <v>32.945490367615058</v>
      </c>
      <c r="Z95" s="3">
        <v>41.516313847201339</v>
      </c>
      <c r="AA95" s="3">
        <v>51.356408555302323</v>
      </c>
      <c r="AB95" s="30"/>
      <c r="AC95" s="3">
        <v>224.53067283892332</v>
      </c>
      <c r="AD95" s="3">
        <v>236.66239411402356</v>
      </c>
      <c r="AE95" s="3">
        <v>248.75382271894463</v>
      </c>
      <c r="AF95" s="3">
        <v>260.38083602756296</v>
      </c>
      <c r="AG95" s="3">
        <v>272.63735666343126</v>
      </c>
      <c r="AH95" s="3">
        <v>285.2738795937762</v>
      </c>
      <c r="AI95" s="3">
        <v>298.18342615023897</v>
      </c>
      <c r="AJ95" s="3">
        <v>311.40825223241785</v>
      </c>
      <c r="AK95" s="3">
        <v>324.79941160065124</v>
      </c>
      <c r="AL95" s="3">
        <v>381.69253559737029</v>
      </c>
      <c r="AM95" s="3">
        <v>389.86272241612022</v>
      </c>
      <c r="AN95" s="3">
        <v>423.68660332979448</v>
      </c>
      <c r="AO95" s="30"/>
      <c r="AP95" s="3">
        <v>0</v>
      </c>
      <c r="AQ95" s="3">
        <v>0</v>
      </c>
      <c r="AR95" s="3">
        <v>0</v>
      </c>
      <c r="AS95" s="3">
        <v>0</v>
      </c>
      <c r="AT95" s="3">
        <v>0</v>
      </c>
      <c r="AU95" s="3">
        <v>0</v>
      </c>
      <c r="AV95" s="3">
        <v>0</v>
      </c>
      <c r="AW95" s="3">
        <v>0</v>
      </c>
      <c r="AX95" s="3">
        <v>0</v>
      </c>
      <c r="AY95" s="3">
        <v>0</v>
      </c>
      <c r="AZ95" s="3">
        <v>0</v>
      </c>
      <c r="BA95" s="3">
        <v>0</v>
      </c>
      <c r="BB95" s="30"/>
      <c r="BC95" s="29"/>
      <c r="BD95" s="29"/>
      <c r="BE95" s="30"/>
      <c r="BF95" s="30"/>
    </row>
    <row r="96" spans="1:58" s="11" customFormat="1" x14ac:dyDescent="0.35">
      <c r="A96" s="7" t="s">
        <v>31</v>
      </c>
      <c r="B96" s="7"/>
      <c r="C96" s="8">
        <v>0</v>
      </c>
      <c r="D96" s="8">
        <v>0</v>
      </c>
      <c r="E96" s="8">
        <v>0</v>
      </c>
      <c r="F96" s="8">
        <v>0</v>
      </c>
      <c r="G96" s="8">
        <v>0</v>
      </c>
      <c r="H96" s="8">
        <v>0</v>
      </c>
      <c r="I96" s="8">
        <v>0</v>
      </c>
      <c r="J96" s="8">
        <v>0</v>
      </c>
      <c r="K96" s="8">
        <v>0</v>
      </c>
      <c r="L96" s="8">
        <v>0</v>
      </c>
      <c r="M96" s="8">
        <v>0</v>
      </c>
      <c r="N96" s="8">
        <v>0</v>
      </c>
      <c r="O96" s="30"/>
      <c r="P96" s="8">
        <v>6.8510242879174301</v>
      </c>
      <c r="Q96" s="8">
        <v>6.2147365541286295</v>
      </c>
      <c r="R96" s="8">
        <v>6.2752391795280031</v>
      </c>
      <c r="S96" s="8">
        <v>6.7815373455411105</v>
      </c>
      <c r="T96" s="8">
        <v>7.1790119565143637</v>
      </c>
      <c r="U96" s="8">
        <v>7.5387389948927774</v>
      </c>
      <c r="V96" s="8">
        <v>7.9150551285690121</v>
      </c>
      <c r="W96" s="8">
        <v>8.3120140378324692</v>
      </c>
      <c r="X96" s="8">
        <v>8.858905339452761</v>
      </c>
      <c r="Y96" s="8">
        <v>11.248752620843165</v>
      </c>
      <c r="Z96" s="8">
        <v>14.5844757502012</v>
      </c>
      <c r="AA96" s="8">
        <v>18.433487382968295</v>
      </c>
      <c r="AB96" s="30"/>
      <c r="AC96" s="8">
        <v>-6.8510242879174301</v>
      </c>
      <c r="AD96" s="8">
        <v>-6.2147365541286295</v>
      </c>
      <c r="AE96" s="8">
        <v>-6.2752391795280031</v>
      </c>
      <c r="AF96" s="8">
        <v>-6.7815373455411105</v>
      </c>
      <c r="AG96" s="8">
        <v>-7.1790119565143637</v>
      </c>
      <c r="AH96" s="8">
        <v>-7.5387389948927774</v>
      </c>
      <c r="AI96" s="8">
        <v>-7.9150551285690121</v>
      </c>
      <c r="AJ96" s="8">
        <v>-8.3120140378324692</v>
      </c>
      <c r="AK96" s="8">
        <v>-8.858905339452761</v>
      </c>
      <c r="AL96" s="8">
        <v>-11.248752620843165</v>
      </c>
      <c r="AM96" s="8">
        <v>-14.5844757502012</v>
      </c>
      <c r="AN96" s="8">
        <v>-18.433487382968295</v>
      </c>
      <c r="AO96" s="30"/>
      <c r="AP96" s="8">
        <v>0</v>
      </c>
      <c r="AQ96" s="8">
        <v>0</v>
      </c>
      <c r="AR96" s="8">
        <v>0</v>
      </c>
      <c r="AS96" s="8">
        <v>0</v>
      </c>
      <c r="AT96" s="8">
        <v>0</v>
      </c>
      <c r="AU96" s="8">
        <v>0</v>
      </c>
      <c r="AV96" s="8">
        <v>0</v>
      </c>
      <c r="AW96" s="8">
        <v>0</v>
      </c>
      <c r="AX96" s="8">
        <v>0</v>
      </c>
      <c r="AY96" s="8">
        <v>0</v>
      </c>
      <c r="AZ96" s="8">
        <v>0</v>
      </c>
      <c r="BA96" s="8">
        <v>0</v>
      </c>
      <c r="BB96" s="30"/>
      <c r="BC96" s="29"/>
      <c r="BD96" s="29"/>
      <c r="BE96" s="30"/>
      <c r="BF96" s="30"/>
    </row>
  </sheetData>
  <autoFilter ref="A6:BA96"/>
  <mergeCells count="1">
    <mergeCell ref="BC3:BD3"/>
  </mergeCells>
  <conditionalFormatting sqref="AQ6 AV6:AY6">
    <cfRule type="cellIs" dxfId="456" priority="55" operator="lessThan">
      <formula>0</formula>
    </cfRule>
  </conditionalFormatting>
  <conditionalFormatting sqref="AZ6">
    <cfRule type="cellIs" dxfId="455" priority="18" operator="lessThan">
      <formula>0</formula>
    </cfRule>
  </conditionalFormatting>
  <conditionalFormatting sqref="BA6">
    <cfRule type="cellIs" dxfId="454" priority="17" operator="lessThan">
      <formula>0</formula>
    </cfRule>
  </conditionalFormatting>
  <conditionalFormatting sqref="C6:K6 C7:N7">
    <cfRule type="cellIs" dxfId="453" priority="54" operator="notEqual">
      <formula>#REF!</formula>
    </cfRule>
  </conditionalFormatting>
  <conditionalFormatting sqref="P6:X6">
    <cfRule type="cellIs" dxfId="452" priority="53" operator="notEqual">
      <formula>#REF!</formula>
    </cfRule>
  </conditionalFormatting>
  <conditionalFormatting sqref="AP6">
    <cfRule type="cellIs" dxfId="451" priority="52" operator="notEqual">
      <formula>#REF!</formula>
    </cfRule>
  </conditionalFormatting>
  <conditionalFormatting sqref="C37:K37">
    <cfRule type="cellIs" dxfId="450" priority="51" operator="notEqual">
      <formula>#REF!</formula>
    </cfRule>
  </conditionalFormatting>
  <conditionalFormatting sqref="P37:X37">
    <cfRule type="cellIs" dxfId="449" priority="50" operator="notEqual">
      <formula>#REF!</formula>
    </cfRule>
  </conditionalFormatting>
  <conditionalFormatting sqref="C68:K68">
    <cfRule type="cellIs" dxfId="448" priority="49" operator="notEqual">
      <formula>#REF!</formula>
    </cfRule>
  </conditionalFormatting>
  <conditionalFormatting sqref="AP37:AX37">
    <cfRule type="cellIs" dxfId="447" priority="48" operator="notEqual">
      <formula>#REF!</formula>
    </cfRule>
  </conditionalFormatting>
  <conditionalFormatting sqref="P68:X68">
    <cfRule type="cellIs" dxfId="446" priority="47" operator="notEqual">
      <formula>#REF!</formula>
    </cfRule>
  </conditionalFormatting>
  <conditionalFormatting sqref="AP68:AX68">
    <cfRule type="cellIs" dxfId="445" priority="46" operator="notEqual">
      <formula>#REF!</formula>
    </cfRule>
  </conditionalFormatting>
  <conditionalFormatting sqref="AP13:AX13 L13:N13">
    <cfRule type="cellIs" dxfId="444" priority="45" operator="notEqual">
      <formula>#REF!</formula>
    </cfRule>
  </conditionalFormatting>
  <conditionalFormatting sqref="AP15:AX15 L15:N15">
    <cfRule type="cellIs" dxfId="443" priority="44" operator="notEqual">
      <formula>#REF!</formula>
    </cfRule>
  </conditionalFormatting>
  <conditionalFormatting sqref="AP16:AX16 L16:N16">
    <cfRule type="cellIs" dxfId="442" priority="43" operator="notEqual">
      <formula>#REF!</formula>
    </cfRule>
  </conditionalFormatting>
  <conditionalFormatting sqref="AP17:AX17 L17:N17">
    <cfRule type="cellIs" dxfId="441" priority="42" operator="notEqual">
      <formula>#REF!</formula>
    </cfRule>
  </conditionalFormatting>
  <conditionalFormatting sqref="AP19:AX19 L19:N19">
    <cfRule type="cellIs" dxfId="440" priority="41" operator="notEqual">
      <formula>#REF!</formula>
    </cfRule>
  </conditionalFormatting>
  <conditionalFormatting sqref="AP26:AX26 L26:N26">
    <cfRule type="cellIs" dxfId="439" priority="40" operator="notEqual">
      <formula>#REF!</formula>
    </cfRule>
  </conditionalFormatting>
  <conditionalFormatting sqref="AP27:AX27 L27:N27">
    <cfRule type="cellIs" dxfId="438" priority="39" operator="notEqual">
      <formula>#REF!</formula>
    </cfRule>
  </conditionalFormatting>
  <conditionalFormatting sqref="AP28:AX28 L28:N28">
    <cfRule type="cellIs" dxfId="437" priority="38" operator="notEqual">
      <formula>#REF!</formula>
    </cfRule>
  </conditionalFormatting>
  <conditionalFormatting sqref="AP29:AX29 L29:N29">
    <cfRule type="cellIs" dxfId="436" priority="37" operator="notEqual">
      <formula>#REF!</formula>
    </cfRule>
  </conditionalFormatting>
  <conditionalFormatting sqref="AP44:AX44 L44:N44">
    <cfRule type="cellIs" dxfId="435" priority="36" operator="notEqual">
      <formula>#REF!</formula>
    </cfRule>
  </conditionalFormatting>
  <conditionalFormatting sqref="AP46:AX46 L46:N46">
    <cfRule type="cellIs" dxfId="434" priority="35" operator="notEqual">
      <formula>#REF!</formula>
    </cfRule>
  </conditionalFormatting>
  <conditionalFormatting sqref="AP47:AX47 L47:N47">
    <cfRule type="cellIs" dxfId="433" priority="34" operator="notEqual">
      <formula>#REF!</formula>
    </cfRule>
  </conditionalFormatting>
  <conditionalFormatting sqref="AP48:AX48 L48:N48">
    <cfRule type="cellIs" dxfId="432" priority="33" operator="notEqual">
      <formula>#REF!</formula>
    </cfRule>
  </conditionalFormatting>
  <conditionalFormatting sqref="AP50:AX50 L50:N50">
    <cfRule type="cellIs" dxfId="431" priority="32" operator="notEqual">
      <formula>#REF!</formula>
    </cfRule>
  </conditionalFormatting>
  <conditionalFormatting sqref="AP57:AX57 L57:N57">
    <cfRule type="cellIs" dxfId="430" priority="31" operator="notEqual">
      <formula>#REF!</formula>
    </cfRule>
  </conditionalFormatting>
  <conditionalFormatting sqref="AP58:AX58 L58:N58">
    <cfRule type="cellIs" dxfId="429" priority="30" operator="notEqual">
      <formula>#REF!</formula>
    </cfRule>
  </conditionalFormatting>
  <conditionalFormatting sqref="AP59:AX59 L59:N59">
    <cfRule type="cellIs" dxfId="428" priority="29" operator="notEqual">
      <formula>#REF!</formula>
    </cfRule>
  </conditionalFormatting>
  <conditionalFormatting sqref="AP60:AX60 L60:N60">
    <cfRule type="cellIs" dxfId="427" priority="28" operator="notEqual">
      <formula>#REF!</formula>
    </cfRule>
  </conditionalFormatting>
  <conditionalFormatting sqref="AP75:AX75 L75:N75">
    <cfRule type="cellIs" dxfId="426" priority="27" operator="notEqual">
      <formula>#REF!</formula>
    </cfRule>
  </conditionalFormatting>
  <conditionalFormatting sqref="AP77:AX77 L77:N77">
    <cfRule type="cellIs" dxfId="425" priority="26" operator="notEqual">
      <formula>#REF!</formula>
    </cfRule>
  </conditionalFormatting>
  <conditionalFormatting sqref="AP78:AX78 L78:N78">
    <cfRule type="cellIs" dxfId="424" priority="25" operator="notEqual">
      <formula>#REF!</formula>
    </cfRule>
  </conditionalFormatting>
  <conditionalFormatting sqref="AP79:AX79 L79:N79">
    <cfRule type="cellIs" dxfId="423" priority="24" operator="notEqual">
      <formula>#REF!</formula>
    </cfRule>
  </conditionalFormatting>
  <conditionalFormatting sqref="AP81:AX81 L81:N81">
    <cfRule type="cellIs" dxfId="422" priority="23" operator="notEqual">
      <formula>#REF!</formula>
    </cfRule>
  </conditionalFormatting>
  <conditionalFormatting sqref="AP88:AX88 L88:N88">
    <cfRule type="cellIs" dxfId="421" priority="22" operator="notEqual">
      <formula>#REF!</formula>
    </cfRule>
  </conditionalFormatting>
  <conditionalFormatting sqref="AP89:AX89 L89:N89">
    <cfRule type="cellIs" dxfId="420" priority="21" operator="notEqual">
      <formula>#REF!</formula>
    </cfRule>
  </conditionalFormatting>
  <conditionalFormatting sqref="AP90:AX90 L90:N90">
    <cfRule type="cellIs" dxfId="419" priority="20" operator="notEqual">
      <formula>#REF!</formula>
    </cfRule>
  </conditionalFormatting>
  <conditionalFormatting sqref="AP91:AX91 L91:N91">
    <cfRule type="cellIs" dxfId="418" priority="19" operator="notEqual">
      <formula>#REF!</formula>
    </cfRule>
  </conditionalFormatting>
  <conditionalFormatting sqref="P13:X13">
    <cfRule type="cellIs" dxfId="417" priority="56" operator="notEqual">
      <formula>#REF!</formula>
    </cfRule>
  </conditionalFormatting>
  <conditionalFormatting sqref="P15:X15">
    <cfRule type="cellIs" dxfId="416" priority="57" operator="notEqual">
      <formula>#REF!</formula>
    </cfRule>
  </conditionalFormatting>
  <conditionalFormatting sqref="P16:X16">
    <cfRule type="cellIs" dxfId="415" priority="58" operator="notEqual">
      <formula>#REF!</formula>
    </cfRule>
  </conditionalFormatting>
  <conditionalFormatting sqref="P17:X17">
    <cfRule type="cellIs" dxfId="414" priority="59" operator="notEqual">
      <formula>#REF!</formula>
    </cfRule>
  </conditionalFormatting>
  <conditionalFormatting sqref="P19:X19">
    <cfRule type="cellIs" dxfId="413" priority="60" operator="notEqual">
      <formula>#REF!</formula>
    </cfRule>
  </conditionalFormatting>
  <conditionalFormatting sqref="P26:X26">
    <cfRule type="cellIs" dxfId="412" priority="61" operator="notEqual">
      <formula>#REF!</formula>
    </cfRule>
  </conditionalFormatting>
  <conditionalFormatting sqref="P27:X27">
    <cfRule type="cellIs" dxfId="411" priority="62" operator="notEqual">
      <formula>#REF!</formula>
    </cfRule>
  </conditionalFormatting>
  <conditionalFormatting sqref="P28:X28">
    <cfRule type="cellIs" dxfId="410" priority="63" operator="notEqual">
      <formula>#REF!</formula>
    </cfRule>
  </conditionalFormatting>
  <conditionalFormatting sqref="P29:X29">
    <cfRule type="cellIs" dxfId="409" priority="64" operator="notEqual">
      <formula>#REF!</formula>
    </cfRule>
  </conditionalFormatting>
  <conditionalFormatting sqref="P44:X44">
    <cfRule type="cellIs" dxfId="408" priority="65" operator="notEqual">
      <formula>#REF!</formula>
    </cfRule>
  </conditionalFormatting>
  <conditionalFormatting sqref="P46:X46">
    <cfRule type="cellIs" dxfId="407" priority="66" operator="notEqual">
      <formula>#REF!</formula>
    </cfRule>
  </conditionalFormatting>
  <conditionalFormatting sqref="P47:X47">
    <cfRule type="cellIs" dxfId="406" priority="67" operator="notEqual">
      <formula>#REF!</formula>
    </cfRule>
  </conditionalFormatting>
  <conditionalFormatting sqref="P48:X48">
    <cfRule type="cellIs" dxfId="405" priority="68" operator="notEqual">
      <formula>#REF!</formula>
    </cfRule>
  </conditionalFormatting>
  <conditionalFormatting sqref="P50:X50">
    <cfRule type="cellIs" dxfId="404" priority="69" operator="notEqual">
      <formula>#REF!</formula>
    </cfRule>
  </conditionalFormatting>
  <conditionalFormatting sqref="P57:X57">
    <cfRule type="cellIs" dxfId="403" priority="70" operator="notEqual">
      <formula>#REF!</formula>
    </cfRule>
  </conditionalFormatting>
  <conditionalFormatting sqref="P58:X58">
    <cfRule type="cellIs" dxfId="402" priority="71" operator="notEqual">
      <formula>#REF!</formula>
    </cfRule>
  </conditionalFormatting>
  <conditionalFormatting sqref="P59:X59">
    <cfRule type="cellIs" dxfId="401" priority="72" operator="notEqual">
      <formula>#REF!</formula>
    </cfRule>
  </conditionalFormatting>
  <conditionalFormatting sqref="P60:X60">
    <cfRule type="cellIs" dxfId="400" priority="73" operator="notEqual">
      <formula>#REF!</formula>
    </cfRule>
  </conditionalFormatting>
  <conditionalFormatting sqref="P75:X75">
    <cfRule type="cellIs" dxfId="399" priority="74" operator="notEqual">
      <formula>#REF!</formula>
    </cfRule>
  </conditionalFormatting>
  <conditionalFormatting sqref="P77:X77">
    <cfRule type="cellIs" dxfId="398" priority="75" operator="notEqual">
      <formula>#REF!</formula>
    </cfRule>
  </conditionalFormatting>
  <conditionalFormatting sqref="P78:X78">
    <cfRule type="cellIs" dxfId="397" priority="76" operator="notEqual">
      <formula>#REF!</formula>
    </cfRule>
  </conditionalFormatting>
  <conditionalFormatting sqref="P79:X79">
    <cfRule type="cellIs" dxfId="396" priority="77" operator="notEqual">
      <formula>#REF!</formula>
    </cfRule>
  </conditionalFormatting>
  <conditionalFormatting sqref="P81:X81">
    <cfRule type="cellIs" dxfId="395" priority="78" operator="notEqual">
      <formula>#REF!</formula>
    </cfRule>
  </conditionalFormatting>
  <conditionalFormatting sqref="P88:X88">
    <cfRule type="cellIs" dxfId="394" priority="79" operator="notEqual">
      <formula>#REF!</formula>
    </cfRule>
  </conditionalFormatting>
  <conditionalFormatting sqref="P89:X89">
    <cfRule type="cellIs" dxfId="393" priority="80" operator="notEqual">
      <formula>#REF!</formula>
    </cfRule>
  </conditionalFormatting>
  <conditionalFormatting sqref="P90:X90">
    <cfRule type="cellIs" dxfId="392" priority="81" operator="notEqual">
      <formula>#REF!</formula>
    </cfRule>
  </conditionalFormatting>
  <conditionalFormatting sqref="P91:X91">
    <cfRule type="cellIs" dxfId="391" priority="82" operator="notEqual">
      <formula>#REF!</formula>
    </cfRule>
  </conditionalFormatting>
  <conditionalFormatting sqref="C13:K13">
    <cfRule type="cellIs" dxfId="390" priority="83" operator="notEqual">
      <formula>#REF!</formula>
    </cfRule>
  </conditionalFormatting>
  <conditionalFormatting sqref="C15:K15">
    <cfRule type="cellIs" dxfId="389" priority="84" operator="notEqual">
      <formula>#REF!</formula>
    </cfRule>
  </conditionalFormatting>
  <conditionalFormatting sqref="C16:K16">
    <cfRule type="cellIs" dxfId="388" priority="85" operator="notEqual">
      <formula>#REF!</formula>
    </cfRule>
  </conditionalFormatting>
  <conditionalFormatting sqref="C17:K17">
    <cfRule type="cellIs" dxfId="387" priority="86" operator="notEqual">
      <formula>#REF!</formula>
    </cfRule>
  </conditionalFormatting>
  <conditionalFormatting sqref="C19:K19">
    <cfRule type="cellIs" dxfId="386" priority="87" operator="notEqual">
      <formula>#REF!</formula>
    </cfRule>
  </conditionalFormatting>
  <conditionalFormatting sqref="C26:K26">
    <cfRule type="cellIs" dxfId="385" priority="88" operator="notEqual">
      <formula>#REF!</formula>
    </cfRule>
  </conditionalFormatting>
  <conditionalFormatting sqref="C27:K27">
    <cfRule type="cellIs" dxfId="384" priority="89" operator="notEqual">
      <formula>#REF!</formula>
    </cfRule>
  </conditionalFormatting>
  <conditionalFormatting sqref="C28:K28">
    <cfRule type="cellIs" dxfId="383" priority="90" operator="notEqual">
      <formula>#REF!</formula>
    </cfRule>
  </conditionalFormatting>
  <conditionalFormatting sqref="C29:K29">
    <cfRule type="cellIs" dxfId="382" priority="91" operator="notEqual">
      <formula>#REF!</formula>
    </cfRule>
  </conditionalFormatting>
  <conditionalFormatting sqref="C44:K44">
    <cfRule type="cellIs" dxfId="381" priority="92" operator="notEqual">
      <formula>#REF!</formula>
    </cfRule>
  </conditionalFormatting>
  <conditionalFormatting sqref="C46:K46">
    <cfRule type="cellIs" dxfId="380" priority="93" operator="notEqual">
      <formula>#REF!</formula>
    </cfRule>
  </conditionalFormatting>
  <conditionalFormatting sqref="C47:K47">
    <cfRule type="cellIs" dxfId="379" priority="94" operator="notEqual">
      <formula>#REF!</formula>
    </cfRule>
  </conditionalFormatting>
  <conditionalFormatting sqref="C48:K48">
    <cfRule type="cellIs" dxfId="378" priority="95" operator="notEqual">
      <formula>#REF!</formula>
    </cfRule>
  </conditionalFormatting>
  <conditionalFormatting sqref="C50:K50">
    <cfRule type="cellIs" dxfId="377" priority="96" operator="notEqual">
      <formula>#REF!</formula>
    </cfRule>
  </conditionalFormatting>
  <conditionalFormatting sqref="C57:K57">
    <cfRule type="cellIs" dxfId="376" priority="97" operator="notEqual">
      <formula>#REF!</formula>
    </cfRule>
  </conditionalFormatting>
  <conditionalFormatting sqref="C58:K58">
    <cfRule type="cellIs" dxfId="375" priority="98" operator="notEqual">
      <formula>#REF!</formula>
    </cfRule>
  </conditionalFormatting>
  <conditionalFormatting sqref="C59:K59">
    <cfRule type="cellIs" dxfId="374" priority="99" operator="notEqual">
      <formula>#REF!</formula>
    </cfRule>
  </conditionalFormatting>
  <conditionalFormatting sqref="C60:K60">
    <cfRule type="cellIs" dxfId="373" priority="100" operator="notEqual">
      <formula>#REF!</formula>
    </cfRule>
  </conditionalFormatting>
  <conditionalFormatting sqref="C75:K75">
    <cfRule type="cellIs" dxfId="372" priority="101" operator="notEqual">
      <formula>#REF!</formula>
    </cfRule>
  </conditionalFormatting>
  <conditionalFormatting sqref="C77:K77">
    <cfRule type="cellIs" dxfId="371" priority="102" operator="notEqual">
      <formula>#REF!</formula>
    </cfRule>
  </conditionalFormatting>
  <conditionalFormatting sqref="C78:K78">
    <cfRule type="cellIs" dxfId="370" priority="103" operator="notEqual">
      <formula>#REF!</formula>
    </cfRule>
  </conditionalFormatting>
  <conditionalFormatting sqref="C79:K79">
    <cfRule type="cellIs" dxfId="369" priority="104" operator="notEqual">
      <formula>#REF!</formula>
    </cfRule>
  </conditionalFormatting>
  <conditionalFormatting sqref="C81:K81">
    <cfRule type="cellIs" dxfId="368" priority="105" operator="notEqual">
      <formula>#REF!</formula>
    </cfRule>
  </conditionalFormatting>
  <conditionalFormatting sqref="C88:K88">
    <cfRule type="cellIs" dxfId="367" priority="106" operator="notEqual">
      <formula>#REF!</formula>
    </cfRule>
  </conditionalFormatting>
  <conditionalFormatting sqref="C89:K89">
    <cfRule type="cellIs" dxfId="366" priority="107" operator="notEqual">
      <formula>#REF!</formula>
    </cfRule>
  </conditionalFormatting>
  <conditionalFormatting sqref="C90:K90">
    <cfRule type="cellIs" dxfId="365" priority="108" operator="notEqual">
      <formula>#REF!</formula>
    </cfRule>
  </conditionalFormatting>
  <conditionalFormatting sqref="C91:K91">
    <cfRule type="cellIs" dxfId="364" priority="109" operator="notEqual">
      <formula>#REF!</formula>
    </cfRule>
  </conditionalFormatting>
  <conditionalFormatting sqref="L6:N6">
    <cfRule type="cellIs" dxfId="363" priority="110" operator="notEqual">
      <formula>#REF!</formula>
    </cfRule>
  </conditionalFormatting>
  <conditionalFormatting sqref="L37:N37">
    <cfRule type="cellIs" dxfId="362" priority="111" operator="notEqual">
      <formula>#REF!</formula>
    </cfRule>
  </conditionalFormatting>
  <conditionalFormatting sqref="L68:N68">
    <cfRule type="cellIs" dxfId="361" priority="112" operator="notEqual">
      <formula>#REF!</formula>
    </cfRule>
  </conditionalFormatting>
  <conditionalFormatting sqref="Y6:AA6">
    <cfRule type="cellIs" dxfId="360" priority="113" operator="notEqual">
      <formula>#REF!</formula>
    </cfRule>
  </conditionalFormatting>
  <conditionalFormatting sqref="Y37:AA37">
    <cfRule type="cellIs" dxfId="359" priority="114" operator="notEqual">
      <formula>#REF!</formula>
    </cfRule>
  </conditionalFormatting>
  <conditionalFormatting sqref="Y68:AA68">
    <cfRule type="cellIs" dxfId="358" priority="115" operator="notEqual">
      <formula>#REF!</formula>
    </cfRule>
  </conditionalFormatting>
  <conditionalFormatting sqref="Y13:AA13">
    <cfRule type="cellIs" dxfId="357" priority="116" operator="notEqual">
      <formula>#REF!</formula>
    </cfRule>
  </conditionalFormatting>
  <conditionalFormatting sqref="Y15:AA15">
    <cfRule type="cellIs" dxfId="356" priority="117" operator="notEqual">
      <formula>#REF!</formula>
    </cfRule>
  </conditionalFormatting>
  <conditionalFormatting sqref="Y16:AA16">
    <cfRule type="cellIs" dxfId="355" priority="118" operator="notEqual">
      <formula>#REF!</formula>
    </cfRule>
  </conditionalFormatting>
  <conditionalFormatting sqref="Y17:AA17">
    <cfRule type="cellIs" dxfId="354" priority="119" operator="notEqual">
      <formula>#REF!</formula>
    </cfRule>
  </conditionalFormatting>
  <conditionalFormatting sqref="Y19:AA19">
    <cfRule type="cellIs" dxfId="353" priority="120" operator="notEqual">
      <formula>#REF!</formula>
    </cfRule>
  </conditionalFormatting>
  <conditionalFormatting sqref="Y26:AA26">
    <cfRule type="cellIs" dxfId="352" priority="121" operator="notEqual">
      <formula>#REF!</formula>
    </cfRule>
  </conditionalFormatting>
  <conditionalFormatting sqref="Y27:AA27">
    <cfRule type="cellIs" dxfId="351" priority="122" operator="notEqual">
      <formula>#REF!</formula>
    </cfRule>
  </conditionalFormatting>
  <conditionalFormatting sqref="Y28:AA28">
    <cfRule type="cellIs" dxfId="350" priority="123" operator="notEqual">
      <formula>#REF!</formula>
    </cfRule>
  </conditionalFormatting>
  <conditionalFormatting sqref="Y29:AA29">
    <cfRule type="cellIs" dxfId="349" priority="124" operator="notEqual">
      <formula>#REF!</formula>
    </cfRule>
  </conditionalFormatting>
  <conditionalFormatting sqref="Y44:AA44">
    <cfRule type="cellIs" dxfId="348" priority="125" operator="notEqual">
      <formula>#REF!</formula>
    </cfRule>
  </conditionalFormatting>
  <conditionalFormatting sqref="Y46:AA46">
    <cfRule type="cellIs" dxfId="347" priority="126" operator="notEqual">
      <formula>#REF!</formula>
    </cfRule>
  </conditionalFormatting>
  <conditionalFormatting sqref="Y47:AA47">
    <cfRule type="cellIs" dxfId="346" priority="127" operator="notEqual">
      <formula>#REF!</formula>
    </cfRule>
  </conditionalFormatting>
  <conditionalFormatting sqref="Y48:AA48">
    <cfRule type="cellIs" dxfId="345" priority="128" operator="notEqual">
      <formula>#REF!</formula>
    </cfRule>
  </conditionalFormatting>
  <conditionalFormatting sqref="Y50:AA50">
    <cfRule type="cellIs" dxfId="344" priority="129" operator="notEqual">
      <formula>#REF!</formula>
    </cfRule>
  </conditionalFormatting>
  <conditionalFormatting sqref="Y57:AA57">
    <cfRule type="cellIs" dxfId="343" priority="130" operator="notEqual">
      <formula>#REF!</formula>
    </cfRule>
  </conditionalFormatting>
  <conditionalFormatting sqref="Y58:AA58">
    <cfRule type="cellIs" dxfId="342" priority="131" operator="notEqual">
      <formula>#REF!</formula>
    </cfRule>
  </conditionalFormatting>
  <conditionalFormatting sqref="Y59:AA59">
    <cfRule type="cellIs" dxfId="341" priority="132" operator="notEqual">
      <formula>#REF!</formula>
    </cfRule>
  </conditionalFormatting>
  <conditionalFormatting sqref="Y60:AA60">
    <cfRule type="cellIs" dxfId="340" priority="133" operator="notEqual">
      <formula>#REF!</formula>
    </cfRule>
  </conditionalFormatting>
  <conditionalFormatting sqref="Y75:AA75">
    <cfRule type="cellIs" dxfId="339" priority="134" operator="notEqual">
      <formula>#REF!</formula>
    </cfRule>
  </conditionalFormatting>
  <conditionalFormatting sqref="Y77:AA77">
    <cfRule type="cellIs" dxfId="338" priority="135" operator="notEqual">
      <formula>#REF!</formula>
    </cfRule>
  </conditionalFormatting>
  <conditionalFormatting sqref="Y78:AA78">
    <cfRule type="cellIs" dxfId="337" priority="136" operator="notEqual">
      <formula>#REF!</formula>
    </cfRule>
  </conditionalFormatting>
  <conditionalFormatting sqref="Y79:AA79">
    <cfRule type="cellIs" dxfId="336" priority="137" operator="notEqual">
      <formula>#REF!</formula>
    </cfRule>
  </conditionalFormatting>
  <conditionalFormatting sqref="Y81:AA81">
    <cfRule type="cellIs" dxfId="335" priority="138" operator="notEqual">
      <formula>#REF!</formula>
    </cfRule>
  </conditionalFormatting>
  <conditionalFormatting sqref="Y88:AA88">
    <cfRule type="cellIs" dxfId="334" priority="139" operator="notEqual">
      <formula>#REF!</formula>
    </cfRule>
  </conditionalFormatting>
  <conditionalFormatting sqref="Y89:AA89">
    <cfRule type="cellIs" dxfId="333" priority="140" operator="notEqual">
      <formula>#REF!</formula>
    </cfRule>
  </conditionalFormatting>
  <conditionalFormatting sqref="Y90:AA90">
    <cfRule type="cellIs" dxfId="332" priority="141" operator="notEqual">
      <formula>#REF!</formula>
    </cfRule>
  </conditionalFormatting>
  <conditionalFormatting sqref="Y91:AA91">
    <cfRule type="cellIs" dxfId="331" priority="142" operator="notEqual">
      <formula>#REF!</formula>
    </cfRule>
  </conditionalFormatting>
  <conditionalFormatting sqref="AY37:BA37">
    <cfRule type="cellIs" dxfId="330" priority="143" operator="notEqual">
      <formula>#REF!</formula>
    </cfRule>
  </conditionalFormatting>
  <conditionalFormatting sqref="AY68:BA68">
    <cfRule type="cellIs" dxfId="329" priority="144" operator="notEqual">
      <formula>#REF!</formula>
    </cfRule>
  </conditionalFormatting>
  <conditionalFormatting sqref="AY13:BA13">
    <cfRule type="cellIs" dxfId="328" priority="145" operator="notEqual">
      <formula>#REF!</formula>
    </cfRule>
  </conditionalFormatting>
  <conditionalFormatting sqref="AY15:BA15">
    <cfRule type="cellIs" dxfId="327" priority="146" operator="notEqual">
      <formula>#REF!</formula>
    </cfRule>
  </conditionalFormatting>
  <conditionalFormatting sqref="AY16:BA16">
    <cfRule type="cellIs" dxfId="326" priority="147" operator="notEqual">
      <formula>#REF!</formula>
    </cfRule>
  </conditionalFormatting>
  <conditionalFormatting sqref="AY17:BA17">
    <cfRule type="cellIs" dxfId="325" priority="148" operator="notEqual">
      <formula>#REF!</formula>
    </cfRule>
  </conditionalFormatting>
  <conditionalFormatting sqref="AY19:BA19">
    <cfRule type="cellIs" dxfId="324" priority="149" operator="notEqual">
      <formula>#REF!</formula>
    </cfRule>
  </conditionalFormatting>
  <conditionalFormatting sqref="AY26:BA26">
    <cfRule type="cellIs" dxfId="323" priority="150" operator="notEqual">
      <formula>#REF!</formula>
    </cfRule>
  </conditionalFormatting>
  <conditionalFormatting sqref="AY27:BA27">
    <cfRule type="cellIs" dxfId="322" priority="151" operator="notEqual">
      <formula>#REF!</formula>
    </cfRule>
  </conditionalFormatting>
  <conditionalFormatting sqref="AY28:BA28">
    <cfRule type="cellIs" dxfId="321" priority="152" operator="notEqual">
      <formula>#REF!</formula>
    </cfRule>
  </conditionalFormatting>
  <conditionalFormatting sqref="AY29:BA29">
    <cfRule type="cellIs" dxfId="320" priority="153" operator="notEqual">
      <formula>#REF!</formula>
    </cfRule>
  </conditionalFormatting>
  <conditionalFormatting sqref="AY44:BA44">
    <cfRule type="cellIs" dxfId="319" priority="154" operator="notEqual">
      <formula>#REF!</formula>
    </cfRule>
  </conditionalFormatting>
  <conditionalFormatting sqref="AY46:BA46">
    <cfRule type="cellIs" dxfId="318" priority="155" operator="notEqual">
      <formula>#REF!</formula>
    </cfRule>
  </conditionalFormatting>
  <conditionalFormatting sqref="AY47:BA47">
    <cfRule type="cellIs" dxfId="317" priority="156" operator="notEqual">
      <formula>#REF!</formula>
    </cfRule>
  </conditionalFormatting>
  <conditionalFormatting sqref="AY48:BA48">
    <cfRule type="cellIs" dxfId="316" priority="157" operator="notEqual">
      <formula>#REF!</formula>
    </cfRule>
  </conditionalFormatting>
  <conditionalFormatting sqref="AY50:BA50">
    <cfRule type="cellIs" dxfId="315" priority="158" operator="notEqual">
      <formula>#REF!</formula>
    </cfRule>
  </conditionalFormatting>
  <conditionalFormatting sqref="AY57:BA57">
    <cfRule type="cellIs" dxfId="314" priority="159" operator="notEqual">
      <formula>#REF!</formula>
    </cfRule>
  </conditionalFormatting>
  <conditionalFormatting sqref="AY58:BA58">
    <cfRule type="cellIs" dxfId="313" priority="160" operator="notEqual">
      <formula>#REF!</formula>
    </cfRule>
  </conditionalFormatting>
  <conditionalFormatting sqref="AY59:BA59">
    <cfRule type="cellIs" dxfId="312" priority="161" operator="notEqual">
      <formula>#REF!</formula>
    </cfRule>
  </conditionalFormatting>
  <conditionalFormatting sqref="AY60:BA60">
    <cfRule type="cellIs" dxfId="311" priority="162" operator="notEqual">
      <formula>#REF!</formula>
    </cfRule>
  </conditionalFormatting>
  <conditionalFormatting sqref="AY75:BA75">
    <cfRule type="cellIs" dxfId="310" priority="163" operator="notEqual">
      <formula>#REF!</formula>
    </cfRule>
  </conditionalFormatting>
  <conditionalFormatting sqref="AY77:BA77">
    <cfRule type="cellIs" dxfId="309" priority="164" operator="notEqual">
      <formula>#REF!</formula>
    </cfRule>
  </conditionalFormatting>
  <conditionalFormatting sqref="AY78:BA78">
    <cfRule type="cellIs" dxfId="308" priority="165" operator="notEqual">
      <formula>#REF!</formula>
    </cfRule>
  </conditionalFormatting>
  <conditionalFormatting sqref="AY79:BA79">
    <cfRule type="cellIs" dxfId="307" priority="166" operator="notEqual">
      <formula>#REF!</formula>
    </cfRule>
  </conditionalFormatting>
  <conditionalFormatting sqref="AY81:BA81">
    <cfRule type="cellIs" dxfId="306" priority="167" operator="notEqual">
      <formula>#REF!</formula>
    </cfRule>
  </conditionalFormatting>
  <conditionalFormatting sqref="AY88:BA88">
    <cfRule type="cellIs" dxfId="305" priority="168" operator="notEqual">
      <formula>#REF!</formula>
    </cfRule>
  </conditionalFormatting>
  <conditionalFormatting sqref="AY89:BA89">
    <cfRule type="cellIs" dxfId="304" priority="169" operator="notEqual">
      <formula>#REF!</formula>
    </cfRule>
  </conditionalFormatting>
  <conditionalFormatting sqref="AY90:BA90">
    <cfRule type="cellIs" dxfId="303" priority="170" operator="notEqual">
      <formula>#REF!</formula>
    </cfRule>
  </conditionalFormatting>
  <conditionalFormatting sqref="AY91:BA91">
    <cfRule type="cellIs" dxfId="302" priority="171" operator="notEqual">
      <formula>#REF!</formula>
    </cfRule>
  </conditionalFormatting>
  <conditionalFormatting sqref="AV35:AY35">
    <cfRule type="cellIs" dxfId="301" priority="13" operator="lessThan">
      <formula>0</formula>
    </cfRule>
  </conditionalFormatting>
  <conditionalFormatting sqref="AZ35">
    <cfRule type="cellIs" dxfId="300" priority="12" operator="lessThan">
      <formula>0</formula>
    </cfRule>
  </conditionalFormatting>
  <conditionalFormatting sqref="BA35">
    <cfRule type="cellIs" dxfId="299" priority="11" operator="lessThan">
      <formula>0</formula>
    </cfRule>
  </conditionalFormatting>
  <conditionalFormatting sqref="BE37:BE66">
    <cfRule type="colorScale" priority="3216">
      <colorScale>
        <cfvo type="min"/>
        <cfvo type="percentile" val="50"/>
        <cfvo type="max"/>
        <color rgb="FFFF0000"/>
        <color theme="0"/>
        <color theme="3"/>
      </colorScale>
    </cfRule>
  </conditionalFormatting>
  <conditionalFormatting sqref="C38:O38">
    <cfRule type="cellIs" dxfId="298" priority="10" operator="notEqual">
      <formula>#REF!</formula>
    </cfRule>
  </conditionalFormatting>
  <conditionalFormatting sqref="C69">
    <cfRule type="cellIs" dxfId="297" priority="9" operator="notEqual">
      <formula>#REF!</formula>
    </cfRule>
  </conditionalFormatting>
  <conditionalFormatting sqref="AP7:BA7 AC7:AN7 P7:AA7">
    <cfRule type="cellIs" dxfId="296" priority="8" operator="notEqual">
      <formula>#REF!</formula>
    </cfRule>
  </conditionalFormatting>
  <conditionalFormatting sqref="P38:AA38">
    <cfRule type="cellIs" dxfId="295" priority="7" operator="notEqual">
      <formula>#REF!</formula>
    </cfRule>
  </conditionalFormatting>
  <conditionalFormatting sqref="AC38:AN38">
    <cfRule type="cellIs" dxfId="294" priority="6" operator="notEqual">
      <formula>#REF!</formula>
    </cfRule>
  </conditionalFormatting>
  <conditionalFormatting sqref="AP38:BA38">
    <cfRule type="cellIs" dxfId="293" priority="5" operator="notEqual">
      <formula>#REF!</formula>
    </cfRule>
  </conditionalFormatting>
  <conditionalFormatting sqref="D69:N69">
    <cfRule type="cellIs" dxfId="292" priority="4" operator="notEqual">
      <formula>#REF!</formula>
    </cfRule>
  </conditionalFormatting>
  <conditionalFormatting sqref="P69:AA69">
    <cfRule type="cellIs" dxfId="291" priority="3" operator="notEqual">
      <formula>#REF!</formula>
    </cfRule>
  </conditionalFormatting>
  <conditionalFormatting sqref="AC69:AN69">
    <cfRule type="cellIs" dxfId="290" priority="2" operator="notEqual">
      <formula>#REF!</formula>
    </cfRule>
  </conditionalFormatting>
  <conditionalFormatting sqref="AP69:BA69">
    <cfRule type="cellIs" dxfId="289" priority="1" operator="notEqual">
      <formula>#REF!</formula>
    </cfRule>
  </conditionalFormatting>
  <conditionalFormatting sqref="BE68:BE96">
    <cfRule type="colorScale" priority="3227">
      <colorScale>
        <cfvo type="min"/>
        <cfvo type="percentile" val="50"/>
        <cfvo type="max"/>
        <color rgb="FFFF0000"/>
        <color theme="0"/>
        <color theme="3"/>
      </colorScale>
    </cfRule>
  </conditionalFormatting>
  <conditionalFormatting sqref="BE6:BE34">
    <cfRule type="colorScale" priority="3228">
      <colorScale>
        <cfvo type="min"/>
        <cfvo type="percentile" val="50"/>
        <cfvo type="max"/>
        <color rgb="FFFF0000"/>
        <color theme="0"/>
        <color theme="3"/>
      </colorScale>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
    <tabColor theme="1"/>
  </sheetPr>
  <dimension ref="A1:BF41"/>
  <sheetViews>
    <sheetView showGridLines="0" topLeftCell="A2" zoomScaleNormal="100" workbookViewId="0">
      <pane xSplit="1" ySplit="3" topLeftCell="B5" activePane="bottomRight" state="frozen"/>
      <selection activeCell="A2" sqref="A2"/>
      <selection pane="topRight" activeCell="B2" sqref="B2"/>
      <selection pane="bottomLeft" activeCell="A4" sqref="A4"/>
      <selection pane="bottomRight" activeCell="AS10" sqref="AS10:AZ10"/>
    </sheetView>
  </sheetViews>
  <sheetFormatPr defaultColWidth="9.1796875" defaultRowHeight="14.5" x14ac:dyDescent="0.35"/>
  <cols>
    <col min="1" max="1" width="24.81640625" style="16" customWidth="1"/>
    <col min="2" max="2" width="9.26953125" style="16" bestFit="1" customWidth="1"/>
    <col min="3" max="11" width="8.7265625" style="16" bestFit="1" customWidth="1"/>
    <col min="12" max="13" width="8.7265625" style="16" customWidth="1"/>
    <col min="14" max="14" width="9.1796875" style="19"/>
    <col min="15" max="15" width="9.1796875" style="32"/>
    <col min="16" max="20" width="10.26953125" style="32" customWidth="1"/>
    <col min="21" max="22" width="10.7265625" style="32" customWidth="1"/>
    <col min="23" max="26" width="11.1796875" style="32" customWidth="1"/>
    <col min="27" max="27" width="9.1796875" style="19"/>
    <col min="28" max="28" width="9.1796875" style="16"/>
    <col min="29" max="33" width="10.26953125" style="16" customWidth="1"/>
    <col min="34" max="35" width="10.7265625" style="16" customWidth="1"/>
    <col min="36" max="39" width="11.1796875" style="16" customWidth="1"/>
    <col min="40" max="40" width="9.1796875" style="19"/>
    <col min="41" max="41" width="10.81640625" style="16" bestFit="1" customWidth="1"/>
    <col min="42" max="50" width="8.7265625" style="16" bestFit="1" customWidth="1"/>
    <col min="51" max="52" width="8.7265625" style="16" customWidth="1"/>
    <col min="53" max="57" width="9.1796875" style="19"/>
    <col min="58" max="58" width="9.1796875" style="11"/>
    <col min="59" max="16384" width="9.1796875" style="16"/>
  </cols>
  <sheetData>
    <row r="1" spans="1:58" ht="15" hidden="1" customHeight="1" x14ac:dyDescent="0.35">
      <c r="C1" s="16" t="b">
        <v>0</v>
      </c>
      <c r="D1" s="16" t="b">
        <v>0</v>
      </c>
      <c r="E1" s="16" t="b">
        <v>0</v>
      </c>
      <c r="F1" s="16" t="b">
        <v>0</v>
      </c>
      <c r="G1" s="16" t="b">
        <v>0</v>
      </c>
      <c r="H1" s="16" t="b">
        <v>0</v>
      </c>
      <c r="P1" s="32" t="b">
        <v>0</v>
      </c>
      <c r="Q1" s="32" t="b">
        <v>0</v>
      </c>
      <c r="R1" s="32" t="b">
        <v>0</v>
      </c>
      <c r="S1" s="32" t="b">
        <v>0</v>
      </c>
      <c r="T1" s="32" t="b">
        <v>0</v>
      </c>
      <c r="U1" s="32" t="b">
        <v>0</v>
      </c>
      <c r="W1" s="32" t="b">
        <v>0</v>
      </c>
      <c r="X1" s="32" t="b">
        <v>0</v>
      </c>
      <c r="AP1" s="16" t="b">
        <v>0</v>
      </c>
      <c r="AQ1" s="16" t="b">
        <v>0</v>
      </c>
      <c r="AR1" s="16" t="b">
        <v>0</v>
      </c>
      <c r="AS1" s="16" t="b">
        <v>0</v>
      </c>
      <c r="AT1" s="16" t="b">
        <v>0</v>
      </c>
      <c r="AU1" s="16" t="b">
        <v>0</v>
      </c>
      <c r="AW1" s="16" t="b">
        <v>0</v>
      </c>
      <c r="AX1" s="16" t="b">
        <v>0</v>
      </c>
    </row>
    <row r="2" spans="1:58" s="32" customFormat="1" ht="15" customHeight="1" x14ac:dyDescent="0.35">
      <c r="B2" s="32">
        <v>2</v>
      </c>
      <c r="C2" s="32">
        <v>3</v>
      </c>
      <c r="D2" s="32">
        <v>4</v>
      </c>
      <c r="E2" s="32">
        <v>5</v>
      </c>
      <c r="F2" s="32">
        <v>6</v>
      </c>
      <c r="G2" s="32">
        <v>7</v>
      </c>
      <c r="H2" s="32">
        <v>8</v>
      </c>
      <c r="I2" s="32">
        <v>9</v>
      </c>
      <c r="J2" s="32">
        <v>10</v>
      </c>
      <c r="K2" s="32">
        <v>14</v>
      </c>
      <c r="N2" s="25"/>
      <c r="O2" s="32">
        <v>25</v>
      </c>
      <c r="P2" s="32">
        <v>26</v>
      </c>
      <c r="Q2" s="32">
        <v>27</v>
      </c>
      <c r="R2" s="32">
        <v>28</v>
      </c>
      <c r="S2" s="32">
        <v>29</v>
      </c>
      <c r="T2" s="32">
        <v>30</v>
      </c>
      <c r="U2" s="32">
        <v>31</v>
      </c>
      <c r="V2" s="32">
        <v>32</v>
      </c>
      <c r="W2" s="32">
        <v>33</v>
      </c>
      <c r="X2" s="32">
        <v>37</v>
      </c>
      <c r="AA2" s="25"/>
      <c r="AB2" s="32">
        <v>48</v>
      </c>
      <c r="AC2" s="32">
        <v>49</v>
      </c>
      <c r="AD2" s="32">
        <v>50</v>
      </c>
      <c r="AE2" s="32">
        <v>51</v>
      </c>
      <c r="AF2" s="32">
        <v>52</v>
      </c>
      <c r="AG2" s="32">
        <v>53</v>
      </c>
      <c r="AH2" s="32">
        <v>54</v>
      </c>
      <c r="AI2" s="32">
        <v>55</v>
      </c>
      <c r="AJ2" s="32">
        <v>56</v>
      </c>
      <c r="AK2" s="32">
        <v>60</v>
      </c>
      <c r="AL2" s="32">
        <v>61</v>
      </c>
      <c r="AM2" s="32">
        <v>62</v>
      </c>
      <c r="AN2" s="25"/>
      <c r="AO2" s="32">
        <v>71</v>
      </c>
      <c r="AP2" s="32">
        <v>72</v>
      </c>
      <c r="AQ2" s="32">
        <v>73</v>
      </c>
      <c r="AR2" s="32">
        <v>74</v>
      </c>
      <c r="AS2" s="32">
        <v>75</v>
      </c>
      <c r="AT2" s="32">
        <v>76</v>
      </c>
      <c r="AU2" s="32">
        <v>77</v>
      </c>
      <c r="AV2" s="32">
        <v>78</v>
      </c>
      <c r="AW2" s="32">
        <v>79</v>
      </c>
      <c r="AX2" s="32">
        <v>83</v>
      </c>
      <c r="AY2" s="32">
        <v>84</v>
      </c>
      <c r="AZ2" s="32">
        <v>85</v>
      </c>
      <c r="BA2" s="25"/>
      <c r="BB2" s="25"/>
      <c r="BC2" s="25"/>
      <c r="BD2" s="25"/>
      <c r="BE2" s="25"/>
      <c r="BF2" s="26"/>
    </row>
    <row r="3" spans="1:58" x14ac:dyDescent="0.35">
      <c r="A3" s="5"/>
      <c r="B3" s="24" t="s">
        <v>35</v>
      </c>
      <c r="C3" s="24"/>
      <c r="D3" s="24"/>
      <c r="E3" s="24"/>
      <c r="F3" s="24"/>
      <c r="G3" s="24"/>
      <c r="H3" s="24"/>
      <c r="I3" s="24"/>
      <c r="J3" s="24"/>
      <c r="K3" s="24"/>
      <c r="L3" s="24"/>
      <c r="M3" s="24"/>
      <c r="N3" s="21"/>
      <c r="O3" s="24" t="s">
        <v>36</v>
      </c>
      <c r="P3" s="24"/>
      <c r="Q3" s="24"/>
      <c r="R3" s="24"/>
      <c r="S3" s="24"/>
      <c r="T3" s="24"/>
      <c r="U3" s="24"/>
      <c r="V3" s="24"/>
      <c r="W3" s="24"/>
      <c r="X3" s="24"/>
      <c r="Y3" s="24"/>
      <c r="Z3" s="24"/>
      <c r="AA3" s="21"/>
      <c r="AB3" s="24" t="s">
        <v>38</v>
      </c>
      <c r="AC3" s="24"/>
      <c r="AD3" s="24"/>
      <c r="AE3" s="24"/>
      <c r="AF3" s="24"/>
      <c r="AG3" s="24"/>
      <c r="AH3" s="24"/>
      <c r="AI3" s="24"/>
      <c r="AJ3" s="24"/>
      <c r="AK3" s="24"/>
      <c r="AL3" s="24"/>
      <c r="AM3" s="24"/>
      <c r="AN3" s="21"/>
      <c r="AO3" s="24" t="s">
        <v>37</v>
      </c>
      <c r="AP3" s="24"/>
      <c r="AQ3" s="24"/>
      <c r="AR3" s="24"/>
      <c r="AS3" s="24"/>
      <c r="AT3" s="24"/>
      <c r="AU3" s="24"/>
      <c r="AV3" s="24"/>
      <c r="AW3" s="24"/>
      <c r="AX3" s="24"/>
      <c r="AY3" s="24"/>
      <c r="AZ3" s="24"/>
      <c r="BA3" s="21"/>
      <c r="BB3" s="221"/>
      <c r="BC3" s="221"/>
      <c r="BD3" s="47"/>
      <c r="BE3" s="21"/>
    </row>
    <row r="4" spans="1:58" x14ac:dyDescent="0.35">
      <c r="B4" s="1" t="s">
        <v>78</v>
      </c>
      <c r="C4" s="1" t="s">
        <v>41</v>
      </c>
      <c r="D4" s="1" t="s">
        <v>71</v>
      </c>
      <c r="E4" s="1" t="s">
        <v>74</v>
      </c>
      <c r="F4" s="1" t="s">
        <v>75</v>
      </c>
      <c r="G4" s="1" t="s">
        <v>76</v>
      </c>
      <c r="H4" s="1" t="s">
        <v>42</v>
      </c>
      <c r="I4" s="1" t="s">
        <v>72</v>
      </c>
      <c r="J4" s="1" t="s">
        <v>79</v>
      </c>
      <c r="K4" s="1" t="s">
        <v>73</v>
      </c>
      <c r="L4" s="1" t="s">
        <v>81</v>
      </c>
      <c r="M4" s="1" t="s">
        <v>82</v>
      </c>
      <c r="N4" s="20"/>
      <c r="O4" s="1" t="s">
        <v>78</v>
      </c>
      <c r="P4" s="1" t="s">
        <v>41</v>
      </c>
      <c r="Q4" s="1" t="s">
        <v>71</v>
      </c>
      <c r="R4" s="1" t="s">
        <v>74</v>
      </c>
      <c r="S4" s="1" t="s">
        <v>75</v>
      </c>
      <c r="T4" s="1" t="s">
        <v>76</v>
      </c>
      <c r="U4" s="1" t="s">
        <v>42</v>
      </c>
      <c r="V4" s="1" t="s">
        <v>72</v>
      </c>
      <c r="W4" s="1" t="s">
        <v>79</v>
      </c>
      <c r="X4" s="1" t="s">
        <v>73</v>
      </c>
      <c r="Y4" s="1" t="s">
        <v>81</v>
      </c>
      <c r="Z4" s="1" t="s">
        <v>82</v>
      </c>
      <c r="AA4" s="20"/>
      <c r="AB4" s="1" t="s">
        <v>78</v>
      </c>
      <c r="AC4" s="1" t="s">
        <v>41</v>
      </c>
      <c r="AD4" s="1" t="s">
        <v>71</v>
      </c>
      <c r="AE4" s="1" t="s">
        <v>74</v>
      </c>
      <c r="AF4" s="1" t="s">
        <v>75</v>
      </c>
      <c r="AG4" s="1" t="s">
        <v>76</v>
      </c>
      <c r="AH4" s="1" t="s">
        <v>42</v>
      </c>
      <c r="AI4" s="1" t="s">
        <v>72</v>
      </c>
      <c r="AJ4" s="1" t="s">
        <v>79</v>
      </c>
      <c r="AK4" s="1" t="s">
        <v>73</v>
      </c>
      <c r="AL4" s="1" t="s">
        <v>81</v>
      </c>
      <c r="AM4" s="1" t="s">
        <v>82</v>
      </c>
      <c r="AN4" s="20"/>
      <c r="AO4" s="1" t="s">
        <v>78</v>
      </c>
      <c r="AP4" s="1" t="s">
        <v>41</v>
      </c>
      <c r="AQ4" s="1" t="s">
        <v>71</v>
      </c>
      <c r="AR4" s="1" t="s">
        <v>74</v>
      </c>
      <c r="AS4" s="1" t="s">
        <v>75</v>
      </c>
      <c r="AT4" s="1" t="s">
        <v>76</v>
      </c>
      <c r="AU4" s="1" t="s">
        <v>42</v>
      </c>
      <c r="AV4" s="1" t="s">
        <v>72</v>
      </c>
      <c r="AW4" s="1" t="s">
        <v>79</v>
      </c>
      <c r="AX4" s="1" t="s">
        <v>73</v>
      </c>
      <c r="AY4" s="1" t="s">
        <v>81</v>
      </c>
      <c r="AZ4" s="1" t="s">
        <v>82</v>
      </c>
      <c r="BA4" s="20"/>
      <c r="BB4" s="47"/>
      <c r="BC4" s="47"/>
      <c r="BD4" s="47"/>
      <c r="BE4" s="20"/>
    </row>
    <row r="5" spans="1:58" x14ac:dyDescent="0.35">
      <c r="A5" s="16" t="s">
        <v>87</v>
      </c>
      <c r="B5" s="4">
        <f t="shared" ref="B5:M5" si="0">B10+B21</f>
        <v>18268.235000634886</v>
      </c>
      <c r="C5" s="4">
        <f t="shared" si="0"/>
        <v>12834.653122108954</v>
      </c>
      <c r="D5" s="4">
        <f t="shared" si="0"/>
        <v>21742.873771320388</v>
      </c>
      <c r="E5" s="4">
        <f t="shared" si="0"/>
        <v>23300.54576642131</v>
      </c>
      <c r="F5" s="4">
        <f t="shared" si="0"/>
        <v>24858.891129694064</v>
      </c>
      <c r="G5" s="4">
        <f t="shared" si="0"/>
        <v>27529.209790848807</v>
      </c>
      <c r="H5" s="4">
        <f t="shared" si="0"/>
        <v>30574.108326631504</v>
      </c>
      <c r="I5" s="4">
        <f t="shared" si="0"/>
        <v>34084.769592590339</v>
      </c>
      <c r="J5" s="4">
        <f t="shared" si="0"/>
        <v>37629.991852030595</v>
      </c>
      <c r="K5" s="4">
        <f t="shared" si="0"/>
        <v>44574.307985565349</v>
      </c>
      <c r="L5" s="4">
        <f t="shared" si="0"/>
        <v>53384.773035892591</v>
      </c>
      <c r="M5" s="4">
        <f t="shared" si="0"/>
        <v>62327.037151848774</v>
      </c>
      <c r="N5" s="20"/>
      <c r="O5" s="4">
        <f t="shared" ref="O5:Z5" si="1">O10+O21</f>
        <v>4436.1869456530239</v>
      </c>
      <c r="P5" s="4">
        <f t="shared" si="1"/>
        <v>4150.5935987619496</v>
      </c>
      <c r="Q5" s="4">
        <f t="shared" si="1"/>
        <v>3881.889016326983</v>
      </c>
      <c r="R5" s="4">
        <f t="shared" si="1"/>
        <v>4222.1975701254978</v>
      </c>
      <c r="S5" s="4">
        <f t="shared" si="1"/>
        <v>4643.5015981393535</v>
      </c>
      <c r="T5" s="4">
        <f t="shared" si="1"/>
        <v>5132.0148336328384</v>
      </c>
      <c r="U5" s="4">
        <f t="shared" si="1"/>
        <v>5652.649111726404</v>
      </c>
      <c r="V5" s="4">
        <f t="shared" si="1"/>
        <v>6200.4750967071595</v>
      </c>
      <c r="W5" s="4">
        <f t="shared" si="1"/>
        <v>6805.8691330911697</v>
      </c>
      <c r="X5" s="4">
        <f t="shared" si="1"/>
        <v>9013.640516196343</v>
      </c>
      <c r="Y5" s="4">
        <f t="shared" si="1"/>
        <v>10515.364242489821</v>
      </c>
      <c r="Z5" s="4">
        <f t="shared" si="1"/>
        <v>12312.903502562422</v>
      </c>
      <c r="AA5" s="20"/>
      <c r="AB5" s="4">
        <f t="shared" ref="AB5:AM5" si="2">AB10+AB21</f>
        <v>13832.048054981864</v>
      </c>
      <c r="AC5" s="4">
        <f t="shared" si="2"/>
        <v>8684.0595233470049</v>
      </c>
      <c r="AD5" s="4">
        <f t="shared" si="2"/>
        <v>17860.984754993406</v>
      </c>
      <c r="AE5" s="4">
        <f t="shared" si="2"/>
        <v>19078.34819629581</v>
      </c>
      <c r="AF5" s="4">
        <f t="shared" si="2"/>
        <v>20215.389531554705</v>
      </c>
      <c r="AG5" s="4">
        <f t="shared" si="2"/>
        <v>22397.194957215968</v>
      </c>
      <c r="AH5" s="4">
        <f t="shared" si="2"/>
        <v>24921.459214905095</v>
      </c>
      <c r="AI5" s="4">
        <f t="shared" si="2"/>
        <v>27884.294495883187</v>
      </c>
      <c r="AJ5" s="4">
        <f t="shared" si="2"/>
        <v>30824.122718939427</v>
      </c>
      <c r="AK5" s="4">
        <f t="shared" si="2"/>
        <v>35560.667469369007</v>
      </c>
      <c r="AL5" s="4">
        <f t="shared" si="2"/>
        <v>42869.408793402763</v>
      </c>
      <c r="AM5" s="4">
        <f t="shared" si="2"/>
        <v>50014.133649286348</v>
      </c>
      <c r="AN5" s="20"/>
      <c r="AO5" s="4">
        <f t="shared" ref="AO5:AZ5" si="3">AO10+AO21</f>
        <v>12243.880996755914</v>
      </c>
      <c r="AP5" s="4">
        <f t="shared" si="3"/>
        <v>7810.2426521565085</v>
      </c>
      <c r="AQ5" s="4">
        <f t="shared" si="3"/>
        <v>13794.249067978408</v>
      </c>
      <c r="AR5" s="4">
        <f t="shared" si="3"/>
        <v>15568.240966450998</v>
      </c>
      <c r="AS5" s="4">
        <f t="shared" si="3"/>
        <v>16787.404343923961</v>
      </c>
      <c r="AT5" s="4">
        <f t="shared" si="3"/>
        <v>19290.789986576041</v>
      </c>
      <c r="AU5" s="4">
        <f t="shared" si="3"/>
        <v>22133.355691053323</v>
      </c>
      <c r="AV5" s="4">
        <f t="shared" si="3"/>
        <v>24312.601838627092</v>
      </c>
      <c r="AW5" s="4">
        <f t="shared" si="3"/>
        <v>26423.772653200031</v>
      </c>
      <c r="AX5" s="4">
        <f t="shared" si="3"/>
        <v>31865.604397390467</v>
      </c>
      <c r="AY5" s="4">
        <f t="shared" si="3"/>
        <v>40986.11934515772</v>
      </c>
      <c r="AZ5" s="4">
        <f t="shared" si="3"/>
        <v>46120.602178565707</v>
      </c>
      <c r="BA5" s="20"/>
      <c r="BB5" s="47"/>
      <c r="BC5" s="47"/>
      <c r="BD5" s="47"/>
      <c r="BE5" s="20"/>
    </row>
    <row r="6" spans="1:58" x14ac:dyDescent="0.35">
      <c r="B6" s="1"/>
      <c r="C6" s="1"/>
      <c r="D6" s="1"/>
      <c r="E6" s="1"/>
      <c r="F6" s="1"/>
      <c r="G6" s="1"/>
      <c r="H6" s="1"/>
      <c r="I6" s="1"/>
      <c r="J6" s="1"/>
      <c r="K6" s="1"/>
      <c r="L6" s="1"/>
      <c r="M6" s="1"/>
      <c r="N6" s="20"/>
      <c r="O6" s="1"/>
      <c r="P6" s="1"/>
      <c r="Q6" s="1"/>
      <c r="R6" s="1"/>
      <c r="S6" s="1"/>
      <c r="T6" s="1"/>
      <c r="U6" s="1"/>
      <c r="V6" s="1"/>
      <c r="W6" s="1"/>
      <c r="X6" s="1"/>
      <c r="Y6" s="1"/>
      <c r="Z6" s="1"/>
      <c r="AA6" s="20"/>
      <c r="AB6" s="1"/>
      <c r="AC6" s="1"/>
      <c r="AD6" s="1"/>
      <c r="AE6" s="1"/>
      <c r="AF6" s="1"/>
      <c r="AG6" s="1"/>
      <c r="AH6" s="1"/>
      <c r="AI6" s="1"/>
      <c r="AJ6" s="1"/>
      <c r="AK6" s="1"/>
      <c r="AL6" s="1"/>
      <c r="AM6" s="1"/>
      <c r="AN6" s="20"/>
      <c r="AO6" s="1"/>
      <c r="AP6" s="1"/>
      <c r="AQ6" s="1"/>
      <c r="AR6" s="1"/>
      <c r="AS6" s="1"/>
      <c r="AT6" s="1"/>
      <c r="AU6" s="1"/>
      <c r="AV6" s="1"/>
      <c r="AW6" s="1"/>
      <c r="AX6" s="1"/>
      <c r="AY6" s="1"/>
      <c r="AZ6" s="1"/>
      <c r="BA6" s="20"/>
      <c r="BB6" s="47"/>
      <c r="BC6" s="47"/>
      <c r="BD6" s="47"/>
      <c r="BE6" s="20"/>
    </row>
    <row r="7" spans="1:58" x14ac:dyDescent="0.35">
      <c r="B7" s="1"/>
      <c r="C7" s="1"/>
      <c r="D7" s="1"/>
      <c r="E7" s="1"/>
      <c r="F7" s="1"/>
      <c r="G7" s="1"/>
      <c r="H7" s="1"/>
      <c r="I7" s="1"/>
      <c r="J7" s="1"/>
      <c r="K7" s="1"/>
      <c r="L7" s="1"/>
      <c r="M7" s="1"/>
      <c r="N7" s="20"/>
      <c r="O7" s="1"/>
      <c r="P7" s="1"/>
      <c r="Q7" s="1"/>
      <c r="R7" s="1"/>
      <c r="S7" s="1"/>
      <c r="T7" s="1"/>
      <c r="U7" s="1"/>
      <c r="V7" s="1"/>
      <c r="W7" s="1"/>
      <c r="X7" s="1"/>
      <c r="Y7" s="1"/>
      <c r="Z7" s="1"/>
      <c r="AA7" s="20"/>
      <c r="AB7" s="1"/>
      <c r="AC7" s="1"/>
      <c r="AD7" s="1"/>
      <c r="AE7" s="1"/>
      <c r="AF7" s="1"/>
      <c r="AG7" s="1"/>
      <c r="AH7" s="1"/>
      <c r="AI7" s="1"/>
      <c r="AJ7" s="1"/>
      <c r="AK7" s="1"/>
      <c r="AL7" s="1"/>
      <c r="AM7" s="1"/>
      <c r="AN7" s="20"/>
      <c r="AO7" s="1"/>
      <c r="AP7" s="1"/>
      <c r="AQ7" s="1"/>
      <c r="AR7" s="1"/>
      <c r="AS7" s="1"/>
      <c r="AT7" s="1"/>
      <c r="AU7" s="1"/>
      <c r="AV7" s="1"/>
      <c r="AW7" s="1"/>
      <c r="AX7" s="1"/>
      <c r="AY7" s="1"/>
      <c r="AZ7" s="1"/>
      <c r="BA7" s="20"/>
      <c r="BB7" s="47"/>
      <c r="BC7" s="47"/>
      <c r="BD7" s="47"/>
      <c r="BE7" s="20"/>
    </row>
    <row r="8" spans="1:58" x14ac:dyDescent="0.35">
      <c r="A8" s="14" t="s">
        <v>33</v>
      </c>
      <c r="B8" s="15" t="s">
        <v>35</v>
      </c>
      <c r="C8" s="15"/>
      <c r="D8" s="15"/>
      <c r="E8" s="15"/>
      <c r="F8" s="15"/>
      <c r="G8" s="15"/>
      <c r="H8" s="15"/>
      <c r="I8" s="15"/>
      <c r="J8" s="15"/>
      <c r="K8" s="15"/>
      <c r="L8" s="15"/>
      <c r="M8" s="15"/>
      <c r="N8" s="21"/>
      <c r="O8" s="14" t="s">
        <v>36</v>
      </c>
      <c r="P8" s="14"/>
      <c r="Q8" s="14"/>
      <c r="R8" s="14"/>
      <c r="S8" s="14"/>
      <c r="T8" s="14"/>
      <c r="U8" s="14"/>
      <c r="V8" s="14"/>
      <c r="W8" s="14"/>
      <c r="X8" s="14"/>
      <c r="Y8" s="14"/>
      <c r="Z8" s="14"/>
      <c r="AA8" s="21"/>
      <c r="AB8" s="15" t="s">
        <v>38</v>
      </c>
      <c r="AC8" s="15"/>
      <c r="AD8" s="15"/>
      <c r="AE8" s="15"/>
      <c r="AF8" s="15"/>
      <c r="AG8" s="15"/>
      <c r="AH8" s="15"/>
      <c r="AI8" s="15"/>
      <c r="AJ8" s="15"/>
      <c r="AK8" s="15"/>
      <c r="AL8" s="15"/>
      <c r="AM8" s="15"/>
      <c r="AN8" s="21"/>
      <c r="AO8" s="14" t="s">
        <v>37</v>
      </c>
      <c r="AP8" s="14"/>
      <c r="AQ8" s="14"/>
      <c r="AR8" s="14"/>
      <c r="AS8" s="14"/>
      <c r="AT8" s="14"/>
      <c r="AU8" s="14"/>
      <c r="AV8" s="14"/>
      <c r="AW8" s="14"/>
      <c r="AX8" s="27"/>
      <c r="AY8" s="14"/>
      <c r="AZ8" s="27"/>
      <c r="BA8" s="21"/>
      <c r="BB8" s="21"/>
      <c r="BC8" s="21"/>
      <c r="BD8" s="21"/>
      <c r="BE8" s="21"/>
    </row>
    <row r="9" spans="1:58" x14ac:dyDescent="0.35">
      <c r="A9" s="1" t="s">
        <v>34</v>
      </c>
      <c r="B9" s="4">
        <v>84672.317599999966</v>
      </c>
      <c r="C9" s="4">
        <v>68803.868760000027</v>
      </c>
      <c r="D9" s="4">
        <v>98725.631420000034</v>
      </c>
      <c r="E9" s="4">
        <v>89478.960395654736</v>
      </c>
      <c r="F9" s="4">
        <v>98974.958869063601</v>
      </c>
      <c r="G9" s="4">
        <v>107524.15782706923</v>
      </c>
      <c r="H9" s="4">
        <v>116466.28145665828</v>
      </c>
      <c r="I9" s="4">
        <v>125730.44535951116</v>
      </c>
      <c r="J9" s="4">
        <v>134336.85104867688</v>
      </c>
      <c r="K9" s="4">
        <v>150877.6564113762</v>
      </c>
      <c r="L9" s="4">
        <v>171876.89601828108</v>
      </c>
      <c r="M9" s="4">
        <v>192436.79281567276</v>
      </c>
      <c r="N9" s="39"/>
      <c r="O9" s="4">
        <v>57999.489987887726</v>
      </c>
      <c r="P9" s="4">
        <v>57989.225498186715</v>
      </c>
      <c r="Q9" s="4">
        <v>58722.709619894966</v>
      </c>
      <c r="R9" s="4">
        <v>59503.805991738773</v>
      </c>
      <c r="S9" s="4">
        <v>61553.397149513628</v>
      </c>
      <c r="T9" s="4">
        <v>64193.470375981553</v>
      </c>
      <c r="U9" s="4">
        <v>66809.491749936715</v>
      </c>
      <c r="V9" s="4">
        <v>69128.177994109865</v>
      </c>
      <c r="W9" s="4">
        <v>71643.311073368008</v>
      </c>
      <c r="X9" s="4">
        <v>79570.177935556596</v>
      </c>
      <c r="Y9" s="4">
        <v>88777.683132643477</v>
      </c>
      <c r="Z9" s="4">
        <v>98479.752021866792</v>
      </c>
      <c r="AA9" s="29"/>
      <c r="AB9" s="4">
        <v>26672.827612112276</v>
      </c>
      <c r="AC9" s="4">
        <v>10814.643261813302</v>
      </c>
      <c r="AD9" s="4">
        <v>40002.921800105069</v>
      </c>
      <c r="AE9" s="4">
        <v>29975.154403915978</v>
      </c>
      <c r="AF9" s="4">
        <v>37421.561719549951</v>
      </c>
      <c r="AG9" s="4">
        <v>43330.687451087659</v>
      </c>
      <c r="AH9" s="4">
        <v>49656.789706721589</v>
      </c>
      <c r="AI9" s="4">
        <v>56602.267365401334</v>
      </c>
      <c r="AJ9" s="4">
        <v>62693.539975308871</v>
      </c>
      <c r="AK9" s="4">
        <v>71307.478475819575</v>
      </c>
      <c r="AL9" s="4">
        <v>83099.212885637695</v>
      </c>
      <c r="AM9" s="4">
        <v>93957.040793806023</v>
      </c>
      <c r="AN9" s="29"/>
      <c r="AO9" s="4">
        <v>33788.18</v>
      </c>
      <c r="AP9" s="4">
        <v>14288.157969000002</v>
      </c>
      <c r="AQ9" s="4">
        <v>31044.753999999994</v>
      </c>
      <c r="AR9" s="4">
        <v>30157.515969666274</v>
      </c>
      <c r="AS9" s="4">
        <v>39495.610127926557</v>
      </c>
      <c r="AT9" s="4">
        <v>45728.014544730373</v>
      </c>
      <c r="AU9" s="4">
        <v>51215.725181890266</v>
      </c>
      <c r="AV9" s="4">
        <v>57830.432910858392</v>
      </c>
      <c r="AW9" s="4">
        <v>61827.538527968805</v>
      </c>
      <c r="AX9" s="4">
        <v>71661.432889947697</v>
      </c>
      <c r="AY9" s="4">
        <v>83715.546422886691</v>
      </c>
      <c r="AZ9" s="4">
        <v>93947.856717726303</v>
      </c>
      <c r="BA9" s="29"/>
      <c r="BB9" s="29"/>
      <c r="BC9" s="29"/>
      <c r="BD9" s="30"/>
      <c r="BE9" s="29"/>
    </row>
    <row r="10" spans="1:58" x14ac:dyDescent="0.35">
      <c r="A10" s="1" t="s">
        <v>86</v>
      </c>
      <c r="B10" s="4">
        <f t="shared" ref="B10:M10" si="4">SUM(B11:B18)</f>
        <v>5418.0553509184665</v>
      </c>
      <c r="C10" s="4">
        <f t="shared" si="4"/>
        <v>3521.169137957882</v>
      </c>
      <c r="D10" s="4">
        <f t="shared" si="4"/>
        <v>7072.7518950578287</v>
      </c>
      <c r="E10" s="4">
        <f t="shared" si="4"/>
        <v>7251.926279444976</v>
      </c>
      <c r="F10" s="4">
        <f t="shared" si="4"/>
        <v>8193.7553906501489</v>
      </c>
      <c r="G10" s="4">
        <f t="shared" si="4"/>
        <v>9485.1645630941384</v>
      </c>
      <c r="H10" s="4">
        <f t="shared" si="4"/>
        <v>10918.904242776372</v>
      </c>
      <c r="I10" s="4">
        <f t="shared" si="4"/>
        <v>12387.97787797375</v>
      </c>
      <c r="J10" s="4">
        <f t="shared" si="4"/>
        <v>13774.633333844782</v>
      </c>
      <c r="K10" s="4">
        <f t="shared" si="4"/>
        <v>16266.533883226082</v>
      </c>
      <c r="L10" s="4">
        <f t="shared" si="4"/>
        <v>19323.918801713517</v>
      </c>
      <c r="M10" s="4">
        <f t="shared" si="4"/>
        <v>22376.186689269271</v>
      </c>
      <c r="N10" s="39"/>
      <c r="O10" s="4">
        <f t="shared" ref="O10:Z10" si="5">SUM(O11:O18)</f>
        <v>3066.7514538669425</v>
      </c>
      <c r="P10" s="4">
        <f t="shared" si="5"/>
        <v>2891.6849936970225</v>
      </c>
      <c r="Q10" s="4">
        <f t="shared" si="5"/>
        <v>2781.1942848931926</v>
      </c>
      <c r="R10" s="4">
        <f t="shared" si="5"/>
        <v>2841.0807526273502</v>
      </c>
      <c r="S10" s="4">
        <f t="shared" si="5"/>
        <v>2954.7080149624476</v>
      </c>
      <c r="T10" s="4">
        <f t="shared" si="5"/>
        <v>3098.8688137308345</v>
      </c>
      <c r="U10" s="4">
        <f t="shared" si="5"/>
        <v>3236.9913118347395</v>
      </c>
      <c r="V10" s="4">
        <f t="shared" si="5"/>
        <v>3361.6185893516699</v>
      </c>
      <c r="W10" s="4">
        <f t="shared" si="5"/>
        <v>3506.7576087706852</v>
      </c>
      <c r="X10" s="4">
        <f t="shared" si="5"/>
        <v>4039.8730261245532</v>
      </c>
      <c r="Y10" s="4">
        <f t="shared" si="5"/>
        <v>4890.7482862501292</v>
      </c>
      <c r="Z10" s="4">
        <f t="shared" si="5"/>
        <v>5956.8166116737702</v>
      </c>
      <c r="AA10" s="29"/>
      <c r="AB10" s="4">
        <f t="shared" ref="AB10:AM10" si="6">SUM(AB11:AB18)</f>
        <v>2351.3038970515236</v>
      </c>
      <c r="AC10" s="4">
        <f t="shared" si="6"/>
        <v>629.48414426086003</v>
      </c>
      <c r="AD10" s="4">
        <f t="shared" si="6"/>
        <v>4291.5576101646366</v>
      </c>
      <c r="AE10" s="4">
        <f t="shared" si="6"/>
        <v>4410.8455268176276</v>
      </c>
      <c r="AF10" s="4">
        <f t="shared" si="6"/>
        <v>5239.0473756877</v>
      </c>
      <c r="AG10" s="4">
        <f t="shared" si="6"/>
        <v>6386.295749363303</v>
      </c>
      <c r="AH10" s="4">
        <f t="shared" si="6"/>
        <v>7681.9129309416321</v>
      </c>
      <c r="AI10" s="4">
        <f t="shared" si="6"/>
        <v>9026.3592886220813</v>
      </c>
      <c r="AJ10" s="4">
        <f t="shared" si="6"/>
        <v>10267.875725074095</v>
      </c>
      <c r="AK10" s="4">
        <f t="shared" si="6"/>
        <v>12226.660857101528</v>
      </c>
      <c r="AL10" s="4">
        <f t="shared" si="6"/>
        <v>14433.170515463387</v>
      </c>
      <c r="AM10" s="4">
        <f t="shared" si="6"/>
        <v>16419.3700775955</v>
      </c>
      <c r="AN10" s="29"/>
      <c r="AO10" s="4">
        <f t="shared" ref="AO10:AZ10" si="7">SUM(AO11:AO18)</f>
        <v>2686.6115061641485</v>
      </c>
      <c r="AP10" s="4">
        <f t="shared" si="7"/>
        <v>706.61291692633131</v>
      </c>
      <c r="AQ10" s="4">
        <f t="shared" si="7"/>
        <v>2438.7620264565981</v>
      </c>
      <c r="AR10" s="4">
        <f t="shared" si="7"/>
        <v>2859.602783178455</v>
      </c>
      <c r="AS10" s="4">
        <f t="shared" si="7"/>
        <v>4431.363467555535</v>
      </c>
      <c r="AT10" s="4">
        <f t="shared" si="7"/>
        <v>5801.0621305437353</v>
      </c>
      <c r="AU10" s="4">
        <f t="shared" si="7"/>
        <v>7033.8964620683082</v>
      </c>
      <c r="AV10" s="4">
        <f t="shared" si="7"/>
        <v>8352.4255044429065</v>
      </c>
      <c r="AW10" s="4">
        <f t="shared" si="7"/>
        <v>9262.2601083908175</v>
      </c>
      <c r="AX10" s="4">
        <f t="shared" si="7"/>
        <v>11781.889860937903</v>
      </c>
      <c r="AY10" s="4">
        <f t="shared" si="7"/>
        <v>13987.406163314517</v>
      </c>
      <c r="AZ10" s="4">
        <f t="shared" si="7"/>
        <v>15924.28529441779</v>
      </c>
      <c r="BA10" s="29"/>
      <c r="BB10" s="29"/>
      <c r="BC10" s="29"/>
      <c r="BD10" s="30"/>
      <c r="BE10" s="29"/>
    </row>
    <row r="11" spans="1:58" s="11" customFormat="1" x14ac:dyDescent="0.35">
      <c r="A11" s="6" t="s">
        <v>45</v>
      </c>
      <c r="B11" s="8">
        <v>461.70107963442297</v>
      </c>
      <c r="C11" s="8">
        <v>825.34261165582757</v>
      </c>
      <c r="D11" s="8">
        <v>1375.8360059437787</v>
      </c>
      <c r="E11" s="8">
        <v>1380.7252037061442</v>
      </c>
      <c r="F11" s="8">
        <v>2078.0503993032798</v>
      </c>
      <c r="G11" s="8">
        <v>2755.6076223207001</v>
      </c>
      <c r="H11" s="8">
        <v>3446.1839795654741</v>
      </c>
      <c r="I11" s="8">
        <v>4219.0297795629122</v>
      </c>
      <c r="J11" s="8">
        <v>4955.0369060935736</v>
      </c>
      <c r="K11" s="8">
        <v>6118.1413996325737</v>
      </c>
      <c r="L11" s="8">
        <v>7532.158443985094</v>
      </c>
      <c r="M11" s="8">
        <v>8817.9550496461925</v>
      </c>
      <c r="N11" s="30"/>
      <c r="O11" s="8">
        <v>125.23155597622576</v>
      </c>
      <c r="P11" s="8">
        <v>114.405277636273</v>
      </c>
      <c r="Q11" s="8">
        <v>107.32550837131043</v>
      </c>
      <c r="R11" s="8">
        <v>129.55905342746641</v>
      </c>
      <c r="S11" s="8">
        <v>154.90810189934655</v>
      </c>
      <c r="T11" s="8">
        <v>182.09646295925069</v>
      </c>
      <c r="U11" s="8">
        <v>211.74121518916721</v>
      </c>
      <c r="V11" s="8">
        <v>243.74909720071719</v>
      </c>
      <c r="W11" s="8">
        <v>280.6915033008633</v>
      </c>
      <c r="X11" s="8">
        <v>404.17064516488739</v>
      </c>
      <c r="Y11" s="8">
        <v>559.75506686408778</v>
      </c>
      <c r="Z11" s="8">
        <v>787.91724409754681</v>
      </c>
      <c r="AA11" s="30"/>
      <c r="AB11" s="8">
        <v>336.4695236581972</v>
      </c>
      <c r="AC11" s="8">
        <v>710.93733401955456</v>
      </c>
      <c r="AD11" s="8">
        <v>1268.5104975724682</v>
      </c>
      <c r="AE11" s="8">
        <v>1251.1661502786778</v>
      </c>
      <c r="AF11" s="8">
        <v>1923.1422974039333</v>
      </c>
      <c r="AG11" s="8">
        <v>2573.5111593614492</v>
      </c>
      <c r="AH11" s="8">
        <v>3234.442764376307</v>
      </c>
      <c r="AI11" s="8">
        <v>3975.280682362195</v>
      </c>
      <c r="AJ11" s="8">
        <v>4674.34540279271</v>
      </c>
      <c r="AK11" s="8">
        <v>5713.9707544676867</v>
      </c>
      <c r="AL11" s="8">
        <v>6972.4033771210061</v>
      </c>
      <c r="AM11" s="8">
        <v>8030.0378055486453</v>
      </c>
      <c r="AN11" s="30"/>
      <c r="AO11" s="8">
        <v>327.54257392144558</v>
      </c>
      <c r="AP11" s="8">
        <v>480.54930429443345</v>
      </c>
      <c r="AQ11" s="8">
        <v>944.12666011617341</v>
      </c>
      <c r="AR11" s="8">
        <v>1003.7791329011136</v>
      </c>
      <c r="AS11" s="8">
        <v>1956.0335202437502</v>
      </c>
      <c r="AT11" s="8">
        <v>2664.0064164143055</v>
      </c>
      <c r="AU11" s="8">
        <v>3259.3010282683908</v>
      </c>
      <c r="AV11" s="8">
        <v>4045.2375357116148</v>
      </c>
      <c r="AW11" s="8">
        <v>4599.1150492182614</v>
      </c>
      <c r="AX11" s="8">
        <v>5317.6662450971153</v>
      </c>
      <c r="AY11" s="8">
        <v>6748.1586275689187</v>
      </c>
      <c r="AZ11" s="8">
        <v>7887.2115528040704</v>
      </c>
      <c r="BA11" s="30"/>
      <c r="BB11" s="29"/>
      <c r="BC11" s="29"/>
      <c r="BD11" s="30"/>
      <c r="BE11" s="30"/>
    </row>
    <row r="12" spans="1:58" s="11" customFormat="1" x14ac:dyDescent="0.35">
      <c r="A12" s="6" t="s">
        <v>80</v>
      </c>
      <c r="B12" s="8">
        <v>965.56055725106194</v>
      </c>
      <c r="C12" s="8">
        <v>259.6675818330628</v>
      </c>
      <c r="D12" s="8">
        <v>1118.2929960646143</v>
      </c>
      <c r="E12" s="8">
        <v>1194.9688264778595</v>
      </c>
      <c r="F12" s="8">
        <v>1235.223291781029</v>
      </c>
      <c r="G12" s="8">
        <v>1320.9264212163332</v>
      </c>
      <c r="H12" s="8">
        <v>1420.0049620248144</v>
      </c>
      <c r="I12" s="8">
        <v>1509.450895599753</v>
      </c>
      <c r="J12" s="8">
        <v>1595.1245057863982</v>
      </c>
      <c r="K12" s="8">
        <v>1764.5620047875095</v>
      </c>
      <c r="L12" s="8">
        <v>1967.3796515228207</v>
      </c>
      <c r="M12" s="8">
        <v>2158.1463164676125</v>
      </c>
      <c r="N12" s="30"/>
      <c r="O12" s="8">
        <v>157.56362164776306</v>
      </c>
      <c r="P12" s="8">
        <v>125.91704486842227</v>
      </c>
      <c r="Q12" s="8">
        <v>140.31010683588784</v>
      </c>
      <c r="R12" s="8">
        <v>159.91561661716196</v>
      </c>
      <c r="S12" s="8">
        <v>182.47159703289631</v>
      </c>
      <c r="T12" s="8">
        <v>206.33386077110771</v>
      </c>
      <c r="U12" s="8">
        <v>232.19431660930175</v>
      </c>
      <c r="V12" s="8">
        <v>259.9074712582165</v>
      </c>
      <c r="W12" s="8">
        <v>292.12498561901771</v>
      </c>
      <c r="X12" s="8">
        <v>404.17064516488739</v>
      </c>
      <c r="Y12" s="8">
        <v>559.75506686408778</v>
      </c>
      <c r="Z12" s="8">
        <v>787.91724409754681</v>
      </c>
      <c r="AA12" s="30"/>
      <c r="AB12" s="8">
        <v>807.99693560329888</v>
      </c>
      <c r="AC12" s="8">
        <v>133.75053696464053</v>
      </c>
      <c r="AD12" s="8">
        <v>977.98288922872644</v>
      </c>
      <c r="AE12" s="8">
        <v>1035.0532098606975</v>
      </c>
      <c r="AF12" s="8">
        <v>1052.7516947481326</v>
      </c>
      <c r="AG12" s="8">
        <v>1114.5925604452254</v>
      </c>
      <c r="AH12" s="8">
        <v>1187.8106454155127</v>
      </c>
      <c r="AI12" s="8">
        <v>1249.5434243415366</v>
      </c>
      <c r="AJ12" s="8">
        <v>1302.9995201673805</v>
      </c>
      <c r="AK12" s="8">
        <v>1360.3913596226221</v>
      </c>
      <c r="AL12" s="8">
        <v>1407.6245846587331</v>
      </c>
      <c r="AM12" s="8">
        <v>1370.2290723700658</v>
      </c>
      <c r="AN12" s="30"/>
      <c r="AO12" s="8">
        <v>789.32790721550498</v>
      </c>
      <c r="AP12" s="8">
        <v>61.266332566197249</v>
      </c>
      <c r="AQ12" s="8">
        <v>714.32052547549847</v>
      </c>
      <c r="AR12" s="8">
        <v>820.9484965926099</v>
      </c>
      <c r="AS12" s="8">
        <v>1072.3027145696556</v>
      </c>
      <c r="AT12" s="8">
        <v>1157.9723127247646</v>
      </c>
      <c r="AU12" s="8">
        <v>1198.0535280600232</v>
      </c>
      <c r="AV12" s="8">
        <v>1274.5720305516977</v>
      </c>
      <c r="AW12" s="8">
        <v>1278.7813795480838</v>
      </c>
      <c r="AX12" s="8">
        <v>1246.0913077141679</v>
      </c>
      <c r="AY12" s="8">
        <v>1349.0524554994065</v>
      </c>
      <c r="AZ12" s="8">
        <v>1335.2731274236303</v>
      </c>
      <c r="BA12" s="30"/>
      <c r="BB12" s="29"/>
      <c r="BC12" s="29"/>
      <c r="BD12" s="30"/>
      <c r="BE12" s="30"/>
    </row>
    <row r="13" spans="1:58" s="11" customFormat="1" x14ac:dyDescent="0.35">
      <c r="A13" s="6" t="s">
        <v>53</v>
      </c>
      <c r="B13" s="3">
        <v>323.34418002158009</v>
      </c>
      <c r="C13" s="3">
        <v>323.09303642568614</v>
      </c>
      <c r="D13" s="3">
        <v>398.13586399788397</v>
      </c>
      <c r="E13" s="3">
        <v>365.832652585669</v>
      </c>
      <c r="F13" s="3">
        <v>364.84624576134001</v>
      </c>
      <c r="G13" s="3">
        <v>351.5480856398845</v>
      </c>
      <c r="H13" s="3">
        <v>357.14006748296305</v>
      </c>
      <c r="I13" s="3">
        <v>364.91244010397173</v>
      </c>
      <c r="J13" s="3">
        <v>372.68353102056687</v>
      </c>
      <c r="K13" s="3">
        <v>403.7214114346109</v>
      </c>
      <c r="L13" s="3">
        <v>442.28784467302916</v>
      </c>
      <c r="M13" s="3">
        <v>480.40102010507684</v>
      </c>
      <c r="N13" s="30"/>
      <c r="O13" s="3">
        <v>1266.3546806896009</v>
      </c>
      <c r="P13" s="3">
        <v>1183.8203550530627</v>
      </c>
      <c r="Q13" s="3">
        <v>1254.4003749225963</v>
      </c>
      <c r="R13" s="3">
        <v>1253.2470535244847</v>
      </c>
      <c r="S13" s="3">
        <v>1269.5614151676341</v>
      </c>
      <c r="T13" s="3">
        <v>1287.383070431493</v>
      </c>
      <c r="U13" s="3">
        <v>1302.30755186242</v>
      </c>
      <c r="V13" s="3">
        <v>1310.5020198544382</v>
      </c>
      <c r="W13" s="3">
        <v>1324.6351908251879</v>
      </c>
      <c r="X13" s="3">
        <v>1451.4219589857678</v>
      </c>
      <c r="Y13" s="3">
        <v>1789.2795254305759</v>
      </c>
      <c r="Z13" s="3">
        <v>2186.8889923504589</v>
      </c>
      <c r="AA13" s="30"/>
      <c r="AB13" s="3">
        <v>-943.01050066802077</v>
      </c>
      <c r="AC13" s="3">
        <v>-860.72731862737658</v>
      </c>
      <c r="AD13" s="3">
        <v>-856.26451092471234</v>
      </c>
      <c r="AE13" s="3">
        <v>-887.41440093881579</v>
      </c>
      <c r="AF13" s="3">
        <v>-904.71516940629408</v>
      </c>
      <c r="AG13" s="3">
        <v>-935.83498479160858</v>
      </c>
      <c r="AH13" s="3">
        <v>-945.16748437945694</v>
      </c>
      <c r="AI13" s="3">
        <v>-945.58957975046656</v>
      </c>
      <c r="AJ13" s="3">
        <v>-951.95165980462104</v>
      </c>
      <c r="AK13" s="3">
        <v>-1047.7005475511569</v>
      </c>
      <c r="AL13" s="3">
        <v>-1346.9916807575466</v>
      </c>
      <c r="AM13" s="3">
        <v>-1706.487972245382</v>
      </c>
      <c r="AN13" s="30"/>
      <c r="AO13" s="3">
        <v>0</v>
      </c>
      <c r="AP13" s="3">
        <v>0</v>
      </c>
      <c r="AQ13" s="3">
        <v>0</v>
      </c>
      <c r="AR13" s="3">
        <v>0</v>
      </c>
      <c r="AS13" s="3">
        <v>0</v>
      </c>
      <c r="AT13" s="3">
        <v>0</v>
      </c>
      <c r="AU13" s="3">
        <v>0</v>
      </c>
      <c r="AV13" s="3">
        <v>0</v>
      </c>
      <c r="AW13" s="3">
        <v>0</v>
      </c>
      <c r="AX13" s="3">
        <v>0</v>
      </c>
      <c r="AY13" s="3">
        <v>0</v>
      </c>
      <c r="AZ13" s="3">
        <v>0</v>
      </c>
      <c r="BA13" s="30"/>
      <c r="BB13" s="29"/>
      <c r="BC13" s="29"/>
      <c r="BD13" s="30"/>
      <c r="BE13" s="30"/>
    </row>
    <row r="14" spans="1:58" s="11" customFormat="1" x14ac:dyDescent="0.35">
      <c r="A14" s="6" t="s">
        <v>13</v>
      </c>
      <c r="B14" s="8">
        <v>541.93679999999995</v>
      </c>
      <c r="C14" s="8">
        <v>272.79200000000003</v>
      </c>
      <c r="D14" s="8">
        <v>491.88</v>
      </c>
      <c r="E14" s="8">
        <v>585.64599482142853</v>
      </c>
      <c r="F14" s="8">
        <v>608.1472008441558</v>
      </c>
      <c r="G14" s="8">
        <v>623.55202715909081</v>
      </c>
      <c r="H14" s="8">
        <v>640.09262846320337</v>
      </c>
      <c r="I14" s="8">
        <v>648.83624313902487</v>
      </c>
      <c r="J14" s="8">
        <v>654.28914129662837</v>
      </c>
      <c r="K14" s="8">
        <v>675.10026754770638</v>
      </c>
      <c r="L14" s="8">
        <v>698.91252518840042</v>
      </c>
      <c r="M14" s="8">
        <v>720.3559787409929</v>
      </c>
      <c r="N14" s="30"/>
      <c r="O14" s="8">
        <v>539.21490688900667</v>
      </c>
      <c r="P14" s="8">
        <v>504.04102215321433</v>
      </c>
      <c r="Q14" s="8">
        <v>326.57647545593341</v>
      </c>
      <c r="R14" s="8">
        <v>330.25056219044393</v>
      </c>
      <c r="S14" s="8">
        <v>343.9088034663032</v>
      </c>
      <c r="T14" s="8">
        <v>365.97650347122851</v>
      </c>
      <c r="U14" s="8">
        <v>386.37001336557353</v>
      </c>
      <c r="V14" s="8">
        <v>403.22979617929246</v>
      </c>
      <c r="W14" s="8">
        <v>419.51889024080867</v>
      </c>
      <c r="X14" s="8">
        <v>457.43710633287901</v>
      </c>
      <c r="Y14" s="8">
        <v>497.26375797745959</v>
      </c>
      <c r="Z14" s="8">
        <v>539.45905904848405</v>
      </c>
      <c r="AA14" s="30"/>
      <c r="AB14" s="8">
        <v>2.7218931109932782</v>
      </c>
      <c r="AC14" s="8">
        <v>-231.2490221532143</v>
      </c>
      <c r="AD14" s="8">
        <v>165.30352454406659</v>
      </c>
      <c r="AE14" s="8">
        <v>255.3954326309846</v>
      </c>
      <c r="AF14" s="8">
        <v>264.23839737785261</v>
      </c>
      <c r="AG14" s="8">
        <v>257.5755236878623</v>
      </c>
      <c r="AH14" s="8">
        <v>253.72261509762984</v>
      </c>
      <c r="AI14" s="8">
        <v>245.60644695973241</v>
      </c>
      <c r="AJ14" s="8">
        <v>234.7702510558197</v>
      </c>
      <c r="AK14" s="8">
        <v>217.66316121482737</v>
      </c>
      <c r="AL14" s="8">
        <v>201.64876721094083</v>
      </c>
      <c r="AM14" s="8">
        <v>180.89691969250885</v>
      </c>
      <c r="AN14" s="30"/>
      <c r="AO14" s="8">
        <v>20.736431758693307</v>
      </c>
      <c r="AP14" s="8">
        <v>2.5156347371328147</v>
      </c>
      <c r="AQ14" s="8">
        <v>22.318007272116553</v>
      </c>
      <c r="AR14" s="8">
        <v>22.318007272116553</v>
      </c>
      <c r="AS14" s="8">
        <v>22.318007272116553</v>
      </c>
      <c r="AT14" s="8">
        <v>22.318007272116553</v>
      </c>
      <c r="AU14" s="8">
        <v>22.318007272116553</v>
      </c>
      <c r="AV14" s="8">
        <v>22.318007272116553</v>
      </c>
      <c r="AW14" s="8">
        <v>22.318007272116553</v>
      </c>
      <c r="AX14" s="8">
        <v>22.318007272116553</v>
      </c>
      <c r="AY14" s="8">
        <v>22.318007272116553</v>
      </c>
      <c r="AZ14" s="8">
        <v>22.318007272116553</v>
      </c>
      <c r="BA14" s="30"/>
      <c r="BB14" s="29"/>
      <c r="BC14" s="29"/>
      <c r="BD14" s="30"/>
      <c r="BE14" s="30"/>
    </row>
    <row r="15" spans="1:58" s="11" customFormat="1" x14ac:dyDescent="0.35">
      <c r="A15" s="6" t="s">
        <v>56</v>
      </c>
      <c r="B15" s="18">
        <v>954.58394896962932</v>
      </c>
      <c r="C15" s="18">
        <v>681.07061698489838</v>
      </c>
      <c r="D15" s="18">
        <v>1309.6233133784115</v>
      </c>
      <c r="E15" s="18">
        <v>1240.9012689844305</v>
      </c>
      <c r="F15" s="18">
        <v>1229.5584246876813</v>
      </c>
      <c r="G15" s="18">
        <v>1388.3622409466802</v>
      </c>
      <c r="H15" s="18">
        <v>1609.2488955599406</v>
      </c>
      <c r="I15" s="18">
        <v>1856.1717070746495</v>
      </c>
      <c r="J15" s="18">
        <v>2008.5883567812734</v>
      </c>
      <c r="K15" s="18">
        <v>2430.4586606669427</v>
      </c>
      <c r="L15" s="18">
        <v>2975.3905826500795</v>
      </c>
      <c r="M15" s="18">
        <v>3537.3811666597203</v>
      </c>
      <c r="N15" s="30"/>
      <c r="O15" s="18">
        <v>151.67587264345022</v>
      </c>
      <c r="P15" s="18">
        <v>159.32034817739699</v>
      </c>
      <c r="Q15" s="18">
        <v>164.75011874591905</v>
      </c>
      <c r="R15" s="18">
        <v>171.2446429390049</v>
      </c>
      <c r="S15" s="18">
        <v>185.07151859575981</v>
      </c>
      <c r="T15" s="18">
        <v>208.35685859867723</v>
      </c>
      <c r="U15" s="18">
        <v>229.93130843021495</v>
      </c>
      <c r="V15" s="18">
        <v>248.86638930157386</v>
      </c>
      <c r="W15" s="18">
        <v>267.32178744646325</v>
      </c>
      <c r="X15" s="18">
        <v>304.41804436255359</v>
      </c>
      <c r="Y15" s="18">
        <v>337.85357221452279</v>
      </c>
      <c r="Z15" s="18">
        <v>377.50485713012955</v>
      </c>
      <c r="AA15" s="30"/>
      <c r="AB15" s="18">
        <v>802.90807632617907</v>
      </c>
      <c r="AC15" s="18">
        <v>521.75026880750147</v>
      </c>
      <c r="AD15" s="18">
        <v>1144.8731946324926</v>
      </c>
      <c r="AE15" s="18">
        <v>1069.6566260454256</v>
      </c>
      <c r="AF15" s="18">
        <v>1044.4869060919214</v>
      </c>
      <c r="AG15" s="18">
        <v>1180.005382348003</v>
      </c>
      <c r="AH15" s="18">
        <v>1379.3175871297258</v>
      </c>
      <c r="AI15" s="18">
        <v>1607.3053177730756</v>
      </c>
      <c r="AJ15" s="18">
        <v>1741.2665693348104</v>
      </c>
      <c r="AK15" s="18">
        <v>2126.040616304389</v>
      </c>
      <c r="AL15" s="18">
        <v>2637.537010435557</v>
      </c>
      <c r="AM15" s="18">
        <v>3159.8763095295908</v>
      </c>
      <c r="AN15" s="30"/>
      <c r="AO15" s="18">
        <v>162.44929394559074</v>
      </c>
      <c r="AP15" s="18">
        <v>17.961738981937266</v>
      </c>
      <c r="AQ15" s="18">
        <v>13.221560358993356</v>
      </c>
      <c r="AR15" s="18">
        <v>36.359290987231731</v>
      </c>
      <c r="AS15" s="18">
        <v>99.988050214887267</v>
      </c>
      <c r="AT15" s="18">
        <v>274.96713809094001</v>
      </c>
      <c r="AU15" s="18">
        <v>343.70892261367499</v>
      </c>
      <c r="AV15" s="18">
        <v>429.63615326709373</v>
      </c>
      <c r="AW15" s="18">
        <v>537.04519158386711</v>
      </c>
      <c r="AX15" s="18">
        <v>1311.1454872653007</v>
      </c>
      <c r="AY15" s="18">
        <v>1704.489133444891</v>
      </c>
      <c r="AZ15" s="18">
        <v>2215.8358734783583</v>
      </c>
      <c r="BA15" s="30"/>
      <c r="BB15" s="29"/>
      <c r="BC15" s="29"/>
      <c r="BD15" s="30"/>
      <c r="BE15" s="30"/>
    </row>
    <row r="16" spans="1:58" s="11" customFormat="1" x14ac:dyDescent="0.35">
      <c r="A16" s="6" t="s">
        <v>54</v>
      </c>
      <c r="B16" s="3">
        <v>1081.5618890312735</v>
      </c>
      <c r="C16" s="3">
        <v>594.08047395383403</v>
      </c>
      <c r="D16" s="3">
        <v>1441.6937640719054</v>
      </c>
      <c r="E16" s="3">
        <v>1583.202175573545</v>
      </c>
      <c r="F16" s="3">
        <v>1671.6887006873112</v>
      </c>
      <c r="G16" s="3">
        <v>1875.436830077934</v>
      </c>
      <c r="H16" s="3">
        <v>2119.3732826636933</v>
      </c>
      <c r="I16" s="3">
        <v>2291.4470683507193</v>
      </c>
      <c r="J16" s="3">
        <v>2466.216514275769</v>
      </c>
      <c r="K16" s="3">
        <v>2859.7308046458593</v>
      </c>
      <c r="L16" s="3">
        <v>3354.1941233267976</v>
      </c>
      <c r="M16" s="3">
        <v>3953.8585103020314</v>
      </c>
      <c r="N16" s="30"/>
      <c r="O16" s="3">
        <v>206.4408865125373</v>
      </c>
      <c r="P16" s="3">
        <v>208.24591746139183</v>
      </c>
      <c r="Q16" s="3">
        <v>216.88320897012144</v>
      </c>
      <c r="R16" s="3">
        <v>213.00047155396319</v>
      </c>
      <c r="S16" s="3">
        <v>215.78649105766547</v>
      </c>
      <c r="T16" s="3">
        <v>225.37063241688941</v>
      </c>
      <c r="U16" s="3">
        <v>231.32767746013451</v>
      </c>
      <c r="V16" s="3">
        <v>233.50486885653658</v>
      </c>
      <c r="W16" s="3">
        <v>234.51836446305629</v>
      </c>
      <c r="X16" s="3">
        <v>236.03282028158657</v>
      </c>
      <c r="Y16" s="3">
        <v>264.90759918245374</v>
      </c>
      <c r="Z16" s="3">
        <v>298.90391104854564</v>
      </c>
      <c r="AA16" s="30"/>
      <c r="AB16" s="3">
        <v>875.12100251873608</v>
      </c>
      <c r="AC16" s="3">
        <v>385.83455649244218</v>
      </c>
      <c r="AD16" s="3">
        <v>1224.8105551017841</v>
      </c>
      <c r="AE16" s="3">
        <v>1370.2017040195817</v>
      </c>
      <c r="AF16" s="3">
        <v>1455.9022096296458</v>
      </c>
      <c r="AG16" s="3">
        <v>1650.0661976610447</v>
      </c>
      <c r="AH16" s="3">
        <v>1888.045605203559</v>
      </c>
      <c r="AI16" s="3">
        <v>2057.9421994941831</v>
      </c>
      <c r="AJ16" s="3">
        <v>2231.6981498127125</v>
      </c>
      <c r="AK16" s="3">
        <v>2623.6979843642725</v>
      </c>
      <c r="AL16" s="3">
        <v>3089.2865241443442</v>
      </c>
      <c r="AM16" s="3">
        <v>3654.9545992534859</v>
      </c>
      <c r="AN16" s="30"/>
      <c r="AO16" s="3">
        <v>866.2729775326037</v>
      </c>
      <c r="AP16" s="3">
        <v>85.823877003482465</v>
      </c>
      <c r="AQ16" s="3">
        <v>379.16573023045072</v>
      </c>
      <c r="AR16" s="3">
        <v>511.87373581110853</v>
      </c>
      <c r="AS16" s="3">
        <v>691.02954334499657</v>
      </c>
      <c r="AT16" s="3">
        <v>932.8898835157454</v>
      </c>
      <c r="AU16" s="3">
        <v>1259.4013427462564</v>
      </c>
      <c r="AV16" s="3">
        <v>1372.7474635934195</v>
      </c>
      <c r="AW16" s="3">
        <v>1496.2947353168274</v>
      </c>
      <c r="AX16" s="3">
        <v>2112.1421315130519</v>
      </c>
      <c r="AY16" s="3">
        <v>2302.2349233492268</v>
      </c>
      <c r="AZ16" s="3">
        <v>2509.4360664506576</v>
      </c>
      <c r="BA16" s="30"/>
      <c r="BB16" s="29"/>
      <c r="BC16" s="29"/>
      <c r="BD16" s="30"/>
      <c r="BE16" s="30"/>
    </row>
    <row r="17" spans="1:57" s="11" customFormat="1" x14ac:dyDescent="0.35">
      <c r="A17" s="6" t="s">
        <v>32</v>
      </c>
      <c r="B17" s="18">
        <v>1050.2422000000001</v>
      </c>
      <c r="C17" s="18">
        <v>540.21479999999997</v>
      </c>
      <c r="D17" s="18">
        <v>902.3900000000001</v>
      </c>
      <c r="E17" s="18">
        <v>868.04469999999981</v>
      </c>
      <c r="F17" s="18">
        <v>966.67224719426406</v>
      </c>
      <c r="G17" s="18">
        <v>1127.5478972159092</v>
      </c>
      <c r="H17" s="18">
        <v>1280.9879175054114</v>
      </c>
      <c r="I17" s="18">
        <v>1450.5435740662945</v>
      </c>
      <c r="J17" s="18">
        <v>1673.3782946124882</v>
      </c>
      <c r="K17" s="18">
        <v>1953.3355545366283</v>
      </c>
      <c r="L17" s="18">
        <v>2274.6662434453133</v>
      </c>
      <c r="M17" s="18">
        <v>2609.1009848553617</v>
      </c>
      <c r="N17" s="30"/>
      <c r="O17" s="18">
        <v>524.88364296669886</v>
      </c>
      <c r="P17" s="18">
        <v>502.6348224461679</v>
      </c>
      <c r="Q17" s="18">
        <v>475.33714986242967</v>
      </c>
      <c r="R17" s="18">
        <v>486.54511050676308</v>
      </c>
      <c r="S17" s="18">
        <v>502.78776903266663</v>
      </c>
      <c r="T17" s="18">
        <v>520.15779988275801</v>
      </c>
      <c r="U17" s="18">
        <v>536.92675800810525</v>
      </c>
      <c r="V17" s="18">
        <v>552.8635281634015</v>
      </c>
      <c r="W17" s="18">
        <v>575.09866517759565</v>
      </c>
      <c r="X17" s="18">
        <v>655.06164414336786</v>
      </c>
      <c r="Y17" s="18">
        <v>739.31522950465273</v>
      </c>
      <c r="Z17" s="18">
        <v>820.75259782344881</v>
      </c>
      <c r="AA17" s="30"/>
      <c r="AB17" s="18">
        <v>525.35855703330128</v>
      </c>
      <c r="AC17" s="18">
        <v>37.579977553832116</v>
      </c>
      <c r="AD17" s="18">
        <v>427.05285013757032</v>
      </c>
      <c r="AE17" s="18">
        <v>381.49958949323684</v>
      </c>
      <c r="AF17" s="18">
        <v>463.88447816159749</v>
      </c>
      <c r="AG17" s="18">
        <v>607.39009733315118</v>
      </c>
      <c r="AH17" s="18">
        <v>744.06115949730645</v>
      </c>
      <c r="AI17" s="18">
        <v>897.68004590289274</v>
      </c>
      <c r="AJ17" s="18">
        <v>1098.2796294348925</v>
      </c>
      <c r="AK17" s="18">
        <v>1298.2739103932604</v>
      </c>
      <c r="AL17" s="18">
        <v>1535.3510139406603</v>
      </c>
      <c r="AM17" s="18">
        <v>1788.3483870319128</v>
      </c>
      <c r="AN17" s="30"/>
      <c r="AO17" s="18">
        <v>520.28232179031011</v>
      </c>
      <c r="AP17" s="18">
        <v>58.496029343148003</v>
      </c>
      <c r="AQ17" s="18">
        <v>365.60954300336556</v>
      </c>
      <c r="AR17" s="18">
        <v>464.32411961427425</v>
      </c>
      <c r="AS17" s="18">
        <v>589.69163191012831</v>
      </c>
      <c r="AT17" s="18">
        <v>748.908372525863</v>
      </c>
      <c r="AU17" s="18">
        <v>951.113633107846</v>
      </c>
      <c r="AV17" s="18">
        <v>1207.9143140469644</v>
      </c>
      <c r="AW17" s="18">
        <v>1328.705745451661</v>
      </c>
      <c r="AX17" s="18">
        <v>1772.5266820761522</v>
      </c>
      <c r="AY17" s="18">
        <v>1861.1530161799596</v>
      </c>
      <c r="AZ17" s="18">
        <v>1954.2106669889579</v>
      </c>
      <c r="BA17" s="30"/>
      <c r="BB17" s="29"/>
      <c r="BC17" s="29"/>
      <c r="BD17" s="30"/>
      <c r="BE17" s="30"/>
    </row>
    <row r="18" spans="1:57" s="11" customFormat="1" x14ac:dyDescent="0.35">
      <c r="A18" s="6" t="s">
        <v>60</v>
      </c>
      <c r="B18" s="3">
        <v>39.124696010498276</v>
      </c>
      <c r="C18" s="3">
        <v>24.908017104573094</v>
      </c>
      <c r="D18" s="3">
        <v>34.899951601234491</v>
      </c>
      <c r="E18" s="3">
        <v>32.605457295900266</v>
      </c>
      <c r="F18" s="3">
        <v>39.568880391087482</v>
      </c>
      <c r="G18" s="3">
        <v>42.183438517606199</v>
      </c>
      <c r="H18" s="3">
        <v>45.872509510870913</v>
      </c>
      <c r="I18" s="3">
        <v>47.586170076425475</v>
      </c>
      <c r="J18" s="3">
        <v>49.316083978085118</v>
      </c>
      <c r="K18" s="3">
        <v>61.483779974248201</v>
      </c>
      <c r="L18" s="3">
        <v>78.929386921982584</v>
      </c>
      <c r="M18" s="3">
        <v>98.987662492283633</v>
      </c>
      <c r="N18" s="30"/>
      <c r="O18" s="3">
        <v>95.386286541659643</v>
      </c>
      <c r="P18" s="3">
        <v>93.300205901093051</v>
      </c>
      <c r="Q18" s="3">
        <v>95.611341728994333</v>
      </c>
      <c r="R18" s="3">
        <v>97.318241868061691</v>
      </c>
      <c r="S18" s="3">
        <v>100.21231871017581</v>
      </c>
      <c r="T18" s="3">
        <v>103.19362519943039</v>
      </c>
      <c r="U18" s="3">
        <v>106.19247090982186</v>
      </c>
      <c r="V18" s="3">
        <v>108.99541853749345</v>
      </c>
      <c r="W18" s="3">
        <v>112.8482216976923</v>
      </c>
      <c r="X18" s="3">
        <v>127.16016168862342</v>
      </c>
      <c r="Y18" s="3">
        <v>142.61846821228835</v>
      </c>
      <c r="Z18" s="3">
        <v>157.47270607760959</v>
      </c>
      <c r="AA18" s="30"/>
      <c r="AB18" s="3">
        <v>-56.261590531161367</v>
      </c>
      <c r="AC18" s="3">
        <v>-68.39218879651996</v>
      </c>
      <c r="AD18" s="3">
        <v>-60.711390127759842</v>
      </c>
      <c r="AE18" s="3">
        <v>-64.712784572161425</v>
      </c>
      <c r="AF18" s="3">
        <v>-60.643438319088325</v>
      </c>
      <c r="AG18" s="3">
        <v>-61.010186681824187</v>
      </c>
      <c r="AH18" s="3">
        <v>-60.319961398950952</v>
      </c>
      <c r="AI18" s="3">
        <v>-61.409248461067975</v>
      </c>
      <c r="AJ18" s="3">
        <v>-63.532137719607178</v>
      </c>
      <c r="AK18" s="3">
        <v>-65.676381714375225</v>
      </c>
      <c r="AL18" s="3">
        <v>-63.689081290305765</v>
      </c>
      <c r="AM18" s="3">
        <v>-58.485043585325954</v>
      </c>
      <c r="AN18" s="30"/>
      <c r="AO18" s="3">
        <v>0</v>
      </c>
      <c r="AP18" s="3">
        <v>0</v>
      </c>
      <c r="AQ18" s="3">
        <v>0</v>
      </c>
      <c r="AR18" s="3">
        <v>0</v>
      </c>
      <c r="AS18" s="3">
        <v>0</v>
      </c>
      <c r="AT18" s="3">
        <v>0</v>
      </c>
      <c r="AU18" s="3">
        <v>0</v>
      </c>
      <c r="AV18" s="3">
        <v>0</v>
      </c>
      <c r="AW18" s="3">
        <v>0</v>
      </c>
      <c r="AX18" s="3">
        <v>0</v>
      </c>
      <c r="AY18" s="3">
        <v>0</v>
      </c>
      <c r="AZ18" s="3">
        <v>0</v>
      </c>
      <c r="BA18" s="30"/>
      <c r="BB18" s="29"/>
      <c r="BC18" s="29"/>
      <c r="BD18" s="30"/>
      <c r="BE18" s="30"/>
    </row>
    <row r="19" spans="1:57" s="11" customFormat="1" x14ac:dyDescent="0.35">
      <c r="A19" s="16"/>
      <c r="B19" s="16"/>
      <c r="C19" s="16"/>
      <c r="D19" s="16"/>
      <c r="E19" s="16"/>
      <c r="F19" s="16"/>
      <c r="G19" s="16"/>
      <c r="H19" s="16"/>
      <c r="I19" s="16"/>
      <c r="J19" s="16"/>
      <c r="K19" s="16"/>
      <c r="L19" s="16"/>
      <c r="M19" s="16"/>
      <c r="N19" s="19"/>
      <c r="O19" s="32"/>
      <c r="P19" s="32"/>
      <c r="Q19" s="32"/>
      <c r="R19" s="32"/>
      <c r="S19" s="32"/>
      <c r="T19" s="32"/>
      <c r="U19" s="32"/>
      <c r="V19" s="32"/>
      <c r="W19" s="32"/>
      <c r="X19" s="32"/>
      <c r="Y19" s="32"/>
      <c r="Z19" s="32"/>
      <c r="AA19" s="19"/>
      <c r="AB19" s="16"/>
      <c r="AC19" s="16"/>
      <c r="AD19" s="16"/>
      <c r="AE19" s="16"/>
      <c r="AF19" s="16"/>
      <c r="AG19" s="16"/>
      <c r="AH19" s="16"/>
      <c r="AI19" s="16"/>
      <c r="AJ19" s="16"/>
      <c r="AK19" s="16"/>
      <c r="AL19" s="16"/>
      <c r="AM19" s="16"/>
      <c r="AN19" s="19"/>
      <c r="AO19" s="16"/>
      <c r="AP19" s="16"/>
      <c r="AQ19" s="4"/>
      <c r="AR19" s="4"/>
      <c r="AS19" s="4"/>
      <c r="AT19" s="4"/>
      <c r="AU19" s="4"/>
      <c r="AV19" s="4"/>
      <c r="AW19" s="4"/>
      <c r="AX19" s="4"/>
      <c r="AY19" s="4"/>
      <c r="AZ19" s="4"/>
      <c r="BA19" s="19"/>
      <c r="BB19" s="19"/>
      <c r="BC19" s="19"/>
      <c r="BD19" s="19"/>
      <c r="BE19" s="19"/>
    </row>
    <row r="20" spans="1:57" s="11" customFormat="1" x14ac:dyDescent="0.35">
      <c r="A20" s="12" t="s">
        <v>39</v>
      </c>
      <c r="B20" s="12" t="s">
        <v>35</v>
      </c>
      <c r="C20" s="12"/>
      <c r="D20" s="12"/>
      <c r="E20" s="12"/>
      <c r="F20" s="12"/>
      <c r="G20" s="12"/>
      <c r="H20" s="12"/>
      <c r="I20" s="12"/>
      <c r="J20" s="12"/>
      <c r="K20" s="12"/>
      <c r="L20" s="12"/>
      <c r="M20" s="12"/>
      <c r="N20" s="22"/>
      <c r="O20" s="12" t="s">
        <v>36</v>
      </c>
      <c r="P20" s="12"/>
      <c r="Q20" s="12"/>
      <c r="R20" s="12"/>
      <c r="S20" s="12"/>
      <c r="T20" s="12"/>
      <c r="U20" s="12"/>
      <c r="V20" s="12"/>
      <c r="W20" s="12"/>
      <c r="X20" s="12"/>
      <c r="Y20" s="12"/>
      <c r="Z20" s="12"/>
      <c r="AA20" s="22"/>
      <c r="AB20" s="12" t="s">
        <v>38</v>
      </c>
      <c r="AC20" s="12"/>
      <c r="AD20" s="12"/>
      <c r="AE20" s="12"/>
      <c r="AF20" s="12"/>
      <c r="AG20" s="12"/>
      <c r="AH20" s="12"/>
      <c r="AI20" s="12"/>
      <c r="AJ20" s="12"/>
      <c r="AK20" s="12"/>
      <c r="AL20" s="12"/>
      <c r="AM20" s="12"/>
      <c r="AN20" s="22"/>
      <c r="AO20" s="12" t="s">
        <v>37</v>
      </c>
      <c r="AP20" s="12"/>
      <c r="AQ20" s="12"/>
      <c r="AR20" s="12"/>
      <c r="AS20" s="12"/>
      <c r="AT20" s="12"/>
      <c r="AU20" s="12"/>
      <c r="AV20" s="12"/>
      <c r="AW20" s="12"/>
      <c r="AX20" s="28"/>
      <c r="AY20" s="12"/>
      <c r="AZ20" s="28"/>
      <c r="BA20" s="22"/>
      <c r="BB20" s="22"/>
      <c r="BC20" s="22"/>
      <c r="BD20" s="22"/>
      <c r="BE20" s="22"/>
    </row>
    <row r="21" spans="1:57" x14ac:dyDescent="0.35">
      <c r="A21" s="1" t="s">
        <v>86</v>
      </c>
      <c r="B21" s="4">
        <f t="shared" ref="B21:M21" si="8">SUM(B22:B29)</f>
        <v>12850.17964971642</v>
      </c>
      <c r="C21" s="4">
        <f t="shared" si="8"/>
        <v>9313.4839841510711</v>
      </c>
      <c r="D21" s="4">
        <f t="shared" si="8"/>
        <v>14670.121876262559</v>
      </c>
      <c r="E21" s="4">
        <f t="shared" si="8"/>
        <v>16048.619486976335</v>
      </c>
      <c r="F21" s="4">
        <f t="shared" si="8"/>
        <v>16665.135739043915</v>
      </c>
      <c r="G21" s="4">
        <f t="shared" si="8"/>
        <v>18044.045227754668</v>
      </c>
      <c r="H21" s="4">
        <f t="shared" si="8"/>
        <v>19655.204083855133</v>
      </c>
      <c r="I21" s="4">
        <f t="shared" si="8"/>
        <v>21696.791714616593</v>
      </c>
      <c r="J21" s="4">
        <f t="shared" si="8"/>
        <v>23855.358518185814</v>
      </c>
      <c r="K21" s="4">
        <f t="shared" si="8"/>
        <v>28307.774102339263</v>
      </c>
      <c r="L21" s="4">
        <f t="shared" si="8"/>
        <v>34060.854234179074</v>
      </c>
      <c r="M21" s="4">
        <f t="shared" si="8"/>
        <v>39950.850462579503</v>
      </c>
      <c r="N21" s="39"/>
      <c r="O21" s="4">
        <f t="shared" ref="O21:Z21" si="9">SUM(O22:O29)</f>
        <v>1369.4354917860815</v>
      </c>
      <c r="P21" s="4">
        <f t="shared" si="9"/>
        <v>1258.9086050649273</v>
      </c>
      <c r="Q21" s="4">
        <f t="shared" si="9"/>
        <v>1100.6947314337904</v>
      </c>
      <c r="R21" s="4">
        <f t="shared" si="9"/>
        <v>1381.1168174981481</v>
      </c>
      <c r="S21" s="4">
        <f t="shared" si="9"/>
        <v>1688.7935831769064</v>
      </c>
      <c r="T21" s="4">
        <f t="shared" si="9"/>
        <v>2033.1460199020034</v>
      </c>
      <c r="U21" s="4">
        <f t="shared" si="9"/>
        <v>2415.6577998916646</v>
      </c>
      <c r="V21" s="4">
        <f t="shared" si="9"/>
        <v>2838.8565073554896</v>
      </c>
      <c r="W21" s="4">
        <f t="shared" si="9"/>
        <v>3299.111524320484</v>
      </c>
      <c r="X21" s="4">
        <f t="shared" si="9"/>
        <v>4973.7674900717893</v>
      </c>
      <c r="Y21" s="4">
        <f t="shared" si="9"/>
        <v>5624.6159562396924</v>
      </c>
      <c r="Z21" s="4">
        <f t="shared" si="9"/>
        <v>6356.0868908886523</v>
      </c>
      <c r="AA21" s="29"/>
      <c r="AB21" s="4">
        <f t="shared" ref="AB21:AM21" si="10">SUM(AB22:AB29)</f>
        <v>11480.744157930339</v>
      </c>
      <c r="AC21" s="4">
        <f t="shared" si="10"/>
        <v>8054.5753790861445</v>
      </c>
      <c r="AD21" s="4">
        <f t="shared" si="10"/>
        <v>13569.427144828769</v>
      </c>
      <c r="AE21" s="4">
        <f t="shared" si="10"/>
        <v>14667.502669478185</v>
      </c>
      <c r="AF21" s="4">
        <f t="shared" si="10"/>
        <v>14976.342155867007</v>
      </c>
      <c r="AG21" s="4">
        <f t="shared" si="10"/>
        <v>16010.899207852664</v>
      </c>
      <c r="AH21" s="4">
        <f t="shared" si="10"/>
        <v>17239.546283963464</v>
      </c>
      <c r="AI21" s="4">
        <f t="shared" si="10"/>
        <v>18857.935207261104</v>
      </c>
      <c r="AJ21" s="4">
        <f t="shared" si="10"/>
        <v>20556.24699386533</v>
      </c>
      <c r="AK21" s="4">
        <f t="shared" si="10"/>
        <v>23334.00661226748</v>
      </c>
      <c r="AL21" s="4">
        <f t="shared" si="10"/>
        <v>28436.238277939374</v>
      </c>
      <c r="AM21" s="4">
        <f t="shared" si="10"/>
        <v>33594.763571690848</v>
      </c>
      <c r="AN21" s="29"/>
      <c r="AO21" s="4">
        <f t="shared" ref="AO21:AZ21" si="11">SUM(AO22:AO29)</f>
        <v>9557.2694905917651</v>
      </c>
      <c r="AP21" s="4">
        <f t="shared" si="11"/>
        <v>7103.6297352301772</v>
      </c>
      <c r="AQ21" s="4">
        <f t="shared" si="11"/>
        <v>11355.48704152181</v>
      </c>
      <c r="AR21" s="4">
        <f t="shared" si="11"/>
        <v>12708.638183272542</v>
      </c>
      <c r="AS21" s="4">
        <f t="shared" si="11"/>
        <v>12356.040876368425</v>
      </c>
      <c r="AT21" s="4">
        <f t="shared" si="11"/>
        <v>13489.727856032305</v>
      </c>
      <c r="AU21" s="4">
        <f t="shared" si="11"/>
        <v>15099.459228985015</v>
      </c>
      <c r="AV21" s="4">
        <f t="shared" si="11"/>
        <v>15960.176334184185</v>
      </c>
      <c r="AW21" s="4">
        <f t="shared" si="11"/>
        <v>17161.512544809215</v>
      </c>
      <c r="AX21" s="4">
        <f t="shared" si="11"/>
        <v>20083.714536452564</v>
      </c>
      <c r="AY21" s="4">
        <f t="shared" si="11"/>
        <v>26998.713181843203</v>
      </c>
      <c r="AZ21" s="4">
        <f t="shared" si="11"/>
        <v>30196.316884147913</v>
      </c>
      <c r="BA21" s="29"/>
      <c r="BB21" s="29"/>
      <c r="BC21" s="29"/>
      <c r="BD21" s="30"/>
      <c r="BE21" s="29"/>
    </row>
    <row r="22" spans="1:57" s="11" customFormat="1" x14ac:dyDescent="0.35">
      <c r="A22" s="10" t="s">
        <v>45</v>
      </c>
      <c r="B22" s="18">
        <v>3069.3403345460342</v>
      </c>
      <c r="C22" s="18">
        <v>2922.9735457098859</v>
      </c>
      <c r="D22" s="18">
        <v>3384.9563507064126</v>
      </c>
      <c r="E22" s="18">
        <v>3515.6735115969154</v>
      </c>
      <c r="F22" s="18">
        <v>3867.0614731758728</v>
      </c>
      <c r="G22" s="18">
        <v>4330.5270287582161</v>
      </c>
      <c r="H22" s="18">
        <v>4866.0443074720333</v>
      </c>
      <c r="I22" s="18">
        <v>5595.3623043896623</v>
      </c>
      <c r="J22" s="18">
        <v>6466.9802684223723</v>
      </c>
      <c r="K22" s="18">
        <v>8167.0654945747738</v>
      </c>
      <c r="L22" s="18">
        <v>10217.838752567255</v>
      </c>
      <c r="M22" s="18">
        <v>12172.865996018092</v>
      </c>
      <c r="N22" s="30"/>
      <c r="O22" s="18">
        <v>54.19425370149856</v>
      </c>
      <c r="P22" s="18">
        <v>54.640212679947787</v>
      </c>
      <c r="Q22" s="18">
        <v>59.352206210228445</v>
      </c>
      <c r="R22" s="18">
        <v>149.31211480489918</v>
      </c>
      <c r="S22" s="18">
        <v>252.70217703491835</v>
      </c>
      <c r="T22" s="18">
        <v>371.98367299158161</v>
      </c>
      <c r="U22" s="18">
        <v>508.62249552980933</v>
      </c>
      <c r="V22" s="18">
        <v>664.54828760038311</v>
      </c>
      <c r="W22" s="18">
        <v>841.24743954024711</v>
      </c>
      <c r="X22" s="18">
        <v>1472.4775075366708</v>
      </c>
      <c r="Y22" s="18">
        <v>1703.6860317643261</v>
      </c>
      <c r="Z22" s="18">
        <v>1970.9265575804652</v>
      </c>
      <c r="AA22" s="30"/>
      <c r="AB22" s="18">
        <v>3015.1460808445354</v>
      </c>
      <c r="AC22" s="18">
        <v>2868.3333330299383</v>
      </c>
      <c r="AD22" s="18">
        <v>3325.6041444961843</v>
      </c>
      <c r="AE22" s="18">
        <v>3366.3613967920164</v>
      </c>
      <c r="AF22" s="18">
        <v>3614.3592961409545</v>
      </c>
      <c r="AG22" s="18">
        <v>3958.5433557666347</v>
      </c>
      <c r="AH22" s="18">
        <v>4357.4218119422239</v>
      </c>
      <c r="AI22" s="18">
        <v>4930.8140167892789</v>
      </c>
      <c r="AJ22" s="18">
        <v>5625.7328288821254</v>
      </c>
      <c r="AK22" s="18">
        <v>6694.5879870381032</v>
      </c>
      <c r="AL22" s="18">
        <v>8514.1527208029293</v>
      </c>
      <c r="AM22" s="18">
        <v>10201.939438437626</v>
      </c>
      <c r="AN22" s="30"/>
      <c r="AO22" s="18">
        <v>2483.5396104203983</v>
      </c>
      <c r="AP22" s="18">
        <v>2572.6451774034017</v>
      </c>
      <c r="AQ22" s="18">
        <v>2997.0036098097362</v>
      </c>
      <c r="AR22" s="18">
        <v>3559.4547526478113</v>
      </c>
      <c r="AS22" s="18">
        <v>3296.447308868117</v>
      </c>
      <c r="AT22" s="18">
        <v>3799.6851180514595</v>
      </c>
      <c r="AU22" s="18">
        <v>4580.0928095795944</v>
      </c>
      <c r="AV22" s="18">
        <v>4957.6723525679099</v>
      </c>
      <c r="AW22" s="18">
        <v>5566.2303219111291</v>
      </c>
      <c r="AX22" s="18">
        <v>6449.5113756065311</v>
      </c>
      <c r="AY22" s="18">
        <v>9591.1812116957572</v>
      </c>
      <c r="AZ22" s="18">
        <v>10103.168398466367</v>
      </c>
      <c r="BA22" s="30"/>
      <c r="BB22" s="29"/>
      <c r="BC22" s="29"/>
      <c r="BD22" s="30"/>
      <c r="BE22" s="30"/>
    </row>
    <row r="23" spans="1:57" s="11" customFormat="1" x14ac:dyDescent="0.35">
      <c r="A23" s="10" t="s">
        <v>80</v>
      </c>
      <c r="B23" s="8">
        <v>2720.0720921550396</v>
      </c>
      <c r="C23" s="8">
        <v>2109.1595939901817</v>
      </c>
      <c r="D23" s="8">
        <v>2989.7108169977651</v>
      </c>
      <c r="E23" s="8">
        <v>3149.5851909510525</v>
      </c>
      <c r="F23" s="8">
        <v>3254.8121603613858</v>
      </c>
      <c r="G23" s="8">
        <v>3476.8253871745719</v>
      </c>
      <c r="H23" s="8">
        <v>3729.8025172201164</v>
      </c>
      <c r="I23" s="8">
        <v>4065.3949063420273</v>
      </c>
      <c r="J23" s="8">
        <v>4461.7626993200265</v>
      </c>
      <c r="K23" s="8">
        <v>5293.7205659939591</v>
      </c>
      <c r="L23" s="8">
        <v>6312.2343507320293</v>
      </c>
      <c r="M23" s="8">
        <v>7302.2029895970081</v>
      </c>
      <c r="N23" s="30"/>
      <c r="O23" s="8">
        <v>0</v>
      </c>
      <c r="P23" s="8">
        <v>0</v>
      </c>
      <c r="Q23" s="8">
        <v>0</v>
      </c>
      <c r="R23" s="8">
        <v>93.320071753061995</v>
      </c>
      <c r="S23" s="8">
        <v>201.01309536868507</v>
      </c>
      <c r="T23" s="8">
        <v>325.48571386763393</v>
      </c>
      <c r="U23" s="8">
        <v>468.46808798798236</v>
      </c>
      <c r="V23" s="8">
        <v>632.04320831558186</v>
      </c>
      <c r="W23" s="8">
        <v>817.87945510857378</v>
      </c>
      <c r="X23" s="8">
        <v>1472.4775075366708</v>
      </c>
      <c r="Y23" s="8">
        <v>1703.6860317643261</v>
      </c>
      <c r="Z23" s="8">
        <v>1970.9265575804652</v>
      </c>
      <c r="AA23" s="30"/>
      <c r="AB23" s="18">
        <v>2720.0720921550392</v>
      </c>
      <c r="AC23" s="18">
        <v>2109.1595939901817</v>
      </c>
      <c r="AD23" s="18">
        <v>2989.7108169977655</v>
      </c>
      <c r="AE23" s="18">
        <v>3056.2651191979903</v>
      </c>
      <c r="AF23" s="18">
        <v>3053.7990649927006</v>
      </c>
      <c r="AG23" s="18">
        <v>3151.339673306938</v>
      </c>
      <c r="AH23" s="18">
        <v>3261.334429232134</v>
      </c>
      <c r="AI23" s="18">
        <v>3433.3516980264453</v>
      </c>
      <c r="AJ23" s="18">
        <v>3643.8832442114526</v>
      </c>
      <c r="AK23" s="18">
        <v>3821.2430584572885</v>
      </c>
      <c r="AL23" s="18">
        <v>4608.5483189677034</v>
      </c>
      <c r="AM23" s="18">
        <v>5331.2764320165425</v>
      </c>
      <c r="AN23" s="30"/>
      <c r="AO23" s="18">
        <v>2248.958508583145</v>
      </c>
      <c r="AP23" s="18">
        <v>1895.7968999677462</v>
      </c>
      <c r="AQ23" s="18">
        <v>2699.4794310543984</v>
      </c>
      <c r="AR23" s="18">
        <v>3229.2515959195471</v>
      </c>
      <c r="AS23" s="18">
        <v>2786.2202304492484</v>
      </c>
      <c r="AT23" s="18">
        <v>3023.7980715152707</v>
      </c>
      <c r="AU23" s="18">
        <v>3432.0108133794138</v>
      </c>
      <c r="AV23" s="18">
        <v>3452.8660271310341</v>
      </c>
      <c r="AW23" s="18">
        <v>3602.8306887528311</v>
      </c>
      <c r="AX23" s="18">
        <v>3662.3895389108566</v>
      </c>
      <c r="AY23" s="18">
        <v>5273.9000045404146</v>
      </c>
      <c r="AZ23" s="18">
        <v>5272.0261138417045</v>
      </c>
      <c r="BA23" s="30"/>
      <c r="BB23" s="29"/>
      <c r="BC23" s="29"/>
      <c r="BD23" s="30"/>
      <c r="BE23" s="30"/>
    </row>
    <row r="24" spans="1:57" s="11" customFormat="1" x14ac:dyDescent="0.35">
      <c r="A24" s="9" t="s">
        <v>53</v>
      </c>
      <c r="B24" s="3">
        <v>651.84184105430836</v>
      </c>
      <c r="C24" s="3">
        <v>644.78554246375779</v>
      </c>
      <c r="D24" s="3">
        <v>768.42764453316147</v>
      </c>
      <c r="E24" s="3">
        <v>898.3928907634737</v>
      </c>
      <c r="F24" s="3">
        <v>951.37991542841223</v>
      </c>
      <c r="G24" s="3">
        <v>1031.4788099960526</v>
      </c>
      <c r="H24" s="3">
        <v>1113.8637796150663</v>
      </c>
      <c r="I24" s="3">
        <v>1212.0246891846307</v>
      </c>
      <c r="J24" s="3">
        <v>1299.3507972290361</v>
      </c>
      <c r="K24" s="3">
        <v>1452.1347323307737</v>
      </c>
      <c r="L24" s="3">
        <v>1680.0541119793127</v>
      </c>
      <c r="M24" s="3">
        <v>1943.9118336446825</v>
      </c>
      <c r="N24" s="30"/>
      <c r="O24" s="3">
        <v>0</v>
      </c>
      <c r="P24" s="3">
        <v>0</v>
      </c>
      <c r="Q24" s="3">
        <v>0</v>
      </c>
      <c r="R24" s="3">
        <v>0</v>
      </c>
      <c r="S24" s="3">
        <v>0</v>
      </c>
      <c r="T24" s="3">
        <v>0</v>
      </c>
      <c r="U24" s="3">
        <v>0</v>
      </c>
      <c r="V24" s="3">
        <v>0</v>
      </c>
      <c r="W24" s="3">
        <v>0</v>
      </c>
      <c r="X24" s="3">
        <v>0</v>
      </c>
      <c r="Y24" s="3">
        <v>0</v>
      </c>
      <c r="Z24" s="3">
        <v>0</v>
      </c>
      <c r="AA24" s="30"/>
      <c r="AB24" s="3">
        <v>651.84184105430836</v>
      </c>
      <c r="AC24" s="3">
        <v>644.78554246375779</v>
      </c>
      <c r="AD24" s="3">
        <v>768.42764453316147</v>
      </c>
      <c r="AE24" s="3">
        <v>898.3928907634737</v>
      </c>
      <c r="AF24" s="3">
        <v>951.37991542841223</v>
      </c>
      <c r="AG24" s="3">
        <v>1031.4788099960526</v>
      </c>
      <c r="AH24" s="3">
        <v>1113.8637796150663</v>
      </c>
      <c r="AI24" s="3">
        <v>1212.0246891846307</v>
      </c>
      <c r="AJ24" s="3">
        <v>1299.3507972290358</v>
      </c>
      <c r="AK24" s="3">
        <v>1452.1347323307737</v>
      </c>
      <c r="AL24" s="3">
        <v>1680.0541119793127</v>
      </c>
      <c r="AM24" s="3">
        <v>1943.9118336446825</v>
      </c>
      <c r="AN24" s="30"/>
      <c r="AO24" s="3">
        <v>655.25701751650809</v>
      </c>
      <c r="AP24" s="3">
        <v>572.5665504085689</v>
      </c>
      <c r="AQ24" s="3">
        <v>757.83112720396525</v>
      </c>
      <c r="AR24" s="3">
        <v>848.52099814986036</v>
      </c>
      <c r="AS24" s="3">
        <v>919.3218038073619</v>
      </c>
      <c r="AT24" s="3">
        <v>1001.8728571954264</v>
      </c>
      <c r="AU24" s="3">
        <v>1088.418781172232</v>
      </c>
      <c r="AV24" s="3">
        <v>1186.0860508187507</v>
      </c>
      <c r="AW24" s="3">
        <v>1263.7889446590602</v>
      </c>
      <c r="AX24" s="3">
        <v>1466.6560796540814</v>
      </c>
      <c r="AY24" s="3">
        <v>1696.8546530991057</v>
      </c>
      <c r="AZ24" s="3">
        <v>1963.3509519811294</v>
      </c>
      <c r="BA24" s="30"/>
      <c r="BB24" s="29"/>
      <c r="BC24" s="29"/>
      <c r="BD24" s="30"/>
      <c r="BE24" s="30"/>
    </row>
    <row r="25" spans="1:57" s="11" customFormat="1" x14ac:dyDescent="0.35">
      <c r="A25" s="7" t="s">
        <v>13</v>
      </c>
      <c r="B25" s="8">
        <v>147.3186</v>
      </c>
      <c r="C25" s="8">
        <v>231</v>
      </c>
      <c r="D25" s="8">
        <v>241.5</v>
      </c>
      <c r="E25" s="8">
        <v>235.95</v>
      </c>
      <c r="F25" s="8">
        <v>239.25</v>
      </c>
      <c r="G25" s="8">
        <v>244.35705930909617</v>
      </c>
      <c r="H25" s="8">
        <v>249.15705484875576</v>
      </c>
      <c r="I25" s="8">
        <v>253.75712100723291</v>
      </c>
      <c r="J25" s="8">
        <v>258.23372205128004</v>
      </c>
      <c r="K25" s="8">
        <v>276.31867509413473</v>
      </c>
      <c r="L25" s="8">
        <v>300.7047930377646</v>
      </c>
      <c r="M25" s="8">
        <v>327.22943317066461</v>
      </c>
      <c r="N25" s="30"/>
      <c r="O25" s="8">
        <v>2.9063790138150645</v>
      </c>
      <c r="P25" s="8">
        <v>3.5674206294316111</v>
      </c>
      <c r="Q25" s="8">
        <v>3.6205112697663449</v>
      </c>
      <c r="R25" s="8">
        <v>3.7007409855375024</v>
      </c>
      <c r="S25" s="8">
        <v>3.7560973761824545</v>
      </c>
      <c r="T25" s="8">
        <v>3.7930455967986392</v>
      </c>
      <c r="U25" s="8">
        <v>3.828731882565982</v>
      </c>
      <c r="V25" s="8">
        <v>3.8341242949585639</v>
      </c>
      <c r="W25" s="8">
        <v>3.744827303872273</v>
      </c>
      <c r="X25" s="8">
        <v>3.7360964953982174</v>
      </c>
      <c r="Y25" s="8">
        <v>3.7535295543957923</v>
      </c>
      <c r="Z25" s="8">
        <v>3.7657536572044865</v>
      </c>
      <c r="AA25" s="30"/>
      <c r="AB25" s="8">
        <v>144.41222098618493</v>
      </c>
      <c r="AC25" s="8">
        <v>227.43257937056839</v>
      </c>
      <c r="AD25" s="8">
        <v>237.87948873023365</v>
      </c>
      <c r="AE25" s="8">
        <v>232.2492590144625</v>
      </c>
      <c r="AF25" s="8">
        <v>235.49390262381755</v>
      </c>
      <c r="AG25" s="8">
        <v>240.56401371229754</v>
      </c>
      <c r="AH25" s="8">
        <v>245.32832296618977</v>
      </c>
      <c r="AI25" s="8">
        <v>249.92299671227434</v>
      </c>
      <c r="AJ25" s="8">
        <v>254.48889474740776</v>
      </c>
      <c r="AK25" s="8">
        <v>272.58257859873652</v>
      </c>
      <c r="AL25" s="8">
        <v>296.95126348336879</v>
      </c>
      <c r="AM25" s="8">
        <v>323.46367951346014</v>
      </c>
      <c r="AN25" s="30"/>
      <c r="AO25" s="8">
        <v>226.19509512326582</v>
      </c>
      <c r="AP25" s="8">
        <v>44.072149185003461</v>
      </c>
      <c r="AQ25" s="8">
        <v>265.7975359608692</v>
      </c>
      <c r="AR25" s="8">
        <v>268.45551132047791</v>
      </c>
      <c r="AS25" s="8">
        <v>271.1400664336827</v>
      </c>
      <c r="AT25" s="8">
        <v>273.85146709801955</v>
      </c>
      <c r="AU25" s="8">
        <v>276.58998176899973</v>
      </c>
      <c r="AV25" s="8">
        <v>279.35588158668975</v>
      </c>
      <c r="AW25" s="8">
        <v>282.14944040255665</v>
      </c>
      <c r="AX25" s="8">
        <v>293.60583910215638</v>
      </c>
      <c r="AY25" s="8">
        <v>296.54189749317794</v>
      </c>
      <c r="AZ25" s="8">
        <v>299.50731646810971</v>
      </c>
      <c r="BA25" s="30"/>
      <c r="BB25" s="29"/>
      <c r="BC25" s="29"/>
      <c r="BD25" s="30"/>
      <c r="BE25" s="30"/>
    </row>
    <row r="26" spans="1:57" s="11" customFormat="1" x14ac:dyDescent="0.35">
      <c r="A26" s="10" t="s">
        <v>56</v>
      </c>
      <c r="B26" s="18">
        <v>1813.0570131766851</v>
      </c>
      <c r="C26" s="18">
        <v>628.11906791946762</v>
      </c>
      <c r="D26" s="18">
        <v>2018.0000101327958</v>
      </c>
      <c r="E26" s="18">
        <v>2417.7425469499658</v>
      </c>
      <c r="F26" s="18">
        <v>2458.5771670583786</v>
      </c>
      <c r="G26" s="18">
        <v>2654.5792313830589</v>
      </c>
      <c r="H26" s="18">
        <v>2856.1429716355251</v>
      </c>
      <c r="I26" s="18">
        <v>3063.3949203696989</v>
      </c>
      <c r="J26" s="18">
        <v>3243.4951653822768</v>
      </c>
      <c r="K26" s="18">
        <v>3680.7201834751372</v>
      </c>
      <c r="L26" s="18">
        <v>4359.1484590900382</v>
      </c>
      <c r="M26" s="18">
        <v>5123.5058009106415</v>
      </c>
      <c r="N26" s="30"/>
      <c r="O26" s="18">
        <v>604.40462143455056</v>
      </c>
      <c r="P26" s="18">
        <v>600.38106244047196</v>
      </c>
      <c r="Q26" s="18">
        <v>624.34167796410316</v>
      </c>
      <c r="R26" s="18">
        <v>639.94164550769847</v>
      </c>
      <c r="S26" s="18">
        <v>654.80772460674098</v>
      </c>
      <c r="T26" s="18">
        <v>671.35456419539025</v>
      </c>
      <c r="U26" s="18">
        <v>688.14310857616954</v>
      </c>
      <c r="V26" s="18">
        <v>704.71047521384844</v>
      </c>
      <c r="W26" s="18">
        <v>719.69881237092045</v>
      </c>
      <c r="X26" s="18">
        <v>782.44771906556173</v>
      </c>
      <c r="Y26" s="18">
        <v>846.41789582328727</v>
      </c>
      <c r="Z26" s="18">
        <v>915.38802064355059</v>
      </c>
      <c r="AA26" s="30"/>
      <c r="AB26" s="18">
        <v>1208.6523917421346</v>
      </c>
      <c r="AC26" s="18">
        <v>27.73800547899566</v>
      </c>
      <c r="AD26" s="18">
        <v>1393.6583321686926</v>
      </c>
      <c r="AE26" s="18">
        <v>1777.8009014422673</v>
      </c>
      <c r="AF26" s="18">
        <v>1803.7694424516378</v>
      </c>
      <c r="AG26" s="18">
        <v>1983.2246671876685</v>
      </c>
      <c r="AH26" s="18">
        <v>2167.9998630593554</v>
      </c>
      <c r="AI26" s="18">
        <v>2358.6844451558509</v>
      </c>
      <c r="AJ26" s="18">
        <v>2523.7963530113561</v>
      </c>
      <c r="AK26" s="18">
        <v>2898.2724644095761</v>
      </c>
      <c r="AL26" s="18">
        <v>3512.7305632667512</v>
      </c>
      <c r="AM26" s="18">
        <v>4208.1177802670909</v>
      </c>
      <c r="AN26" s="30"/>
      <c r="AO26" s="18">
        <v>734.12681454580377</v>
      </c>
      <c r="AP26" s="18">
        <v>257.22173226233389</v>
      </c>
      <c r="AQ26" s="18">
        <v>826.56208294254952</v>
      </c>
      <c r="AR26" s="18">
        <v>892.68704957795353</v>
      </c>
      <c r="AS26" s="18">
        <v>964.10201354418984</v>
      </c>
      <c r="AT26" s="18">
        <v>1041.2301746277251</v>
      </c>
      <c r="AU26" s="18">
        <v>1124.5285885979431</v>
      </c>
      <c r="AV26" s="18">
        <v>1214.4908756857785</v>
      </c>
      <c r="AW26" s="18">
        <v>1311.6501457406409</v>
      </c>
      <c r="AX26" s="18">
        <v>1784.4855426625336</v>
      </c>
      <c r="AY26" s="18">
        <v>2373.3657717411697</v>
      </c>
      <c r="AZ26" s="18">
        <v>3156.5764764157561</v>
      </c>
      <c r="BA26" s="30"/>
      <c r="BB26" s="29"/>
      <c r="BC26" s="29"/>
      <c r="BD26" s="30"/>
      <c r="BE26" s="30"/>
    </row>
    <row r="27" spans="1:57" s="11" customFormat="1" x14ac:dyDescent="0.35">
      <c r="A27" s="9" t="s">
        <v>54</v>
      </c>
      <c r="B27" s="3">
        <v>1795.5946799373378</v>
      </c>
      <c r="C27" s="3">
        <v>886.14093935814458</v>
      </c>
      <c r="D27" s="3">
        <v>2120.3434616925756</v>
      </c>
      <c r="E27" s="3">
        <v>2270.8066262704124</v>
      </c>
      <c r="F27" s="3">
        <v>2290.4648801899175</v>
      </c>
      <c r="G27" s="3">
        <v>2405.2353705959677</v>
      </c>
      <c r="H27" s="3">
        <v>2536.3772059656771</v>
      </c>
      <c r="I27" s="3">
        <v>2671.051873085532</v>
      </c>
      <c r="J27" s="3">
        <v>2781.8413988078846</v>
      </c>
      <c r="K27" s="3">
        <v>3078.2662242296115</v>
      </c>
      <c r="L27" s="3">
        <v>3549.8347149420442</v>
      </c>
      <c r="M27" s="3">
        <v>4009.2667413665222</v>
      </c>
      <c r="N27" s="30"/>
      <c r="O27" s="3">
        <v>343.92505962454021</v>
      </c>
      <c r="P27" s="3">
        <v>346.27958432340859</v>
      </c>
      <c r="Q27" s="3">
        <v>359.29751046347513</v>
      </c>
      <c r="R27" s="3">
        <v>369.72574941889206</v>
      </c>
      <c r="S27" s="3">
        <v>379.5792359548127</v>
      </c>
      <c r="T27" s="3">
        <v>390.5035278534109</v>
      </c>
      <c r="U27" s="3">
        <v>401.93556294186317</v>
      </c>
      <c r="V27" s="3">
        <v>413.16816701918424</v>
      </c>
      <c r="W27" s="3">
        <v>422.79561250517639</v>
      </c>
      <c r="X27" s="3">
        <v>465.63747386845898</v>
      </c>
      <c r="Y27" s="3">
        <v>512.81569550185486</v>
      </c>
      <c r="Z27" s="3">
        <v>563.72668316682507</v>
      </c>
      <c r="AA27" s="30"/>
      <c r="AB27" s="3">
        <v>1451.6696203127979</v>
      </c>
      <c r="AC27" s="3">
        <v>539.86135503473588</v>
      </c>
      <c r="AD27" s="3">
        <v>1761.0459512291004</v>
      </c>
      <c r="AE27" s="3">
        <v>1901.0808768515201</v>
      </c>
      <c r="AF27" s="3">
        <v>1910.885644235105</v>
      </c>
      <c r="AG27" s="3">
        <v>2014.7318427425566</v>
      </c>
      <c r="AH27" s="3">
        <v>2134.4416430238139</v>
      </c>
      <c r="AI27" s="3">
        <v>2257.8837060663477</v>
      </c>
      <c r="AJ27" s="3">
        <v>2359.0457863027086</v>
      </c>
      <c r="AK27" s="3">
        <v>2612.6287503611525</v>
      </c>
      <c r="AL27" s="3">
        <v>3037.0190194401894</v>
      </c>
      <c r="AM27" s="3">
        <v>3445.5400581996973</v>
      </c>
      <c r="AN27" s="30"/>
      <c r="AO27" s="3">
        <v>1500.2183857500122</v>
      </c>
      <c r="AP27" s="3">
        <v>565.11838182523661</v>
      </c>
      <c r="AQ27" s="3">
        <v>1547.8665798337211</v>
      </c>
      <c r="AR27" s="3">
        <v>1504.3659479557921</v>
      </c>
      <c r="AS27" s="3">
        <v>1558.2961615258591</v>
      </c>
      <c r="AT27" s="3">
        <v>1595.8294717960625</v>
      </c>
      <c r="AU27" s="3">
        <v>1631.9019379062265</v>
      </c>
      <c r="AV27" s="3">
        <v>1669.136899841872</v>
      </c>
      <c r="AW27" s="3">
        <v>1713.0765733777873</v>
      </c>
      <c r="AX27" s="3">
        <v>1938.6318141911197</v>
      </c>
      <c r="AY27" s="3">
        <v>2355.1884730435222</v>
      </c>
      <c r="AZ27" s="3">
        <v>2876.3563556090571</v>
      </c>
      <c r="BA27" s="30"/>
      <c r="BB27" s="29"/>
      <c r="BC27" s="29"/>
      <c r="BD27" s="30"/>
      <c r="BE27" s="30"/>
    </row>
    <row r="28" spans="1:57" s="11" customFormat="1" x14ac:dyDescent="0.35">
      <c r="A28" s="7" t="s">
        <v>32</v>
      </c>
      <c r="B28" s="18">
        <v>2475.7343999999998</v>
      </c>
      <c r="C28" s="18">
        <v>1686.7396000000001</v>
      </c>
      <c r="D28" s="18">
        <v>2826.4480000000003</v>
      </c>
      <c r="E28" s="18">
        <v>3214.08</v>
      </c>
      <c r="F28" s="18">
        <v>3214.7</v>
      </c>
      <c r="G28" s="18">
        <v>3454.2339094336094</v>
      </c>
      <c r="H28" s="18">
        <v>3764.480053445036</v>
      </c>
      <c r="I28" s="18">
        <v>4181.0995325139638</v>
      </c>
      <c r="J28" s="18">
        <v>4576.9044104216482</v>
      </c>
      <c r="K28" s="18">
        <v>5398.8708171713733</v>
      </c>
      <c r="L28" s="18">
        <v>6407.0964257662026</v>
      </c>
      <c r="M28" s="18">
        <v>7543.4921533164124</v>
      </c>
      <c r="N28" s="30"/>
      <c r="O28" s="18">
        <v>361.38666182319378</v>
      </c>
      <c r="P28" s="18">
        <v>250.57888638401593</v>
      </c>
      <c r="Q28" s="18">
        <v>49.859612343639377</v>
      </c>
      <c r="R28" s="18">
        <v>120.5215161619886</v>
      </c>
      <c r="S28" s="18">
        <v>191.8003502337292</v>
      </c>
      <c r="T28" s="18">
        <v>264.20701174475818</v>
      </c>
      <c r="U28" s="18">
        <v>337.7244570211036</v>
      </c>
      <c r="V28" s="18">
        <v>412.29526373909033</v>
      </c>
      <c r="W28" s="18">
        <v>484.48734604292395</v>
      </c>
      <c r="X28" s="18">
        <v>766.23165218698796</v>
      </c>
      <c r="Y28" s="18">
        <v>841.49818808898453</v>
      </c>
      <c r="Z28" s="18">
        <v>916.78405368176107</v>
      </c>
      <c r="AA28" s="30"/>
      <c r="AB28" s="18">
        <v>2114.3477381768062</v>
      </c>
      <c r="AC28" s="18">
        <v>1436.1607136159839</v>
      </c>
      <c r="AD28" s="18">
        <v>2776.5883876563603</v>
      </c>
      <c r="AE28" s="18">
        <v>3093.5584838380114</v>
      </c>
      <c r="AF28" s="18">
        <v>3022.8996497662711</v>
      </c>
      <c r="AG28" s="18">
        <v>3190.026897688851</v>
      </c>
      <c r="AH28" s="18">
        <v>3426.7555964239318</v>
      </c>
      <c r="AI28" s="18">
        <v>3768.8042687748739</v>
      </c>
      <c r="AJ28" s="18">
        <v>4092.4170643787247</v>
      </c>
      <c r="AK28" s="18">
        <v>4632.6391649843863</v>
      </c>
      <c r="AL28" s="18">
        <v>5565.5982376772172</v>
      </c>
      <c r="AM28" s="18">
        <v>6626.7080996346522</v>
      </c>
      <c r="AN28" s="30"/>
      <c r="AO28" s="18">
        <v>1564.3912980106106</v>
      </c>
      <c r="AP28" s="18">
        <v>1066.8453435499489</v>
      </c>
      <c r="AQ28" s="18">
        <v>2028.5676622172796</v>
      </c>
      <c r="AR28" s="18">
        <v>2150.2817219503163</v>
      </c>
      <c r="AS28" s="18">
        <v>2279.2986252673354</v>
      </c>
      <c r="AT28" s="18">
        <v>2416.0565427833758</v>
      </c>
      <c r="AU28" s="18">
        <v>2561.0199353503785</v>
      </c>
      <c r="AV28" s="18">
        <v>2714.6811314714018</v>
      </c>
      <c r="AW28" s="18">
        <v>2877.5619993596856</v>
      </c>
      <c r="AX28" s="18">
        <v>3632.8557251631391</v>
      </c>
      <c r="AY28" s="18">
        <v>4359.4268701957672</v>
      </c>
      <c r="AZ28" s="18">
        <v>5231.3122442349204</v>
      </c>
      <c r="BA28" s="30"/>
      <c r="BB28" s="29"/>
      <c r="BC28" s="29"/>
      <c r="BD28" s="30"/>
      <c r="BE28" s="30"/>
    </row>
    <row r="29" spans="1:57" s="11" customFormat="1" x14ac:dyDescent="0.35">
      <c r="A29" s="9" t="s">
        <v>60</v>
      </c>
      <c r="B29" s="3">
        <v>177.22068884701619</v>
      </c>
      <c r="C29" s="3">
        <v>204.5656947096347</v>
      </c>
      <c r="D29" s="3">
        <v>320.73559219984941</v>
      </c>
      <c r="E29" s="3">
        <v>346.38872044451472</v>
      </c>
      <c r="F29" s="3">
        <v>388.89014282994566</v>
      </c>
      <c r="G29" s="3">
        <v>446.80843110409421</v>
      </c>
      <c r="H29" s="3">
        <v>539.33619365291997</v>
      </c>
      <c r="I29" s="3">
        <v>654.70636772384398</v>
      </c>
      <c r="J29" s="3">
        <v>766.79005655128833</v>
      </c>
      <c r="K29" s="3">
        <v>960.67740946950312</v>
      </c>
      <c r="L29" s="3">
        <v>1233.9426260644223</v>
      </c>
      <c r="M29" s="3">
        <v>1528.3755145554808</v>
      </c>
      <c r="N29" s="30"/>
      <c r="O29" s="3">
        <v>2.6185161884831372</v>
      </c>
      <c r="P29" s="3">
        <v>3.4614386076513144</v>
      </c>
      <c r="Q29" s="3">
        <v>4.2232131825777852</v>
      </c>
      <c r="R29" s="3">
        <v>4.5949788660701945</v>
      </c>
      <c r="S29" s="3">
        <v>5.1349026018375552</v>
      </c>
      <c r="T29" s="3">
        <v>5.8184836524298014</v>
      </c>
      <c r="U29" s="3">
        <v>6.9353559521704078</v>
      </c>
      <c r="V29" s="3">
        <v>8.2569811724428188</v>
      </c>
      <c r="W29" s="3">
        <v>9.258031448770673</v>
      </c>
      <c r="X29" s="3">
        <v>10.759533382040532</v>
      </c>
      <c r="Y29" s="3">
        <v>12.758583742517583</v>
      </c>
      <c r="Z29" s="3">
        <v>14.569264578380837</v>
      </c>
      <c r="AA29" s="30"/>
      <c r="AB29" s="3">
        <v>174.60217265853305</v>
      </c>
      <c r="AC29" s="3">
        <v>201.10425610198342</v>
      </c>
      <c r="AD29" s="3">
        <v>316.5123790172716</v>
      </c>
      <c r="AE29" s="3">
        <v>341.7937415784445</v>
      </c>
      <c r="AF29" s="3">
        <v>383.75524022810811</v>
      </c>
      <c r="AG29" s="3">
        <v>440.98994745166442</v>
      </c>
      <c r="AH29" s="3">
        <v>532.40083770074955</v>
      </c>
      <c r="AI29" s="3">
        <v>646.44938655140118</v>
      </c>
      <c r="AJ29" s="3">
        <v>757.53202510251765</v>
      </c>
      <c r="AK29" s="3">
        <v>949.91787608746256</v>
      </c>
      <c r="AL29" s="3">
        <v>1221.1840423219046</v>
      </c>
      <c r="AM29" s="3">
        <v>1513.8062499770999</v>
      </c>
      <c r="AN29" s="30"/>
      <c r="AO29" s="3">
        <v>144.58276064202337</v>
      </c>
      <c r="AP29" s="3">
        <v>129.36350062793753</v>
      </c>
      <c r="AQ29" s="3">
        <v>232.37901249929064</v>
      </c>
      <c r="AR29" s="3">
        <v>255.62060575078482</v>
      </c>
      <c r="AS29" s="3">
        <v>281.21466647263213</v>
      </c>
      <c r="AT29" s="3">
        <v>337.40415296496673</v>
      </c>
      <c r="AU29" s="3">
        <v>404.89638123022905</v>
      </c>
      <c r="AV29" s="3">
        <v>485.88711508074937</v>
      </c>
      <c r="AW29" s="3">
        <v>544.22443060552655</v>
      </c>
      <c r="AX29" s="3">
        <v>855.57862116214585</v>
      </c>
      <c r="AY29" s="3">
        <v>1052.2543000342894</v>
      </c>
      <c r="AZ29" s="3">
        <v>1294.0190271308711</v>
      </c>
      <c r="BA29" s="30"/>
      <c r="BB29" s="29"/>
      <c r="BC29" s="29"/>
      <c r="BD29" s="30"/>
      <c r="BE29" s="30"/>
    </row>
    <row r="30" spans="1:57" s="11" customFormat="1" x14ac:dyDescent="0.35">
      <c r="A30" s="9"/>
      <c r="B30" s="3"/>
      <c r="C30" s="3"/>
      <c r="D30" s="3"/>
      <c r="E30" s="3"/>
      <c r="F30" s="3"/>
      <c r="G30" s="3"/>
      <c r="H30" s="3"/>
      <c r="I30" s="3"/>
      <c r="J30" s="3"/>
      <c r="K30" s="3"/>
      <c r="L30" s="3"/>
      <c r="M30" s="3"/>
      <c r="N30" s="30"/>
      <c r="O30" s="3"/>
      <c r="P30" s="3"/>
      <c r="Q30" s="3"/>
      <c r="R30" s="3"/>
      <c r="S30" s="3"/>
      <c r="T30" s="3"/>
      <c r="U30" s="3"/>
      <c r="V30" s="3"/>
      <c r="W30" s="3"/>
      <c r="X30" s="3"/>
      <c r="Y30" s="3"/>
      <c r="Z30" s="3"/>
      <c r="AA30" s="30"/>
      <c r="AB30" s="3"/>
      <c r="AC30" s="3"/>
      <c r="AD30" s="3"/>
      <c r="AE30" s="3"/>
      <c r="AF30" s="3"/>
      <c r="AG30" s="3"/>
      <c r="AH30" s="3"/>
      <c r="AI30" s="3"/>
      <c r="AJ30" s="3"/>
      <c r="AK30" s="3"/>
      <c r="AL30" s="3"/>
      <c r="AM30" s="3"/>
      <c r="AN30" s="30"/>
      <c r="AO30" s="3"/>
      <c r="AP30" s="3"/>
      <c r="AQ30" s="3"/>
      <c r="AR30" s="3"/>
      <c r="AS30" s="3"/>
      <c r="AT30" s="3"/>
      <c r="AU30" s="3"/>
      <c r="AV30" s="3"/>
      <c r="AW30" s="3"/>
      <c r="AX30" s="3"/>
      <c r="AY30" s="3"/>
      <c r="AZ30" s="3"/>
      <c r="BA30" s="30"/>
      <c r="BB30" s="29"/>
      <c r="BC30" s="29"/>
      <c r="BD30" s="30"/>
      <c r="BE30" s="30"/>
    </row>
    <row r="31" spans="1:57" s="11" customFormat="1" x14ac:dyDescent="0.35">
      <c r="A31" s="13" t="s">
        <v>40</v>
      </c>
      <c r="B31" s="13" t="s">
        <v>35</v>
      </c>
      <c r="C31" s="13"/>
      <c r="D31" s="13"/>
      <c r="E31" s="13"/>
      <c r="F31" s="13"/>
      <c r="G31" s="13"/>
      <c r="H31" s="13"/>
      <c r="I31" s="13"/>
      <c r="J31" s="13"/>
      <c r="K31" s="13"/>
      <c r="L31" s="13"/>
      <c r="M31" s="13"/>
      <c r="N31" s="22"/>
      <c r="O31" s="13" t="s">
        <v>36</v>
      </c>
      <c r="P31" s="13"/>
      <c r="Q31" s="13"/>
      <c r="R31" s="13"/>
      <c r="S31" s="13"/>
      <c r="T31" s="13"/>
      <c r="U31" s="13"/>
      <c r="V31" s="13"/>
      <c r="W31" s="13"/>
      <c r="X31" s="13"/>
      <c r="Y31" s="13"/>
      <c r="Z31" s="13"/>
      <c r="AA31" s="22"/>
      <c r="AB31" s="13" t="s">
        <v>38</v>
      </c>
      <c r="AC31" s="13"/>
      <c r="AD31" s="13"/>
      <c r="AE31" s="13"/>
      <c r="AF31" s="13"/>
      <c r="AG31" s="13"/>
      <c r="AH31" s="13"/>
      <c r="AI31" s="13"/>
      <c r="AJ31" s="13"/>
      <c r="AK31" s="13"/>
      <c r="AL31" s="13"/>
      <c r="AM31" s="13"/>
      <c r="AN31" s="22"/>
      <c r="AO31" s="13" t="s">
        <v>37</v>
      </c>
      <c r="AP31" s="13"/>
      <c r="AQ31" s="13"/>
      <c r="AR31" s="13"/>
      <c r="AS31" s="13"/>
      <c r="AT31" s="13"/>
      <c r="AU31" s="13"/>
      <c r="AV31" s="13"/>
      <c r="AW31" s="13"/>
      <c r="AX31" s="13"/>
      <c r="AY31" s="13"/>
      <c r="AZ31" s="13"/>
      <c r="BA31" s="22"/>
      <c r="BB31" s="22"/>
      <c r="BC31" s="22"/>
      <c r="BD31" s="22"/>
      <c r="BE31" s="22"/>
    </row>
    <row r="32" spans="1:57" x14ac:dyDescent="0.35">
      <c r="A32" s="1" t="s">
        <v>86</v>
      </c>
      <c r="B32" s="4">
        <f t="shared" ref="B32:M32" si="12">SUM(B33:B41)</f>
        <v>2225.9000820000001</v>
      </c>
      <c r="C32" s="4">
        <f t="shared" si="12"/>
        <v>2199.4696519000004</v>
      </c>
      <c r="D32" s="4">
        <f t="shared" si="12"/>
        <v>2088.2958681199998</v>
      </c>
      <c r="E32" s="4">
        <f t="shared" si="12"/>
        <v>2301.1579435966914</v>
      </c>
      <c r="F32" s="4">
        <f t="shared" si="12"/>
        <v>2534.9676571966288</v>
      </c>
      <c r="G32" s="4">
        <f t="shared" si="12"/>
        <v>2792.1546010589313</v>
      </c>
      <c r="H32" s="4">
        <f t="shared" si="12"/>
        <v>3075.4013089883201</v>
      </c>
      <c r="I32" s="4">
        <f t="shared" si="12"/>
        <v>3387.6677526986932</v>
      </c>
      <c r="J32" s="4">
        <f t="shared" si="12"/>
        <v>3732.2180957590977</v>
      </c>
      <c r="K32" s="4">
        <f t="shared" si="12"/>
        <v>5014.8694904617842</v>
      </c>
      <c r="L32" s="4">
        <f t="shared" si="12"/>
        <v>5510.5360697125925</v>
      </c>
      <c r="M32" s="4">
        <f t="shared" si="12"/>
        <v>6067.5641878603665</v>
      </c>
      <c r="N32" s="39"/>
      <c r="O32" s="4">
        <f t="shared" ref="O32:Z32" si="13">SUM(O33:O41)</f>
        <v>846.58130609098828</v>
      </c>
      <c r="P32" s="4">
        <f t="shared" si="13"/>
        <v>782.0597647241558</v>
      </c>
      <c r="Q32" s="4">
        <f t="shared" si="13"/>
        <v>746.97661717353765</v>
      </c>
      <c r="R32" s="4">
        <f t="shared" si="13"/>
        <v>802.19367133068636</v>
      </c>
      <c r="S32" s="4">
        <f t="shared" si="13"/>
        <v>852.7906030742414</v>
      </c>
      <c r="T32" s="4">
        <f t="shared" si="13"/>
        <v>899.98623813385939</v>
      </c>
      <c r="U32" s="4">
        <f t="shared" si="13"/>
        <v>952.80742102425552</v>
      </c>
      <c r="V32" s="4">
        <f t="shared" si="13"/>
        <v>1007.0257999733435</v>
      </c>
      <c r="W32" s="4">
        <f t="shared" si="13"/>
        <v>1074.4477911116428</v>
      </c>
      <c r="X32" s="4">
        <f t="shared" si="13"/>
        <v>1373.3318886409461</v>
      </c>
      <c r="Y32" s="4">
        <f t="shared" si="13"/>
        <v>1849.3252968492429</v>
      </c>
      <c r="Z32" s="4">
        <f t="shared" si="13"/>
        <v>2468.9716552306918</v>
      </c>
      <c r="AA32" s="29"/>
      <c r="AB32" s="4">
        <f t="shared" ref="AB32:AM32" si="14">SUM(AB33:AB41)</f>
        <v>1379.3187759090119</v>
      </c>
      <c r="AC32" s="4">
        <f t="shared" si="14"/>
        <v>1417.4098871758445</v>
      </c>
      <c r="AD32" s="4">
        <f t="shared" si="14"/>
        <v>1341.3192509464625</v>
      </c>
      <c r="AE32" s="4">
        <f t="shared" si="14"/>
        <v>1498.9642722660051</v>
      </c>
      <c r="AF32" s="4">
        <f t="shared" si="14"/>
        <v>1682.1770541223873</v>
      </c>
      <c r="AG32" s="4">
        <f t="shared" si="14"/>
        <v>1892.1683629250722</v>
      </c>
      <c r="AH32" s="4">
        <f t="shared" si="14"/>
        <v>2122.5938879640644</v>
      </c>
      <c r="AI32" s="4">
        <f t="shared" si="14"/>
        <v>2380.6419527253497</v>
      </c>
      <c r="AJ32" s="4">
        <f t="shared" si="14"/>
        <v>2657.7703046474549</v>
      </c>
      <c r="AK32" s="4">
        <f t="shared" si="14"/>
        <v>3641.5376018208385</v>
      </c>
      <c r="AL32" s="4">
        <f t="shared" si="14"/>
        <v>3661.2107728633496</v>
      </c>
      <c r="AM32" s="4">
        <f t="shared" si="14"/>
        <v>3598.5925326296742</v>
      </c>
      <c r="AN32" s="29"/>
      <c r="AO32" s="4">
        <f t="shared" ref="AO32:AZ32" si="15">SUM(AO33:AO41)</f>
        <v>1121.2185178812526</v>
      </c>
      <c r="AP32" s="4">
        <f t="shared" si="15"/>
        <v>1238.592220601284</v>
      </c>
      <c r="AQ32" s="4">
        <f t="shared" si="15"/>
        <v>1039.3445307482082</v>
      </c>
      <c r="AR32" s="4">
        <f t="shared" si="15"/>
        <v>1054.3021838880265</v>
      </c>
      <c r="AS32" s="4">
        <f t="shared" si="15"/>
        <v>1069.4842018249421</v>
      </c>
      <c r="AT32" s="4">
        <f t="shared" si="15"/>
        <v>1084.8939500309116</v>
      </c>
      <c r="AU32" s="4">
        <f t="shared" si="15"/>
        <v>1100.5348444599706</v>
      </c>
      <c r="AV32" s="4">
        <f t="shared" si="15"/>
        <v>1116.4103523054655</v>
      </c>
      <c r="AW32" s="4">
        <f t="shared" si="15"/>
        <v>1132.5239927686428</v>
      </c>
      <c r="AX32" s="4">
        <f t="shared" si="15"/>
        <v>1199.4321291153065</v>
      </c>
      <c r="AY32" s="4">
        <f t="shared" si="15"/>
        <v>1216.7910962306314</v>
      </c>
      <c r="AZ32" s="4">
        <f t="shared" si="15"/>
        <v>1234.410447852686</v>
      </c>
      <c r="BA32" s="29"/>
      <c r="BB32" s="29"/>
      <c r="BC32" s="29"/>
      <c r="BD32" s="30"/>
      <c r="BE32" s="29"/>
    </row>
    <row r="33" spans="1:57" s="11" customFormat="1" ht="15.75" customHeight="1" x14ac:dyDescent="0.35">
      <c r="A33" s="10" t="s">
        <v>45</v>
      </c>
      <c r="B33" s="18">
        <v>37.262082000000007</v>
      </c>
      <c r="C33" s="18">
        <v>37.714851899999999</v>
      </c>
      <c r="D33" s="18">
        <v>40.791948120000001</v>
      </c>
      <c r="E33" s="18">
        <v>102.93508175180999</v>
      </c>
      <c r="F33" s="18">
        <v>174.91273644350215</v>
      </c>
      <c r="G33" s="18">
        <v>257.89064919146932</v>
      </c>
      <c r="H33" s="18">
        <v>353.15610939660229</v>
      </c>
      <c r="I33" s="18">
        <v>462.1297217761109</v>
      </c>
      <c r="J33" s="18">
        <v>586.37825251427103</v>
      </c>
      <c r="K33" s="18">
        <v>1036.4841747637706</v>
      </c>
      <c r="L33" s="18">
        <v>1203.4918667942557</v>
      </c>
      <c r="M33" s="18">
        <v>1397.2809725017012</v>
      </c>
      <c r="N33" s="30"/>
      <c r="O33" s="18">
        <v>42.297160334247586</v>
      </c>
      <c r="P33" s="18">
        <v>39.035312357950225</v>
      </c>
      <c r="Q33" s="18">
        <v>37.306875790283009</v>
      </c>
      <c r="R33" s="18">
        <v>46.997617233405521</v>
      </c>
      <c r="S33" s="18">
        <v>57.453964984517967</v>
      </c>
      <c r="T33" s="18">
        <v>68.807535471375559</v>
      </c>
      <c r="U33" s="18">
        <v>81.654892522875727</v>
      </c>
      <c r="V33" s="18">
        <v>95.850640042013922</v>
      </c>
      <c r="W33" s="18">
        <v>112.62427884551047</v>
      </c>
      <c r="X33" s="18">
        <v>174.63517152546029</v>
      </c>
      <c r="Y33" s="18">
        <v>261.26853360119071</v>
      </c>
      <c r="Z33" s="18">
        <v>393.20039131725508</v>
      </c>
      <c r="AA33" s="30"/>
      <c r="AB33" s="18">
        <v>-5.0350783342475793</v>
      </c>
      <c r="AC33" s="18">
        <v>-1.3204604579502259</v>
      </c>
      <c r="AD33" s="18">
        <v>3.4850723297169921</v>
      </c>
      <c r="AE33" s="18">
        <v>55.937464518404468</v>
      </c>
      <c r="AF33" s="18">
        <v>117.45877145898419</v>
      </c>
      <c r="AG33" s="18">
        <v>189.08311372009376</v>
      </c>
      <c r="AH33" s="18">
        <v>271.50121687372655</v>
      </c>
      <c r="AI33" s="18">
        <v>366.27908173409696</v>
      </c>
      <c r="AJ33" s="18">
        <v>473.75397366876052</v>
      </c>
      <c r="AK33" s="18">
        <v>861.84900323831039</v>
      </c>
      <c r="AL33" s="18">
        <v>942.22333319306495</v>
      </c>
      <c r="AM33" s="18">
        <v>1004.0805811844461</v>
      </c>
      <c r="AN33" s="30"/>
      <c r="AO33" s="18">
        <v>0</v>
      </c>
      <c r="AP33" s="18">
        <v>0</v>
      </c>
      <c r="AQ33" s="18">
        <v>0</v>
      </c>
      <c r="AR33" s="18">
        <v>0</v>
      </c>
      <c r="AS33" s="18">
        <v>0</v>
      </c>
      <c r="AT33" s="18">
        <v>0</v>
      </c>
      <c r="AU33" s="18">
        <v>0</v>
      </c>
      <c r="AV33" s="18">
        <v>0</v>
      </c>
      <c r="AW33" s="18">
        <v>0</v>
      </c>
      <c r="AX33" s="18">
        <v>0</v>
      </c>
      <c r="AY33" s="18">
        <v>0</v>
      </c>
      <c r="AZ33" s="18">
        <v>0</v>
      </c>
      <c r="BA33" s="30"/>
      <c r="BB33" s="29"/>
      <c r="BC33" s="29"/>
      <c r="BD33" s="30"/>
      <c r="BE33" s="30"/>
    </row>
    <row r="34" spans="1:57" s="11" customFormat="1" ht="15.75" customHeight="1" x14ac:dyDescent="0.35">
      <c r="A34" s="10" t="s">
        <v>80</v>
      </c>
      <c r="B34" s="18">
        <v>0</v>
      </c>
      <c r="C34" s="18">
        <v>0</v>
      </c>
      <c r="D34" s="18">
        <v>0</v>
      </c>
      <c r="E34" s="18">
        <v>64.334426094881252</v>
      </c>
      <c r="F34" s="18">
        <v>139.13513126187675</v>
      </c>
      <c r="G34" s="18">
        <v>225.65431804253569</v>
      </c>
      <c r="H34" s="18">
        <v>325.27536391792319</v>
      </c>
      <c r="I34" s="18">
        <v>439.52555060227945</v>
      </c>
      <c r="J34" s="18">
        <v>570.08996772220803</v>
      </c>
      <c r="K34" s="18">
        <v>1036.4841747637706</v>
      </c>
      <c r="L34" s="18">
        <v>1203.4918667942557</v>
      </c>
      <c r="M34" s="18">
        <v>1397.2809725017012</v>
      </c>
      <c r="N34" s="30"/>
      <c r="O34" s="18">
        <v>53.217367745118167</v>
      </c>
      <c r="P34" s="18">
        <v>42.963150644638567</v>
      </c>
      <c r="Q34" s="18">
        <v>48.772484820086518</v>
      </c>
      <c r="R34" s="18">
        <v>58.009477073132807</v>
      </c>
      <c r="S34" s="18">
        <v>67.677007322761099</v>
      </c>
      <c r="T34" s="18">
        <v>77.965953941296036</v>
      </c>
      <c r="U34" s="18">
        <v>89.542330954399389</v>
      </c>
      <c r="V34" s="18">
        <v>102.20467586506447</v>
      </c>
      <c r="W34" s="18">
        <v>117.21183381469245</v>
      </c>
      <c r="X34" s="18">
        <v>174.63517152546029</v>
      </c>
      <c r="Y34" s="18">
        <v>261.26853360119071</v>
      </c>
      <c r="Z34" s="18">
        <v>393.20039131725508</v>
      </c>
      <c r="AA34" s="30"/>
      <c r="AB34" s="18">
        <v>-53.217367745118167</v>
      </c>
      <c r="AC34" s="18">
        <v>-42.963150644638567</v>
      </c>
      <c r="AD34" s="18">
        <v>-48.772484820086518</v>
      </c>
      <c r="AE34" s="18">
        <v>6.324949021748445</v>
      </c>
      <c r="AF34" s="18">
        <v>71.458123939115652</v>
      </c>
      <c r="AG34" s="18">
        <v>147.68836410123964</v>
      </c>
      <c r="AH34" s="18">
        <v>235.73303296352378</v>
      </c>
      <c r="AI34" s="18">
        <v>337.32087473721498</v>
      </c>
      <c r="AJ34" s="18">
        <v>452.87813390751558</v>
      </c>
      <c r="AK34" s="18">
        <v>861.84900323831039</v>
      </c>
      <c r="AL34" s="18">
        <v>942.22333319306495</v>
      </c>
      <c r="AM34" s="18">
        <v>1004.0805811844461</v>
      </c>
      <c r="AN34" s="30"/>
      <c r="AO34" s="18">
        <v>0</v>
      </c>
      <c r="AP34" s="18">
        <v>0</v>
      </c>
      <c r="AQ34" s="18">
        <v>0</v>
      </c>
      <c r="AR34" s="18">
        <v>0</v>
      </c>
      <c r="AS34" s="18">
        <v>0</v>
      </c>
      <c r="AT34" s="18">
        <v>0</v>
      </c>
      <c r="AU34" s="18">
        <v>0</v>
      </c>
      <c r="AV34" s="18">
        <v>0</v>
      </c>
      <c r="AW34" s="18">
        <v>0</v>
      </c>
      <c r="AX34" s="18">
        <v>0</v>
      </c>
      <c r="AY34" s="18">
        <v>0</v>
      </c>
      <c r="AZ34" s="18">
        <v>0</v>
      </c>
      <c r="BA34" s="30"/>
      <c r="BB34" s="29"/>
      <c r="BC34" s="29"/>
      <c r="BD34" s="30"/>
      <c r="BE34" s="30"/>
    </row>
    <row r="35" spans="1:57" s="11" customFormat="1" x14ac:dyDescent="0.35">
      <c r="A35" s="9" t="s">
        <v>53</v>
      </c>
      <c r="B35" s="3">
        <v>0</v>
      </c>
      <c r="C35" s="3">
        <v>0</v>
      </c>
      <c r="D35" s="3">
        <v>0</v>
      </c>
      <c r="E35" s="3">
        <v>0</v>
      </c>
      <c r="F35" s="3">
        <v>0</v>
      </c>
      <c r="G35" s="3">
        <v>0</v>
      </c>
      <c r="H35" s="3">
        <v>0</v>
      </c>
      <c r="I35" s="3">
        <v>0</v>
      </c>
      <c r="J35" s="3">
        <v>0</v>
      </c>
      <c r="K35" s="3">
        <v>0</v>
      </c>
      <c r="L35" s="3">
        <v>0</v>
      </c>
      <c r="M35" s="3">
        <v>0</v>
      </c>
      <c r="N35" s="30"/>
      <c r="O35" s="3">
        <v>381.06437893211904</v>
      </c>
      <c r="P35" s="3">
        <v>354.11348690113283</v>
      </c>
      <c r="Q35" s="3">
        <v>382.55437398656824</v>
      </c>
      <c r="R35" s="3">
        <v>399.61054183738054</v>
      </c>
      <c r="S35" s="3">
        <v>413.17296194997618</v>
      </c>
      <c r="T35" s="3">
        <v>423.46676561562469</v>
      </c>
      <c r="U35" s="3">
        <v>434.91133743140966</v>
      </c>
      <c r="V35" s="3">
        <v>445.04162669322432</v>
      </c>
      <c r="W35" s="3">
        <v>458.72865121469067</v>
      </c>
      <c r="X35" s="3">
        <v>548.25281042904851</v>
      </c>
      <c r="Y35" s="3">
        <v>740.11999153445868</v>
      </c>
      <c r="Z35" s="3">
        <v>977.0860299632194</v>
      </c>
      <c r="AA35" s="30"/>
      <c r="AB35" s="3">
        <v>-381.06437893211904</v>
      </c>
      <c r="AC35" s="3">
        <v>-354.11348690113283</v>
      </c>
      <c r="AD35" s="3">
        <v>-382.55437398656824</v>
      </c>
      <c r="AE35" s="3">
        <v>-399.61054183738054</v>
      </c>
      <c r="AF35" s="3">
        <v>-413.17296194997618</v>
      </c>
      <c r="AG35" s="3">
        <v>-423.46676561562469</v>
      </c>
      <c r="AH35" s="3">
        <v>-434.91133743140966</v>
      </c>
      <c r="AI35" s="3">
        <v>-445.04162669322432</v>
      </c>
      <c r="AJ35" s="3">
        <v>-458.72865121469067</v>
      </c>
      <c r="AK35" s="3">
        <v>-548.25281042904851</v>
      </c>
      <c r="AL35" s="3">
        <v>-740.11999153445868</v>
      </c>
      <c r="AM35" s="3">
        <v>-977.0860299632194</v>
      </c>
      <c r="AN35" s="30"/>
      <c r="AO35" s="3">
        <v>0</v>
      </c>
      <c r="AP35" s="3">
        <v>0</v>
      </c>
      <c r="AQ35" s="3">
        <v>0</v>
      </c>
      <c r="AR35" s="3">
        <v>0</v>
      </c>
      <c r="AS35" s="3">
        <v>0</v>
      </c>
      <c r="AT35" s="3">
        <v>0</v>
      </c>
      <c r="AU35" s="3">
        <v>0</v>
      </c>
      <c r="AV35" s="3">
        <v>0</v>
      </c>
      <c r="AW35" s="3">
        <v>0</v>
      </c>
      <c r="AX35" s="3">
        <v>0</v>
      </c>
      <c r="AY35" s="3">
        <v>0</v>
      </c>
      <c r="AZ35" s="3">
        <v>0</v>
      </c>
      <c r="BA35" s="30"/>
      <c r="BB35" s="29"/>
      <c r="BC35" s="29"/>
      <c r="BD35" s="30"/>
      <c r="BE35" s="30"/>
    </row>
    <row r="36" spans="1:57" s="11" customFormat="1" x14ac:dyDescent="0.35">
      <c r="A36" s="7" t="s">
        <v>13</v>
      </c>
      <c r="B36" s="8">
        <v>0</v>
      </c>
      <c r="C36" s="8">
        <v>0</v>
      </c>
      <c r="D36" s="8">
        <v>0</v>
      </c>
      <c r="E36" s="8">
        <v>0</v>
      </c>
      <c r="F36" s="8">
        <v>0</v>
      </c>
      <c r="G36" s="8">
        <v>0</v>
      </c>
      <c r="H36" s="8">
        <v>0</v>
      </c>
      <c r="I36" s="8">
        <v>0</v>
      </c>
      <c r="J36" s="8">
        <v>0</v>
      </c>
      <c r="K36" s="8">
        <v>0</v>
      </c>
      <c r="L36" s="8">
        <v>0</v>
      </c>
      <c r="M36" s="8">
        <v>0</v>
      </c>
      <c r="N36" s="30"/>
      <c r="O36" s="8">
        <v>134.23408631273523</v>
      </c>
      <c r="P36" s="8">
        <v>121.13382454204786</v>
      </c>
      <c r="Q36" s="8">
        <v>58.988531432353248</v>
      </c>
      <c r="R36" s="8">
        <v>62.166668705120479</v>
      </c>
      <c r="S36" s="8">
        <v>65.337642138709796</v>
      </c>
      <c r="T36" s="8">
        <v>68.297672276260045</v>
      </c>
      <c r="U36" s="8">
        <v>71.810861687334381</v>
      </c>
      <c r="V36" s="8">
        <v>75.237017342989617</v>
      </c>
      <c r="W36" s="8">
        <v>79.007896429174536</v>
      </c>
      <c r="X36" s="8">
        <v>94.327163202665446</v>
      </c>
      <c r="Y36" s="8">
        <v>114.10416448482819</v>
      </c>
      <c r="Z36" s="8">
        <v>135.59756563486087</v>
      </c>
      <c r="AA36" s="30"/>
      <c r="AB36" s="8">
        <v>-134.23408631273523</v>
      </c>
      <c r="AC36" s="8">
        <v>-121.13382454204786</v>
      </c>
      <c r="AD36" s="8">
        <v>-58.988531432353248</v>
      </c>
      <c r="AE36" s="8">
        <v>-62.166668705120479</v>
      </c>
      <c r="AF36" s="8">
        <v>-65.337642138709796</v>
      </c>
      <c r="AG36" s="8">
        <v>-68.297672276260045</v>
      </c>
      <c r="AH36" s="8">
        <v>-71.810861687334381</v>
      </c>
      <c r="AI36" s="8">
        <v>-75.237017342989617</v>
      </c>
      <c r="AJ36" s="8">
        <v>-79.007896429174536</v>
      </c>
      <c r="AK36" s="8">
        <v>-94.327163202665446</v>
      </c>
      <c r="AL36" s="8">
        <v>-114.10416448482819</v>
      </c>
      <c r="AM36" s="8">
        <v>-135.59756563486087</v>
      </c>
      <c r="AN36" s="30"/>
      <c r="AO36" s="8">
        <v>0</v>
      </c>
      <c r="AP36" s="8">
        <v>0</v>
      </c>
      <c r="AQ36" s="8">
        <v>0</v>
      </c>
      <c r="AR36" s="8">
        <v>0</v>
      </c>
      <c r="AS36" s="8">
        <v>0</v>
      </c>
      <c r="AT36" s="8">
        <v>0</v>
      </c>
      <c r="AU36" s="8">
        <v>0</v>
      </c>
      <c r="AV36" s="8">
        <v>0</v>
      </c>
      <c r="AW36" s="8">
        <v>0</v>
      </c>
      <c r="AX36" s="8">
        <v>0</v>
      </c>
      <c r="AY36" s="8">
        <v>0</v>
      </c>
      <c r="AZ36" s="8">
        <v>0</v>
      </c>
      <c r="BA36" s="30"/>
      <c r="BB36" s="29"/>
      <c r="BC36" s="29"/>
      <c r="BD36" s="30"/>
      <c r="BE36" s="30"/>
    </row>
    <row r="37" spans="1:57" s="11" customFormat="1" x14ac:dyDescent="0.35">
      <c r="A37" s="9" t="s">
        <v>64</v>
      </c>
      <c r="B37" s="3">
        <v>1324.818</v>
      </c>
      <c r="C37" s="3">
        <v>1373.2048000000002</v>
      </c>
      <c r="D37" s="3">
        <v>1393.45272</v>
      </c>
      <c r="E37" s="3">
        <v>1413.9922747500002</v>
      </c>
      <c r="F37" s="3">
        <v>1434.8275913812499</v>
      </c>
      <c r="G37" s="3">
        <v>1455.9628546353515</v>
      </c>
      <c r="H37" s="3">
        <v>1477.402307659652</v>
      </c>
      <c r="I37" s="3">
        <v>1499.1502528135236</v>
      </c>
      <c r="J37" s="3">
        <v>1521.2110524856701</v>
      </c>
      <c r="K37" s="3">
        <v>1612.6721918717026</v>
      </c>
      <c r="L37" s="3">
        <v>1648.4860808080741</v>
      </c>
      <c r="M37" s="3">
        <v>1685.0874564251519</v>
      </c>
      <c r="N37" s="31"/>
      <c r="O37" s="3">
        <v>18.665044927339977</v>
      </c>
      <c r="P37" s="3">
        <v>17.636606706544654</v>
      </c>
      <c r="Q37" s="3">
        <v>17.959611769865148</v>
      </c>
      <c r="R37" s="3">
        <v>20.775625063602035</v>
      </c>
      <c r="S37" s="3">
        <v>23.674300402139323</v>
      </c>
      <c r="T37" s="3">
        <v>26.603986237783687</v>
      </c>
      <c r="U37" s="3">
        <v>29.846806362297798</v>
      </c>
      <c r="V37" s="3">
        <v>33.249362986625272</v>
      </c>
      <c r="W37" s="3">
        <v>37.164959310961223</v>
      </c>
      <c r="X37" s="3">
        <v>49.772905990618113</v>
      </c>
      <c r="Y37" s="3">
        <v>61.427583586833151</v>
      </c>
      <c r="Z37" s="3">
        <v>73.773499557119749</v>
      </c>
      <c r="AA37" s="31"/>
      <c r="AB37" s="3">
        <v>1306.15295507266</v>
      </c>
      <c r="AC37" s="3">
        <v>1355.5681932934556</v>
      </c>
      <c r="AD37" s="3">
        <v>1375.4931082301348</v>
      </c>
      <c r="AE37" s="3">
        <v>1393.2166496863981</v>
      </c>
      <c r="AF37" s="3">
        <v>1411.1532909791106</v>
      </c>
      <c r="AG37" s="3">
        <v>1429.3588683975679</v>
      </c>
      <c r="AH37" s="3">
        <v>1447.5555012973541</v>
      </c>
      <c r="AI37" s="3">
        <v>1465.9008898268983</v>
      </c>
      <c r="AJ37" s="3">
        <v>1484.0460931747089</v>
      </c>
      <c r="AK37" s="3">
        <v>1562.8992858810846</v>
      </c>
      <c r="AL37" s="3">
        <v>1587.0584972212409</v>
      </c>
      <c r="AM37" s="3">
        <v>1611.3139568680322</v>
      </c>
      <c r="AN37" s="31"/>
      <c r="AO37" s="3">
        <v>969.94773974371662</v>
      </c>
      <c r="AP37" s="3">
        <v>1029.5350201785263</v>
      </c>
      <c r="AQ37" s="3">
        <v>997.1768759879003</v>
      </c>
      <c r="AR37" s="3">
        <v>1012.1345291277187</v>
      </c>
      <c r="AS37" s="3">
        <v>1027.3165470646343</v>
      </c>
      <c r="AT37" s="3">
        <v>1042.7262952706037</v>
      </c>
      <c r="AU37" s="3">
        <v>1058.3671896996627</v>
      </c>
      <c r="AV37" s="3">
        <v>1074.2426975451576</v>
      </c>
      <c r="AW37" s="3">
        <v>1090.3563380083349</v>
      </c>
      <c r="AX37" s="3">
        <v>1157.2644743549986</v>
      </c>
      <c r="AY37" s="3">
        <v>1174.6234414703235</v>
      </c>
      <c r="AZ37" s="3">
        <v>1192.2427930923782</v>
      </c>
      <c r="BA37" s="31"/>
      <c r="BB37" s="29"/>
      <c r="BC37" s="29"/>
      <c r="BD37" s="30"/>
      <c r="BE37" s="31"/>
    </row>
    <row r="38" spans="1:57" s="11" customFormat="1" x14ac:dyDescent="0.35">
      <c r="A38" s="10" t="s">
        <v>56</v>
      </c>
      <c r="B38" s="18">
        <v>412.72</v>
      </c>
      <c r="C38" s="18">
        <v>415.8</v>
      </c>
      <c r="D38" s="18">
        <v>425.16319999999996</v>
      </c>
      <c r="E38" s="18">
        <v>434.71374099999991</v>
      </c>
      <c r="F38" s="18">
        <v>444.45513650999987</v>
      </c>
      <c r="G38" s="18">
        <v>454.39096329357483</v>
      </c>
      <c r="H38" s="18">
        <v>464.52486247494227</v>
      </c>
      <c r="I38" s="18">
        <v>474.86054066500969</v>
      </c>
      <c r="J38" s="18">
        <v>485.40177110672226</v>
      </c>
      <c r="K38" s="18">
        <v>529.70007817026851</v>
      </c>
      <c r="L38" s="18">
        <v>573.32777296477173</v>
      </c>
      <c r="M38" s="18">
        <v>620.52005903874272</v>
      </c>
      <c r="N38" s="30"/>
      <c r="O38" s="18">
        <v>5.3984557321949111</v>
      </c>
      <c r="P38" s="18">
        <v>5.2601210081429164</v>
      </c>
      <c r="Q38" s="18">
        <v>4.779180940347338</v>
      </c>
      <c r="R38" s="18">
        <v>5.221358187445678</v>
      </c>
      <c r="S38" s="18">
        <v>5.6569204291499053</v>
      </c>
      <c r="T38" s="18">
        <v>6.1002596588087501</v>
      </c>
      <c r="U38" s="18">
        <v>6.5956257480027647</v>
      </c>
      <c r="V38" s="18">
        <v>7.1122208464427734</v>
      </c>
      <c r="W38" s="18">
        <v>7.672636641212276</v>
      </c>
      <c r="X38" s="18">
        <v>9.8576984544206017</v>
      </c>
      <c r="Y38" s="18">
        <v>12.820507630128857</v>
      </c>
      <c r="Z38" s="18">
        <v>16.508795922178351</v>
      </c>
      <c r="AA38" s="30"/>
      <c r="AB38" s="18">
        <v>407.32154426780511</v>
      </c>
      <c r="AC38" s="18">
        <v>410.53987899185711</v>
      </c>
      <c r="AD38" s="18">
        <v>420.38401905965264</v>
      </c>
      <c r="AE38" s="18">
        <v>429.49238281255424</v>
      </c>
      <c r="AF38" s="18">
        <v>438.79821608084995</v>
      </c>
      <c r="AG38" s="18">
        <v>448.29070363476609</v>
      </c>
      <c r="AH38" s="18">
        <v>457.92923672693951</v>
      </c>
      <c r="AI38" s="18">
        <v>467.74831981856693</v>
      </c>
      <c r="AJ38" s="18">
        <v>477.72913446551001</v>
      </c>
      <c r="AK38" s="18">
        <v>519.84237971584787</v>
      </c>
      <c r="AL38" s="18">
        <v>560.50726533464285</v>
      </c>
      <c r="AM38" s="18">
        <v>604.01126311656435</v>
      </c>
      <c r="AN38" s="30"/>
      <c r="AO38" s="18">
        <v>11.374308203524373</v>
      </c>
      <c r="AP38" s="18">
        <v>0</v>
      </c>
      <c r="AQ38" s="18">
        <v>12.444539714174025</v>
      </c>
      <c r="AR38" s="18">
        <v>12.444539714174025</v>
      </c>
      <c r="AS38" s="18">
        <v>12.444539714174025</v>
      </c>
      <c r="AT38" s="18">
        <v>12.444539714174025</v>
      </c>
      <c r="AU38" s="18">
        <v>12.444539714174025</v>
      </c>
      <c r="AV38" s="18">
        <v>12.444539714174025</v>
      </c>
      <c r="AW38" s="18">
        <v>12.444539714174025</v>
      </c>
      <c r="AX38" s="18">
        <v>12.444539714174025</v>
      </c>
      <c r="AY38" s="18">
        <v>12.444539714174025</v>
      </c>
      <c r="AZ38" s="18">
        <v>12.444539714174025</v>
      </c>
      <c r="BA38" s="30"/>
      <c r="BB38" s="29"/>
      <c r="BC38" s="29"/>
      <c r="BD38" s="30"/>
      <c r="BE38" s="30"/>
    </row>
    <row r="39" spans="1:57" s="11" customFormat="1" x14ac:dyDescent="0.35">
      <c r="A39" s="9" t="s">
        <v>54</v>
      </c>
      <c r="B39" s="3">
        <v>221.10000000000002</v>
      </c>
      <c r="C39" s="3">
        <v>222.75000000000003</v>
      </c>
      <c r="D39" s="3">
        <v>228.88800000000003</v>
      </c>
      <c r="E39" s="3">
        <v>235.18242000000006</v>
      </c>
      <c r="F39" s="3">
        <v>241.63706160000007</v>
      </c>
      <c r="G39" s="3">
        <v>248.25581589600006</v>
      </c>
      <c r="H39" s="3">
        <v>255.04266553920007</v>
      </c>
      <c r="I39" s="3">
        <v>262.0016868417697</v>
      </c>
      <c r="J39" s="3">
        <v>269.13705193022639</v>
      </c>
      <c r="K39" s="3">
        <v>299.52887089227187</v>
      </c>
      <c r="L39" s="3">
        <v>331.73848235123535</v>
      </c>
      <c r="M39" s="3">
        <v>367.39472739306882</v>
      </c>
      <c r="N39" s="30"/>
      <c r="O39" s="3">
        <v>22.038346415767567</v>
      </c>
      <c r="P39" s="3">
        <v>19.754894509766412</v>
      </c>
      <c r="Q39" s="3">
        <v>20.666808708058618</v>
      </c>
      <c r="R39" s="3">
        <v>21.463293272206773</v>
      </c>
      <c r="S39" s="3">
        <v>21.979634889957623</v>
      </c>
      <c r="T39" s="3">
        <v>22.314800247967131</v>
      </c>
      <c r="U39" s="3">
        <v>22.624330836925125</v>
      </c>
      <c r="V39" s="3">
        <v>22.893083043045564</v>
      </c>
      <c r="W39" s="3">
        <v>23.395131865244849</v>
      </c>
      <c r="X39" s="3">
        <v>27.355386439477805</v>
      </c>
      <c r="Y39" s="3">
        <v>37.062059364267085</v>
      </c>
      <c r="Z39" s="3">
        <v>49.338184239571547</v>
      </c>
      <c r="AA39" s="30"/>
      <c r="AB39" s="3">
        <v>199.06165358423246</v>
      </c>
      <c r="AC39" s="3">
        <v>202.99510549023361</v>
      </c>
      <c r="AD39" s="3">
        <v>208.22119129194141</v>
      </c>
      <c r="AE39" s="3">
        <v>213.71912672779328</v>
      </c>
      <c r="AF39" s="3">
        <v>219.65742671004244</v>
      </c>
      <c r="AG39" s="3">
        <v>225.94101564803293</v>
      </c>
      <c r="AH39" s="3">
        <v>232.41833470227493</v>
      </c>
      <c r="AI39" s="3">
        <v>239.10860379872412</v>
      </c>
      <c r="AJ39" s="3">
        <v>245.74192006498154</v>
      </c>
      <c r="AK39" s="3">
        <v>272.17348445279407</v>
      </c>
      <c r="AL39" s="3">
        <v>294.67642298696825</v>
      </c>
      <c r="AM39" s="3">
        <v>318.05654315349727</v>
      </c>
      <c r="AN39" s="30"/>
      <c r="AO39" s="3">
        <v>33.333847739538193</v>
      </c>
      <c r="AP39" s="3">
        <v>70.633088335722135</v>
      </c>
      <c r="AQ39" s="3">
        <v>28.998799894400655</v>
      </c>
      <c r="AR39" s="3">
        <v>28.998799894400655</v>
      </c>
      <c r="AS39" s="3">
        <v>28.998799894400655</v>
      </c>
      <c r="AT39" s="3">
        <v>28.998799894400655</v>
      </c>
      <c r="AU39" s="3">
        <v>28.998799894400655</v>
      </c>
      <c r="AV39" s="3">
        <v>28.998799894400655</v>
      </c>
      <c r="AW39" s="3">
        <v>28.998799894400655</v>
      </c>
      <c r="AX39" s="3">
        <v>28.998799894400655</v>
      </c>
      <c r="AY39" s="3">
        <v>28.998799894400655</v>
      </c>
      <c r="AZ39" s="3">
        <v>28.998799894400655</v>
      </c>
      <c r="BA39" s="30"/>
      <c r="BB39" s="29"/>
      <c r="BC39" s="29"/>
      <c r="BD39" s="30"/>
      <c r="BE39" s="30"/>
    </row>
    <row r="40" spans="1:57" s="11" customFormat="1" x14ac:dyDescent="0.35">
      <c r="A40" s="7" t="s">
        <v>32</v>
      </c>
      <c r="B40" s="18">
        <v>230</v>
      </c>
      <c r="C40" s="18">
        <v>150</v>
      </c>
      <c r="D40" s="18">
        <v>0</v>
      </c>
      <c r="E40" s="18">
        <v>50</v>
      </c>
      <c r="F40" s="18">
        <v>100</v>
      </c>
      <c r="G40" s="18">
        <v>150</v>
      </c>
      <c r="H40" s="18">
        <v>200</v>
      </c>
      <c r="I40" s="18">
        <v>250</v>
      </c>
      <c r="J40" s="18">
        <v>300</v>
      </c>
      <c r="K40" s="18">
        <v>500</v>
      </c>
      <c r="L40" s="18">
        <v>550</v>
      </c>
      <c r="M40" s="18">
        <v>600</v>
      </c>
      <c r="N40" s="30"/>
      <c r="O40" s="18">
        <v>159.95570221526472</v>
      </c>
      <c r="P40" s="18">
        <v>153.14462874632051</v>
      </c>
      <c r="Q40" s="18">
        <v>145.76845104832302</v>
      </c>
      <c r="R40" s="18">
        <v>155.87987189115702</v>
      </c>
      <c r="S40" s="18">
        <v>164.16494076245914</v>
      </c>
      <c r="T40" s="18">
        <v>171.37307064270917</v>
      </c>
      <c r="U40" s="18">
        <v>179.21601664838204</v>
      </c>
      <c r="V40" s="18">
        <v>187.2724180444315</v>
      </c>
      <c r="W40" s="18">
        <v>198.39778938206791</v>
      </c>
      <c r="X40" s="18">
        <v>245.39981137214266</v>
      </c>
      <c r="Y40" s="18">
        <v>301.49647789005735</v>
      </c>
      <c r="Z40" s="18">
        <v>359.54207588207294</v>
      </c>
      <c r="AA40" s="30"/>
      <c r="AB40" s="18">
        <v>70.044297784735278</v>
      </c>
      <c r="AC40" s="18">
        <v>-3.1446287463205032</v>
      </c>
      <c r="AD40" s="18">
        <v>-145.76845104832302</v>
      </c>
      <c r="AE40" s="18">
        <v>-105.87987189115702</v>
      </c>
      <c r="AF40" s="18">
        <v>-64.164940762459139</v>
      </c>
      <c r="AG40" s="18">
        <v>-21.373070642709191</v>
      </c>
      <c r="AH40" s="18">
        <v>20.78398335161797</v>
      </c>
      <c r="AI40" s="18">
        <v>62.727581955568496</v>
      </c>
      <c r="AJ40" s="18">
        <v>101.60221061793213</v>
      </c>
      <c r="AK40" s="18">
        <v>254.60018862785736</v>
      </c>
      <c r="AL40" s="18">
        <v>248.50352210994268</v>
      </c>
      <c r="AM40" s="18">
        <v>240.45792411792706</v>
      </c>
      <c r="AN40" s="30"/>
      <c r="AO40" s="18">
        <v>106.56262219447342</v>
      </c>
      <c r="AP40" s="18">
        <v>138.4241120870357</v>
      </c>
      <c r="AQ40" s="18">
        <v>0.72431515173331007</v>
      </c>
      <c r="AR40" s="18">
        <v>0.72431515173331007</v>
      </c>
      <c r="AS40" s="18">
        <v>0.72431515173331007</v>
      </c>
      <c r="AT40" s="18">
        <v>0.72431515173331007</v>
      </c>
      <c r="AU40" s="18">
        <v>0.72431515173331007</v>
      </c>
      <c r="AV40" s="18">
        <v>0.72431515173331007</v>
      </c>
      <c r="AW40" s="18">
        <v>0.72431515173331007</v>
      </c>
      <c r="AX40" s="18">
        <v>0.72431515173331007</v>
      </c>
      <c r="AY40" s="18">
        <v>0.72431515173331007</v>
      </c>
      <c r="AZ40" s="18">
        <v>0.72431515173331007</v>
      </c>
      <c r="BA40" s="30"/>
      <c r="BB40" s="29"/>
      <c r="BC40" s="29"/>
      <c r="BD40" s="30"/>
      <c r="BE40" s="30"/>
    </row>
    <row r="41" spans="1:57" s="11" customFormat="1" x14ac:dyDescent="0.35">
      <c r="A41" s="9" t="s">
        <v>60</v>
      </c>
      <c r="B41" s="3">
        <v>0</v>
      </c>
      <c r="C41" s="3">
        <v>0</v>
      </c>
      <c r="D41" s="3">
        <v>0</v>
      </c>
      <c r="E41" s="3">
        <v>0</v>
      </c>
      <c r="F41" s="3">
        <v>0</v>
      </c>
      <c r="G41" s="3">
        <v>0</v>
      </c>
      <c r="H41" s="3">
        <v>0</v>
      </c>
      <c r="I41" s="3">
        <v>0</v>
      </c>
      <c r="J41" s="3">
        <v>0</v>
      </c>
      <c r="K41" s="3">
        <v>0</v>
      </c>
      <c r="L41" s="3">
        <v>0</v>
      </c>
      <c r="M41" s="3">
        <v>0</v>
      </c>
      <c r="N41" s="30"/>
      <c r="O41" s="3">
        <v>29.710763476200981</v>
      </c>
      <c r="P41" s="3">
        <v>29.017739307611787</v>
      </c>
      <c r="Q41" s="3">
        <v>30.180298677652321</v>
      </c>
      <c r="R41" s="3">
        <v>32.069218067235454</v>
      </c>
      <c r="S41" s="3">
        <v>33.673230194570252</v>
      </c>
      <c r="T41" s="3">
        <v>35.056194042034129</v>
      </c>
      <c r="U41" s="3">
        <v>36.605218832628587</v>
      </c>
      <c r="V41" s="3">
        <v>38.164755109506075</v>
      </c>
      <c r="W41" s="3">
        <v>40.244613608088521</v>
      </c>
      <c r="X41" s="3">
        <v>49.095769701652252</v>
      </c>
      <c r="Y41" s="3">
        <v>59.757445156288171</v>
      </c>
      <c r="Z41" s="3">
        <v>70.724721397158817</v>
      </c>
      <c r="AA41" s="30"/>
      <c r="AB41" s="3">
        <v>-29.710763476200981</v>
      </c>
      <c r="AC41" s="3">
        <v>-29.017739307611787</v>
      </c>
      <c r="AD41" s="3">
        <v>-30.180298677652321</v>
      </c>
      <c r="AE41" s="3">
        <v>-32.069218067235454</v>
      </c>
      <c r="AF41" s="3">
        <v>-33.673230194570252</v>
      </c>
      <c r="AG41" s="3">
        <v>-35.056194042034129</v>
      </c>
      <c r="AH41" s="3">
        <v>-36.605218832628587</v>
      </c>
      <c r="AI41" s="3">
        <v>-38.164755109506075</v>
      </c>
      <c r="AJ41" s="3">
        <v>-40.244613608088521</v>
      </c>
      <c r="AK41" s="3">
        <v>-49.095769701652252</v>
      </c>
      <c r="AL41" s="3">
        <v>-59.757445156288171</v>
      </c>
      <c r="AM41" s="3">
        <v>-70.724721397158817</v>
      </c>
      <c r="AN41" s="30"/>
      <c r="AO41" s="3">
        <v>0</v>
      </c>
      <c r="AP41" s="3">
        <v>0</v>
      </c>
      <c r="AQ41" s="3">
        <v>0</v>
      </c>
      <c r="AR41" s="3">
        <v>0</v>
      </c>
      <c r="AS41" s="3">
        <v>0</v>
      </c>
      <c r="AT41" s="3">
        <v>0</v>
      </c>
      <c r="AU41" s="3">
        <v>0</v>
      </c>
      <c r="AV41" s="3">
        <v>0</v>
      </c>
      <c r="AW41" s="3">
        <v>0</v>
      </c>
      <c r="AX41" s="3">
        <v>0</v>
      </c>
      <c r="AY41" s="3">
        <v>0</v>
      </c>
      <c r="AZ41" s="3">
        <v>0</v>
      </c>
      <c r="BA41" s="30"/>
      <c r="BB41" s="29"/>
      <c r="BC41" s="29"/>
      <c r="BD41" s="30"/>
      <c r="BE41" s="30"/>
    </row>
  </sheetData>
  <mergeCells count="1">
    <mergeCell ref="BB3:BC3"/>
  </mergeCells>
  <conditionalFormatting sqref="AP9 AU9:AX9">
    <cfRule type="cellIs" dxfId="288" priority="70" operator="lessThan">
      <formula>0</formula>
    </cfRule>
  </conditionalFormatting>
  <conditionalFormatting sqref="AY9">
    <cfRule type="cellIs" dxfId="287" priority="33" operator="lessThan">
      <formula>0</formula>
    </cfRule>
  </conditionalFormatting>
  <conditionalFormatting sqref="AZ9">
    <cfRule type="cellIs" dxfId="286" priority="32" operator="lessThan">
      <formula>0</formula>
    </cfRule>
  </conditionalFormatting>
  <conditionalFormatting sqref="B9:J9 B10">
    <cfRule type="cellIs" dxfId="285" priority="69" operator="notEqual">
      <formula>#REF!</formula>
    </cfRule>
  </conditionalFormatting>
  <conditionalFormatting sqref="O9:W9">
    <cfRule type="cellIs" dxfId="284" priority="68" operator="notEqual">
      <formula>#REF!</formula>
    </cfRule>
  </conditionalFormatting>
  <conditionalFormatting sqref="AO9">
    <cfRule type="cellIs" dxfId="283" priority="67" operator="notEqual">
      <formula>#REF!</formula>
    </cfRule>
  </conditionalFormatting>
  <conditionalFormatting sqref="AO17:AW17 K17:M17">
    <cfRule type="cellIs" dxfId="282" priority="53" operator="notEqual">
      <formula>#REF!</formula>
    </cfRule>
  </conditionalFormatting>
  <conditionalFormatting sqref="AO28:AW28 K28:M28">
    <cfRule type="cellIs" dxfId="281" priority="44" operator="notEqual">
      <formula>#REF!</formula>
    </cfRule>
  </conditionalFormatting>
  <conditionalFormatting sqref="AO40:AW40 K40:M40">
    <cfRule type="cellIs" dxfId="280" priority="35" operator="notEqual">
      <formula>#REF!</formula>
    </cfRule>
  </conditionalFormatting>
  <conditionalFormatting sqref="O17:W17">
    <cfRule type="cellIs" dxfId="279" priority="78" operator="notEqual">
      <formula>#REF!</formula>
    </cfRule>
  </conditionalFormatting>
  <conditionalFormatting sqref="O28:W28">
    <cfRule type="cellIs" dxfId="278" priority="87" operator="notEqual">
      <formula>#REF!</formula>
    </cfRule>
  </conditionalFormatting>
  <conditionalFormatting sqref="O40:W40">
    <cfRule type="cellIs" dxfId="277" priority="96" operator="notEqual">
      <formula>#REF!</formula>
    </cfRule>
  </conditionalFormatting>
  <conditionalFormatting sqref="B17:J17">
    <cfRule type="cellIs" dxfId="276" priority="105" operator="notEqual">
      <formula>#REF!</formula>
    </cfRule>
  </conditionalFormatting>
  <conditionalFormatting sqref="B28:J28">
    <cfRule type="cellIs" dxfId="275" priority="114" operator="notEqual">
      <formula>#REF!</formula>
    </cfRule>
  </conditionalFormatting>
  <conditionalFormatting sqref="B40:J40">
    <cfRule type="cellIs" dxfId="274" priority="123" operator="notEqual">
      <formula>#REF!</formula>
    </cfRule>
  </conditionalFormatting>
  <conditionalFormatting sqref="K9:M9">
    <cfRule type="cellIs" dxfId="273" priority="125" operator="notEqual">
      <formula>#REF!</formula>
    </cfRule>
  </conditionalFormatting>
  <conditionalFormatting sqref="X9:Z9">
    <cfRule type="cellIs" dxfId="272" priority="128" operator="notEqual">
      <formula>#REF!</formula>
    </cfRule>
  </conditionalFormatting>
  <conditionalFormatting sqref="X17:Z17">
    <cfRule type="cellIs" dxfId="271" priority="138" operator="notEqual">
      <formula>#REF!</formula>
    </cfRule>
  </conditionalFormatting>
  <conditionalFormatting sqref="X28:Z28">
    <cfRule type="cellIs" dxfId="270" priority="147" operator="notEqual">
      <formula>#REF!</formula>
    </cfRule>
  </conditionalFormatting>
  <conditionalFormatting sqref="X40:Z40">
    <cfRule type="cellIs" dxfId="269" priority="156" operator="notEqual">
      <formula>#REF!</formula>
    </cfRule>
  </conditionalFormatting>
  <conditionalFormatting sqref="AX17:AZ17">
    <cfRule type="cellIs" dxfId="268" priority="167" operator="notEqual">
      <formula>#REF!</formula>
    </cfRule>
  </conditionalFormatting>
  <conditionalFormatting sqref="AX28:AZ28">
    <cfRule type="cellIs" dxfId="267" priority="176" operator="notEqual">
      <formula>#REF!</formula>
    </cfRule>
  </conditionalFormatting>
  <conditionalFormatting sqref="AX40:AZ40">
    <cfRule type="cellIs" dxfId="266" priority="185" operator="notEqual">
      <formula>#REF!</formula>
    </cfRule>
  </conditionalFormatting>
  <conditionalFormatting sqref="AU19:AX19">
    <cfRule type="cellIs" dxfId="265" priority="28" operator="lessThan">
      <formula>0</formula>
    </cfRule>
  </conditionalFormatting>
  <conditionalFormatting sqref="AY19">
    <cfRule type="cellIs" dxfId="264" priority="27" operator="lessThan">
      <formula>0</formula>
    </cfRule>
  </conditionalFormatting>
  <conditionalFormatting sqref="AZ19">
    <cfRule type="cellIs" dxfId="263" priority="26" operator="lessThan">
      <formula>0</formula>
    </cfRule>
  </conditionalFormatting>
  <conditionalFormatting sqref="C10:M10">
    <cfRule type="cellIs" dxfId="262" priority="25" operator="notEqual">
      <formula>#REF!</formula>
    </cfRule>
  </conditionalFormatting>
  <conditionalFormatting sqref="O10">
    <cfRule type="cellIs" dxfId="261" priority="24" operator="notEqual">
      <formula>#REF!</formula>
    </cfRule>
  </conditionalFormatting>
  <conditionalFormatting sqref="P10:Z10">
    <cfRule type="cellIs" dxfId="260" priority="23" operator="notEqual">
      <formula>#REF!</formula>
    </cfRule>
  </conditionalFormatting>
  <conditionalFormatting sqref="AB10">
    <cfRule type="cellIs" dxfId="259" priority="22" operator="notEqual">
      <formula>#REF!</formula>
    </cfRule>
  </conditionalFormatting>
  <conditionalFormatting sqref="AC10:AM10">
    <cfRule type="cellIs" dxfId="258" priority="21" operator="notEqual">
      <formula>#REF!</formula>
    </cfRule>
  </conditionalFormatting>
  <conditionalFormatting sqref="AO10">
    <cfRule type="cellIs" dxfId="257" priority="20" operator="notEqual">
      <formula>#REF!</formula>
    </cfRule>
  </conditionalFormatting>
  <conditionalFormatting sqref="AP10:AZ10">
    <cfRule type="cellIs" dxfId="256" priority="19" operator="notEqual">
      <formula>#REF!</formula>
    </cfRule>
  </conditionalFormatting>
  <conditionalFormatting sqref="B21">
    <cfRule type="cellIs" dxfId="255" priority="17" operator="notEqual">
      <formula>#REF!</formula>
    </cfRule>
  </conditionalFormatting>
  <conditionalFormatting sqref="BD21">
    <cfRule type="colorScale" priority="18">
      <colorScale>
        <cfvo type="min"/>
        <cfvo type="percentile" val="50"/>
        <cfvo type="max"/>
        <color rgb="FFFF0000"/>
        <color theme="0"/>
        <color theme="3"/>
      </colorScale>
    </cfRule>
  </conditionalFormatting>
  <conditionalFormatting sqref="C21:M21">
    <cfRule type="cellIs" dxfId="254" priority="16" operator="notEqual">
      <formula>#REF!</formula>
    </cfRule>
  </conditionalFormatting>
  <conditionalFormatting sqref="O21">
    <cfRule type="cellIs" dxfId="253" priority="15" operator="notEqual">
      <formula>#REF!</formula>
    </cfRule>
  </conditionalFormatting>
  <conditionalFormatting sqref="P21:Z21">
    <cfRule type="cellIs" dxfId="252" priority="14" operator="notEqual">
      <formula>#REF!</formula>
    </cfRule>
  </conditionalFormatting>
  <conditionalFormatting sqref="AB21">
    <cfRule type="cellIs" dxfId="251" priority="13" operator="notEqual">
      <formula>#REF!</formula>
    </cfRule>
  </conditionalFormatting>
  <conditionalFormatting sqref="AC21:AM21">
    <cfRule type="cellIs" dxfId="250" priority="12" operator="notEqual">
      <formula>#REF!</formula>
    </cfRule>
  </conditionalFormatting>
  <conditionalFormatting sqref="AO21">
    <cfRule type="cellIs" dxfId="249" priority="11" operator="notEqual">
      <formula>#REF!</formula>
    </cfRule>
  </conditionalFormatting>
  <conditionalFormatting sqref="AP21:AZ21">
    <cfRule type="cellIs" dxfId="248" priority="10" operator="notEqual">
      <formula>#REF!</formula>
    </cfRule>
  </conditionalFormatting>
  <conditionalFormatting sqref="B32">
    <cfRule type="cellIs" dxfId="247" priority="8" operator="notEqual">
      <formula>#REF!</formula>
    </cfRule>
  </conditionalFormatting>
  <conditionalFormatting sqref="BD32">
    <cfRule type="colorScale" priority="9">
      <colorScale>
        <cfvo type="min"/>
        <cfvo type="percentile" val="50"/>
        <cfvo type="max"/>
        <color rgb="FFFF0000"/>
        <color theme="0"/>
        <color theme="3"/>
      </colorScale>
    </cfRule>
  </conditionalFormatting>
  <conditionalFormatting sqref="C32:M32">
    <cfRule type="cellIs" dxfId="246" priority="7" operator="notEqual">
      <formula>#REF!</formula>
    </cfRule>
  </conditionalFormatting>
  <conditionalFormatting sqref="O32">
    <cfRule type="cellIs" dxfId="245" priority="6" operator="notEqual">
      <formula>#REF!</formula>
    </cfRule>
  </conditionalFormatting>
  <conditionalFormatting sqref="P32:Z32">
    <cfRule type="cellIs" dxfId="244" priority="5" operator="notEqual">
      <formula>#REF!</formula>
    </cfRule>
  </conditionalFormatting>
  <conditionalFormatting sqref="AB32">
    <cfRule type="cellIs" dxfId="243" priority="4" operator="notEqual">
      <formula>#REF!</formula>
    </cfRule>
  </conditionalFormatting>
  <conditionalFormatting sqref="AC32:AM32">
    <cfRule type="cellIs" dxfId="242" priority="3" operator="notEqual">
      <formula>#REF!</formula>
    </cfRule>
  </conditionalFormatting>
  <conditionalFormatting sqref="AO32">
    <cfRule type="cellIs" dxfId="241" priority="2" operator="notEqual">
      <formula>#REF!</formula>
    </cfRule>
  </conditionalFormatting>
  <conditionalFormatting sqref="AP32:AZ32">
    <cfRule type="cellIs" dxfId="240" priority="1" operator="notEqual">
      <formula>#REF!</formula>
    </cfRule>
  </conditionalFormatting>
  <conditionalFormatting sqref="BD9:BD18">
    <cfRule type="colorScale" priority="3234">
      <colorScale>
        <cfvo type="min"/>
        <cfvo type="percentile" val="50"/>
        <cfvo type="max"/>
        <color rgb="FFFF0000"/>
        <color theme="0"/>
        <color theme="3"/>
      </colorScale>
    </cfRule>
  </conditionalFormatting>
  <conditionalFormatting sqref="BD22:BD30">
    <cfRule type="colorScale" priority="3235">
      <colorScale>
        <cfvo type="min"/>
        <cfvo type="percentile" val="50"/>
        <cfvo type="max"/>
        <color rgb="FFFF0000"/>
        <color theme="0"/>
        <color theme="3"/>
      </colorScale>
    </cfRule>
  </conditionalFormatting>
  <conditionalFormatting sqref="BD33:BD41">
    <cfRule type="colorScale" priority="3237">
      <colorScale>
        <cfvo type="min"/>
        <cfvo type="percentile" val="50"/>
        <cfvo type="max"/>
        <color rgb="FFFF0000"/>
        <color theme="0"/>
        <color theme="3"/>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showGridLines="0" zoomScale="85" zoomScaleNormal="85" workbookViewId="0">
      <pane xSplit="1" ySplit="1" topLeftCell="B59" activePane="bottomRight" state="frozen"/>
      <selection activeCell="G22" sqref="G22"/>
      <selection pane="topRight" activeCell="G22" sqref="G22"/>
      <selection pane="bottomLeft" activeCell="G22" sqref="G22"/>
      <selection pane="bottomRight" activeCell="F77" sqref="F77"/>
    </sheetView>
  </sheetViews>
  <sheetFormatPr defaultColWidth="9.1796875" defaultRowHeight="14.5" x14ac:dyDescent="0.35"/>
  <cols>
    <col min="1" max="1" width="22" style="16" bestFit="1" customWidth="1"/>
    <col min="2" max="2" width="11.453125" style="32" customWidth="1"/>
    <col min="3" max="3" width="31" style="32" customWidth="1"/>
    <col min="4" max="20" width="11.453125" style="32" customWidth="1"/>
    <col min="21" max="21" width="6.7265625" style="16" customWidth="1"/>
    <col min="22" max="22" width="21.1796875" style="16" customWidth="1"/>
    <col min="23" max="16384" width="9.1796875" style="16"/>
  </cols>
  <sheetData>
    <row r="1" spans="1:22" ht="28.5" x14ac:dyDescent="0.65">
      <c r="A1" s="93"/>
      <c r="B1" s="222" t="s">
        <v>101</v>
      </c>
      <c r="C1" s="223"/>
      <c r="D1" s="223"/>
      <c r="E1" s="223"/>
      <c r="F1" s="223"/>
      <c r="G1" s="223"/>
      <c r="H1" s="223"/>
      <c r="I1" s="223"/>
      <c r="J1" s="223"/>
      <c r="K1" s="223"/>
      <c r="L1" s="223"/>
      <c r="M1" s="223"/>
      <c r="N1" s="223"/>
      <c r="O1" s="223"/>
      <c r="P1" s="223"/>
      <c r="Q1" s="94"/>
      <c r="R1" s="94"/>
      <c r="S1" s="94"/>
      <c r="T1" s="94"/>
      <c r="U1" s="95"/>
      <c r="V1" s="96"/>
    </row>
    <row r="2" spans="1:22" x14ac:dyDescent="0.35">
      <c r="A2" s="97"/>
      <c r="B2" s="98"/>
      <c r="C2" s="98"/>
      <c r="D2" s="98"/>
      <c r="E2" s="98"/>
      <c r="F2" s="98"/>
      <c r="G2" s="98"/>
      <c r="H2" s="98"/>
      <c r="I2" s="98"/>
      <c r="J2" s="98"/>
      <c r="K2" s="98"/>
      <c r="L2" s="98"/>
      <c r="M2" s="98"/>
      <c r="N2" s="98"/>
      <c r="O2" s="98"/>
      <c r="P2" s="98"/>
      <c r="Q2" s="98"/>
      <c r="R2" s="98"/>
      <c r="S2" s="98"/>
      <c r="T2" s="98"/>
      <c r="U2" s="97"/>
      <c r="V2" s="97"/>
    </row>
    <row r="3" spans="1:22" x14ac:dyDescent="0.35">
      <c r="A3" s="99"/>
      <c r="B3" s="224" t="s">
        <v>103</v>
      </c>
      <c r="C3" s="225"/>
      <c r="D3" s="225"/>
      <c r="E3" s="225"/>
      <c r="F3" s="225"/>
      <c r="G3" s="225"/>
      <c r="H3" s="225"/>
      <c r="I3" s="225"/>
      <c r="J3" s="225"/>
      <c r="K3" s="225"/>
      <c r="L3" s="225"/>
      <c r="M3" s="225"/>
      <c r="N3" s="225"/>
      <c r="O3" s="225"/>
      <c r="P3" s="225"/>
      <c r="Q3" s="100"/>
      <c r="R3" s="100"/>
      <c r="S3" s="100"/>
      <c r="T3" s="100"/>
      <c r="U3" s="101"/>
      <c r="V3" s="101"/>
    </row>
    <row r="4" spans="1:22" x14ac:dyDescent="0.35">
      <c r="A4" s="102" t="s">
        <v>104</v>
      </c>
      <c r="B4" s="103" t="s">
        <v>105</v>
      </c>
      <c r="C4" s="103" t="s">
        <v>106</v>
      </c>
      <c r="D4" s="103" t="s">
        <v>107</v>
      </c>
      <c r="E4" s="103" t="s">
        <v>108</v>
      </c>
      <c r="F4" s="103" t="s">
        <v>109</v>
      </c>
      <c r="G4" s="103" t="s">
        <v>110</v>
      </c>
      <c r="H4" s="103" t="s">
        <v>111</v>
      </c>
      <c r="I4" s="103" t="s">
        <v>112</v>
      </c>
      <c r="J4" s="103" t="s">
        <v>113</v>
      </c>
      <c r="K4" s="103" t="s">
        <v>114</v>
      </c>
      <c r="L4" s="103" t="s">
        <v>78</v>
      </c>
      <c r="M4" s="103" t="s">
        <v>41</v>
      </c>
      <c r="N4" s="103" t="s">
        <v>71</v>
      </c>
      <c r="O4" s="103" t="s">
        <v>74</v>
      </c>
      <c r="P4" s="103" t="s">
        <v>75</v>
      </c>
      <c r="Q4" s="103" t="s">
        <v>76</v>
      </c>
      <c r="R4" s="103" t="s">
        <v>42</v>
      </c>
      <c r="S4" s="104" t="s">
        <v>72</v>
      </c>
      <c r="T4" s="104" t="s">
        <v>79</v>
      </c>
      <c r="V4" s="104" t="s">
        <v>115</v>
      </c>
    </row>
    <row r="5" spans="1:22" x14ac:dyDescent="0.35">
      <c r="A5" s="105" t="s">
        <v>116</v>
      </c>
      <c r="B5" s="106">
        <v>4090.1</v>
      </c>
      <c r="C5" s="106">
        <v>3967.4</v>
      </c>
      <c r="D5" s="106">
        <v>3892</v>
      </c>
      <c r="E5" s="106">
        <v>3834</v>
      </c>
      <c r="F5" s="106">
        <v>3822.5</v>
      </c>
      <c r="G5" s="106">
        <v>3976.2</v>
      </c>
      <c r="H5" s="106">
        <v>4084.8</v>
      </c>
      <c r="I5" s="106">
        <v>4197.2</v>
      </c>
      <c r="J5" s="106">
        <v>4618.6000000000004</v>
      </c>
      <c r="K5" s="106">
        <v>4939.6000000000004</v>
      </c>
      <c r="L5" s="106">
        <v>5249.2</v>
      </c>
      <c r="M5" s="106">
        <v>5455</v>
      </c>
      <c r="N5" s="106">
        <v>5569.6</v>
      </c>
      <c r="O5" s="106">
        <v>5692.1</v>
      </c>
      <c r="P5" s="106">
        <v>5862.1</v>
      </c>
      <c r="Q5" s="106">
        <v>6012.1</v>
      </c>
      <c r="R5" s="106">
        <v>6212.1</v>
      </c>
      <c r="S5" s="106">
        <v>6442.1</v>
      </c>
      <c r="T5" s="106">
        <v>6672.1</v>
      </c>
      <c r="V5" s="107">
        <f>T5-O5</f>
        <v>980</v>
      </c>
    </row>
    <row r="6" spans="1:22" x14ac:dyDescent="0.35">
      <c r="A6" s="108" t="s">
        <v>117</v>
      </c>
      <c r="B6" s="109">
        <v>350</v>
      </c>
      <c r="C6" s="109">
        <v>344.8</v>
      </c>
      <c r="D6" s="109">
        <v>376.9</v>
      </c>
      <c r="E6" s="109">
        <v>373.4</v>
      </c>
      <c r="F6" s="109">
        <v>385.3</v>
      </c>
      <c r="G6" s="109">
        <v>439.6</v>
      </c>
      <c r="H6" s="109">
        <v>458.2</v>
      </c>
      <c r="I6" s="109">
        <v>448.3</v>
      </c>
      <c r="J6" s="109">
        <v>512.5</v>
      </c>
      <c r="K6" s="109">
        <v>542.70000000000005</v>
      </c>
      <c r="L6" s="109">
        <v>600.1</v>
      </c>
      <c r="M6" s="109">
        <v>639.1</v>
      </c>
      <c r="N6" s="109">
        <v>640.4</v>
      </c>
      <c r="O6" s="109">
        <v>678.2</v>
      </c>
      <c r="P6" s="109">
        <v>688.2</v>
      </c>
      <c r="Q6" s="109">
        <v>708.2</v>
      </c>
      <c r="R6" s="109">
        <v>728.2</v>
      </c>
      <c r="S6" s="109">
        <v>738.2</v>
      </c>
      <c r="T6" s="109">
        <v>748.2</v>
      </c>
      <c r="V6" s="109">
        <f t="shared" ref="V6:V32" si="0">T6-O6</f>
        <v>70</v>
      </c>
    </row>
    <row r="7" spans="1:22" x14ac:dyDescent="0.35">
      <c r="A7" s="105" t="s">
        <v>118</v>
      </c>
      <c r="B7" s="106">
        <v>4148.3999999999996</v>
      </c>
      <c r="C7" s="106">
        <v>3982.5</v>
      </c>
      <c r="D7" s="106">
        <v>3978.5</v>
      </c>
      <c r="E7" s="106">
        <v>3977.3</v>
      </c>
      <c r="F7" s="106">
        <v>4069.2</v>
      </c>
      <c r="G7" s="106">
        <v>4485.1000000000004</v>
      </c>
      <c r="H7" s="106">
        <v>4590.5</v>
      </c>
      <c r="I7" s="106">
        <v>4460.6000000000004</v>
      </c>
      <c r="J7" s="106">
        <v>4752.8</v>
      </c>
      <c r="K7" s="106">
        <v>5010.3999999999996</v>
      </c>
      <c r="L7" s="106">
        <v>5224.8</v>
      </c>
      <c r="M7" s="106">
        <v>5451.3</v>
      </c>
      <c r="N7" s="106">
        <v>5249.6</v>
      </c>
      <c r="O7" s="106">
        <v>5467</v>
      </c>
      <c r="P7" s="106">
        <v>5567</v>
      </c>
      <c r="Q7" s="106">
        <v>5667</v>
      </c>
      <c r="R7" s="106">
        <v>5767</v>
      </c>
      <c r="S7" s="106">
        <v>5837</v>
      </c>
      <c r="T7" s="106">
        <v>5907</v>
      </c>
      <c r="V7" s="107">
        <f t="shared" si="0"/>
        <v>440</v>
      </c>
    </row>
    <row r="8" spans="1:22" x14ac:dyDescent="0.35">
      <c r="A8" s="108" t="s">
        <v>119</v>
      </c>
      <c r="B8" s="109">
        <v>772.5</v>
      </c>
      <c r="C8" s="109">
        <v>656.6</v>
      </c>
      <c r="D8" s="109">
        <v>538.4</v>
      </c>
      <c r="E8" s="109">
        <v>526</v>
      </c>
      <c r="F8" s="109">
        <v>531.29999999999995</v>
      </c>
      <c r="G8" s="109">
        <v>572.20000000000005</v>
      </c>
      <c r="H8" s="109">
        <v>612.79999999999995</v>
      </c>
      <c r="I8" s="109">
        <v>582.20000000000005</v>
      </c>
      <c r="J8" s="109">
        <v>637</v>
      </c>
      <c r="K8" s="109">
        <v>751.7</v>
      </c>
      <c r="L8" s="109">
        <v>796.8</v>
      </c>
      <c r="M8" s="109">
        <v>857.6</v>
      </c>
      <c r="N8" s="109">
        <v>895.3</v>
      </c>
      <c r="O8" s="109">
        <v>961.6</v>
      </c>
      <c r="P8" s="109">
        <v>1021.6</v>
      </c>
      <c r="Q8" s="109">
        <v>1081.5999999999999</v>
      </c>
      <c r="R8" s="109">
        <v>1131.5999999999999</v>
      </c>
      <c r="S8" s="109">
        <v>1201.5999999999999</v>
      </c>
      <c r="T8" s="109">
        <v>1261.5999999999999</v>
      </c>
      <c r="V8" s="109">
        <f t="shared" si="0"/>
        <v>299.99999999999989</v>
      </c>
    </row>
    <row r="9" spans="1:22" x14ac:dyDescent="0.35">
      <c r="A9" s="105" t="s">
        <v>120</v>
      </c>
      <c r="B9" s="106">
        <v>0</v>
      </c>
      <c r="C9" s="106">
        <v>0</v>
      </c>
      <c r="D9" s="106">
        <v>0</v>
      </c>
      <c r="E9" s="106">
        <v>0</v>
      </c>
      <c r="F9" s="106">
        <v>0</v>
      </c>
      <c r="G9" s="106">
        <v>0</v>
      </c>
      <c r="H9" s="106">
        <v>0</v>
      </c>
      <c r="I9" s="106">
        <v>0</v>
      </c>
      <c r="J9" s="106">
        <v>0</v>
      </c>
      <c r="K9" s="106">
        <v>0</v>
      </c>
      <c r="L9" s="106">
        <v>0</v>
      </c>
      <c r="M9" s="106">
        <v>0</v>
      </c>
      <c r="N9" s="106">
        <v>0</v>
      </c>
      <c r="O9" s="106">
        <v>0</v>
      </c>
      <c r="P9" s="106">
        <v>0</v>
      </c>
      <c r="Q9" s="106">
        <v>0</v>
      </c>
      <c r="R9" s="106">
        <v>0</v>
      </c>
      <c r="S9" s="106">
        <v>0</v>
      </c>
      <c r="T9" s="106">
        <v>0</v>
      </c>
      <c r="V9" s="107">
        <f t="shared" si="0"/>
        <v>0</v>
      </c>
    </row>
    <row r="10" spans="1:22" x14ac:dyDescent="0.35">
      <c r="A10" s="108" t="s">
        <v>121</v>
      </c>
      <c r="B10" s="109">
        <v>1119.0999999999999</v>
      </c>
      <c r="C10" s="109">
        <v>1060.9000000000001</v>
      </c>
      <c r="D10" s="109">
        <v>930.4</v>
      </c>
      <c r="E10" s="109">
        <v>870</v>
      </c>
      <c r="F10" s="109">
        <v>929.1</v>
      </c>
      <c r="G10" s="109">
        <v>1019</v>
      </c>
      <c r="H10" s="109">
        <v>1024.0999999999999</v>
      </c>
      <c r="I10" s="109">
        <v>1024</v>
      </c>
      <c r="J10" s="109">
        <v>1121.2</v>
      </c>
      <c r="K10" s="109">
        <v>1238.2</v>
      </c>
      <c r="L10" s="109">
        <v>1319.4</v>
      </c>
      <c r="M10" s="109">
        <v>1469.3</v>
      </c>
      <c r="N10" s="109">
        <v>1456.1</v>
      </c>
      <c r="O10" s="109">
        <v>1489.6</v>
      </c>
      <c r="P10" s="109">
        <v>1549.6</v>
      </c>
      <c r="Q10" s="109">
        <v>1629.6</v>
      </c>
      <c r="R10" s="109">
        <v>1699.6</v>
      </c>
      <c r="S10" s="109">
        <v>1779.6</v>
      </c>
      <c r="T10" s="109">
        <v>1869.6</v>
      </c>
      <c r="V10" s="109">
        <f t="shared" si="0"/>
        <v>380</v>
      </c>
    </row>
    <row r="11" spans="1:22" x14ac:dyDescent="0.35">
      <c r="A11" s="110" t="s">
        <v>122</v>
      </c>
      <c r="B11" s="106">
        <v>0</v>
      </c>
      <c r="C11" s="106">
        <v>0</v>
      </c>
      <c r="D11" s="106">
        <v>0</v>
      </c>
      <c r="E11" s="106">
        <v>0</v>
      </c>
      <c r="F11" s="106">
        <v>0</v>
      </c>
      <c r="G11" s="106">
        <v>0</v>
      </c>
      <c r="H11" s="106">
        <v>0</v>
      </c>
      <c r="I11" s="106">
        <v>0</v>
      </c>
      <c r="J11" s="106">
        <v>0</v>
      </c>
      <c r="K11" s="106">
        <v>0</v>
      </c>
      <c r="L11" s="106">
        <v>0</v>
      </c>
      <c r="M11" s="106">
        <v>0</v>
      </c>
      <c r="N11" s="106">
        <v>0</v>
      </c>
      <c r="O11" s="106">
        <v>0</v>
      </c>
      <c r="P11" s="106">
        <v>0</v>
      </c>
      <c r="Q11" s="106">
        <v>0</v>
      </c>
      <c r="R11" s="106">
        <v>0</v>
      </c>
      <c r="S11" s="106">
        <v>0</v>
      </c>
      <c r="T11" s="106">
        <v>0</v>
      </c>
      <c r="V11" s="107">
        <f t="shared" si="0"/>
        <v>0</v>
      </c>
    </row>
    <row r="12" spans="1:22" x14ac:dyDescent="0.35">
      <c r="A12" s="108" t="s">
        <v>123</v>
      </c>
      <c r="B12" s="109">
        <v>2030.8</v>
      </c>
      <c r="C12" s="109">
        <v>1949.6</v>
      </c>
      <c r="D12" s="109">
        <v>1737.1</v>
      </c>
      <c r="E12" s="109">
        <v>1731.4</v>
      </c>
      <c r="F12" s="109">
        <v>1715.8</v>
      </c>
      <c r="G12" s="109">
        <v>1712.2</v>
      </c>
      <c r="H12" s="109">
        <v>1760.1</v>
      </c>
      <c r="I12" s="109">
        <v>1815</v>
      </c>
      <c r="J12" s="109">
        <v>2017</v>
      </c>
      <c r="K12" s="109">
        <v>2120</v>
      </c>
      <c r="L12" s="109">
        <v>2300.5</v>
      </c>
      <c r="M12" s="109">
        <v>2430</v>
      </c>
      <c r="N12" s="109">
        <v>2522.3000000000002</v>
      </c>
      <c r="O12" s="109">
        <v>2661</v>
      </c>
      <c r="P12" s="109">
        <v>2811</v>
      </c>
      <c r="Q12" s="109">
        <v>2961</v>
      </c>
      <c r="R12" s="109">
        <v>3121</v>
      </c>
      <c r="S12" s="109">
        <v>3291</v>
      </c>
      <c r="T12" s="109">
        <v>3451</v>
      </c>
      <c r="V12" s="109">
        <f t="shared" si="0"/>
        <v>790</v>
      </c>
    </row>
    <row r="13" spans="1:22" x14ac:dyDescent="0.35">
      <c r="A13" s="105" t="s">
        <v>124</v>
      </c>
      <c r="B13" s="106">
        <v>6105.2</v>
      </c>
      <c r="C13" s="106">
        <v>6196.8</v>
      </c>
      <c r="D13" s="106">
        <v>5124.8</v>
      </c>
      <c r="E13" s="106">
        <v>5675</v>
      </c>
      <c r="F13" s="106">
        <v>5828.2</v>
      </c>
      <c r="G13" s="106">
        <v>6224.5</v>
      </c>
      <c r="H13" s="106">
        <v>6398.8</v>
      </c>
      <c r="I13" s="106">
        <v>6980.5</v>
      </c>
      <c r="J13" s="106">
        <v>7818.2</v>
      </c>
      <c r="K13" s="106">
        <v>8615.7000000000007</v>
      </c>
      <c r="L13" s="106">
        <v>8934.5</v>
      </c>
      <c r="M13" s="106">
        <v>9140</v>
      </c>
      <c r="N13" s="106">
        <v>9322.7999999999993</v>
      </c>
      <c r="O13" s="106">
        <v>9518.6</v>
      </c>
      <c r="P13" s="106">
        <v>9818.6</v>
      </c>
      <c r="Q13" s="106">
        <v>10168.6</v>
      </c>
      <c r="R13" s="106">
        <v>10568.6</v>
      </c>
      <c r="S13" s="106">
        <v>11118.6</v>
      </c>
      <c r="T13" s="106">
        <v>11768.6</v>
      </c>
      <c r="V13" s="107">
        <f t="shared" si="0"/>
        <v>2250</v>
      </c>
    </row>
    <row r="14" spans="1:22" x14ac:dyDescent="0.35">
      <c r="A14" s="108" t="s">
        <v>125</v>
      </c>
      <c r="B14" s="109">
        <v>2662</v>
      </c>
      <c r="C14" s="109">
        <v>2542.1999999999998</v>
      </c>
      <c r="D14" s="109">
        <v>2191.4</v>
      </c>
      <c r="E14" s="109">
        <v>2179.6999999999998</v>
      </c>
      <c r="F14" s="109">
        <v>2307.1999999999998</v>
      </c>
      <c r="G14" s="109">
        <v>2549.5</v>
      </c>
      <c r="H14" s="109">
        <v>2605.6</v>
      </c>
      <c r="I14" s="109">
        <v>2644.7</v>
      </c>
      <c r="J14" s="109">
        <v>2888</v>
      </c>
      <c r="K14" s="109">
        <v>3101.7</v>
      </c>
      <c r="L14" s="109">
        <v>3325</v>
      </c>
      <c r="M14" s="109">
        <v>3285.1</v>
      </c>
      <c r="N14" s="109">
        <v>3278.5</v>
      </c>
      <c r="O14" s="109">
        <v>3386.7</v>
      </c>
      <c r="P14" s="109">
        <v>3486.7</v>
      </c>
      <c r="Q14" s="109">
        <v>3586.7</v>
      </c>
      <c r="R14" s="109">
        <v>3686.7</v>
      </c>
      <c r="S14" s="109">
        <v>3806.7</v>
      </c>
      <c r="T14" s="109">
        <v>3906.7</v>
      </c>
      <c r="V14" s="109">
        <f t="shared" si="0"/>
        <v>520</v>
      </c>
    </row>
    <row r="15" spans="1:22" x14ac:dyDescent="0.35">
      <c r="A15" s="105" t="s">
        <v>126</v>
      </c>
      <c r="B15" s="106">
        <v>59</v>
      </c>
      <c r="C15" s="106">
        <v>54</v>
      </c>
      <c r="D15" s="106">
        <v>51.8</v>
      </c>
      <c r="E15" s="106">
        <v>48.7</v>
      </c>
      <c r="F15" s="106">
        <v>48.9</v>
      </c>
      <c r="G15" s="106">
        <v>53</v>
      </c>
      <c r="H15" s="106">
        <v>54.9</v>
      </c>
      <c r="I15" s="106">
        <v>55</v>
      </c>
      <c r="J15" s="106">
        <v>55</v>
      </c>
      <c r="K15" s="106">
        <v>72</v>
      </c>
      <c r="L15" s="106">
        <v>56.1</v>
      </c>
      <c r="M15" s="106">
        <v>70</v>
      </c>
      <c r="N15" s="106">
        <v>70</v>
      </c>
      <c r="O15" s="106">
        <v>71.5</v>
      </c>
      <c r="P15" s="106">
        <v>72.5</v>
      </c>
      <c r="Q15" s="106">
        <v>72.900000000000006</v>
      </c>
      <c r="R15" s="106">
        <v>73.180000000000007</v>
      </c>
      <c r="S15" s="106">
        <v>73.376000000000005</v>
      </c>
      <c r="T15" s="106">
        <v>73.513200000000012</v>
      </c>
      <c r="V15" s="107">
        <f t="shared" si="0"/>
        <v>2.0132000000000119</v>
      </c>
    </row>
    <row r="16" spans="1:22" x14ac:dyDescent="0.35">
      <c r="A16" s="108" t="s">
        <v>127</v>
      </c>
      <c r="B16" s="109">
        <v>870</v>
      </c>
      <c r="C16" s="109">
        <v>872.6</v>
      </c>
      <c r="D16" s="109">
        <v>850.8</v>
      </c>
      <c r="E16" s="109">
        <v>905</v>
      </c>
      <c r="F16" s="109">
        <v>947.5</v>
      </c>
      <c r="G16" s="109">
        <v>1016.5</v>
      </c>
      <c r="H16" s="109">
        <v>1043.9000000000001</v>
      </c>
      <c r="I16" s="109">
        <v>1112.8</v>
      </c>
      <c r="J16" s="109">
        <v>1281.9000000000001</v>
      </c>
      <c r="K16" s="109">
        <v>1312.7</v>
      </c>
      <c r="L16" s="109">
        <v>1422</v>
      </c>
      <c r="M16" s="109">
        <v>1526.9</v>
      </c>
      <c r="N16" s="109">
        <v>1580.3</v>
      </c>
      <c r="O16" s="109">
        <v>1650.3</v>
      </c>
      <c r="P16" s="109">
        <v>1710.3</v>
      </c>
      <c r="Q16" s="109">
        <v>1750.3</v>
      </c>
      <c r="R16" s="109">
        <v>1810.3</v>
      </c>
      <c r="S16" s="109">
        <v>1890.3</v>
      </c>
      <c r="T16" s="109">
        <v>1970.3</v>
      </c>
      <c r="V16" s="109">
        <f t="shared" si="0"/>
        <v>320</v>
      </c>
    </row>
    <row r="17" spans="1:23" x14ac:dyDescent="0.35">
      <c r="A17" s="105" t="s">
        <v>128</v>
      </c>
      <c r="B17" s="106">
        <v>0</v>
      </c>
      <c r="C17" s="106">
        <v>0</v>
      </c>
      <c r="D17" s="106">
        <v>0</v>
      </c>
      <c r="E17" s="106">
        <v>0</v>
      </c>
      <c r="F17" s="106">
        <v>0</v>
      </c>
      <c r="G17" s="106">
        <v>0</v>
      </c>
      <c r="H17" s="106">
        <v>0</v>
      </c>
      <c r="I17" s="106">
        <v>0</v>
      </c>
      <c r="J17" s="106">
        <v>0</v>
      </c>
      <c r="K17" s="106">
        <v>0</v>
      </c>
      <c r="L17" s="106">
        <v>0</v>
      </c>
      <c r="M17" s="106">
        <v>0</v>
      </c>
      <c r="N17" s="106">
        <v>0</v>
      </c>
      <c r="O17" s="106">
        <v>0</v>
      </c>
      <c r="P17" s="106">
        <v>0</v>
      </c>
      <c r="Q17" s="106">
        <v>0</v>
      </c>
      <c r="R17" s="106">
        <v>0</v>
      </c>
      <c r="S17" s="106">
        <v>0</v>
      </c>
      <c r="T17" s="106">
        <v>0</v>
      </c>
      <c r="V17" s="107">
        <f t="shared" si="0"/>
        <v>0</v>
      </c>
    </row>
    <row r="18" spans="1:23" x14ac:dyDescent="0.35">
      <c r="A18" s="108" t="s">
        <v>129</v>
      </c>
      <c r="B18" s="109">
        <v>0</v>
      </c>
      <c r="C18" s="109">
        <v>0</v>
      </c>
      <c r="D18" s="109">
        <v>0</v>
      </c>
      <c r="E18" s="109">
        <v>0</v>
      </c>
      <c r="F18" s="109">
        <v>0</v>
      </c>
      <c r="G18" s="109">
        <v>0</v>
      </c>
      <c r="H18" s="109">
        <v>0</v>
      </c>
      <c r="I18" s="109">
        <v>0</v>
      </c>
      <c r="J18" s="109">
        <v>0</v>
      </c>
      <c r="K18" s="109">
        <v>0</v>
      </c>
      <c r="L18" s="109">
        <v>0</v>
      </c>
      <c r="M18" s="109">
        <v>0</v>
      </c>
      <c r="N18" s="109">
        <v>0</v>
      </c>
      <c r="O18" s="109">
        <v>0</v>
      </c>
      <c r="P18" s="109">
        <v>0</v>
      </c>
      <c r="Q18" s="109">
        <v>0</v>
      </c>
      <c r="R18" s="109">
        <v>0</v>
      </c>
      <c r="S18" s="109">
        <v>0</v>
      </c>
      <c r="T18" s="109">
        <v>0</v>
      </c>
      <c r="V18" s="109">
        <f t="shared" si="0"/>
        <v>0</v>
      </c>
    </row>
    <row r="19" spans="1:23" x14ac:dyDescent="0.35">
      <c r="A19" s="105" t="s">
        <v>130</v>
      </c>
      <c r="B19" s="106">
        <v>0</v>
      </c>
      <c r="C19" s="106">
        <v>0</v>
      </c>
      <c r="D19" s="106">
        <v>0</v>
      </c>
      <c r="E19" s="106">
        <v>0</v>
      </c>
      <c r="F19" s="106">
        <v>0</v>
      </c>
      <c r="G19" s="106">
        <v>0</v>
      </c>
      <c r="H19" s="106">
        <v>0</v>
      </c>
      <c r="I19" s="106">
        <v>0</v>
      </c>
      <c r="J19" s="106">
        <v>0</v>
      </c>
      <c r="K19" s="106">
        <v>0</v>
      </c>
      <c r="L19" s="106">
        <v>0</v>
      </c>
      <c r="M19" s="106">
        <v>0</v>
      </c>
      <c r="N19" s="106">
        <v>0</v>
      </c>
      <c r="O19" s="106">
        <v>0</v>
      </c>
      <c r="P19" s="106">
        <v>0</v>
      </c>
      <c r="Q19" s="106">
        <v>0</v>
      </c>
      <c r="R19" s="106">
        <v>0</v>
      </c>
      <c r="S19" s="106">
        <v>0</v>
      </c>
      <c r="T19" s="106">
        <v>0</v>
      </c>
      <c r="V19" s="107">
        <f t="shared" si="0"/>
        <v>0</v>
      </c>
    </row>
    <row r="20" spans="1:23" x14ac:dyDescent="0.35">
      <c r="A20" s="108" t="s">
        <v>131</v>
      </c>
      <c r="B20" s="109">
        <v>0</v>
      </c>
      <c r="C20" s="109">
        <v>0</v>
      </c>
      <c r="D20" s="109">
        <v>0</v>
      </c>
      <c r="E20" s="109">
        <v>0</v>
      </c>
      <c r="F20" s="109">
        <v>0</v>
      </c>
      <c r="G20" s="109">
        <v>0</v>
      </c>
      <c r="H20" s="109">
        <v>0</v>
      </c>
      <c r="I20" s="109">
        <v>0</v>
      </c>
      <c r="J20" s="109">
        <v>0</v>
      </c>
      <c r="K20" s="109">
        <v>0</v>
      </c>
      <c r="L20" s="109">
        <v>0</v>
      </c>
      <c r="M20" s="109">
        <v>0</v>
      </c>
      <c r="N20" s="109">
        <v>0</v>
      </c>
      <c r="O20" s="109">
        <v>0</v>
      </c>
      <c r="P20" s="109">
        <v>0</v>
      </c>
      <c r="Q20" s="109">
        <v>0</v>
      </c>
      <c r="R20" s="109">
        <v>0</v>
      </c>
      <c r="S20" s="109">
        <v>0</v>
      </c>
      <c r="T20" s="109">
        <v>0</v>
      </c>
      <c r="V20" s="109">
        <f t="shared" si="0"/>
        <v>0</v>
      </c>
    </row>
    <row r="21" spans="1:23" x14ac:dyDescent="0.35">
      <c r="A21" s="105" t="s">
        <v>132</v>
      </c>
      <c r="B21" s="106">
        <v>0</v>
      </c>
      <c r="C21" s="106">
        <v>0</v>
      </c>
      <c r="D21" s="106">
        <v>0</v>
      </c>
      <c r="E21" s="106">
        <v>0</v>
      </c>
      <c r="F21" s="106">
        <v>0</v>
      </c>
      <c r="G21" s="106">
        <v>0</v>
      </c>
      <c r="H21" s="106">
        <v>0</v>
      </c>
      <c r="I21" s="106">
        <v>0</v>
      </c>
      <c r="J21" s="106">
        <v>0</v>
      </c>
      <c r="K21" s="106">
        <v>0</v>
      </c>
      <c r="L21" s="106">
        <v>0</v>
      </c>
      <c r="M21" s="106">
        <v>0</v>
      </c>
      <c r="N21" s="106">
        <v>0</v>
      </c>
      <c r="O21" s="106">
        <v>0</v>
      </c>
      <c r="P21" s="106">
        <v>0</v>
      </c>
      <c r="Q21" s="106">
        <v>0</v>
      </c>
      <c r="R21" s="106">
        <v>0</v>
      </c>
      <c r="S21" s="106">
        <v>0</v>
      </c>
      <c r="T21" s="106">
        <v>0</v>
      </c>
      <c r="V21" s="107">
        <f t="shared" si="0"/>
        <v>0</v>
      </c>
    </row>
    <row r="22" spans="1:23" x14ac:dyDescent="0.35">
      <c r="A22" s="108" t="s">
        <v>133</v>
      </c>
      <c r="B22" s="109">
        <v>0</v>
      </c>
      <c r="C22" s="109">
        <v>0</v>
      </c>
      <c r="D22" s="109">
        <v>0</v>
      </c>
      <c r="E22" s="109">
        <v>0</v>
      </c>
      <c r="F22" s="109">
        <v>0</v>
      </c>
      <c r="G22" s="109">
        <v>0</v>
      </c>
      <c r="H22" s="109">
        <v>0</v>
      </c>
      <c r="I22" s="109">
        <v>0</v>
      </c>
      <c r="J22" s="109">
        <v>0</v>
      </c>
      <c r="K22" s="109">
        <v>0</v>
      </c>
      <c r="L22" s="109">
        <v>0</v>
      </c>
      <c r="M22" s="109">
        <v>0</v>
      </c>
      <c r="N22" s="109">
        <v>0</v>
      </c>
      <c r="O22" s="109">
        <v>0</v>
      </c>
      <c r="P22" s="109">
        <v>0</v>
      </c>
      <c r="Q22" s="109">
        <v>0</v>
      </c>
      <c r="R22" s="109">
        <v>0</v>
      </c>
      <c r="S22" s="109">
        <v>0</v>
      </c>
      <c r="T22" s="109">
        <v>0</v>
      </c>
      <c r="V22" s="109">
        <f t="shared" si="0"/>
        <v>0</v>
      </c>
    </row>
    <row r="23" spans="1:23" x14ac:dyDescent="0.35">
      <c r="A23" s="105" t="s">
        <v>134</v>
      </c>
      <c r="B23" s="106">
        <v>197.1</v>
      </c>
      <c r="C23" s="106">
        <v>232</v>
      </c>
      <c r="D23" s="106">
        <v>219.7</v>
      </c>
      <c r="E23" s="106">
        <v>253.6</v>
      </c>
      <c r="F23" s="106">
        <v>273.10000000000002</v>
      </c>
      <c r="G23" s="106">
        <v>343.1</v>
      </c>
      <c r="H23" s="106">
        <v>383.6</v>
      </c>
      <c r="I23" s="106">
        <v>444.6</v>
      </c>
      <c r="J23" s="106">
        <v>546.4</v>
      </c>
      <c r="K23" s="106">
        <v>627.29999999999995</v>
      </c>
      <c r="L23" s="106">
        <v>673.7</v>
      </c>
      <c r="M23" s="106">
        <v>565</v>
      </c>
      <c r="N23" s="106">
        <v>693.8</v>
      </c>
      <c r="O23" s="106">
        <v>743.8</v>
      </c>
      <c r="P23" s="106">
        <v>793.8</v>
      </c>
      <c r="Q23" s="106">
        <v>843.8</v>
      </c>
      <c r="R23" s="106">
        <v>893.8</v>
      </c>
      <c r="S23" s="106">
        <v>943.8</v>
      </c>
      <c r="T23" s="106">
        <v>983.8</v>
      </c>
      <c r="V23" s="107">
        <f t="shared" si="0"/>
        <v>240</v>
      </c>
    </row>
    <row r="24" spans="1:23" x14ac:dyDescent="0.35">
      <c r="A24" s="108" t="s">
        <v>135</v>
      </c>
      <c r="B24" s="109">
        <v>375</v>
      </c>
      <c r="C24" s="109">
        <v>382.5</v>
      </c>
      <c r="D24" s="109">
        <v>384.4</v>
      </c>
      <c r="E24" s="109">
        <v>421.5</v>
      </c>
      <c r="F24" s="109">
        <v>387.4</v>
      </c>
      <c r="G24" s="109">
        <v>502.1</v>
      </c>
      <c r="H24" s="109">
        <v>518.20000000000005</v>
      </c>
      <c r="I24" s="109">
        <v>559.70000000000005</v>
      </c>
      <c r="J24" s="109">
        <v>586</v>
      </c>
      <c r="K24" s="109">
        <v>662.2</v>
      </c>
      <c r="L24" s="109">
        <v>749.6</v>
      </c>
      <c r="M24" s="109">
        <v>786.3</v>
      </c>
      <c r="N24" s="109">
        <v>821.7</v>
      </c>
      <c r="O24" s="109">
        <v>856.7</v>
      </c>
      <c r="P24" s="109">
        <v>886.7</v>
      </c>
      <c r="Q24" s="109">
        <v>916.7</v>
      </c>
      <c r="R24" s="109">
        <v>951.7</v>
      </c>
      <c r="S24" s="109">
        <v>986.7</v>
      </c>
      <c r="T24" s="109">
        <v>1011.7</v>
      </c>
      <c r="V24" s="109">
        <f t="shared" si="0"/>
        <v>155</v>
      </c>
    </row>
    <row r="25" spans="1:23" x14ac:dyDescent="0.35">
      <c r="A25" s="105" t="s">
        <v>136</v>
      </c>
      <c r="B25" s="106">
        <v>355.7</v>
      </c>
      <c r="C25" s="106">
        <v>309.5</v>
      </c>
      <c r="D25" s="106">
        <v>267.7</v>
      </c>
      <c r="E25" s="106">
        <v>331.6</v>
      </c>
      <c r="F25" s="106">
        <v>311.39999999999998</v>
      </c>
      <c r="G25" s="106">
        <v>364.3</v>
      </c>
      <c r="H25" s="106">
        <v>404.7</v>
      </c>
      <c r="I25" s="106">
        <v>451.2</v>
      </c>
      <c r="J25" s="106">
        <v>549.6</v>
      </c>
      <c r="K25" s="106">
        <v>748.4</v>
      </c>
      <c r="L25" s="106">
        <v>849.6</v>
      </c>
      <c r="M25" s="106">
        <v>870.8</v>
      </c>
      <c r="N25" s="106">
        <v>964</v>
      </c>
      <c r="O25" s="106">
        <v>992</v>
      </c>
      <c r="P25" s="106">
        <v>1037</v>
      </c>
      <c r="Q25" s="106">
        <v>1097</v>
      </c>
      <c r="R25" s="106">
        <v>1177</v>
      </c>
      <c r="S25" s="106">
        <v>1287</v>
      </c>
      <c r="T25" s="106">
        <v>1387</v>
      </c>
      <c r="V25" s="107">
        <f t="shared" si="0"/>
        <v>395</v>
      </c>
      <c r="W25" s="2"/>
    </row>
    <row r="26" spans="1:23" x14ac:dyDescent="0.35">
      <c r="A26" s="108" t="s">
        <v>137</v>
      </c>
      <c r="B26" s="109">
        <v>69</v>
      </c>
      <c r="C26" s="109">
        <v>79.7</v>
      </c>
      <c r="D26" s="109">
        <v>47</v>
      </c>
      <c r="E26" s="109">
        <v>71.099999999999994</v>
      </c>
      <c r="F26" s="109">
        <v>72.2</v>
      </c>
      <c r="G26" s="109">
        <v>86.9</v>
      </c>
      <c r="H26" s="109">
        <v>104.8</v>
      </c>
      <c r="I26" s="109">
        <v>119.2</v>
      </c>
      <c r="J26" s="109">
        <v>172.2</v>
      </c>
      <c r="K26" s="109">
        <v>221.4</v>
      </c>
      <c r="L26" s="109">
        <v>336.3</v>
      </c>
      <c r="M26" s="109">
        <v>428.9</v>
      </c>
      <c r="N26" s="109">
        <v>500.1</v>
      </c>
      <c r="O26" s="109">
        <v>545.1</v>
      </c>
      <c r="P26" s="109">
        <v>610.1</v>
      </c>
      <c r="Q26" s="109">
        <v>690.1</v>
      </c>
      <c r="R26" s="109">
        <v>820.1</v>
      </c>
      <c r="S26" s="109">
        <v>980.1</v>
      </c>
      <c r="T26" s="109">
        <v>1130.0999999999999</v>
      </c>
      <c r="V26" s="109">
        <f t="shared" si="0"/>
        <v>584.99999999999989</v>
      </c>
    </row>
    <row r="27" spans="1:23" x14ac:dyDescent="0.35">
      <c r="A27" s="105" t="s">
        <v>138</v>
      </c>
      <c r="B27" s="106">
        <v>0</v>
      </c>
      <c r="C27" s="106">
        <v>0</v>
      </c>
      <c r="D27" s="106">
        <v>0</v>
      </c>
      <c r="E27" s="106">
        <v>0</v>
      </c>
      <c r="F27" s="106">
        <v>0</v>
      </c>
      <c r="G27" s="106">
        <v>0</v>
      </c>
      <c r="H27" s="106">
        <v>0</v>
      </c>
      <c r="I27" s="106">
        <v>0</v>
      </c>
      <c r="J27" s="106">
        <v>1.5</v>
      </c>
      <c r="K27" s="106">
        <v>2</v>
      </c>
      <c r="L27" s="106">
        <v>2.5</v>
      </c>
      <c r="M27" s="106">
        <v>3.5</v>
      </c>
      <c r="N27" s="106">
        <v>5.5</v>
      </c>
      <c r="O27" s="106">
        <v>7.5</v>
      </c>
      <c r="P27" s="106">
        <v>9.5</v>
      </c>
      <c r="Q27" s="106">
        <v>11.5</v>
      </c>
      <c r="R27" s="106">
        <v>13.5</v>
      </c>
      <c r="S27" s="106">
        <v>13.5</v>
      </c>
      <c r="T27" s="106">
        <v>13.5</v>
      </c>
      <c r="V27" s="107">
        <f t="shared" si="0"/>
        <v>6</v>
      </c>
    </row>
    <row r="28" spans="1:23" x14ac:dyDescent="0.35">
      <c r="A28" s="108" t="s">
        <v>139</v>
      </c>
      <c r="B28" s="109">
        <v>74.400000000000006</v>
      </c>
      <c r="C28" s="109">
        <v>106.4</v>
      </c>
      <c r="D28" s="109">
        <v>90.4</v>
      </c>
      <c r="E28" s="109">
        <v>99.8</v>
      </c>
      <c r="F28" s="109">
        <v>106</v>
      </c>
      <c r="G28" s="109">
        <v>122.3</v>
      </c>
      <c r="H28" s="109">
        <v>132.30000000000001</v>
      </c>
      <c r="I28" s="109">
        <v>143.5</v>
      </c>
      <c r="J28" s="109">
        <v>167.7</v>
      </c>
      <c r="K28" s="109">
        <v>191.1</v>
      </c>
      <c r="L28" s="109">
        <v>231.5</v>
      </c>
      <c r="M28" s="109">
        <v>252.6</v>
      </c>
      <c r="N28" s="109">
        <v>296</v>
      </c>
      <c r="O28" s="109">
        <v>311.7</v>
      </c>
      <c r="P28" s="109">
        <v>341.7</v>
      </c>
      <c r="Q28" s="109">
        <v>381.7</v>
      </c>
      <c r="R28" s="109">
        <v>451.7</v>
      </c>
      <c r="S28" s="109">
        <v>531.70000000000005</v>
      </c>
      <c r="T28" s="109">
        <v>611.70000000000005</v>
      </c>
      <c r="V28" s="109">
        <f t="shared" si="0"/>
        <v>300.00000000000006</v>
      </c>
    </row>
    <row r="29" spans="1:23" x14ac:dyDescent="0.35">
      <c r="A29" s="105" t="s">
        <v>140</v>
      </c>
      <c r="B29" s="106">
        <v>0</v>
      </c>
      <c r="C29" s="106">
        <v>0</v>
      </c>
      <c r="D29" s="106">
        <v>0</v>
      </c>
      <c r="E29" s="106">
        <v>0</v>
      </c>
      <c r="F29" s="106">
        <v>0</v>
      </c>
      <c r="G29" s="106">
        <v>0</v>
      </c>
      <c r="H29" s="106">
        <v>0</v>
      </c>
      <c r="I29" s="106">
        <v>0</v>
      </c>
      <c r="J29" s="106">
        <v>0</v>
      </c>
      <c r="K29" s="106">
        <v>0</v>
      </c>
      <c r="L29" s="106">
        <v>0</v>
      </c>
      <c r="M29" s="106">
        <v>0</v>
      </c>
      <c r="N29" s="106">
        <v>0</v>
      </c>
      <c r="O29" s="106">
        <v>0.6</v>
      </c>
      <c r="P29" s="106">
        <v>0.6</v>
      </c>
      <c r="Q29" s="106">
        <v>0.6</v>
      </c>
      <c r="R29" s="106">
        <v>0.6</v>
      </c>
      <c r="S29" s="106">
        <v>0.6</v>
      </c>
      <c r="T29" s="106">
        <v>0.6</v>
      </c>
      <c r="V29" s="107">
        <f t="shared" si="0"/>
        <v>0</v>
      </c>
    </row>
    <row r="30" spans="1:23" x14ac:dyDescent="0.35">
      <c r="A30" s="108" t="s">
        <v>141</v>
      </c>
      <c r="B30" s="109">
        <v>2.8</v>
      </c>
      <c r="C30" s="109">
        <v>1.9</v>
      </c>
      <c r="D30" s="109">
        <v>0</v>
      </c>
      <c r="E30" s="109">
        <v>0</v>
      </c>
      <c r="F30" s="109">
        <v>0</v>
      </c>
      <c r="G30" s="109">
        <v>0</v>
      </c>
      <c r="H30" s="109">
        <v>0</v>
      </c>
      <c r="I30" s="109">
        <v>0</v>
      </c>
      <c r="J30" s="109">
        <v>0</v>
      </c>
      <c r="K30" s="109">
        <v>0</v>
      </c>
      <c r="L30" s="109">
        <v>0</v>
      </c>
      <c r="M30" s="109">
        <v>0</v>
      </c>
      <c r="N30" s="109">
        <v>0</v>
      </c>
      <c r="O30" s="109">
        <v>0.7</v>
      </c>
      <c r="P30" s="109">
        <v>0.7</v>
      </c>
      <c r="Q30" s="109">
        <v>0.7</v>
      </c>
      <c r="R30" s="109">
        <v>0.7</v>
      </c>
      <c r="S30" s="109">
        <v>0.7</v>
      </c>
      <c r="T30" s="109">
        <v>0.7</v>
      </c>
      <c r="V30" s="109">
        <f t="shared" si="0"/>
        <v>0</v>
      </c>
    </row>
    <row r="31" spans="1:23" x14ac:dyDescent="0.35">
      <c r="A31" s="110" t="s">
        <v>142</v>
      </c>
      <c r="B31" s="106">
        <v>20</v>
      </c>
      <c r="C31" s="106">
        <v>22</v>
      </c>
      <c r="D31" s="106">
        <v>18</v>
      </c>
      <c r="E31" s="106">
        <v>15</v>
      </c>
      <c r="F31" s="106">
        <v>8</v>
      </c>
      <c r="G31" s="106">
        <v>1.4</v>
      </c>
      <c r="H31" s="106">
        <v>3.7</v>
      </c>
      <c r="I31" s="106">
        <v>3.7</v>
      </c>
      <c r="J31" s="106">
        <v>12</v>
      </c>
      <c r="K31" s="106">
        <v>18</v>
      </c>
      <c r="L31" s="106">
        <v>23.8</v>
      </c>
      <c r="M31" s="106">
        <v>24</v>
      </c>
      <c r="N31" s="106">
        <v>30</v>
      </c>
      <c r="O31" s="106">
        <v>40</v>
      </c>
      <c r="P31" s="106">
        <v>40.25</v>
      </c>
      <c r="Q31" s="106">
        <v>40.5</v>
      </c>
      <c r="R31" s="106">
        <v>40.75</v>
      </c>
      <c r="S31" s="106">
        <v>41</v>
      </c>
      <c r="T31" s="106">
        <v>41.25</v>
      </c>
      <c r="V31" s="107">
        <f t="shared" si="0"/>
        <v>1.25</v>
      </c>
    </row>
    <row r="32" spans="1:23" ht="15" thickBot="1" x14ac:dyDescent="0.4">
      <c r="A32" s="111" t="s">
        <v>143</v>
      </c>
      <c r="B32" s="112">
        <f t="shared" ref="B32" si="1">SUM(B5:B31)</f>
        <v>23301.1</v>
      </c>
      <c r="C32" s="112">
        <f t="shared" ref="C32:T32" si="2">SUM(C5:C31)</f>
        <v>22761.400000000005</v>
      </c>
      <c r="D32" s="112">
        <f t="shared" si="2"/>
        <v>20699.300000000003</v>
      </c>
      <c r="E32" s="112">
        <f t="shared" si="2"/>
        <v>21313.099999999995</v>
      </c>
      <c r="F32" s="112">
        <f t="shared" si="2"/>
        <v>21743.100000000002</v>
      </c>
      <c r="G32" s="112">
        <f t="shared" si="2"/>
        <v>23467.9</v>
      </c>
      <c r="H32" s="112">
        <f t="shared" si="2"/>
        <v>24181</v>
      </c>
      <c r="I32" s="112">
        <f t="shared" si="2"/>
        <v>25042.200000000004</v>
      </c>
      <c r="J32" s="112">
        <f t="shared" si="2"/>
        <v>27737.600000000006</v>
      </c>
      <c r="K32" s="112">
        <f t="shared" si="2"/>
        <v>30175.100000000006</v>
      </c>
      <c r="L32" s="112">
        <f t="shared" si="2"/>
        <v>32095.399999999994</v>
      </c>
      <c r="M32" s="112">
        <f t="shared" si="2"/>
        <v>33255.4</v>
      </c>
      <c r="N32" s="112">
        <f t="shared" si="2"/>
        <v>33895.999999999993</v>
      </c>
      <c r="O32" s="112">
        <f t="shared" si="2"/>
        <v>35074.69999999999</v>
      </c>
      <c r="P32" s="112">
        <f t="shared" si="2"/>
        <v>36307.94999999999</v>
      </c>
      <c r="Q32" s="112">
        <f t="shared" si="2"/>
        <v>37620.599999999991</v>
      </c>
      <c r="R32" s="112">
        <f t="shared" si="2"/>
        <v>39148.12999999999</v>
      </c>
      <c r="S32" s="112">
        <f t="shared" si="2"/>
        <v>40963.575999999986</v>
      </c>
      <c r="T32" s="112">
        <f t="shared" si="2"/>
        <v>42808.963199999991</v>
      </c>
      <c r="V32" s="112">
        <f t="shared" si="0"/>
        <v>7734.2632000000012</v>
      </c>
    </row>
    <row r="33" spans="1:22" x14ac:dyDescent="0.35">
      <c r="M33" s="113"/>
      <c r="N33" s="113"/>
      <c r="O33" s="113"/>
      <c r="P33" s="113"/>
      <c r="Q33" s="113"/>
      <c r="R33" s="113"/>
      <c r="S33" s="113"/>
    </row>
    <row r="34" spans="1:22" x14ac:dyDescent="0.35">
      <c r="A34" s="99"/>
      <c r="B34" s="224" t="s">
        <v>144</v>
      </c>
      <c r="C34" s="225"/>
      <c r="D34" s="225"/>
      <c r="E34" s="225"/>
      <c r="F34" s="225"/>
      <c r="G34" s="225"/>
      <c r="H34" s="225"/>
      <c r="I34" s="225"/>
      <c r="J34" s="225"/>
      <c r="K34" s="225"/>
      <c r="L34" s="225"/>
      <c r="M34" s="225"/>
      <c r="N34" s="225"/>
      <c r="O34" s="225"/>
      <c r="P34" s="225"/>
      <c r="Q34" s="100"/>
      <c r="R34" s="100"/>
      <c r="S34" s="100"/>
      <c r="T34" s="100"/>
      <c r="U34" s="100"/>
      <c r="V34" s="100"/>
    </row>
    <row r="35" spans="1:22" x14ac:dyDescent="0.35">
      <c r="A35" s="102" t="s">
        <v>104</v>
      </c>
      <c r="B35" s="103" t="s">
        <v>105</v>
      </c>
      <c r="C35" s="103" t="s">
        <v>106</v>
      </c>
      <c r="D35" s="103" t="s">
        <v>107</v>
      </c>
      <c r="E35" s="103" t="s">
        <v>108</v>
      </c>
      <c r="F35" s="103" t="s">
        <v>109</v>
      </c>
      <c r="G35" s="103" t="s">
        <v>110</v>
      </c>
      <c r="H35" s="103" t="s">
        <v>111</v>
      </c>
      <c r="I35" s="103" t="s">
        <v>112</v>
      </c>
      <c r="J35" s="103" t="s">
        <v>113</v>
      </c>
      <c r="K35" s="103" t="s">
        <v>114</v>
      </c>
      <c r="L35" s="103" t="s">
        <v>78</v>
      </c>
      <c r="M35" s="103" t="s">
        <v>41</v>
      </c>
      <c r="N35" s="103" t="s">
        <v>71</v>
      </c>
      <c r="O35" s="103" t="s">
        <v>74</v>
      </c>
      <c r="P35" s="103" t="s">
        <v>75</v>
      </c>
      <c r="Q35" s="103" t="s">
        <v>76</v>
      </c>
      <c r="R35" s="103" t="s">
        <v>42</v>
      </c>
      <c r="S35" s="104" t="s">
        <v>72</v>
      </c>
      <c r="T35" s="104" t="s">
        <v>79</v>
      </c>
      <c r="V35" s="104" t="s">
        <v>145</v>
      </c>
    </row>
    <row r="36" spans="1:22" x14ac:dyDescent="0.35">
      <c r="A36" s="105" t="s">
        <v>116</v>
      </c>
      <c r="B36" s="106">
        <v>2854.8897999999999</v>
      </c>
      <c r="C36" s="106">
        <v>7776.1040000000003</v>
      </c>
      <c r="D36" s="106">
        <v>9924.6</v>
      </c>
      <c r="E36" s="106">
        <v>7775.3519999999999</v>
      </c>
      <c r="F36" s="106">
        <v>7912.5749999999998</v>
      </c>
      <c r="G36" s="106">
        <v>10218.834000000001</v>
      </c>
      <c r="H36" s="106">
        <v>11621.255999999999</v>
      </c>
      <c r="I36" s="106">
        <v>6526.6459999999997</v>
      </c>
      <c r="J36" s="106">
        <v>12534.8804</v>
      </c>
      <c r="K36" s="106">
        <v>12867.657999999999</v>
      </c>
      <c r="L36" s="106">
        <v>15457.844159999999</v>
      </c>
      <c r="M36" s="106">
        <v>16201.35</v>
      </c>
      <c r="N36" s="106">
        <v>18713.856</v>
      </c>
      <c r="O36" s="106">
        <v>18339.946199999998</v>
      </c>
      <c r="P36" s="106">
        <v>18758.72</v>
      </c>
      <c r="Q36" s="106">
        <v>19541.576439585548</v>
      </c>
      <c r="R36" s="106">
        <v>20509.508846443634</v>
      </c>
      <c r="S36" s="106">
        <v>21603.67851089211</v>
      </c>
      <c r="T36" s="106">
        <v>22727.214580942316</v>
      </c>
      <c r="V36" s="107">
        <f>T36-O36</f>
        <v>4387.2683809423179</v>
      </c>
    </row>
    <row r="37" spans="1:22" x14ac:dyDescent="0.35">
      <c r="A37" s="108" t="s">
        <v>117</v>
      </c>
      <c r="B37" s="109">
        <v>644</v>
      </c>
      <c r="C37" s="109">
        <v>827.52</v>
      </c>
      <c r="D37" s="109">
        <v>1104.317</v>
      </c>
      <c r="E37" s="109">
        <v>946.56899999999996</v>
      </c>
      <c r="F37" s="109">
        <v>974.80899999999997</v>
      </c>
      <c r="G37" s="109">
        <v>1345.1759999999999</v>
      </c>
      <c r="H37" s="109">
        <v>1489.15</v>
      </c>
      <c r="I37" s="109">
        <v>1084.886</v>
      </c>
      <c r="J37" s="109">
        <v>1578.5</v>
      </c>
      <c r="K37" s="109">
        <v>1644.3810000000001</v>
      </c>
      <c r="L37" s="109">
        <v>1920.32</v>
      </c>
      <c r="M37" s="109">
        <v>2135.2330999999999</v>
      </c>
      <c r="N37" s="109">
        <v>2292.6320000000001</v>
      </c>
      <c r="O37" s="109">
        <v>2360.136</v>
      </c>
      <c r="P37" s="109">
        <v>2408.6999999999998</v>
      </c>
      <c r="Q37" s="109">
        <v>2517.7197610236385</v>
      </c>
      <c r="R37" s="109">
        <v>2629.5750026626906</v>
      </c>
      <c r="S37" s="109">
        <v>2707.6489114861592</v>
      </c>
      <c r="T37" s="109">
        <v>2787.5292647326951</v>
      </c>
      <c r="V37" s="109">
        <f t="shared" ref="V37:V63" si="3">T37-O37</f>
        <v>427.39326473269512</v>
      </c>
    </row>
    <row r="38" spans="1:22" x14ac:dyDescent="0.35">
      <c r="A38" s="105" t="s">
        <v>118</v>
      </c>
      <c r="B38" s="106">
        <v>9707.2559999999976</v>
      </c>
      <c r="C38" s="106">
        <v>9645.6149999999998</v>
      </c>
      <c r="D38" s="106">
        <v>11915.6075</v>
      </c>
      <c r="E38" s="106">
        <v>11896.104300000001</v>
      </c>
      <c r="F38" s="106">
        <v>9509.7204000000002</v>
      </c>
      <c r="G38" s="106">
        <v>14078.7289</v>
      </c>
      <c r="H38" s="106">
        <v>15424.08</v>
      </c>
      <c r="I38" s="106">
        <v>10941.8518</v>
      </c>
      <c r="J38" s="106">
        <v>15912.374400000001</v>
      </c>
      <c r="K38" s="106">
        <v>14780.68</v>
      </c>
      <c r="L38" s="106">
        <v>17210.4912</v>
      </c>
      <c r="M38" s="106">
        <v>16844.517</v>
      </c>
      <c r="N38" s="106">
        <v>19586.257600000001</v>
      </c>
      <c r="O38" s="106">
        <v>18893.952000000001</v>
      </c>
      <c r="P38" s="106">
        <v>19484.5</v>
      </c>
      <c r="Q38" s="106">
        <v>20146.735224118831</v>
      </c>
      <c r="R38" s="106">
        <v>20824.991815923837</v>
      </c>
      <c r="S38" s="106">
        <v>21409.572875026701</v>
      </c>
      <c r="T38" s="106">
        <v>22007.398244822278</v>
      </c>
      <c r="V38" s="107">
        <f t="shared" si="3"/>
        <v>3113.4462448222766</v>
      </c>
    </row>
    <row r="39" spans="1:22" x14ac:dyDescent="0.35">
      <c r="A39" s="108" t="s">
        <v>119</v>
      </c>
      <c r="B39" s="109">
        <v>1730.4</v>
      </c>
      <c r="C39" s="109">
        <v>1654.6320000000001</v>
      </c>
      <c r="D39" s="109">
        <v>1437.528</v>
      </c>
      <c r="E39" s="109">
        <v>1446.5</v>
      </c>
      <c r="F39" s="109">
        <v>1306.4666999999999</v>
      </c>
      <c r="G39" s="109">
        <v>1586.1383999999998</v>
      </c>
      <c r="H39" s="109">
        <v>1708.4864</v>
      </c>
      <c r="I39" s="109">
        <v>1597.5568000000001</v>
      </c>
      <c r="J39" s="109">
        <v>2051.14</v>
      </c>
      <c r="K39" s="109">
        <v>1688.3181999999999</v>
      </c>
      <c r="L39" s="109">
        <v>2366.4960000000001</v>
      </c>
      <c r="M39" s="109">
        <v>2843.8016000000002</v>
      </c>
      <c r="N39" s="109">
        <v>3084.3085000000001</v>
      </c>
      <c r="O39" s="109">
        <v>3346.3679999999999</v>
      </c>
      <c r="P39" s="109">
        <v>3371.28</v>
      </c>
      <c r="Q39" s="109">
        <v>3625.4677002567682</v>
      </c>
      <c r="R39" s="109">
        <v>3852.7756663959008</v>
      </c>
      <c r="S39" s="109">
        <v>4155.5080217276918</v>
      </c>
      <c r="T39" s="109">
        <v>4431.6893257251058</v>
      </c>
      <c r="V39" s="109">
        <f t="shared" si="3"/>
        <v>1085.3213257251059</v>
      </c>
    </row>
    <row r="40" spans="1:22" x14ac:dyDescent="0.35">
      <c r="A40" s="105" t="s">
        <v>120</v>
      </c>
      <c r="B40" s="106">
        <v>0</v>
      </c>
      <c r="C40" s="106">
        <v>0</v>
      </c>
      <c r="D40" s="106">
        <v>0</v>
      </c>
      <c r="E40" s="106">
        <v>0</v>
      </c>
      <c r="F40" s="106">
        <v>0</v>
      </c>
      <c r="G40" s="106">
        <v>0</v>
      </c>
      <c r="H40" s="106">
        <v>0</v>
      </c>
      <c r="I40" s="106">
        <v>0</v>
      </c>
      <c r="J40" s="106">
        <v>0</v>
      </c>
      <c r="K40" s="106">
        <v>0</v>
      </c>
      <c r="L40" s="106">
        <v>0</v>
      </c>
      <c r="M40" s="106">
        <v>0</v>
      </c>
      <c r="N40" s="106">
        <v>0</v>
      </c>
      <c r="O40" s="106">
        <v>0</v>
      </c>
      <c r="P40" s="106">
        <v>0</v>
      </c>
      <c r="Q40" s="106">
        <v>0</v>
      </c>
      <c r="R40" s="106">
        <v>0</v>
      </c>
      <c r="S40" s="106">
        <v>0</v>
      </c>
      <c r="T40" s="106">
        <v>0</v>
      </c>
      <c r="V40" s="107">
        <f t="shared" si="3"/>
        <v>0</v>
      </c>
    </row>
    <row r="41" spans="1:22" x14ac:dyDescent="0.35">
      <c r="A41" s="108" t="s">
        <v>121</v>
      </c>
      <c r="B41" s="109">
        <v>3021.57</v>
      </c>
      <c r="C41" s="109">
        <v>2482.5059999999999</v>
      </c>
      <c r="D41" s="109">
        <v>2567.904</v>
      </c>
      <c r="E41" s="109">
        <v>2536.92</v>
      </c>
      <c r="F41" s="109">
        <v>2751.0651000000003</v>
      </c>
      <c r="G41" s="109">
        <v>2871.5419999999999</v>
      </c>
      <c r="H41" s="109">
        <v>2913.5644999999995</v>
      </c>
      <c r="I41" s="109">
        <v>3058.6880000000001</v>
      </c>
      <c r="J41" s="109">
        <v>3374.8119999999999</v>
      </c>
      <c r="K41" s="109">
        <v>3327.0434</v>
      </c>
      <c r="L41" s="109">
        <v>3506.9652000000001</v>
      </c>
      <c r="M41" s="109">
        <v>4731.1459999999997</v>
      </c>
      <c r="N41" s="109">
        <v>5067.2280000000001</v>
      </c>
      <c r="O41" s="109">
        <v>5362.56</v>
      </c>
      <c r="P41" s="109">
        <v>5113.68</v>
      </c>
      <c r="Q41" s="109">
        <v>5462.3355809341992</v>
      </c>
      <c r="R41" s="109">
        <v>5786.6538729290151</v>
      </c>
      <c r="S41" s="109">
        <v>6154.4125128716705</v>
      </c>
      <c r="T41" s="109">
        <v>6567.4432176408191</v>
      </c>
      <c r="V41" s="109">
        <f t="shared" si="3"/>
        <v>1204.8832176408187</v>
      </c>
    </row>
    <row r="42" spans="1:22" x14ac:dyDescent="0.35">
      <c r="A42" s="110" t="s">
        <v>122</v>
      </c>
      <c r="B42" s="106">
        <v>0</v>
      </c>
      <c r="C42" s="106">
        <v>0</v>
      </c>
      <c r="D42" s="106">
        <v>0</v>
      </c>
      <c r="E42" s="106">
        <v>0</v>
      </c>
      <c r="F42" s="106">
        <v>0</v>
      </c>
      <c r="G42" s="106">
        <v>0</v>
      </c>
      <c r="H42" s="106">
        <v>0</v>
      </c>
      <c r="I42" s="106">
        <v>0</v>
      </c>
      <c r="J42" s="106">
        <v>0</v>
      </c>
      <c r="K42" s="106">
        <v>0</v>
      </c>
      <c r="L42" s="106">
        <v>0</v>
      </c>
      <c r="M42" s="106">
        <v>0</v>
      </c>
      <c r="N42" s="106">
        <v>0</v>
      </c>
      <c r="O42" s="106">
        <v>0</v>
      </c>
      <c r="P42" s="106">
        <v>0</v>
      </c>
      <c r="Q42" s="106">
        <v>0</v>
      </c>
      <c r="R42" s="106">
        <v>0</v>
      </c>
      <c r="S42" s="106">
        <v>0</v>
      </c>
      <c r="T42" s="106">
        <v>0</v>
      </c>
      <c r="V42" s="107">
        <f t="shared" si="3"/>
        <v>0</v>
      </c>
    </row>
    <row r="43" spans="1:22" x14ac:dyDescent="0.35">
      <c r="A43" s="108" t="s">
        <v>123</v>
      </c>
      <c r="B43" s="109">
        <v>3862.5816</v>
      </c>
      <c r="C43" s="109">
        <v>4445.0879999999997</v>
      </c>
      <c r="D43" s="109">
        <v>4881.2510000000002</v>
      </c>
      <c r="E43" s="109">
        <v>4569.1646000000001</v>
      </c>
      <c r="F43" s="109">
        <v>4179.6887999999999</v>
      </c>
      <c r="G43" s="109">
        <v>5307.82</v>
      </c>
      <c r="H43" s="109">
        <v>5169.4137000000001</v>
      </c>
      <c r="I43" s="109">
        <v>4628.25</v>
      </c>
      <c r="J43" s="109">
        <v>5808.96</v>
      </c>
      <c r="K43" s="109">
        <v>6148</v>
      </c>
      <c r="L43" s="109">
        <v>7177.56</v>
      </c>
      <c r="M43" s="109">
        <v>7241.4</v>
      </c>
      <c r="N43" s="109">
        <v>8575.82</v>
      </c>
      <c r="O43" s="109">
        <v>9324.1440000000002</v>
      </c>
      <c r="P43" s="109">
        <v>9276.2999999999993</v>
      </c>
      <c r="Q43" s="109">
        <v>9925.120063295386</v>
      </c>
      <c r="R43" s="109">
        <v>10626.115990475086</v>
      </c>
      <c r="S43" s="109">
        <v>11381.305675354388</v>
      </c>
      <c r="T43" s="109">
        <v>12122.510988488695</v>
      </c>
      <c r="V43" s="109">
        <f t="shared" si="3"/>
        <v>2798.3669884886949</v>
      </c>
    </row>
    <row r="44" spans="1:22" x14ac:dyDescent="0.35">
      <c r="A44" s="105" t="s">
        <v>124</v>
      </c>
      <c r="B44" s="106">
        <v>17937.077600000001</v>
      </c>
      <c r="C44" s="106">
        <v>16700.376</v>
      </c>
      <c r="D44" s="106">
        <v>15359.025599999999</v>
      </c>
      <c r="E44" s="106">
        <v>17847.875</v>
      </c>
      <c r="F44" s="106">
        <v>17962.5124</v>
      </c>
      <c r="G44" s="106">
        <v>18766.8675</v>
      </c>
      <c r="H44" s="106">
        <v>20412.171999999999</v>
      </c>
      <c r="I44" s="106">
        <v>21848.965</v>
      </c>
      <c r="J44" s="106">
        <v>23532.781999999999</v>
      </c>
      <c r="K44" s="106">
        <v>26441.583300000002</v>
      </c>
      <c r="L44" s="106">
        <v>28411.71</v>
      </c>
      <c r="M44" s="106">
        <v>26844.18</v>
      </c>
      <c r="N44" s="106">
        <v>31044.923999999999</v>
      </c>
      <c r="O44" s="106">
        <v>32382.2772</v>
      </c>
      <c r="P44" s="106">
        <v>32990.495999999999</v>
      </c>
      <c r="Q44" s="106">
        <v>34704.345884590752</v>
      </c>
      <c r="R44" s="106">
        <v>36637.310241987478</v>
      </c>
      <c r="S44" s="106">
        <v>39150.71062010296</v>
      </c>
      <c r="T44" s="106">
        <v>42091.826020764318</v>
      </c>
      <c r="V44" s="107">
        <f t="shared" si="3"/>
        <v>9709.5488207643175</v>
      </c>
    </row>
    <row r="45" spans="1:22" x14ac:dyDescent="0.35">
      <c r="A45" s="108" t="s">
        <v>125</v>
      </c>
      <c r="B45" s="109">
        <v>6985.0879999999997</v>
      </c>
      <c r="C45" s="109">
        <v>6533.4539999999997</v>
      </c>
      <c r="D45" s="109">
        <v>6114.0060000000003</v>
      </c>
      <c r="E45" s="109">
        <v>6543.4594000000006</v>
      </c>
      <c r="F45" s="109">
        <v>6836.2335999999996</v>
      </c>
      <c r="G45" s="109">
        <v>7342.56</v>
      </c>
      <c r="H45" s="109">
        <v>8181.5839999999998</v>
      </c>
      <c r="I45" s="109">
        <v>8251.4639999999999</v>
      </c>
      <c r="J45" s="109">
        <v>8562.92</v>
      </c>
      <c r="K45" s="109">
        <v>8994.93</v>
      </c>
      <c r="L45" s="109">
        <v>8625.0499999999993</v>
      </c>
      <c r="M45" s="109">
        <v>10249.512000000001</v>
      </c>
      <c r="N45" s="109">
        <v>10819.05</v>
      </c>
      <c r="O45" s="109">
        <v>11460.5928</v>
      </c>
      <c r="P45" s="109">
        <v>11506.11</v>
      </c>
      <c r="Q45" s="109">
        <v>12022.434356981277</v>
      </c>
      <c r="R45" s="109">
        <v>12552.163352157801</v>
      </c>
      <c r="S45" s="109">
        <v>13164.7573121761</v>
      </c>
      <c r="T45" s="109">
        <v>13723.27258149197</v>
      </c>
      <c r="V45" s="109">
        <f t="shared" si="3"/>
        <v>2262.6797814919701</v>
      </c>
    </row>
    <row r="46" spans="1:22" x14ac:dyDescent="0.35">
      <c r="A46" s="105" t="s">
        <v>126</v>
      </c>
      <c r="B46" s="106">
        <v>188.68199999999999</v>
      </c>
      <c r="C46" s="106">
        <v>145.74600000000001</v>
      </c>
      <c r="D46" s="106">
        <v>140.48160000000001</v>
      </c>
      <c r="E46" s="106">
        <v>153.405</v>
      </c>
      <c r="F46" s="106">
        <v>156.47999999999999</v>
      </c>
      <c r="G46" s="106">
        <v>169.38800000000001</v>
      </c>
      <c r="H46" s="106">
        <v>175.68</v>
      </c>
      <c r="I46" s="106">
        <v>176</v>
      </c>
      <c r="J46" s="106">
        <v>186.72499999999999</v>
      </c>
      <c r="K46" s="106">
        <v>216</v>
      </c>
      <c r="L46" s="106">
        <v>147.3186</v>
      </c>
      <c r="M46" s="106">
        <v>231</v>
      </c>
      <c r="N46" s="106">
        <v>241.5</v>
      </c>
      <c r="O46" s="106">
        <v>246.67500000000001</v>
      </c>
      <c r="P46" s="106">
        <v>239.25</v>
      </c>
      <c r="Q46" s="106">
        <v>244.35705930909617</v>
      </c>
      <c r="R46" s="106">
        <v>249.15705484875576</v>
      </c>
      <c r="S46" s="106">
        <v>253.75712100723291</v>
      </c>
      <c r="T46" s="106">
        <v>258.23372205128004</v>
      </c>
      <c r="V46" s="107">
        <f t="shared" si="3"/>
        <v>11.558722051280029</v>
      </c>
    </row>
    <row r="47" spans="1:22" x14ac:dyDescent="0.35">
      <c r="A47" s="108" t="s">
        <v>127</v>
      </c>
      <c r="B47" s="109">
        <v>2401.1999999999998</v>
      </c>
      <c r="C47" s="109">
        <v>1991.2731999999999</v>
      </c>
      <c r="D47" s="109">
        <v>2297.16</v>
      </c>
      <c r="E47" s="109">
        <v>2747.58</v>
      </c>
      <c r="F47" s="109">
        <v>2418.02</v>
      </c>
      <c r="G47" s="109">
        <v>3110.49</v>
      </c>
      <c r="H47" s="109">
        <v>3507.5040000000004</v>
      </c>
      <c r="I47" s="109">
        <v>3182.6080000000002</v>
      </c>
      <c r="J47" s="109">
        <v>2691.99</v>
      </c>
      <c r="K47" s="109">
        <v>3308.0039999999999</v>
      </c>
      <c r="L47" s="109">
        <v>4180.68</v>
      </c>
      <c r="M47" s="109">
        <v>3211.0707000000002</v>
      </c>
      <c r="N47" s="109">
        <v>5123.3325999999997</v>
      </c>
      <c r="O47" s="109">
        <v>5941.08</v>
      </c>
      <c r="P47" s="109">
        <v>5815.02</v>
      </c>
      <c r="Q47" s="109">
        <v>6044.7011143933878</v>
      </c>
      <c r="R47" s="109">
        <v>6350.3302596966741</v>
      </c>
      <c r="S47" s="109">
        <v>6735.3460955605424</v>
      </c>
      <c r="T47" s="109">
        <v>7130.9101061708543</v>
      </c>
      <c r="V47" s="109">
        <f t="shared" si="3"/>
        <v>1189.8301061708544</v>
      </c>
    </row>
    <row r="48" spans="1:22" x14ac:dyDescent="0.35">
      <c r="A48" s="105" t="s">
        <v>128</v>
      </c>
      <c r="B48" s="106">
        <v>0</v>
      </c>
      <c r="C48" s="106">
        <v>0</v>
      </c>
      <c r="D48" s="106">
        <v>0</v>
      </c>
      <c r="E48" s="106">
        <v>0</v>
      </c>
      <c r="F48" s="106">
        <v>0</v>
      </c>
      <c r="G48" s="106">
        <v>0</v>
      </c>
      <c r="H48" s="106">
        <v>0</v>
      </c>
      <c r="I48" s="106">
        <v>0</v>
      </c>
      <c r="J48" s="106">
        <v>0</v>
      </c>
      <c r="K48" s="106">
        <v>0</v>
      </c>
      <c r="L48" s="106">
        <v>0</v>
      </c>
      <c r="M48" s="106">
        <v>0</v>
      </c>
      <c r="N48" s="106">
        <v>0</v>
      </c>
      <c r="O48" s="106">
        <v>0</v>
      </c>
      <c r="P48" s="106">
        <v>0</v>
      </c>
      <c r="Q48" s="106">
        <v>0</v>
      </c>
      <c r="R48" s="106">
        <v>0</v>
      </c>
      <c r="S48" s="106">
        <v>0</v>
      </c>
      <c r="T48" s="106">
        <v>0</v>
      </c>
      <c r="V48" s="107">
        <f t="shared" si="3"/>
        <v>0</v>
      </c>
    </row>
    <row r="49" spans="1:22" x14ac:dyDescent="0.35">
      <c r="A49" s="108" t="s">
        <v>129</v>
      </c>
      <c r="B49" s="109">
        <v>0</v>
      </c>
      <c r="C49" s="109">
        <v>0</v>
      </c>
      <c r="D49" s="109">
        <v>0</v>
      </c>
      <c r="E49" s="109">
        <v>0</v>
      </c>
      <c r="F49" s="109">
        <v>0</v>
      </c>
      <c r="G49" s="109">
        <v>0</v>
      </c>
      <c r="H49" s="109">
        <v>0</v>
      </c>
      <c r="I49" s="109">
        <v>0</v>
      </c>
      <c r="J49" s="109">
        <v>0</v>
      </c>
      <c r="K49" s="109">
        <v>0</v>
      </c>
      <c r="L49" s="109">
        <v>0</v>
      </c>
      <c r="M49" s="109">
        <v>0</v>
      </c>
      <c r="N49" s="109">
        <v>0</v>
      </c>
      <c r="O49" s="109">
        <v>0</v>
      </c>
      <c r="P49" s="109">
        <v>0</v>
      </c>
      <c r="Q49" s="109">
        <v>0</v>
      </c>
      <c r="R49" s="109">
        <v>0</v>
      </c>
      <c r="S49" s="109">
        <v>0</v>
      </c>
      <c r="T49" s="109">
        <v>0</v>
      </c>
      <c r="V49" s="109">
        <f t="shared" si="3"/>
        <v>0</v>
      </c>
    </row>
    <row r="50" spans="1:22" x14ac:dyDescent="0.35">
      <c r="A50" s="105" t="s">
        <v>130</v>
      </c>
      <c r="B50" s="106">
        <v>0</v>
      </c>
      <c r="C50" s="106">
        <v>0</v>
      </c>
      <c r="D50" s="106">
        <v>0</v>
      </c>
      <c r="E50" s="106">
        <v>0</v>
      </c>
      <c r="F50" s="106">
        <v>0</v>
      </c>
      <c r="G50" s="106">
        <v>0</v>
      </c>
      <c r="H50" s="106">
        <v>0</v>
      </c>
      <c r="I50" s="106">
        <v>0</v>
      </c>
      <c r="J50" s="106">
        <v>0</v>
      </c>
      <c r="K50" s="106">
        <v>0</v>
      </c>
      <c r="L50" s="106">
        <v>0</v>
      </c>
      <c r="M50" s="106">
        <v>0</v>
      </c>
      <c r="N50" s="106">
        <v>0</v>
      </c>
      <c r="O50" s="106">
        <v>0</v>
      </c>
      <c r="P50" s="106">
        <v>0</v>
      </c>
      <c r="Q50" s="106">
        <v>0</v>
      </c>
      <c r="R50" s="106">
        <v>0</v>
      </c>
      <c r="S50" s="106">
        <v>0</v>
      </c>
      <c r="T50" s="106">
        <v>0</v>
      </c>
      <c r="V50" s="107">
        <f t="shared" si="3"/>
        <v>0</v>
      </c>
    </row>
    <row r="51" spans="1:22" x14ac:dyDescent="0.35">
      <c r="A51" s="108" t="s">
        <v>131</v>
      </c>
      <c r="B51" s="109">
        <v>0</v>
      </c>
      <c r="C51" s="109">
        <v>0</v>
      </c>
      <c r="D51" s="109">
        <v>0</v>
      </c>
      <c r="E51" s="109">
        <v>0</v>
      </c>
      <c r="F51" s="109">
        <v>0</v>
      </c>
      <c r="G51" s="109">
        <v>0</v>
      </c>
      <c r="H51" s="109">
        <v>0</v>
      </c>
      <c r="I51" s="109">
        <v>0</v>
      </c>
      <c r="J51" s="109">
        <v>0</v>
      </c>
      <c r="K51" s="109">
        <v>0</v>
      </c>
      <c r="L51" s="109">
        <v>0</v>
      </c>
      <c r="M51" s="109">
        <v>0</v>
      </c>
      <c r="N51" s="109">
        <v>0</v>
      </c>
      <c r="O51" s="109">
        <v>0</v>
      </c>
      <c r="P51" s="109">
        <v>0</v>
      </c>
      <c r="Q51" s="109">
        <v>0</v>
      </c>
      <c r="R51" s="109">
        <v>0</v>
      </c>
      <c r="S51" s="109">
        <v>0</v>
      </c>
      <c r="T51" s="109">
        <v>0</v>
      </c>
      <c r="V51" s="109">
        <f t="shared" si="3"/>
        <v>0</v>
      </c>
    </row>
    <row r="52" spans="1:22" x14ac:dyDescent="0.35">
      <c r="A52" s="105" t="s">
        <v>132</v>
      </c>
      <c r="B52" s="106">
        <v>0</v>
      </c>
      <c r="C52" s="106">
        <v>0</v>
      </c>
      <c r="D52" s="106">
        <v>0</v>
      </c>
      <c r="E52" s="106">
        <v>0</v>
      </c>
      <c r="F52" s="106">
        <v>0</v>
      </c>
      <c r="G52" s="106">
        <v>0</v>
      </c>
      <c r="H52" s="106">
        <v>0</v>
      </c>
      <c r="I52" s="106">
        <v>0</v>
      </c>
      <c r="J52" s="106">
        <v>0</v>
      </c>
      <c r="K52" s="106">
        <v>0</v>
      </c>
      <c r="L52" s="106">
        <v>0</v>
      </c>
      <c r="M52" s="106">
        <v>0</v>
      </c>
      <c r="N52" s="106">
        <v>0</v>
      </c>
      <c r="O52" s="106">
        <v>0</v>
      </c>
      <c r="P52" s="106">
        <v>0</v>
      </c>
      <c r="Q52" s="106">
        <v>0</v>
      </c>
      <c r="R52" s="106">
        <v>0</v>
      </c>
      <c r="S52" s="106">
        <v>0</v>
      </c>
      <c r="T52" s="106">
        <v>0</v>
      </c>
      <c r="V52" s="107">
        <f t="shared" si="3"/>
        <v>0</v>
      </c>
    </row>
    <row r="53" spans="1:22" x14ac:dyDescent="0.35">
      <c r="A53" s="108" t="s">
        <v>133</v>
      </c>
      <c r="B53" s="109">
        <v>0</v>
      </c>
      <c r="C53" s="109">
        <v>0</v>
      </c>
      <c r="D53" s="109">
        <v>0</v>
      </c>
      <c r="E53" s="109">
        <v>0</v>
      </c>
      <c r="F53" s="109">
        <v>0</v>
      </c>
      <c r="G53" s="109">
        <v>0</v>
      </c>
      <c r="H53" s="109">
        <v>0</v>
      </c>
      <c r="I53" s="109">
        <v>0</v>
      </c>
      <c r="J53" s="109">
        <v>0</v>
      </c>
      <c r="K53" s="109">
        <v>0</v>
      </c>
      <c r="L53" s="109">
        <v>0</v>
      </c>
      <c r="M53" s="109">
        <v>0</v>
      </c>
      <c r="N53" s="109">
        <v>0</v>
      </c>
      <c r="O53" s="109">
        <v>0</v>
      </c>
      <c r="P53" s="109">
        <v>0</v>
      </c>
      <c r="Q53" s="109">
        <v>0</v>
      </c>
      <c r="R53" s="109">
        <v>0</v>
      </c>
      <c r="S53" s="109">
        <v>0</v>
      </c>
      <c r="T53" s="109">
        <v>0</v>
      </c>
      <c r="V53" s="109">
        <f t="shared" si="3"/>
        <v>0</v>
      </c>
    </row>
    <row r="54" spans="1:22" x14ac:dyDescent="0.35">
      <c r="A54" s="105" t="s">
        <v>134</v>
      </c>
      <c r="B54" s="106">
        <v>554.44230000000005</v>
      </c>
      <c r="C54" s="106">
        <v>544.50400000000002</v>
      </c>
      <c r="D54" s="106">
        <v>485.97640000000001</v>
      </c>
      <c r="E54" s="106">
        <v>819.38159999999993</v>
      </c>
      <c r="F54" s="106">
        <v>768.77650000000006</v>
      </c>
      <c r="G54" s="106">
        <v>868.38609999999994</v>
      </c>
      <c r="H54" s="106">
        <v>1144.2788</v>
      </c>
      <c r="I54" s="106">
        <v>1263.1086</v>
      </c>
      <c r="J54" s="106">
        <v>916.85919999999999</v>
      </c>
      <c r="K54" s="106">
        <v>1489.2102</v>
      </c>
      <c r="L54" s="106">
        <v>1833.8113999999998</v>
      </c>
      <c r="M54" s="106">
        <v>645.79499999999996</v>
      </c>
      <c r="N54" s="106">
        <v>2048.0976000000001</v>
      </c>
      <c r="O54" s="106">
        <v>2454.54</v>
      </c>
      <c r="P54" s="106">
        <v>2500.4699999999998</v>
      </c>
      <c r="Q54" s="106">
        <v>2699.8118341098157</v>
      </c>
      <c r="R54" s="106">
        <v>2904.810112114696</v>
      </c>
      <c r="S54" s="106">
        <v>3115.5935226152437</v>
      </c>
      <c r="T54" s="106">
        <v>3298.7625789623398</v>
      </c>
      <c r="V54" s="107">
        <f t="shared" si="3"/>
        <v>844.22257896233987</v>
      </c>
    </row>
    <row r="55" spans="1:22" x14ac:dyDescent="0.35">
      <c r="A55" s="108" t="s">
        <v>135</v>
      </c>
      <c r="B55" s="109">
        <v>997.5</v>
      </c>
      <c r="C55" s="109">
        <v>1025.0999999999999</v>
      </c>
      <c r="D55" s="109">
        <v>1084.008</v>
      </c>
      <c r="E55" s="109">
        <v>1262.8140000000001</v>
      </c>
      <c r="F55" s="109">
        <v>975.08580000000006</v>
      </c>
      <c r="G55" s="109">
        <v>1330.5650000000001</v>
      </c>
      <c r="H55" s="109">
        <v>1599.6834000000001</v>
      </c>
      <c r="I55" s="109">
        <v>1650.5553</v>
      </c>
      <c r="J55" s="109">
        <v>1685.922</v>
      </c>
      <c r="K55" s="109">
        <v>1823.6988000000001</v>
      </c>
      <c r="L55" s="109">
        <v>2069.6456000000003</v>
      </c>
      <c r="M55" s="109">
        <v>1250.2170000000001</v>
      </c>
      <c r="N55" s="109">
        <v>2473.317</v>
      </c>
      <c r="O55" s="109">
        <v>2724.306</v>
      </c>
      <c r="P55" s="109">
        <v>2748.77</v>
      </c>
      <c r="Q55" s="109">
        <v>2886.505218575925</v>
      </c>
      <c r="R55" s="109">
        <v>3043.887567428751</v>
      </c>
      <c r="S55" s="109">
        <v>3205.5096415940393</v>
      </c>
      <c r="T55" s="109">
        <v>3338.4673338309885</v>
      </c>
      <c r="V55" s="109">
        <f t="shared" si="3"/>
        <v>614.1613338309885</v>
      </c>
    </row>
    <row r="56" spans="1:22" x14ac:dyDescent="0.35">
      <c r="A56" s="105" t="s">
        <v>136</v>
      </c>
      <c r="B56" s="106">
        <v>921.26300000000003</v>
      </c>
      <c r="C56" s="106">
        <v>700.39850000000001</v>
      </c>
      <c r="D56" s="106">
        <v>646.49549999999999</v>
      </c>
      <c r="E56" s="106">
        <v>910.90519999999992</v>
      </c>
      <c r="F56" s="106">
        <v>856.35</v>
      </c>
      <c r="G56" s="106">
        <v>1071.0419999999999</v>
      </c>
      <c r="H56" s="106">
        <v>1227.0503999999999</v>
      </c>
      <c r="I56" s="106">
        <v>1382.9280000000001</v>
      </c>
      <c r="J56" s="106">
        <v>1536.4068</v>
      </c>
      <c r="K56" s="106">
        <v>2058.8483999999999</v>
      </c>
      <c r="L56" s="106">
        <v>2475.7343999999998</v>
      </c>
      <c r="M56" s="106">
        <v>1686.7396000000001</v>
      </c>
      <c r="N56" s="106">
        <v>2826.4479999999999</v>
      </c>
      <c r="O56" s="106">
        <v>3214.08</v>
      </c>
      <c r="P56" s="106">
        <v>3214.7</v>
      </c>
      <c r="Q56" s="106">
        <v>3454.2339094336094</v>
      </c>
      <c r="R56" s="106">
        <v>3764.4800534450355</v>
      </c>
      <c r="S56" s="106">
        <v>4181.0995325139638</v>
      </c>
      <c r="T56" s="106">
        <v>4576.9044104216482</v>
      </c>
      <c r="V56" s="107">
        <f t="shared" si="3"/>
        <v>1362.8244104216483</v>
      </c>
    </row>
    <row r="57" spans="1:22" x14ac:dyDescent="0.35">
      <c r="A57" s="108" t="s">
        <v>137</v>
      </c>
      <c r="B57" s="109">
        <v>207</v>
      </c>
      <c r="C57" s="109">
        <v>238.06389999999999</v>
      </c>
      <c r="D57" s="109">
        <v>140.53</v>
      </c>
      <c r="E57" s="109">
        <v>201.07079999999999</v>
      </c>
      <c r="F57" s="109">
        <v>208.65799999999999</v>
      </c>
      <c r="G57" s="109">
        <v>232.45750000000001</v>
      </c>
      <c r="H57" s="109">
        <v>314.39999999999998</v>
      </c>
      <c r="I57" s="109">
        <v>316.71440000000001</v>
      </c>
      <c r="J57" s="109">
        <v>552.24540000000002</v>
      </c>
      <c r="K57" s="109">
        <v>668.62800000000004</v>
      </c>
      <c r="L57" s="109">
        <v>1016.9712</v>
      </c>
      <c r="M57" s="109">
        <v>1287.9866999999999</v>
      </c>
      <c r="N57" s="109">
        <v>1635.327</v>
      </c>
      <c r="O57" s="109">
        <v>1766.124</v>
      </c>
      <c r="P57" s="109">
        <v>1982.825</v>
      </c>
      <c r="Q57" s="109">
        <v>2278.1316105288424</v>
      </c>
      <c r="R57" s="109">
        <v>2749.900731342228</v>
      </c>
      <c r="S57" s="109">
        <v>3338.1359170877613</v>
      </c>
      <c r="T57" s="109">
        <v>3909.6143780279754</v>
      </c>
      <c r="V57" s="109">
        <f t="shared" si="3"/>
        <v>2143.4903780279756</v>
      </c>
    </row>
    <row r="58" spans="1:22" x14ac:dyDescent="0.35">
      <c r="A58" s="105" t="s">
        <v>138</v>
      </c>
      <c r="B58" s="106">
        <v>0</v>
      </c>
      <c r="C58" s="106">
        <v>0</v>
      </c>
      <c r="D58" s="106">
        <v>0</v>
      </c>
      <c r="E58" s="106">
        <v>0</v>
      </c>
      <c r="F58" s="106">
        <v>0</v>
      </c>
      <c r="G58" s="106">
        <v>0</v>
      </c>
      <c r="H58" s="106">
        <v>0</v>
      </c>
      <c r="I58" s="106">
        <v>0</v>
      </c>
      <c r="J58" s="106">
        <v>4.5</v>
      </c>
      <c r="K58" s="106">
        <v>6</v>
      </c>
      <c r="L58" s="106">
        <v>7.5</v>
      </c>
      <c r="M58" s="106">
        <v>10.5</v>
      </c>
      <c r="N58" s="106">
        <v>16.5</v>
      </c>
      <c r="O58" s="106">
        <v>22.5</v>
      </c>
      <c r="P58" s="106">
        <v>28.5</v>
      </c>
      <c r="Q58" s="106">
        <v>35.043099913388282</v>
      </c>
      <c r="R58" s="106">
        <v>41.785140506077205</v>
      </c>
      <c r="S58" s="106">
        <v>42.442923294186407</v>
      </c>
      <c r="T58" s="106">
        <v>43.111060916360849</v>
      </c>
      <c r="V58" s="107">
        <f t="shared" si="3"/>
        <v>20.611060916360849</v>
      </c>
    </row>
    <row r="59" spans="1:22" x14ac:dyDescent="0.35">
      <c r="A59" s="108" t="s">
        <v>139</v>
      </c>
      <c r="B59" s="109">
        <v>227.2176</v>
      </c>
      <c r="C59" s="109">
        <v>283.024</v>
      </c>
      <c r="D59" s="109">
        <v>277.52800000000002</v>
      </c>
      <c r="E59" s="109">
        <v>311.57559999999995</v>
      </c>
      <c r="F59" s="109">
        <v>326.48</v>
      </c>
      <c r="G59" s="109">
        <v>384.26659999999998</v>
      </c>
      <c r="H59" s="109">
        <v>425.34449999999998</v>
      </c>
      <c r="I59" s="109">
        <v>462.21350000000001</v>
      </c>
      <c r="J59" s="109">
        <v>539.32319999999993</v>
      </c>
      <c r="K59" s="109">
        <v>607.69799999999998</v>
      </c>
      <c r="L59" s="109">
        <v>732.92899999999997</v>
      </c>
      <c r="M59" s="109">
        <v>764.97384</v>
      </c>
      <c r="N59" s="109">
        <v>930.32799999999997</v>
      </c>
      <c r="O59" s="109">
        <v>1028.6099999999999</v>
      </c>
      <c r="P59" s="109">
        <v>1076.355</v>
      </c>
      <c r="Q59" s="109">
        <v>1221.2825042423758</v>
      </c>
      <c r="R59" s="109">
        <v>1468.0048418462839</v>
      </c>
      <c r="S59" s="109">
        <v>1755.2035134292489</v>
      </c>
      <c r="T59" s="109">
        <v>2051.080574864061</v>
      </c>
      <c r="V59" s="109">
        <f t="shared" si="3"/>
        <v>1022.4705748640611</v>
      </c>
    </row>
    <row r="60" spans="1:22" x14ac:dyDescent="0.35">
      <c r="A60" s="105" t="s">
        <v>140</v>
      </c>
      <c r="B60" s="106">
        <v>0</v>
      </c>
      <c r="C60" s="106">
        <v>0</v>
      </c>
      <c r="D60" s="106">
        <v>0</v>
      </c>
      <c r="E60" s="106">
        <v>0</v>
      </c>
      <c r="F60" s="106">
        <v>0</v>
      </c>
      <c r="G60" s="106">
        <v>0</v>
      </c>
      <c r="H60" s="106">
        <v>0</v>
      </c>
      <c r="I60" s="106">
        <v>0</v>
      </c>
      <c r="J60" s="106">
        <v>0</v>
      </c>
      <c r="K60" s="106">
        <v>0</v>
      </c>
      <c r="L60" s="106">
        <v>0</v>
      </c>
      <c r="M60" s="106">
        <v>0</v>
      </c>
      <c r="N60" s="106">
        <v>0</v>
      </c>
      <c r="O60" s="106">
        <v>1.2330000000000001</v>
      </c>
      <c r="P60" s="106">
        <v>1.26</v>
      </c>
      <c r="Q60" s="106">
        <v>1.2798349533585285</v>
      </c>
      <c r="R60" s="106">
        <v>1.2999821490779577</v>
      </c>
      <c r="S60" s="106">
        <v>1.3204465024857999</v>
      </c>
      <c r="T60" s="106">
        <v>1.3412330062867821</v>
      </c>
      <c r="V60" s="107">
        <f t="shared" si="3"/>
        <v>0.10823300628678201</v>
      </c>
    </row>
    <row r="61" spans="1:22" x14ac:dyDescent="0.35">
      <c r="A61" s="108" t="s">
        <v>141</v>
      </c>
      <c r="B61" s="109">
        <v>8.4</v>
      </c>
      <c r="C61" s="109">
        <v>5.7</v>
      </c>
      <c r="D61" s="109">
        <v>0</v>
      </c>
      <c r="E61" s="109">
        <v>0</v>
      </c>
      <c r="F61" s="109">
        <v>0</v>
      </c>
      <c r="G61" s="109">
        <v>0</v>
      </c>
      <c r="H61" s="109">
        <v>0</v>
      </c>
      <c r="I61" s="109">
        <v>0</v>
      </c>
      <c r="J61" s="109">
        <v>0</v>
      </c>
      <c r="K61" s="109">
        <v>0</v>
      </c>
      <c r="L61" s="109">
        <v>0</v>
      </c>
      <c r="M61" s="109">
        <v>0</v>
      </c>
      <c r="N61" s="109">
        <v>0</v>
      </c>
      <c r="O61" s="109">
        <v>1.575</v>
      </c>
      <c r="P61" s="109">
        <v>1.5997936916981605</v>
      </c>
      <c r="Q61" s="109">
        <v>1.6249776863474472</v>
      </c>
      <c r="R61" s="109">
        <v>1.6505581281072497</v>
      </c>
      <c r="S61" s="109">
        <v>1.6765412578584775</v>
      </c>
      <c r="T61" s="109">
        <v>1.7029334147261534</v>
      </c>
      <c r="V61" s="109">
        <f t="shared" si="3"/>
        <v>0.12793341472615349</v>
      </c>
    </row>
    <row r="62" spans="1:22" x14ac:dyDescent="0.35">
      <c r="A62" s="110" t="s">
        <v>142</v>
      </c>
      <c r="B62" s="106">
        <v>56</v>
      </c>
      <c r="C62" s="106">
        <v>28</v>
      </c>
      <c r="D62" s="106">
        <v>15.4</v>
      </c>
      <c r="E62" s="106">
        <v>48.75</v>
      </c>
      <c r="F62" s="106">
        <v>22.4</v>
      </c>
      <c r="G62" s="106">
        <v>3.92</v>
      </c>
      <c r="H62" s="106">
        <v>10.36</v>
      </c>
      <c r="I62" s="106">
        <v>10.36</v>
      </c>
      <c r="J62" s="106">
        <v>33.6</v>
      </c>
      <c r="K62" s="106">
        <v>56.16</v>
      </c>
      <c r="L62" s="106">
        <v>63.902999999999999</v>
      </c>
      <c r="M62" s="106">
        <v>79.2</v>
      </c>
      <c r="N62" s="106">
        <v>90</v>
      </c>
      <c r="O62" s="106">
        <v>123.08</v>
      </c>
      <c r="P62" s="106">
        <v>120.75</v>
      </c>
      <c r="Q62" s="106">
        <v>123.41265621671525</v>
      </c>
      <c r="R62" s="106">
        <v>126.12922041649232</v>
      </c>
      <c r="S62" s="106">
        <v>128.90073000456616</v>
      </c>
      <c r="T62" s="106">
        <v>131.72824168888036</v>
      </c>
      <c r="V62" s="107">
        <f t="shared" si="3"/>
        <v>8.6482416888803613</v>
      </c>
    </row>
    <row r="63" spans="1:22" ht="15" thickBot="1" x14ac:dyDescent="0.4">
      <c r="A63" s="111" t="s">
        <v>143</v>
      </c>
      <c r="B63" s="112">
        <v>52304.567900000002</v>
      </c>
      <c r="C63" s="112">
        <v>55027.104599999999</v>
      </c>
      <c r="D63" s="112">
        <v>58391.818599999999</v>
      </c>
      <c r="E63" s="112">
        <v>60017.426500000001</v>
      </c>
      <c r="F63" s="112">
        <v>57165.321299999996</v>
      </c>
      <c r="G63" s="112">
        <v>68688.182000000001</v>
      </c>
      <c r="H63" s="112">
        <v>75324.007700000016</v>
      </c>
      <c r="I63" s="112">
        <v>66382.795400000003</v>
      </c>
      <c r="J63" s="112">
        <v>81503.940400000007</v>
      </c>
      <c r="K63" s="112">
        <v>86126.841300000015</v>
      </c>
      <c r="L63" s="112">
        <v>97204.929759999999</v>
      </c>
      <c r="M63" s="112">
        <v>96258.622540000011</v>
      </c>
      <c r="N63" s="112">
        <v>114568.92629999998</v>
      </c>
      <c r="O63" s="112">
        <v>118993.7792</v>
      </c>
      <c r="P63" s="112">
        <v>120639.2857936917</v>
      </c>
      <c r="Q63" s="112">
        <v>126936.11883014924</v>
      </c>
      <c r="R63" s="112">
        <v>134120.53031089762</v>
      </c>
      <c r="S63" s="112">
        <v>142486.58042450491</v>
      </c>
      <c r="T63" s="112">
        <v>151200.74079796358</v>
      </c>
      <c r="V63" s="112">
        <f t="shared" si="3"/>
        <v>32206.961597963571</v>
      </c>
    </row>
    <row r="64" spans="1:22" x14ac:dyDescent="0.35">
      <c r="M64" s="113"/>
      <c r="N64" s="113"/>
      <c r="O64" s="113"/>
      <c r="P64" s="113"/>
      <c r="Q64" s="113"/>
      <c r="R64" s="113"/>
      <c r="S64" s="113"/>
      <c r="U64" s="113"/>
    </row>
    <row r="65" spans="2:20" x14ac:dyDescent="0.35">
      <c r="B65" s="16"/>
      <c r="C65" s="16"/>
      <c r="D65" s="16"/>
      <c r="E65" s="16"/>
      <c r="F65" s="16"/>
      <c r="G65" s="16"/>
      <c r="H65" s="16"/>
      <c r="I65" s="16"/>
      <c r="J65" s="16"/>
      <c r="K65" s="16"/>
      <c r="L65" s="16"/>
      <c r="M65" s="16"/>
      <c r="N65" s="16"/>
      <c r="O65" s="16"/>
      <c r="P65" s="16"/>
      <c r="Q65" s="16"/>
      <c r="R65" s="16"/>
      <c r="S65" s="16"/>
      <c r="T65" s="16"/>
    </row>
    <row r="66" spans="2:20" x14ac:dyDescent="0.35">
      <c r="B66" s="16"/>
      <c r="C66" s="16"/>
      <c r="D66" s="16"/>
      <c r="E66" s="16"/>
      <c r="F66" s="16"/>
      <c r="G66" s="16"/>
      <c r="H66" s="16"/>
      <c r="I66" s="16"/>
      <c r="J66" s="16"/>
      <c r="K66" s="16"/>
      <c r="L66" s="16"/>
      <c r="M66" s="16"/>
      <c r="N66" s="16"/>
      <c r="O66" s="16"/>
      <c r="P66" s="16"/>
      <c r="Q66" s="16"/>
      <c r="R66" s="16"/>
      <c r="S66" s="16"/>
      <c r="T66" s="16"/>
    </row>
    <row r="67" spans="2:20" x14ac:dyDescent="0.35">
      <c r="B67" s="16"/>
      <c r="C67" s="16"/>
      <c r="D67" s="16"/>
      <c r="E67" s="16"/>
      <c r="F67" s="16"/>
      <c r="G67" s="16"/>
      <c r="H67" s="16"/>
      <c r="I67" s="16"/>
      <c r="J67" s="16"/>
      <c r="K67" s="16"/>
      <c r="L67" s="16"/>
      <c r="M67" s="16"/>
      <c r="N67" s="16"/>
      <c r="O67" s="16"/>
      <c r="P67" s="16"/>
      <c r="Q67" s="16"/>
      <c r="R67" s="16"/>
      <c r="S67" s="16"/>
      <c r="T67" s="16"/>
    </row>
    <row r="68" spans="2:20" x14ac:dyDescent="0.35">
      <c r="B68" s="16"/>
      <c r="C68" s="16"/>
      <c r="D68" s="16"/>
      <c r="E68" s="16"/>
      <c r="F68" s="16"/>
      <c r="G68" s="16"/>
      <c r="H68" s="16"/>
      <c r="I68" s="16"/>
      <c r="J68" s="16"/>
      <c r="K68" s="16"/>
      <c r="L68" s="16"/>
      <c r="M68" s="16"/>
      <c r="N68" s="16"/>
      <c r="O68" s="16"/>
      <c r="P68" s="16"/>
      <c r="Q68" s="16"/>
      <c r="R68" s="16"/>
      <c r="S68" s="16"/>
      <c r="T68" s="16"/>
    </row>
    <row r="69" spans="2:20" x14ac:dyDescent="0.35">
      <c r="B69" s="16"/>
      <c r="C69" s="16"/>
      <c r="D69" s="16"/>
      <c r="E69" s="16"/>
      <c r="F69" s="16"/>
      <c r="G69" s="16"/>
      <c r="H69" s="16"/>
      <c r="I69" s="16"/>
      <c r="J69" s="16"/>
      <c r="K69" s="16"/>
      <c r="L69" s="16"/>
      <c r="M69" s="16"/>
      <c r="N69" s="16"/>
      <c r="O69" s="16"/>
      <c r="P69" s="16"/>
      <c r="Q69" s="16"/>
      <c r="R69" s="16"/>
      <c r="S69" s="16"/>
      <c r="T69" s="16"/>
    </row>
    <row r="70" spans="2:20" x14ac:dyDescent="0.35">
      <c r="B70" s="16"/>
      <c r="C70" s="182"/>
      <c r="D70" s="183" t="s">
        <v>114</v>
      </c>
      <c r="E70" s="183" t="s">
        <v>78</v>
      </c>
      <c r="F70" s="183" t="s">
        <v>41</v>
      </c>
      <c r="G70" s="183" t="s">
        <v>71</v>
      </c>
      <c r="H70" s="183" t="s">
        <v>74</v>
      </c>
      <c r="I70" s="183" t="s">
        <v>75</v>
      </c>
      <c r="J70" s="16"/>
      <c r="K70" s="16"/>
      <c r="L70" s="16"/>
      <c r="M70" s="16"/>
      <c r="N70" s="16"/>
      <c r="O70" s="16"/>
      <c r="P70" s="16"/>
      <c r="Q70" s="16"/>
      <c r="R70" s="16"/>
      <c r="S70" s="16"/>
      <c r="T70" s="16"/>
    </row>
    <row r="71" spans="2:20" x14ac:dyDescent="0.35">
      <c r="B71" s="16"/>
      <c r="C71" s="184" t="s">
        <v>166</v>
      </c>
      <c r="D71" s="185">
        <v>30.175100000000008</v>
      </c>
      <c r="E71" s="185">
        <v>32.095399999999991</v>
      </c>
      <c r="F71" s="185">
        <v>33.255400000000002</v>
      </c>
      <c r="G71" s="185">
        <v>33.908999999999999</v>
      </c>
      <c r="H71" s="185">
        <v>35.151000000000003</v>
      </c>
      <c r="I71" s="186">
        <v>36.25</v>
      </c>
      <c r="J71" s="16"/>
      <c r="K71" s="16"/>
      <c r="L71" s="16"/>
      <c r="M71" s="16"/>
      <c r="N71" s="16"/>
      <c r="O71" s="16"/>
      <c r="P71" s="16"/>
      <c r="Q71" s="16"/>
      <c r="R71" s="16"/>
      <c r="S71" s="16"/>
      <c r="T71" s="16"/>
    </row>
    <row r="72" spans="2:20" x14ac:dyDescent="0.35">
      <c r="B72" s="16"/>
      <c r="C72" s="184" t="s">
        <v>167</v>
      </c>
      <c r="D72" s="185">
        <v>86.126841300000009</v>
      </c>
      <c r="E72" s="185">
        <v>97.204929759999999</v>
      </c>
      <c r="F72" s="185">
        <v>96.258521500000001</v>
      </c>
      <c r="G72" s="187">
        <v>114.5689263</v>
      </c>
      <c r="H72" s="187">
        <v>118.94281220000001</v>
      </c>
      <c r="I72" s="187">
        <v>120.59992870978</v>
      </c>
      <c r="J72" s="16"/>
      <c r="K72" s="16"/>
      <c r="L72" s="16"/>
      <c r="M72" s="16"/>
      <c r="N72" s="16"/>
      <c r="O72" s="16"/>
      <c r="P72" s="16"/>
      <c r="Q72" s="16"/>
      <c r="R72" s="16"/>
      <c r="S72" s="16"/>
      <c r="T72" s="16"/>
    </row>
    <row r="73" spans="2:20" x14ac:dyDescent="0.35">
      <c r="B73" s="16"/>
      <c r="C73" s="184" t="s">
        <v>168</v>
      </c>
      <c r="D73" s="185">
        <v>2.8542354888633339</v>
      </c>
      <c r="E73" s="185">
        <v>3.0286249668176755</v>
      </c>
      <c r="F73" s="185">
        <v>2.8945230398672095</v>
      </c>
      <c r="G73" s="185">
        <v>3.3787173405290631</v>
      </c>
      <c r="H73" s="185">
        <v>3.3837675229723194</v>
      </c>
      <c r="I73" s="186">
        <v>3.3220000000000001</v>
      </c>
      <c r="J73" s="16"/>
      <c r="K73" s="16"/>
      <c r="L73" s="16"/>
      <c r="M73" s="16"/>
      <c r="N73" s="16"/>
      <c r="O73" s="16"/>
      <c r="P73" s="16"/>
      <c r="Q73" s="16"/>
      <c r="R73" s="16"/>
      <c r="S73" s="16"/>
      <c r="T73" s="16"/>
    </row>
    <row r="74" spans="2:20" x14ac:dyDescent="0.35">
      <c r="B74" s="16"/>
      <c r="J74" s="16"/>
      <c r="K74" s="16"/>
      <c r="L74" s="16"/>
      <c r="M74" s="16"/>
      <c r="N74" s="16"/>
      <c r="O74" s="16"/>
      <c r="P74" s="16"/>
      <c r="Q74" s="16"/>
      <c r="R74" s="16"/>
      <c r="S74" s="16"/>
      <c r="T74" s="16"/>
    </row>
    <row r="75" spans="2:20" x14ac:dyDescent="0.35">
      <c r="B75" s="16"/>
      <c r="C75" s="16"/>
      <c r="D75" s="16"/>
      <c r="E75" s="16"/>
      <c r="F75" s="16"/>
      <c r="G75" s="16"/>
      <c r="H75" s="16"/>
      <c r="I75" s="16"/>
      <c r="J75" s="16"/>
      <c r="K75" s="16"/>
      <c r="L75" s="16"/>
      <c r="M75" s="16"/>
      <c r="N75" s="16"/>
      <c r="O75" s="16"/>
      <c r="P75" s="16"/>
      <c r="Q75" s="16"/>
      <c r="R75" s="16"/>
      <c r="S75" s="16"/>
      <c r="T75" s="16"/>
    </row>
    <row r="76" spans="2:20" x14ac:dyDescent="0.35">
      <c r="B76" s="16"/>
      <c r="C76" s="16"/>
      <c r="D76" s="16"/>
      <c r="E76" s="16"/>
      <c r="F76" s="16"/>
      <c r="G76" s="16"/>
      <c r="H76" s="16"/>
      <c r="I76" s="16"/>
      <c r="J76" s="16"/>
      <c r="K76" s="16"/>
      <c r="L76" s="16"/>
      <c r="M76" s="16"/>
      <c r="N76" s="16"/>
      <c r="O76" s="16"/>
      <c r="P76" s="16"/>
      <c r="Q76" s="16"/>
      <c r="R76" s="16"/>
      <c r="S76" s="16"/>
      <c r="T76" s="16"/>
    </row>
    <row r="77" spans="2:20" x14ac:dyDescent="0.35">
      <c r="B77" s="16"/>
      <c r="C77" s="16"/>
      <c r="D77" s="16"/>
      <c r="E77" s="16"/>
      <c r="F77" s="16"/>
      <c r="G77" s="16"/>
      <c r="H77" s="16"/>
      <c r="I77" s="16"/>
      <c r="J77" s="16"/>
      <c r="K77" s="16"/>
      <c r="L77" s="16"/>
      <c r="M77" s="16"/>
      <c r="N77" s="16"/>
      <c r="O77" s="16"/>
      <c r="P77" s="16"/>
      <c r="Q77" s="16"/>
      <c r="R77" s="16"/>
      <c r="S77" s="16"/>
      <c r="T77" s="16"/>
    </row>
    <row r="78" spans="2:20" x14ac:dyDescent="0.35">
      <c r="B78" s="16"/>
      <c r="C78" s="16"/>
      <c r="D78" s="16"/>
      <c r="E78" s="16"/>
      <c r="F78" s="16"/>
      <c r="G78" s="16"/>
      <c r="H78" s="16"/>
      <c r="I78" s="16"/>
      <c r="J78" s="16"/>
      <c r="K78" s="16"/>
      <c r="L78" s="16"/>
      <c r="M78" s="16"/>
      <c r="N78" s="16"/>
      <c r="O78" s="16"/>
      <c r="P78" s="16"/>
      <c r="Q78" s="16"/>
      <c r="R78" s="16"/>
      <c r="S78" s="16"/>
      <c r="T78" s="16"/>
    </row>
    <row r="79" spans="2:20" x14ac:dyDescent="0.35">
      <c r="B79" s="16"/>
      <c r="C79" s="16"/>
      <c r="D79" s="16"/>
      <c r="E79" s="16"/>
      <c r="F79" s="16"/>
      <c r="G79" s="16"/>
      <c r="H79" s="16"/>
      <c r="I79" s="16"/>
      <c r="J79" s="16"/>
      <c r="K79" s="16"/>
      <c r="L79" s="16"/>
      <c r="M79" s="16"/>
      <c r="N79" s="16"/>
      <c r="O79" s="16"/>
      <c r="P79" s="16"/>
      <c r="Q79" s="16"/>
      <c r="R79" s="16"/>
      <c r="S79" s="16"/>
      <c r="T79" s="16"/>
    </row>
    <row r="80" spans="2:20" x14ac:dyDescent="0.35">
      <c r="B80" s="16"/>
      <c r="C80" s="16"/>
      <c r="D80" s="16"/>
      <c r="E80" s="16"/>
      <c r="F80" s="16"/>
      <c r="G80" s="16"/>
      <c r="H80" s="16"/>
      <c r="I80" s="16"/>
      <c r="J80" s="16"/>
      <c r="K80" s="16"/>
      <c r="L80" s="16"/>
      <c r="M80" s="16"/>
      <c r="N80" s="16"/>
      <c r="O80" s="16"/>
      <c r="P80" s="16"/>
      <c r="Q80" s="16"/>
      <c r="R80" s="16"/>
      <c r="S80" s="16"/>
      <c r="T80" s="16"/>
    </row>
    <row r="81" spans="2:20" x14ac:dyDescent="0.35">
      <c r="B81" s="16"/>
      <c r="C81" s="16"/>
      <c r="D81" s="16"/>
      <c r="E81" s="16"/>
      <c r="F81" s="16"/>
      <c r="G81" s="16"/>
      <c r="H81" s="16"/>
      <c r="I81" s="16"/>
      <c r="J81" s="16"/>
      <c r="K81" s="16"/>
      <c r="L81" s="16"/>
      <c r="M81" s="16"/>
      <c r="N81" s="16"/>
      <c r="O81" s="16"/>
      <c r="P81" s="16"/>
      <c r="Q81" s="16"/>
      <c r="R81" s="16"/>
      <c r="S81" s="16"/>
      <c r="T81" s="16"/>
    </row>
    <row r="82" spans="2:20" x14ac:dyDescent="0.35">
      <c r="B82" s="16"/>
      <c r="C82" s="16"/>
      <c r="D82" s="16"/>
      <c r="E82" s="16"/>
      <c r="F82" s="16"/>
      <c r="G82" s="16"/>
      <c r="H82" s="16"/>
      <c r="I82" s="16"/>
      <c r="J82" s="16"/>
      <c r="K82" s="16"/>
      <c r="L82" s="16"/>
      <c r="M82" s="16"/>
      <c r="N82" s="16"/>
      <c r="O82" s="16"/>
      <c r="P82" s="16"/>
      <c r="Q82" s="16"/>
      <c r="R82" s="16"/>
      <c r="S82" s="16"/>
      <c r="T82" s="16"/>
    </row>
    <row r="83" spans="2:20" x14ac:dyDescent="0.35">
      <c r="B83" s="16"/>
      <c r="C83" s="16"/>
      <c r="D83" s="16"/>
      <c r="E83" s="16"/>
      <c r="F83" s="16"/>
      <c r="G83" s="16"/>
      <c r="H83" s="16"/>
      <c r="I83" s="16"/>
      <c r="J83" s="16"/>
      <c r="K83" s="16"/>
      <c r="L83" s="16"/>
      <c r="M83" s="16"/>
      <c r="N83" s="16"/>
      <c r="O83" s="16"/>
      <c r="P83" s="16"/>
      <c r="Q83" s="16"/>
      <c r="R83" s="16"/>
      <c r="S83" s="16"/>
      <c r="T83" s="16"/>
    </row>
    <row r="84" spans="2:20" x14ac:dyDescent="0.35">
      <c r="B84" s="16"/>
      <c r="C84" s="16"/>
      <c r="D84" s="16"/>
      <c r="E84" s="16"/>
      <c r="F84" s="16"/>
      <c r="G84" s="16"/>
      <c r="H84" s="16"/>
      <c r="I84" s="16"/>
      <c r="J84" s="16"/>
      <c r="K84" s="16"/>
      <c r="L84" s="16"/>
      <c r="M84" s="16"/>
      <c r="N84" s="16"/>
      <c r="O84" s="16"/>
      <c r="P84" s="16"/>
      <c r="Q84" s="16"/>
      <c r="R84" s="16"/>
      <c r="S84" s="16"/>
      <c r="T84" s="16"/>
    </row>
    <row r="85" spans="2:20" x14ac:dyDescent="0.35">
      <c r="B85" s="16"/>
      <c r="C85" s="16"/>
      <c r="D85" s="16"/>
      <c r="E85" s="16"/>
      <c r="F85" s="16"/>
      <c r="G85" s="16"/>
      <c r="H85" s="16"/>
      <c r="I85" s="16"/>
      <c r="J85" s="16"/>
      <c r="K85" s="16"/>
      <c r="L85" s="16"/>
      <c r="M85" s="16"/>
      <c r="N85" s="16"/>
      <c r="O85" s="16"/>
      <c r="P85" s="16"/>
      <c r="Q85" s="16"/>
      <c r="R85" s="16"/>
      <c r="S85" s="16"/>
      <c r="T85" s="16"/>
    </row>
    <row r="86" spans="2:20" x14ac:dyDescent="0.35">
      <c r="B86" s="16"/>
      <c r="C86" s="16"/>
      <c r="D86" s="16"/>
      <c r="E86" s="16"/>
      <c r="F86" s="16"/>
      <c r="G86" s="16"/>
      <c r="H86" s="16"/>
      <c r="I86" s="16"/>
      <c r="J86" s="16"/>
      <c r="K86" s="16"/>
      <c r="L86" s="16"/>
      <c r="M86" s="16"/>
      <c r="N86" s="16"/>
      <c r="O86" s="16"/>
      <c r="P86" s="16"/>
      <c r="Q86" s="16"/>
      <c r="R86" s="16"/>
      <c r="S86" s="16"/>
      <c r="T86" s="16"/>
    </row>
    <row r="87" spans="2:20" x14ac:dyDescent="0.35">
      <c r="B87" s="16"/>
      <c r="C87" s="16"/>
      <c r="D87" s="16"/>
      <c r="E87" s="16"/>
      <c r="F87" s="16"/>
      <c r="G87" s="16"/>
      <c r="H87" s="16"/>
      <c r="I87" s="16"/>
      <c r="J87" s="16"/>
      <c r="K87" s="16"/>
      <c r="L87" s="16"/>
      <c r="M87" s="16"/>
      <c r="N87" s="16"/>
      <c r="O87" s="16"/>
      <c r="P87" s="16"/>
      <c r="Q87" s="16"/>
      <c r="R87" s="16"/>
      <c r="S87" s="16"/>
      <c r="T87" s="16"/>
    </row>
    <row r="88" spans="2:20" x14ac:dyDescent="0.35">
      <c r="B88" s="16"/>
      <c r="C88" s="16"/>
      <c r="D88" s="16"/>
      <c r="E88" s="16"/>
      <c r="F88" s="16"/>
      <c r="G88" s="16"/>
      <c r="H88" s="16"/>
      <c r="I88" s="16"/>
      <c r="J88" s="16"/>
      <c r="K88" s="16"/>
      <c r="L88" s="16"/>
      <c r="M88" s="16"/>
      <c r="N88" s="16"/>
      <c r="O88" s="16"/>
      <c r="P88" s="16"/>
      <c r="Q88" s="16"/>
      <c r="R88" s="16"/>
      <c r="S88" s="16"/>
      <c r="T88" s="16"/>
    </row>
    <row r="89" spans="2:20" x14ac:dyDescent="0.35">
      <c r="B89" s="16"/>
      <c r="C89" s="16"/>
      <c r="D89" s="16"/>
      <c r="E89" s="16"/>
      <c r="F89" s="16"/>
      <c r="G89" s="16"/>
      <c r="H89" s="16"/>
      <c r="I89" s="16"/>
      <c r="J89" s="16"/>
      <c r="K89" s="16"/>
      <c r="L89" s="16"/>
      <c r="M89" s="16"/>
      <c r="N89" s="16"/>
      <c r="O89" s="16"/>
      <c r="P89" s="16"/>
      <c r="Q89" s="16"/>
      <c r="R89" s="16"/>
      <c r="S89" s="16"/>
      <c r="T89" s="16"/>
    </row>
    <row r="90" spans="2:20" x14ac:dyDescent="0.35">
      <c r="B90" s="16"/>
      <c r="C90" s="16"/>
      <c r="D90" s="16"/>
      <c r="E90" s="16"/>
      <c r="F90" s="16"/>
      <c r="G90" s="16"/>
      <c r="H90" s="16"/>
      <c r="I90" s="16"/>
      <c r="J90" s="16"/>
      <c r="K90" s="16"/>
      <c r="L90" s="16"/>
      <c r="M90" s="16"/>
      <c r="N90" s="16"/>
      <c r="O90" s="16"/>
      <c r="P90" s="16"/>
      <c r="Q90" s="16"/>
      <c r="R90" s="16"/>
      <c r="S90" s="16"/>
      <c r="T90" s="16"/>
    </row>
    <row r="91" spans="2:20" x14ac:dyDescent="0.35">
      <c r="B91" s="16"/>
      <c r="C91" s="16"/>
      <c r="D91" s="16"/>
      <c r="E91" s="16"/>
      <c r="F91" s="16"/>
      <c r="G91" s="16"/>
      <c r="H91" s="16"/>
      <c r="I91" s="16"/>
      <c r="J91" s="16"/>
      <c r="K91" s="16"/>
      <c r="L91" s="16"/>
      <c r="M91" s="16"/>
      <c r="N91" s="16"/>
      <c r="O91" s="16"/>
      <c r="P91" s="16"/>
      <c r="Q91" s="16"/>
      <c r="R91" s="16"/>
      <c r="S91" s="16"/>
      <c r="T91" s="16"/>
    </row>
    <row r="92" spans="2:20" x14ac:dyDescent="0.35">
      <c r="B92" s="16"/>
      <c r="C92" s="16"/>
      <c r="D92" s="16"/>
      <c r="E92" s="16"/>
      <c r="F92" s="16"/>
      <c r="G92" s="16"/>
      <c r="H92" s="16"/>
      <c r="I92" s="16"/>
      <c r="J92" s="16"/>
      <c r="K92" s="16"/>
      <c r="L92" s="16"/>
      <c r="M92" s="16"/>
      <c r="N92" s="16"/>
      <c r="O92" s="16"/>
      <c r="P92" s="16"/>
      <c r="Q92" s="16"/>
      <c r="R92" s="16"/>
      <c r="S92" s="16"/>
      <c r="T92" s="16"/>
    </row>
    <row r="93" spans="2:20" x14ac:dyDescent="0.35">
      <c r="B93" s="16"/>
      <c r="C93" s="16"/>
      <c r="D93" s="16"/>
      <c r="E93" s="16"/>
      <c r="F93" s="16"/>
      <c r="G93" s="16"/>
      <c r="H93" s="16"/>
      <c r="I93" s="16"/>
      <c r="J93" s="16"/>
      <c r="K93" s="16"/>
      <c r="L93" s="16"/>
      <c r="M93" s="16"/>
      <c r="N93" s="16"/>
      <c r="O93" s="16"/>
      <c r="P93" s="16"/>
      <c r="Q93" s="16"/>
      <c r="R93" s="16"/>
      <c r="S93" s="16"/>
      <c r="T93" s="16"/>
    </row>
    <row r="94" spans="2:20" x14ac:dyDescent="0.35">
      <c r="B94" s="16"/>
      <c r="C94" s="16"/>
      <c r="D94" s="16"/>
      <c r="E94" s="16"/>
      <c r="F94" s="16"/>
      <c r="G94" s="16"/>
      <c r="H94" s="16"/>
      <c r="I94" s="16"/>
      <c r="J94" s="16"/>
      <c r="K94" s="16"/>
      <c r="L94" s="16"/>
      <c r="M94" s="16"/>
      <c r="N94" s="16"/>
      <c r="O94" s="16"/>
      <c r="P94" s="16"/>
      <c r="Q94" s="16"/>
      <c r="R94" s="16"/>
      <c r="S94" s="16"/>
      <c r="T94" s="16"/>
    </row>
    <row r="95" spans="2:20" x14ac:dyDescent="0.35">
      <c r="B95" s="16"/>
      <c r="C95" s="16"/>
      <c r="D95" s="16"/>
      <c r="E95" s="16"/>
      <c r="F95" s="16"/>
      <c r="G95" s="16"/>
      <c r="H95" s="16"/>
      <c r="I95" s="16"/>
      <c r="J95" s="16"/>
      <c r="K95" s="16"/>
      <c r="L95" s="16"/>
      <c r="M95" s="16"/>
      <c r="N95" s="16"/>
      <c r="O95" s="16"/>
      <c r="P95" s="16"/>
      <c r="Q95" s="16"/>
      <c r="R95" s="16"/>
      <c r="S95" s="16"/>
      <c r="T95" s="16"/>
    </row>
    <row r="96" spans="2:20" x14ac:dyDescent="0.35">
      <c r="B96" s="16"/>
      <c r="C96" s="16"/>
      <c r="D96" s="16"/>
      <c r="E96" s="16"/>
      <c r="F96" s="16"/>
      <c r="G96" s="16"/>
      <c r="H96" s="16"/>
      <c r="I96" s="16"/>
      <c r="J96" s="16"/>
      <c r="K96" s="16"/>
      <c r="L96" s="16"/>
      <c r="M96" s="16"/>
      <c r="N96" s="16"/>
      <c r="O96" s="16"/>
      <c r="P96" s="16"/>
      <c r="Q96" s="16"/>
      <c r="R96" s="16"/>
      <c r="S96" s="16"/>
      <c r="T96" s="16"/>
    </row>
  </sheetData>
  <mergeCells count="3">
    <mergeCell ref="B1:P1"/>
    <mergeCell ref="B3:P3"/>
    <mergeCell ref="B34:P34"/>
  </mergeCells>
  <pageMargins left="0.511811024" right="0.511811024" top="0.78740157499999996" bottom="0.78740157499999996" header="0.31496062000000002" footer="0.31496062000000002"/>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showGridLines="0" zoomScale="70" zoomScaleNormal="70" workbookViewId="0">
      <pane xSplit="1" ySplit="1" topLeftCell="B2" activePane="bottomRight" state="frozen"/>
      <selection activeCell="G22" sqref="G22"/>
      <selection pane="topRight" activeCell="G22" sqref="G22"/>
      <selection pane="bottomLeft" activeCell="G22" sqref="G22"/>
      <selection pane="bottomRight" activeCell="G22" sqref="G22"/>
    </sheetView>
  </sheetViews>
  <sheetFormatPr defaultColWidth="9.1796875" defaultRowHeight="14.5" x14ac:dyDescent="0.35"/>
  <cols>
    <col min="1" max="1" width="22" style="16" bestFit="1" customWidth="1"/>
    <col min="2" max="20" width="11.453125" style="32" customWidth="1"/>
    <col min="21" max="21" width="6.7265625" style="16" customWidth="1"/>
    <col min="22" max="22" width="21.1796875" style="16" customWidth="1"/>
    <col min="23" max="16384" width="9.1796875" style="16"/>
  </cols>
  <sheetData>
    <row r="1" spans="1:22" ht="28.5" x14ac:dyDescent="0.65">
      <c r="A1" s="93"/>
      <c r="B1" s="93" t="s">
        <v>146</v>
      </c>
      <c r="C1" s="114"/>
      <c r="D1" s="114"/>
      <c r="E1" s="114"/>
      <c r="F1" s="114"/>
      <c r="G1" s="114"/>
      <c r="H1" s="114"/>
      <c r="I1" s="114"/>
      <c r="J1" s="114"/>
      <c r="K1" s="114"/>
      <c r="L1" s="114"/>
      <c r="M1" s="114"/>
      <c r="N1" s="114"/>
      <c r="O1" s="114"/>
      <c r="P1" s="114"/>
      <c r="Q1" s="94"/>
      <c r="R1" s="94"/>
      <c r="S1" s="94"/>
      <c r="T1" s="94"/>
      <c r="U1" s="95"/>
      <c r="V1" s="96"/>
    </row>
    <row r="2" spans="1:22" x14ac:dyDescent="0.35">
      <c r="A2" s="97"/>
      <c r="B2" s="98"/>
      <c r="C2" s="98"/>
      <c r="D2" s="98"/>
      <c r="E2" s="98"/>
      <c r="F2" s="98"/>
      <c r="G2" s="98"/>
      <c r="H2" s="98"/>
      <c r="I2" s="98"/>
      <c r="J2" s="98"/>
      <c r="K2" s="98"/>
      <c r="L2" s="98"/>
      <c r="M2" s="98"/>
      <c r="N2" s="98"/>
      <c r="O2" s="98"/>
      <c r="P2" s="98"/>
      <c r="Q2" s="98"/>
      <c r="R2" s="98"/>
      <c r="S2" s="98"/>
      <c r="T2" s="98"/>
      <c r="U2" s="97"/>
      <c r="V2" s="97"/>
    </row>
    <row r="3" spans="1:22" x14ac:dyDescent="0.35">
      <c r="A3" s="99"/>
      <c r="B3" s="99" t="s">
        <v>103</v>
      </c>
      <c r="C3" s="115"/>
      <c r="D3" s="115"/>
      <c r="E3" s="115"/>
      <c r="F3" s="115"/>
      <c r="G3" s="115"/>
      <c r="H3" s="115"/>
      <c r="I3" s="115"/>
      <c r="J3" s="115"/>
      <c r="K3" s="115"/>
      <c r="L3" s="115"/>
      <c r="M3" s="115"/>
      <c r="N3" s="115"/>
      <c r="O3" s="115"/>
      <c r="P3" s="115"/>
      <c r="Q3" s="115"/>
      <c r="R3" s="115"/>
      <c r="S3" s="100"/>
      <c r="T3" s="100"/>
      <c r="U3" s="101"/>
      <c r="V3" s="101"/>
    </row>
    <row r="4" spans="1:22" x14ac:dyDescent="0.35">
      <c r="A4" s="102" t="s">
        <v>104</v>
      </c>
      <c r="B4" s="103" t="s">
        <v>105</v>
      </c>
      <c r="C4" s="103" t="s">
        <v>106</v>
      </c>
      <c r="D4" s="103" t="s">
        <v>107</v>
      </c>
      <c r="E4" s="103" t="s">
        <v>108</v>
      </c>
      <c r="F4" s="103" t="s">
        <v>109</v>
      </c>
      <c r="G4" s="103" t="s">
        <v>110</v>
      </c>
      <c r="H4" s="103" t="s">
        <v>111</v>
      </c>
      <c r="I4" s="103" t="s">
        <v>112</v>
      </c>
      <c r="J4" s="103" t="s">
        <v>113</v>
      </c>
      <c r="K4" s="103" t="s">
        <v>114</v>
      </c>
      <c r="L4" s="103" t="s">
        <v>78</v>
      </c>
      <c r="M4" s="103" t="s">
        <v>41</v>
      </c>
      <c r="N4" s="103" t="s">
        <v>71</v>
      </c>
      <c r="O4" s="103" t="s">
        <v>74</v>
      </c>
      <c r="P4" s="103" t="s">
        <v>75</v>
      </c>
      <c r="Q4" s="103" t="s">
        <v>76</v>
      </c>
      <c r="R4" s="103" t="s">
        <v>42</v>
      </c>
      <c r="S4" s="104" t="s">
        <v>72</v>
      </c>
      <c r="T4" s="104" t="s">
        <v>79</v>
      </c>
      <c r="V4" s="104" t="s">
        <v>115</v>
      </c>
    </row>
    <row r="5" spans="1:22" x14ac:dyDescent="0.35">
      <c r="A5" s="105" t="s">
        <v>116</v>
      </c>
      <c r="B5" s="106">
        <v>1237.9000000000001</v>
      </c>
      <c r="C5" s="106">
        <v>1436</v>
      </c>
      <c r="D5" s="106">
        <v>1385.7</v>
      </c>
      <c r="E5" s="106">
        <v>1391</v>
      </c>
      <c r="F5" s="106">
        <v>1388.5</v>
      </c>
      <c r="G5" s="106">
        <v>1151</v>
      </c>
      <c r="H5" s="106">
        <v>1099.2</v>
      </c>
      <c r="I5" s="106">
        <v>1113.5</v>
      </c>
      <c r="J5" s="106">
        <v>1033.3</v>
      </c>
      <c r="K5" s="106">
        <v>1031.2</v>
      </c>
      <c r="L5" s="106">
        <v>941</v>
      </c>
      <c r="M5" s="106">
        <v>823</v>
      </c>
      <c r="N5" s="106">
        <v>804.9</v>
      </c>
      <c r="O5" s="106">
        <v>714.9</v>
      </c>
      <c r="P5" s="106">
        <v>669.9</v>
      </c>
      <c r="Q5" s="106">
        <v>629.9</v>
      </c>
      <c r="R5" s="106">
        <v>599.9</v>
      </c>
      <c r="S5" s="106">
        <v>579.9</v>
      </c>
      <c r="T5" s="106">
        <v>564.9</v>
      </c>
      <c r="V5" s="107">
        <f>T5-O5</f>
        <v>-150</v>
      </c>
    </row>
    <row r="6" spans="1:22" x14ac:dyDescent="0.35">
      <c r="A6" s="108" t="s">
        <v>117</v>
      </c>
      <c r="B6" s="109">
        <v>798.4</v>
      </c>
      <c r="C6" s="109">
        <v>784.8</v>
      </c>
      <c r="D6" s="109">
        <v>706.3</v>
      </c>
      <c r="E6" s="109">
        <v>715.8</v>
      </c>
      <c r="F6" s="109">
        <v>667.1</v>
      </c>
      <c r="G6" s="109">
        <v>593.5</v>
      </c>
      <c r="H6" s="109">
        <v>548.20000000000005</v>
      </c>
      <c r="I6" s="109">
        <v>536.70000000000005</v>
      </c>
      <c r="J6" s="109">
        <v>489</v>
      </c>
      <c r="K6" s="109">
        <v>471.9</v>
      </c>
      <c r="L6" s="109">
        <v>411.5</v>
      </c>
      <c r="M6" s="109">
        <v>370</v>
      </c>
      <c r="N6" s="109">
        <v>400.3</v>
      </c>
      <c r="O6" s="109">
        <v>350.3</v>
      </c>
      <c r="P6" s="109">
        <v>330.3</v>
      </c>
      <c r="Q6" s="109">
        <v>300.3</v>
      </c>
      <c r="R6" s="109">
        <v>270.3</v>
      </c>
      <c r="S6" s="109">
        <v>260.3</v>
      </c>
      <c r="T6" s="109">
        <v>255.3</v>
      </c>
      <c r="V6" s="109">
        <f t="shared" ref="V6:V32" si="0">T6-O6</f>
        <v>-95</v>
      </c>
    </row>
    <row r="7" spans="1:22" x14ac:dyDescent="0.35">
      <c r="A7" s="105" t="s">
        <v>118</v>
      </c>
      <c r="B7" s="106">
        <v>1257.2</v>
      </c>
      <c r="C7" s="106">
        <v>1514.9</v>
      </c>
      <c r="D7" s="106">
        <v>1318</v>
      </c>
      <c r="E7" s="106">
        <v>1374.8</v>
      </c>
      <c r="F7" s="106">
        <v>1268.9000000000001</v>
      </c>
      <c r="G7" s="106">
        <v>894.1</v>
      </c>
      <c r="H7" s="106">
        <v>768</v>
      </c>
      <c r="I7" s="106">
        <v>977.7</v>
      </c>
      <c r="J7" s="106">
        <v>878.1</v>
      </c>
      <c r="K7" s="106">
        <v>665.2</v>
      </c>
      <c r="L7" s="106">
        <v>542.5</v>
      </c>
      <c r="M7" s="106">
        <v>414.1</v>
      </c>
      <c r="N7" s="106">
        <v>507.7</v>
      </c>
      <c r="O7" s="106">
        <v>328.4</v>
      </c>
      <c r="P7" s="106">
        <v>268.39999999999998</v>
      </c>
      <c r="Q7" s="106">
        <v>238.39999999999998</v>
      </c>
      <c r="R7" s="106">
        <v>223.39999999999998</v>
      </c>
      <c r="S7" s="106">
        <v>208.39999999999998</v>
      </c>
      <c r="T7" s="106">
        <v>193.39999999999998</v>
      </c>
      <c r="V7" s="107">
        <f t="shared" si="0"/>
        <v>-135</v>
      </c>
    </row>
    <row r="8" spans="1:22" x14ac:dyDescent="0.35">
      <c r="A8" s="108" t="s">
        <v>119</v>
      </c>
      <c r="B8" s="109">
        <v>751</v>
      </c>
      <c r="C8" s="109">
        <v>781</v>
      </c>
      <c r="D8" s="109">
        <v>710.7</v>
      </c>
      <c r="E8" s="109">
        <v>695</v>
      </c>
      <c r="F8" s="109">
        <v>646.4</v>
      </c>
      <c r="G8" s="109">
        <v>597.9</v>
      </c>
      <c r="H8" s="109">
        <v>561.4</v>
      </c>
      <c r="I8" s="109">
        <v>556.9</v>
      </c>
      <c r="J8" s="109">
        <v>573.6</v>
      </c>
      <c r="K8" s="109">
        <v>427.3</v>
      </c>
      <c r="L8" s="109">
        <v>392.6</v>
      </c>
      <c r="M8" s="109">
        <v>384</v>
      </c>
      <c r="N8" s="109">
        <v>375.9</v>
      </c>
      <c r="O8" s="109">
        <v>351.8</v>
      </c>
      <c r="P8" s="109">
        <v>326.8</v>
      </c>
      <c r="Q8" s="109">
        <v>301.8</v>
      </c>
      <c r="R8" s="109">
        <v>296.8</v>
      </c>
      <c r="S8" s="109">
        <v>291.8</v>
      </c>
      <c r="T8" s="109">
        <v>288.8</v>
      </c>
      <c r="V8" s="109">
        <f t="shared" si="0"/>
        <v>-63</v>
      </c>
    </row>
    <row r="9" spans="1:22" x14ac:dyDescent="0.35">
      <c r="A9" s="105" t="s">
        <v>120</v>
      </c>
      <c r="B9" s="106">
        <v>11.6</v>
      </c>
      <c r="C9" s="106">
        <v>11.1</v>
      </c>
      <c r="D9" s="106">
        <v>10.7</v>
      </c>
      <c r="E9" s="106">
        <v>8.1</v>
      </c>
      <c r="F9" s="106">
        <v>8.3000000000000007</v>
      </c>
      <c r="G9" s="106">
        <v>7</v>
      </c>
      <c r="H9" s="106">
        <v>7.2</v>
      </c>
      <c r="I9" s="106">
        <v>6.1</v>
      </c>
      <c r="J9" s="106">
        <v>5.9</v>
      </c>
      <c r="K9" s="106">
        <v>4.4000000000000004</v>
      </c>
      <c r="L9" s="106">
        <v>2.6</v>
      </c>
      <c r="M9" s="106">
        <v>2</v>
      </c>
      <c r="N9" s="106">
        <v>2.7</v>
      </c>
      <c r="O9" s="106">
        <v>3.3</v>
      </c>
      <c r="P9" s="106">
        <v>3.3</v>
      </c>
      <c r="Q9" s="106">
        <v>3.3</v>
      </c>
      <c r="R9" s="106">
        <v>3.3</v>
      </c>
      <c r="S9" s="106">
        <v>3.3</v>
      </c>
      <c r="T9" s="106">
        <v>3.3</v>
      </c>
      <c r="V9" s="107">
        <f t="shared" si="0"/>
        <v>0</v>
      </c>
    </row>
    <row r="10" spans="1:22" x14ac:dyDescent="0.35">
      <c r="A10" s="108" t="s">
        <v>121</v>
      </c>
      <c r="B10" s="109">
        <v>1333.7</v>
      </c>
      <c r="C10" s="109">
        <v>1347</v>
      </c>
      <c r="D10" s="109">
        <v>1368.6</v>
      </c>
      <c r="E10" s="109">
        <v>1299.7</v>
      </c>
      <c r="F10" s="109">
        <v>1259.4000000000001</v>
      </c>
      <c r="G10" s="109">
        <v>1164.9000000000001</v>
      </c>
      <c r="H10" s="109">
        <v>1148</v>
      </c>
      <c r="I10" s="109">
        <v>1218.5</v>
      </c>
      <c r="J10" s="109">
        <v>1149.8</v>
      </c>
      <c r="K10" s="109">
        <v>1098</v>
      </c>
      <c r="L10" s="109">
        <v>1022.4</v>
      </c>
      <c r="M10" s="109">
        <v>837.4</v>
      </c>
      <c r="N10" s="109">
        <v>909.4</v>
      </c>
      <c r="O10" s="109">
        <v>770.4</v>
      </c>
      <c r="P10" s="109">
        <v>720.4</v>
      </c>
      <c r="Q10" s="109">
        <v>690.4</v>
      </c>
      <c r="R10" s="109">
        <v>660.4</v>
      </c>
      <c r="S10" s="109">
        <v>645.4</v>
      </c>
      <c r="T10" s="109">
        <v>630.4</v>
      </c>
      <c r="V10" s="109">
        <f t="shared" si="0"/>
        <v>-140</v>
      </c>
    </row>
    <row r="11" spans="1:22" x14ac:dyDescent="0.35">
      <c r="A11" s="110" t="s">
        <v>122</v>
      </c>
      <c r="B11" s="106">
        <v>46</v>
      </c>
      <c r="C11" s="106">
        <v>39.799999999999997</v>
      </c>
      <c r="D11" s="106">
        <v>37.799999999999997</v>
      </c>
      <c r="E11" s="106">
        <v>37.4</v>
      </c>
      <c r="F11" s="106">
        <v>37.6</v>
      </c>
      <c r="G11" s="106">
        <v>34.5</v>
      </c>
      <c r="H11" s="106">
        <v>34.299999999999997</v>
      </c>
      <c r="I11" s="106">
        <v>31.5</v>
      </c>
      <c r="J11" s="106">
        <v>24.1</v>
      </c>
      <c r="K11" s="106">
        <v>22.3</v>
      </c>
      <c r="L11" s="106">
        <v>17.8</v>
      </c>
      <c r="M11" s="106">
        <v>13.6</v>
      </c>
      <c r="N11" s="106">
        <v>13.2</v>
      </c>
      <c r="O11" s="106">
        <v>13</v>
      </c>
      <c r="P11" s="106">
        <v>13</v>
      </c>
      <c r="Q11" s="106">
        <v>13</v>
      </c>
      <c r="R11" s="106">
        <v>13</v>
      </c>
      <c r="S11" s="106">
        <v>13</v>
      </c>
      <c r="T11" s="106">
        <v>13</v>
      </c>
      <c r="V11" s="107">
        <f t="shared" si="0"/>
        <v>0</v>
      </c>
    </row>
    <row r="12" spans="1:22" x14ac:dyDescent="0.35">
      <c r="A12" s="108" t="s">
        <v>123</v>
      </c>
      <c r="B12" s="109">
        <v>81.7</v>
      </c>
      <c r="C12" s="109">
        <v>102.1</v>
      </c>
      <c r="D12" s="109">
        <v>98</v>
      </c>
      <c r="E12" s="109">
        <v>98</v>
      </c>
      <c r="F12" s="109">
        <v>84.7</v>
      </c>
      <c r="G12" s="109">
        <v>57.5</v>
      </c>
      <c r="H12" s="109">
        <v>46</v>
      </c>
      <c r="I12" s="109">
        <v>68.2</v>
      </c>
      <c r="J12" s="109">
        <v>48</v>
      </c>
      <c r="K12" s="109">
        <v>27</v>
      </c>
      <c r="L12" s="109">
        <v>20.5</v>
      </c>
      <c r="M12" s="109">
        <v>16</v>
      </c>
      <c r="N12" s="109">
        <v>28</v>
      </c>
      <c r="O12" s="109">
        <v>15.5</v>
      </c>
      <c r="P12" s="109">
        <v>13.5</v>
      </c>
      <c r="Q12" s="109">
        <v>13.25</v>
      </c>
      <c r="R12" s="109">
        <v>13</v>
      </c>
      <c r="S12" s="109">
        <v>12.75</v>
      </c>
      <c r="T12" s="109">
        <v>12.5</v>
      </c>
      <c r="V12" s="109">
        <f t="shared" si="0"/>
        <v>-3</v>
      </c>
    </row>
    <row r="13" spans="1:22" x14ac:dyDescent="0.35">
      <c r="A13" s="105" t="s">
        <v>124</v>
      </c>
      <c r="B13" s="106">
        <v>133.69999999999999</v>
      </c>
      <c r="C13" s="106">
        <v>135.69999999999999</v>
      </c>
      <c r="D13" s="106">
        <v>171</v>
      </c>
      <c r="E13" s="106">
        <v>178.6</v>
      </c>
      <c r="F13" s="106">
        <v>131.30000000000001</v>
      </c>
      <c r="G13" s="106">
        <v>85.2</v>
      </c>
      <c r="H13" s="106">
        <v>62.1</v>
      </c>
      <c r="I13" s="106">
        <v>94.5</v>
      </c>
      <c r="J13" s="106">
        <v>75.599999999999994</v>
      </c>
      <c r="K13" s="106">
        <v>68</v>
      </c>
      <c r="L13" s="106">
        <v>63.6</v>
      </c>
      <c r="M13" s="106">
        <v>31.1</v>
      </c>
      <c r="N13" s="106">
        <v>33.4</v>
      </c>
      <c r="O13" s="106">
        <v>32.4</v>
      </c>
      <c r="P13" s="106">
        <v>31.4</v>
      </c>
      <c r="Q13" s="106">
        <v>30.4</v>
      </c>
      <c r="R13" s="106">
        <v>29.4</v>
      </c>
      <c r="S13" s="106">
        <v>28.4</v>
      </c>
      <c r="T13" s="106">
        <v>27.4</v>
      </c>
      <c r="V13" s="107">
        <f t="shared" si="0"/>
        <v>-5</v>
      </c>
    </row>
    <row r="14" spans="1:22" x14ac:dyDescent="0.35">
      <c r="A14" s="108" t="s">
        <v>125</v>
      </c>
      <c r="B14" s="109">
        <v>424.5</v>
      </c>
      <c r="C14" s="109">
        <v>460.6</v>
      </c>
      <c r="D14" s="109">
        <v>540.29999999999995</v>
      </c>
      <c r="E14" s="109">
        <v>632.20000000000005</v>
      </c>
      <c r="F14" s="109">
        <v>538.6</v>
      </c>
      <c r="G14" s="109">
        <v>377.6</v>
      </c>
      <c r="H14" s="109">
        <v>394.6</v>
      </c>
      <c r="I14" s="109">
        <v>547.29999999999995</v>
      </c>
      <c r="J14" s="109">
        <v>377.2</v>
      </c>
      <c r="K14" s="109">
        <v>288.2</v>
      </c>
      <c r="L14" s="109">
        <v>250.7</v>
      </c>
      <c r="M14" s="109">
        <v>246.4</v>
      </c>
      <c r="N14" s="109">
        <v>260</v>
      </c>
      <c r="O14" s="109">
        <v>214.2</v>
      </c>
      <c r="P14" s="109">
        <v>184.2</v>
      </c>
      <c r="Q14" s="109">
        <v>159.19999999999999</v>
      </c>
      <c r="R14" s="109">
        <v>154.19999999999999</v>
      </c>
      <c r="S14" s="109">
        <v>152.19999999999999</v>
      </c>
      <c r="T14" s="109">
        <v>150.19999999999999</v>
      </c>
      <c r="V14" s="109">
        <f t="shared" si="0"/>
        <v>-64</v>
      </c>
    </row>
    <row r="15" spans="1:22" x14ac:dyDescent="0.35">
      <c r="A15" s="105" t="s">
        <v>126</v>
      </c>
      <c r="B15" s="106">
        <v>30</v>
      </c>
      <c r="C15" s="106">
        <v>33.299999999999997</v>
      </c>
      <c r="D15" s="106">
        <v>36.5</v>
      </c>
      <c r="E15" s="106">
        <v>40</v>
      </c>
      <c r="F15" s="106">
        <v>34.200000000000003</v>
      </c>
      <c r="G15" s="106">
        <v>25.7</v>
      </c>
      <c r="H15" s="106">
        <v>27.5</v>
      </c>
      <c r="I15" s="106">
        <v>33.6</v>
      </c>
      <c r="J15" s="106">
        <v>35</v>
      </c>
      <c r="K15" s="106">
        <v>39</v>
      </c>
      <c r="L15" s="106">
        <v>26.8</v>
      </c>
      <c r="M15" s="106">
        <v>26.8</v>
      </c>
      <c r="N15" s="106">
        <v>28.6</v>
      </c>
      <c r="O15" s="106">
        <v>27.8</v>
      </c>
      <c r="P15" s="106">
        <v>27.3</v>
      </c>
      <c r="Q15" s="106">
        <v>26.8</v>
      </c>
      <c r="R15" s="106">
        <v>26.425000000000001</v>
      </c>
      <c r="S15" s="106">
        <v>26.175000000000001</v>
      </c>
      <c r="T15" s="106">
        <v>26.05</v>
      </c>
      <c r="V15" s="107">
        <f t="shared" si="0"/>
        <v>-1.75</v>
      </c>
    </row>
    <row r="16" spans="1:22" x14ac:dyDescent="0.35">
      <c r="A16" s="108" t="s">
        <v>127</v>
      </c>
      <c r="B16" s="109">
        <v>415.9</v>
      </c>
      <c r="C16" s="109">
        <v>395.1</v>
      </c>
      <c r="D16" s="109">
        <v>446.5</v>
      </c>
      <c r="E16" s="109">
        <v>477.6</v>
      </c>
      <c r="F16" s="109">
        <v>512.9</v>
      </c>
      <c r="G16" s="109">
        <v>451.9</v>
      </c>
      <c r="H16" s="109">
        <v>425</v>
      </c>
      <c r="I16" s="109">
        <v>428.8</v>
      </c>
      <c r="J16" s="109">
        <v>387</v>
      </c>
      <c r="K16" s="109">
        <v>544.5</v>
      </c>
      <c r="L16" s="109">
        <v>511.8</v>
      </c>
      <c r="M16" s="109">
        <v>371.4</v>
      </c>
      <c r="N16" s="109">
        <v>381.8</v>
      </c>
      <c r="O16" s="109">
        <v>311.8</v>
      </c>
      <c r="P16" s="109">
        <v>261.8</v>
      </c>
      <c r="Q16" s="109">
        <v>231.8</v>
      </c>
      <c r="R16" s="109">
        <v>226.8</v>
      </c>
      <c r="S16" s="109">
        <v>221.8</v>
      </c>
      <c r="T16" s="109">
        <v>216.8</v>
      </c>
      <c r="V16" s="109">
        <f t="shared" si="0"/>
        <v>-95</v>
      </c>
    </row>
    <row r="17" spans="1:23" x14ac:dyDescent="0.35">
      <c r="A17" s="105" t="s">
        <v>128</v>
      </c>
      <c r="B17" s="106">
        <v>127.4</v>
      </c>
      <c r="C17" s="106">
        <v>142.69999999999999</v>
      </c>
      <c r="D17" s="106">
        <v>144.6</v>
      </c>
      <c r="E17" s="106">
        <v>162.69999999999999</v>
      </c>
      <c r="F17" s="106">
        <v>172.7</v>
      </c>
      <c r="G17" s="106">
        <v>176.8</v>
      </c>
      <c r="H17" s="106">
        <v>0</v>
      </c>
      <c r="I17" s="106">
        <v>0</v>
      </c>
      <c r="J17" s="106">
        <v>0</v>
      </c>
      <c r="K17" s="106">
        <v>0</v>
      </c>
      <c r="L17" s="106">
        <v>0</v>
      </c>
      <c r="M17" s="106">
        <v>0</v>
      </c>
      <c r="N17" s="106">
        <v>0</v>
      </c>
      <c r="O17" s="106">
        <v>0</v>
      </c>
      <c r="P17" s="106">
        <v>0</v>
      </c>
      <c r="Q17" s="106">
        <v>0</v>
      </c>
      <c r="R17" s="106">
        <v>0</v>
      </c>
      <c r="S17" s="106">
        <v>0</v>
      </c>
      <c r="T17" s="106">
        <v>0</v>
      </c>
      <c r="V17" s="107">
        <f t="shared" si="0"/>
        <v>0</v>
      </c>
    </row>
    <row r="18" spans="1:23" x14ac:dyDescent="0.35">
      <c r="A18" s="108" t="s">
        <v>129</v>
      </c>
      <c r="B18" s="109">
        <v>189.5</v>
      </c>
      <c r="C18" s="109">
        <v>187.6</v>
      </c>
      <c r="D18" s="109">
        <v>195.1</v>
      </c>
      <c r="E18" s="109">
        <v>193</v>
      </c>
      <c r="F18" s="109">
        <v>194</v>
      </c>
      <c r="G18" s="109">
        <v>69.599999999999994</v>
      </c>
      <c r="H18" s="109">
        <v>157.19999999999999</v>
      </c>
      <c r="I18" s="109">
        <v>39.799999999999997</v>
      </c>
      <c r="J18" s="109">
        <v>53.1</v>
      </c>
      <c r="K18" s="109">
        <v>76.599999999999994</v>
      </c>
      <c r="L18" s="109">
        <v>62.9</v>
      </c>
      <c r="M18" s="109">
        <v>84.6</v>
      </c>
      <c r="N18" s="109">
        <v>86.5</v>
      </c>
      <c r="O18" s="109">
        <v>106.4</v>
      </c>
      <c r="P18" s="109">
        <v>104.4</v>
      </c>
      <c r="Q18" s="109">
        <v>104.4</v>
      </c>
      <c r="R18" s="109">
        <v>104.4</v>
      </c>
      <c r="S18" s="109">
        <v>104.4</v>
      </c>
      <c r="T18" s="109">
        <v>104.4</v>
      </c>
      <c r="V18" s="109">
        <f t="shared" si="0"/>
        <v>-2</v>
      </c>
    </row>
    <row r="19" spans="1:23" x14ac:dyDescent="0.35">
      <c r="A19" s="105" t="s">
        <v>130</v>
      </c>
      <c r="B19" s="106">
        <v>79</v>
      </c>
      <c r="C19" s="106">
        <v>83.7</v>
      </c>
      <c r="D19" s="106">
        <v>83.7</v>
      </c>
      <c r="E19" s="106">
        <v>72.599999999999994</v>
      </c>
      <c r="F19" s="106">
        <v>71.3</v>
      </c>
      <c r="G19" s="106">
        <v>58</v>
      </c>
      <c r="H19" s="106">
        <v>0</v>
      </c>
      <c r="I19" s="106">
        <v>0</v>
      </c>
      <c r="J19" s="106">
        <v>0</v>
      </c>
      <c r="K19" s="106">
        <v>0</v>
      </c>
      <c r="L19" s="106">
        <v>0</v>
      </c>
      <c r="M19" s="106">
        <v>0</v>
      </c>
      <c r="N19" s="106">
        <v>0</v>
      </c>
      <c r="O19" s="106">
        <v>0</v>
      </c>
      <c r="P19" s="106">
        <v>0</v>
      </c>
      <c r="Q19" s="106">
        <v>0</v>
      </c>
      <c r="R19" s="106">
        <v>0</v>
      </c>
      <c r="S19" s="106">
        <v>0</v>
      </c>
      <c r="T19" s="106">
        <v>0</v>
      </c>
      <c r="V19" s="107">
        <f t="shared" si="0"/>
        <v>0</v>
      </c>
    </row>
    <row r="20" spans="1:23" x14ac:dyDescent="0.35">
      <c r="A20" s="108" t="s">
        <v>131</v>
      </c>
      <c r="B20" s="109">
        <v>246.4</v>
      </c>
      <c r="C20" s="109">
        <v>283.39999999999998</v>
      </c>
      <c r="D20" s="109">
        <v>286.2</v>
      </c>
      <c r="E20" s="109">
        <v>304.2</v>
      </c>
      <c r="F20" s="109">
        <v>309.7</v>
      </c>
      <c r="G20" s="109">
        <v>272.5</v>
      </c>
      <c r="H20" s="109">
        <v>298.3</v>
      </c>
      <c r="I20" s="109">
        <v>205.8</v>
      </c>
      <c r="J20" s="109">
        <v>94.5</v>
      </c>
      <c r="K20" s="109">
        <v>228.6</v>
      </c>
      <c r="L20" s="109">
        <v>214.7</v>
      </c>
      <c r="M20" s="109">
        <v>184.6</v>
      </c>
      <c r="N20" s="109">
        <v>84.1</v>
      </c>
      <c r="O20" s="109">
        <v>136</v>
      </c>
      <c r="P20" s="109">
        <v>131</v>
      </c>
      <c r="Q20" s="109">
        <v>131</v>
      </c>
      <c r="R20" s="109">
        <v>131</v>
      </c>
      <c r="S20" s="109">
        <v>131</v>
      </c>
      <c r="T20" s="109">
        <v>131</v>
      </c>
      <c r="V20" s="109">
        <f t="shared" si="0"/>
        <v>-5</v>
      </c>
    </row>
    <row r="21" spans="1:23" x14ac:dyDescent="0.35">
      <c r="A21" s="105" t="s">
        <v>132</v>
      </c>
      <c r="B21" s="106">
        <v>65.2</v>
      </c>
      <c r="C21" s="106">
        <v>84</v>
      </c>
      <c r="D21" s="106">
        <v>82.6</v>
      </c>
      <c r="E21" s="106">
        <v>79.5</v>
      </c>
      <c r="F21" s="106">
        <v>71.2</v>
      </c>
      <c r="G21" s="106">
        <v>37</v>
      </c>
      <c r="H21" s="106">
        <v>73.5</v>
      </c>
      <c r="I21" s="106">
        <v>7.6</v>
      </c>
      <c r="J21" s="106">
        <v>13.3</v>
      </c>
      <c r="K21" s="106">
        <v>32.4</v>
      </c>
      <c r="L21" s="106">
        <v>25.9</v>
      </c>
      <c r="M21" s="106">
        <v>25</v>
      </c>
      <c r="N21" s="106">
        <v>29.2</v>
      </c>
      <c r="O21" s="106">
        <v>41.4</v>
      </c>
      <c r="P21" s="106">
        <v>40.4</v>
      </c>
      <c r="Q21" s="106">
        <v>40.4</v>
      </c>
      <c r="R21" s="106">
        <v>40.4</v>
      </c>
      <c r="S21" s="106">
        <v>40.4</v>
      </c>
      <c r="T21" s="106">
        <v>40.4</v>
      </c>
      <c r="V21" s="107">
        <f t="shared" si="0"/>
        <v>-1</v>
      </c>
    </row>
    <row r="22" spans="1:23" x14ac:dyDescent="0.35">
      <c r="A22" s="108" t="s">
        <v>133</v>
      </c>
      <c r="B22" s="109">
        <v>558.9</v>
      </c>
      <c r="C22" s="109">
        <v>638.79999999999995</v>
      </c>
      <c r="D22" s="109">
        <v>673.9</v>
      </c>
      <c r="E22" s="109">
        <v>694.2</v>
      </c>
      <c r="F22" s="109">
        <v>689.3</v>
      </c>
      <c r="G22" s="109">
        <v>535.6</v>
      </c>
      <c r="H22" s="109">
        <v>723</v>
      </c>
      <c r="I22" s="109">
        <v>520.6</v>
      </c>
      <c r="J22" s="109">
        <v>408.7</v>
      </c>
      <c r="K22" s="109">
        <v>480.6</v>
      </c>
      <c r="L22" s="109">
        <v>480.6</v>
      </c>
      <c r="M22" s="109">
        <v>460.2</v>
      </c>
      <c r="N22" s="109">
        <v>514</v>
      </c>
      <c r="O22" s="109">
        <v>526.9</v>
      </c>
      <c r="P22" s="109">
        <v>516.9</v>
      </c>
      <c r="Q22" s="109">
        <v>516.9</v>
      </c>
      <c r="R22" s="109">
        <v>516.9</v>
      </c>
      <c r="S22" s="109">
        <v>516.9</v>
      </c>
      <c r="T22" s="109">
        <v>516.9</v>
      </c>
      <c r="V22" s="109">
        <f t="shared" si="0"/>
        <v>-10</v>
      </c>
    </row>
    <row r="23" spans="1:23" x14ac:dyDescent="0.35">
      <c r="A23" s="105" t="s">
        <v>134</v>
      </c>
      <c r="B23" s="106">
        <v>294.8</v>
      </c>
      <c r="C23" s="106">
        <v>290.10000000000002</v>
      </c>
      <c r="D23" s="106">
        <v>295.3</v>
      </c>
      <c r="E23" s="106">
        <v>290.89999999999998</v>
      </c>
      <c r="F23" s="106">
        <v>329.6</v>
      </c>
      <c r="G23" s="106">
        <v>309.89999999999998</v>
      </c>
      <c r="H23" s="106">
        <v>349.6</v>
      </c>
      <c r="I23" s="106">
        <v>330.7</v>
      </c>
      <c r="J23" s="106">
        <v>366.1</v>
      </c>
      <c r="K23" s="106">
        <v>371.6</v>
      </c>
      <c r="L23" s="106">
        <v>380.5</v>
      </c>
      <c r="M23" s="106">
        <v>471</v>
      </c>
      <c r="N23" s="106">
        <v>418.2</v>
      </c>
      <c r="O23" s="106">
        <v>421.1</v>
      </c>
      <c r="P23" s="106">
        <v>391.1</v>
      </c>
      <c r="Q23" s="106">
        <v>371.1</v>
      </c>
      <c r="R23" s="106">
        <v>371.1</v>
      </c>
      <c r="S23" s="106">
        <v>371.1</v>
      </c>
      <c r="T23" s="106">
        <v>371.1</v>
      </c>
      <c r="V23" s="107">
        <f t="shared" si="0"/>
        <v>-50</v>
      </c>
    </row>
    <row r="24" spans="1:23" x14ac:dyDescent="0.35">
      <c r="A24" s="108" t="s">
        <v>135</v>
      </c>
      <c r="B24" s="109">
        <v>385.8</v>
      </c>
      <c r="C24" s="109">
        <v>362.7</v>
      </c>
      <c r="D24" s="109">
        <v>367.1</v>
      </c>
      <c r="E24" s="109">
        <v>353.3</v>
      </c>
      <c r="F24" s="109">
        <v>373.4</v>
      </c>
      <c r="G24" s="109">
        <v>382.4</v>
      </c>
      <c r="H24" s="109">
        <v>477.6</v>
      </c>
      <c r="I24" s="109">
        <v>384</v>
      </c>
      <c r="J24" s="109">
        <v>373</v>
      </c>
      <c r="K24" s="109">
        <v>379</v>
      </c>
      <c r="L24" s="109">
        <v>380.1</v>
      </c>
      <c r="M24" s="109">
        <v>268.39999999999998</v>
      </c>
      <c r="N24" s="109">
        <v>292.8</v>
      </c>
      <c r="O24" s="109">
        <v>315.60000000000002</v>
      </c>
      <c r="P24" s="109">
        <v>285.60000000000002</v>
      </c>
      <c r="Q24" s="109">
        <v>265.60000000000002</v>
      </c>
      <c r="R24" s="109">
        <v>260.60000000000002</v>
      </c>
      <c r="S24" s="109">
        <v>255.60000000000002</v>
      </c>
      <c r="T24" s="109">
        <v>250.60000000000002</v>
      </c>
      <c r="V24" s="109">
        <f t="shared" si="0"/>
        <v>-65</v>
      </c>
    </row>
    <row r="25" spans="1:23" x14ac:dyDescent="0.35">
      <c r="A25" s="105" t="s">
        <v>136</v>
      </c>
      <c r="B25" s="106">
        <v>77.599999999999994</v>
      </c>
      <c r="C25" s="106">
        <v>74.5</v>
      </c>
      <c r="D25" s="106">
        <v>76</v>
      </c>
      <c r="E25" s="106">
        <v>85.7</v>
      </c>
      <c r="F25" s="106">
        <v>74.2</v>
      </c>
      <c r="G25" s="106">
        <v>66.900000000000006</v>
      </c>
      <c r="H25" s="106">
        <v>68.400000000000006</v>
      </c>
      <c r="I25" s="106">
        <v>59.2</v>
      </c>
      <c r="J25" s="106">
        <v>54.3</v>
      </c>
      <c r="K25" s="106">
        <v>51</v>
      </c>
      <c r="L25" s="106">
        <v>64.3</v>
      </c>
      <c r="M25" s="106">
        <v>72</v>
      </c>
      <c r="N25" s="106">
        <v>45.9</v>
      </c>
      <c r="O25" s="106">
        <v>52.9</v>
      </c>
      <c r="P25" s="106">
        <v>42.9</v>
      </c>
      <c r="Q25" s="106">
        <v>42.9</v>
      </c>
      <c r="R25" s="106">
        <v>42.9</v>
      </c>
      <c r="S25" s="106">
        <v>42.9</v>
      </c>
      <c r="T25" s="106">
        <v>42.9</v>
      </c>
      <c r="V25" s="107">
        <f t="shared" si="0"/>
        <v>-10</v>
      </c>
      <c r="W25" s="2"/>
    </row>
    <row r="26" spans="1:23" x14ac:dyDescent="0.35">
      <c r="A26" s="108" t="s">
        <v>137</v>
      </c>
      <c r="B26" s="109">
        <v>281.60000000000002</v>
      </c>
      <c r="C26" s="109">
        <v>275.7</v>
      </c>
      <c r="D26" s="109">
        <v>270.2</v>
      </c>
      <c r="E26" s="109">
        <v>268</v>
      </c>
      <c r="F26" s="109">
        <v>245.2</v>
      </c>
      <c r="G26" s="109">
        <v>217.8</v>
      </c>
      <c r="H26" s="109">
        <v>213.1</v>
      </c>
      <c r="I26" s="109">
        <v>236.3</v>
      </c>
      <c r="J26" s="109">
        <v>199.1</v>
      </c>
      <c r="K26" s="109">
        <v>184.1</v>
      </c>
      <c r="L26" s="109">
        <v>218.7</v>
      </c>
      <c r="M26" s="109">
        <v>169.6</v>
      </c>
      <c r="N26" s="109">
        <v>176.9</v>
      </c>
      <c r="O26" s="109">
        <v>166.8</v>
      </c>
      <c r="P26" s="109">
        <v>201.8</v>
      </c>
      <c r="Q26" s="109">
        <v>211.8</v>
      </c>
      <c r="R26" s="109">
        <v>221.8</v>
      </c>
      <c r="S26" s="109">
        <v>221.8</v>
      </c>
      <c r="T26" s="109">
        <v>221.8</v>
      </c>
      <c r="V26" s="109">
        <f t="shared" si="0"/>
        <v>55</v>
      </c>
    </row>
    <row r="27" spans="1:23" x14ac:dyDescent="0.35">
      <c r="A27" s="105" t="s">
        <v>138</v>
      </c>
      <c r="B27" s="106">
        <v>1.5</v>
      </c>
      <c r="C27" s="106">
        <v>1.5</v>
      </c>
      <c r="D27" s="106">
        <v>2.1</v>
      </c>
      <c r="E27" s="106">
        <v>3.2</v>
      </c>
      <c r="F27" s="106">
        <v>3.5</v>
      </c>
      <c r="G27" s="106">
        <v>3.6</v>
      </c>
      <c r="H27" s="106">
        <v>3.6</v>
      </c>
      <c r="I27" s="106">
        <v>2.6</v>
      </c>
      <c r="J27" s="106">
        <v>2.2999999999999998</v>
      </c>
      <c r="K27" s="106">
        <v>2.2000000000000002</v>
      </c>
      <c r="L27" s="106">
        <v>1.8</v>
      </c>
      <c r="M27" s="106">
        <v>1.8</v>
      </c>
      <c r="N27" s="106">
        <v>1.7</v>
      </c>
      <c r="O27" s="106">
        <v>1.6</v>
      </c>
      <c r="P27" s="106">
        <v>1.7000000000000002</v>
      </c>
      <c r="Q27" s="106">
        <v>1.8000000000000003</v>
      </c>
      <c r="R27" s="106">
        <v>1.9</v>
      </c>
      <c r="S27" s="106">
        <v>2.0000000000000004</v>
      </c>
      <c r="T27" s="106">
        <v>2.1</v>
      </c>
      <c r="V27" s="107">
        <f t="shared" si="0"/>
        <v>0.5</v>
      </c>
    </row>
    <row r="28" spans="1:23" x14ac:dyDescent="0.35">
      <c r="A28" s="108" t="s">
        <v>139</v>
      </c>
      <c r="B28" s="109">
        <v>124.1</v>
      </c>
      <c r="C28" s="109">
        <v>125</v>
      </c>
      <c r="D28" s="109">
        <v>118.1</v>
      </c>
      <c r="E28" s="109">
        <v>135.6</v>
      </c>
      <c r="F28" s="109">
        <v>115.3</v>
      </c>
      <c r="G28" s="109">
        <v>104.8</v>
      </c>
      <c r="H28" s="109">
        <v>93.7</v>
      </c>
      <c r="I28" s="109">
        <v>93.9</v>
      </c>
      <c r="J28" s="109">
        <v>76.599999999999994</v>
      </c>
      <c r="K28" s="109">
        <v>60.9</v>
      </c>
      <c r="L28" s="109">
        <v>46</v>
      </c>
      <c r="M28" s="109">
        <v>38.6</v>
      </c>
      <c r="N28" s="109">
        <v>40.200000000000003</v>
      </c>
      <c r="O28" s="109">
        <v>31.3</v>
      </c>
      <c r="P28" s="109">
        <v>33.299999999999997</v>
      </c>
      <c r="Q28" s="109">
        <v>35.299999999999997</v>
      </c>
      <c r="R28" s="109">
        <v>37.299999999999997</v>
      </c>
      <c r="S28" s="109">
        <v>39.299999999999997</v>
      </c>
      <c r="T28" s="109">
        <v>41.3</v>
      </c>
      <c r="V28" s="109">
        <f t="shared" si="0"/>
        <v>9.9999999999999964</v>
      </c>
    </row>
    <row r="29" spans="1:23" x14ac:dyDescent="0.35">
      <c r="A29" s="105" t="s">
        <v>140</v>
      </c>
      <c r="B29" s="106">
        <v>42.5</v>
      </c>
      <c r="C29" s="106">
        <v>36.6</v>
      </c>
      <c r="D29" s="106">
        <v>37</v>
      </c>
      <c r="E29" s="106">
        <v>24.3</v>
      </c>
      <c r="F29" s="106">
        <v>24.5</v>
      </c>
      <c r="G29" s="106">
        <v>29</v>
      </c>
      <c r="H29" s="106">
        <v>37.700000000000003</v>
      </c>
      <c r="I29" s="106">
        <v>43.8</v>
      </c>
      <c r="J29" s="106">
        <v>46.1</v>
      </c>
      <c r="K29" s="106">
        <v>46.5</v>
      </c>
      <c r="L29" s="106">
        <v>41.3</v>
      </c>
      <c r="M29" s="106">
        <v>39.6</v>
      </c>
      <c r="N29" s="106">
        <v>34.9</v>
      </c>
      <c r="O29" s="106">
        <v>34.200000000000003</v>
      </c>
      <c r="P29" s="106">
        <v>34.500000000000007</v>
      </c>
      <c r="Q29" s="106">
        <v>34.800000000000004</v>
      </c>
      <c r="R29" s="106">
        <v>35.100000000000009</v>
      </c>
      <c r="S29" s="106">
        <v>35.400000000000006</v>
      </c>
      <c r="T29" s="106">
        <v>35.700000000000003</v>
      </c>
      <c r="V29" s="107">
        <f t="shared" si="0"/>
        <v>1.5</v>
      </c>
    </row>
    <row r="30" spans="1:23" x14ac:dyDescent="0.35">
      <c r="A30" s="108" t="s">
        <v>141</v>
      </c>
      <c r="B30" s="109">
        <v>12.9</v>
      </c>
      <c r="C30" s="109">
        <v>12.9</v>
      </c>
      <c r="D30" s="109">
        <v>19.7</v>
      </c>
      <c r="E30" s="109">
        <v>13.8</v>
      </c>
      <c r="F30" s="109">
        <v>12.2</v>
      </c>
      <c r="G30" s="109">
        <v>12.8</v>
      </c>
      <c r="H30" s="109">
        <v>14</v>
      </c>
      <c r="I30" s="109">
        <v>14.4</v>
      </c>
      <c r="J30" s="109">
        <v>12.9</v>
      </c>
      <c r="K30" s="109">
        <v>11</v>
      </c>
      <c r="L30" s="109">
        <v>15.5</v>
      </c>
      <c r="M30" s="109">
        <v>5.4</v>
      </c>
      <c r="N30" s="109">
        <v>12.2</v>
      </c>
      <c r="O30" s="109">
        <v>11.5</v>
      </c>
      <c r="P30" s="109">
        <v>11.55</v>
      </c>
      <c r="Q30" s="109">
        <v>11.600000000000001</v>
      </c>
      <c r="R30" s="109">
        <v>11.650000000000002</v>
      </c>
      <c r="S30" s="109">
        <v>11.7</v>
      </c>
      <c r="T30" s="109">
        <v>11.75</v>
      </c>
      <c r="V30" s="109">
        <f t="shared" si="0"/>
        <v>0.25</v>
      </c>
    </row>
    <row r="31" spans="1:23" x14ac:dyDescent="0.35">
      <c r="A31" s="110" t="s">
        <v>142</v>
      </c>
      <c r="B31" s="106">
        <v>13</v>
      </c>
      <c r="C31" s="106">
        <v>12.2</v>
      </c>
      <c r="D31" s="106">
        <v>12.2</v>
      </c>
      <c r="E31" s="106">
        <v>6.4</v>
      </c>
      <c r="F31" s="106">
        <v>6.5</v>
      </c>
      <c r="G31" s="106">
        <v>6.5</v>
      </c>
      <c r="H31" s="106">
        <v>6.5</v>
      </c>
      <c r="I31" s="106">
        <v>6.5</v>
      </c>
      <c r="J31" s="106">
        <v>6.5</v>
      </c>
      <c r="K31" s="106">
        <v>6.2</v>
      </c>
      <c r="L31" s="106">
        <v>6.2</v>
      </c>
      <c r="M31" s="106">
        <v>0</v>
      </c>
      <c r="N31" s="106">
        <v>0.5</v>
      </c>
      <c r="O31" s="106">
        <v>0.5</v>
      </c>
      <c r="P31" s="106">
        <v>0.54999999999999982</v>
      </c>
      <c r="Q31" s="106">
        <v>0.59999999999999964</v>
      </c>
      <c r="R31" s="106">
        <v>0.64999999999999947</v>
      </c>
      <c r="S31" s="106">
        <v>0.70000000000000018</v>
      </c>
      <c r="T31" s="106">
        <v>0.75</v>
      </c>
      <c r="V31" s="107">
        <f t="shared" si="0"/>
        <v>0.25</v>
      </c>
    </row>
    <row r="32" spans="1:23" ht="15" thickBot="1" x14ac:dyDescent="0.4">
      <c r="A32" s="111" t="s">
        <v>143</v>
      </c>
      <c r="B32" s="112">
        <f t="shared" ref="B32:T32" si="1">SUM(B5:B31)</f>
        <v>9021.7999999999993</v>
      </c>
      <c r="C32" s="112">
        <f t="shared" si="1"/>
        <v>9652.8000000000047</v>
      </c>
      <c r="D32" s="112">
        <f t="shared" si="1"/>
        <v>9493.9000000000033</v>
      </c>
      <c r="E32" s="112">
        <f t="shared" si="1"/>
        <v>9635.6</v>
      </c>
      <c r="F32" s="112">
        <f t="shared" si="1"/>
        <v>9270.5000000000018</v>
      </c>
      <c r="G32" s="112">
        <f t="shared" si="1"/>
        <v>7724</v>
      </c>
      <c r="H32" s="112">
        <f t="shared" si="1"/>
        <v>7637.7000000000016</v>
      </c>
      <c r="I32" s="112">
        <f t="shared" si="1"/>
        <v>7558.5000000000009</v>
      </c>
      <c r="J32" s="112">
        <f t="shared" si="1"/>
        <v>6783.1000000000022</v>
      </c>
      <c r="K32" s="112">
        <f t="shared" si="1"/>
        <v>6617.7000000000016</v>
      </c>
      <c r="L32" s="112">
        <f t="shared" si="1"/>
        <v>6142.3</v>
      </c>
      <c r="M32" s="112">
        <f t="shared" si="1"/>
        <v>5356.6</v>
      </c>
      <c r="N32" s="112">
        <f t="shared" si="1"/>
        <v>5482.9999999999982</v>
      </c>
      <c r="O32" s="112">
        <f t="shared" si="1"/>
        <v>4980.0000000000009</v>
      </c>
      <c r="P32" s="112">
        <f t="shared" si="1"/>
        <v>4646.0000000000009</v>
      </c>
      <c r="Q32" s="112">
        <f t="shared" si="1"/>
        <v>4406.7500000000018</v>
      </c>
      <c r="R32" s="112">
        <f t="shared" si="1"/>
        <v>4292.625</v>
      </c>
      <c r="S32" s="112">
        <f t="shared" si="1"/>
        <v>4216.625</v>
      </c>
      <c r="T32" s="112">
        <f t="shared" si="1"/>
        <v>4152.75</v>
      </c>
      <c r="V32" s="112">
        <f t="shared" si="0"/>
        <v>-827.25000000000091</v>
      </c>
    </row>
    <row r="34" spans="1:22" x14ac:dyDescent="0.35">
      <c r="A34" s="99"/>
      <c r="B34" s="99" t="s">
        <v>144</v>
      </c>
      <c r="C34" s="115"/>
      <c r="D34" s="115"/>
      <c r="E34" s="115"/>
      <c r="F34" s="115"/>
      <c r="G34" s="115"/>
      <c r="H34" s="115"/>
      <c r="I34" s="115"/>
      <c r="J34" s="115"/>
      <c r="K34" s="115"/>
      <c r="L34" s="115"/>
      <c r="M34" s="115"/>
      <c r="N34" s="115"/>
      <c r="O34" s="115"/>
      <c r="P34" s="115"/>
      <c r="Q34" s="115"/>
      <c r="R34" s="115"/>
      <c r="S34" s="100"/>
      <c r="T34" s="100"/>
      <c r="U34" s="100"/>
      <c r="V34" s="100"/>
    </row>
    <row r="35" spans="1:22" x14ac:dyDescent="0.35">
      <c r="A35" s="102" t="s">
        <v>104</v>
      </c>
      <c r="B35" s="103" t="s">
        <v>105</v>
      </c>
      <c r="C35" s="103" t="s">
        <v>106</v>
      </c>
      <c r="D35" s="103" t="s">
        <v>107</v>
      </c>
      <c r="E35" s="103" t="s">
        <v>108</v>
      </c>
      <c r="F35" s="103" t="s">
        <v>109</v>
      </c>
      <c r="G35" s="103" t="s">
        <v>110</v>
      </c>
      <c r="H35" s="103" t="s">
        <v>111</v>
      </c>
      <c r="I35" s="103" t="s">
        <v>112</v>
      </c>
      <c r="J35" s="103" t="s">
        <v>113</v>
      </c>
      <c r="K35" s="103" t="s">
        <v>114</v>
      </c>
      <c r="L35" s="103" t="s">
        <v>78</v>
      </c>
      <c r="M35" s="103" t="s">
        <v>41</v>
      </c>
      <c r="N35" s="103" t="s">
        <v>71</v>
      </c>
      <c r="O35" s="103" t="s">
        <v>74</v>
      </c>
      <c r="P35" s="103" t="s">
        <v>75</v>
      </c>
      <c r="Q35" s="103" t="s">
        <v>76</v>
      </c>
      <c r="R35" s="103" t="s">
        <v>42</v>
      </c>
      <c r="S35" s="104" t="s">
        <v>72</v>
      </c>
      <c r="T35" s="104" t="s">
        <v>79</v>
      </c>
      <c r="V35" s="104" t="s">
        <v>145</v>
      </c>
    </row>
    <row r="36" spans="1:22" x14ac:dyDescent="0.35">
      <c r="A36" s="105" t="s">
        <v>116</v>
      </c>
      <c r="B36" s="106">
        <v>1570.8951000000002</v>
      </c>
      <c r="C36" s="106">
        <v>4547.8119999999999</v>
      </c>
      <c r="D36" s="106">
        <v>5958.51</v>
      </c>
      <c r="E36" s="106">
        <v>5321.9660000000003</v>
      </c>
      <c r="F36" s="106">
        <v>4248.8100000000004</v>
      </c>
      <c r="G36" s="106">
        <v>5593.86</v>
      </c>
      <c r="H36" s="106">
        <v>5776.2960000000003</v>
      </c>
      <c r="I36" s="106">
        <v>3342.7269999999999</v>
      </c>
      <c r="J36" s="106">
        <v>5383.4930000000004</v>
      </c>
      <c r="K36" s="106">
        <v>5716.9727999999996</v>
      </c>
      <c r="L36" s="106">
        <v>6172.96</v>
      </c>
      <c r="M36" s="106">
        <v>5892.68</v>
      </c>
      <c r="N36" s="106">
        <v>6036.75</v>
      </c>
      <c r="O36" s="106">
        <v>4718.34</v>
      </c>
      <c r="P36" s="106">
        <v>5365.9814179999985</v>
      </c>
      <c r="Q36" s="106">
        <v>5289.18068240909</v>
      </c>
      <c r="R36" s="106">
        <v>5269.2770953030295</v>
      </c>
      <c r="S36" s="106">
        <v>5317.8726975909094</v>
      </c>
      <c r="T36" s="106">
        <v>5398.7842210909093</v>
      </c>
      <c r="V36" s="107">
        <f>T36-O36</f>
        <v>680.4442210909092</v>
      </c>
    </row>
    <row r="37" spans="1:22" x14ac:dyDescent="0.35">
      <c r="A37" s="108" t="s">
        <v>117</v>
      </c>
      <c r="B37" s="109">
        <v>2818.3519999999999</v>
      </c>
      <c r="C37" s="109">
        <v>3178.44</v>
      </c>
      <c r="D37" s="109">
        <v>3863.4609999999998</v>
      </c>
      <c r="E37" s="109">
        <v>4089.3653999999997</v>
      </c>
      <c r="F37" s="109">
        <v>3265.1876600000005</v>
      </c>
      <c r="G37" s="109">
        <v>3798.4</v>
      </c>
      <c r="H37" s="109">
        <v>3571.5230000000001</v>
      </c>
      <c r="I37" s="109">
        <v>2947.0197000000003</v>
      </c>
      <c r="J37" s="109">
        <v>3359.43</v>
      </c>
      <c r="K37" s="109">
        <v>3484.9814999999999</v>
      </c>
      <c r="L37" s="109">
        <v>3189.125</v>
      </c>
      <c r="M37" s="109">
        <v>2712.1</v>
      </c>
      <c r="N37" s="109">
        <v>3263.2456000000002</v>
      </c>
      <c r="O37" s="109">
        <v>2627.25</v>
      </c>
      <c r="P37" s="109">
        <v>2843.6940283636368</v>
      </c>
      <c r="Q37" s="109">
        <v>2675.9339880000007</v>
      </c>
      <c r="R37" s="109">
        <v>2490.0874749090917</v>
      </c>
      <c r="S37" s="109">
        <v>2476.4295193939402</v>
      </c>
      <c r="T37" s="109">
        <v>2505.8187032727278</v>
      </c>
      <c r="V37" s="109">
        <f t="shared" ref="V37:V63" si="2">T37-O37</f>
        <v>-121.43129672727218</v>
      </c>
    </row>
    <row r="38" spans="1:22" x14ac:dyDescent="0.35">
      <c r="A38" s="105" t="s">
        <v>118</v>
      </c>
      <c r="B38" s="106">
        <v>6537.44</v>
      </c>
      <c r="C38" s="106">
        <v>7756.2879999999996</v>
      </c>
      <c r="D38" s="106">
        <v>8804.24</v>
      </c>
      <c r="E38" s="106">
        <v>9708.8375999999989</v>
      </c>
      <c r="F38" s="106">
        <v>6522.1459999999997</v>
      </c>
      <c r="G38" s="106">
        <v>6866.6880000000001</v>
      </c>
      <c r="H38" s="106">
        <v>6046.4639999999999</v>
      </c>
      <c r="I38" s="106">
        <v>6578.9432999999999</v>
      </c>
      <c r="J38" s="106">
        <v>7156.5150000000003</v>
      </c>
      <c r="K38" s="106">
        <v>5425.3712000000005</v>
      </c>
      <c r="L38" s="106">
        <v>4683.4025000000001</v>
      </c>
      <c r="M38" s="106">
        <v>3293.3372999999997</v>
      </c>
      <c r="N38" s="106">
        <v>4692.6710999999996</v>
      </c>
      <c r="O38" s="106">
        <v>2876.7840000000001</v>
      </c>
      <c r="P38" s="106">
        <v>2530.7942706666663</v>
      </c>
      <c r="Q38" s="106">
        <v>2311.5099287272724</v>
      </c>
      <c r="R38" s="106">
        <v>2225.6611549696968</v>
      </c>
      <c r="S38" s="106">
        <v>2131.8101175757579</v>
      </c>
      <c r="T38" s="106">
        <v>2029.9568165454546</v>
      </c>
      <c r="V38" s="107">
        <f t="shared" si="2"/>
        <v>-846.82718345454555</v>
      </c>
    </row>
    <row r="39" spans="1:22" x14ac:dyDescent="0.35">
      <c r="A39" s="108" t="s">
        <v>119</v>
      </c>
      <c r="B39" s="109">
        <v>3251.83</v>
      </c>
      <c r="C39" s="109">
        <v>3697.2539999999999</v>
      </c>
      <c r="D39" s="109">
        <v>3340.29</v>
      </c>
      <c r="E39" s="109">
        <v>3711.3</v>
      </c>
      <c r="F39" s="109">
        <v>3367.7440000000001</v>
      </c>
      <c r="G39" s="109">
        <v>3470.2116000000001</v>
      </c>
      <c r="H39" s="109">
        <v>3347.6282000000001</v>
      </c>
      <c r="I39" s="109">
        <v>3397.09</v>
      </c>
      <c r="J39" s="109">
        <v>3728.4</v>
      </c>
      <c r="K39" s="109">
        <v>2247.598</v>
      </c>
      <c r="L39" s="109">
        <v>2312.0214000000001</v>
      </c>
      <c r="M39" s="109">
        <v>2366.9760000000001</v>
      </c>
      <c r="N39" s="109">
        <v>2351.2545</v>
      </c>
      <c r="O39" s="109">
        <v>2263.8330000000001</v>
      </c>
      <c r="P39" s="109">
        <v>2127.2252898556344</v>
      </c>
      <c r="Q39" s="109">
        <v>2040.2680558213704</v>
      </c>
      <c r="R39" s="109">
        <v>2082.2824076688512</v>
      </c>
      <c r="S39" s="109">
        <v>2123.0358209952724</v>
      </c>
      <c r="T39" s="109">
        <v>2177.5599587233141</v>
      </c>
      <c r="V39" s="109">
        <f t="shared" si="2"/>
        <v>-86.273041276685944</v>
      </c>
    </row>
    <row r="40" spans="1:22" x14ac:dyDescent="0.35">
      <c r="A40" s="105" t="s">
        <v>120</v>
      </c>
      <c r="B40" s="106">
        <v>26.448</v>
      </c>
      <c r="C40" s="106">
        <v>26.64</v>
      </c>
      <c r="D40" s="106">
        <v>23.54</v>
      </c>
      <c r="E40" s="106">
        <v>19.780200000000001</v>
      </c>
      <c r="F40" s="106">
        <v>20.3765</v>
      </c>
      <c r="G40" s="106">
        <v>17.548999999999999</v>
      </c>
      <c r="H40" s="106">
        <v>16.924824000000001</v>
      </c>
      <c r="I40" s="106">
        <v>14.8535</v>
      </c>
      <c r="J40" s="106">
        <v>13.275</v>
      </c>
      <c r="K40" s="106">
        <v>10.2608</v>
      </c>
      <c r="L40" s="106">
        <v>6.2243999999999993</v>
      </c>
      <c r="M40" s="106">
        <v>5.2</v>
      </c>
      <c r="N40" s="106">
        <v>6.2963999999999993</v>
      </c>
      <c r="O40" s="106">
        <v>7.6494</v>
      </c>
      <c r="P40" s="106">
        <v>7.8506997999999975</v>
      </c>
      <c r="Q40" s="106">
        <v>7.8350795999999994</v>
      </c>
      <c r="R40" s="106">
        <v>7.8194593999999986</v>
      </c>
      <c r="S40" s="106">
        <v>7.8038391999999996</v>
      </c>
      <c r="T40" s="106">
        <v>7.7882189999999989</v>
      </c>
      <c r="V40" s="107">
        <f t="shared" si="2"/>
        <v>0.13881899999999892</v>
      </c>
    </row>
    <row r="41" spans="1:22" x14ac:dyDescent="0.35">
      <c r="A41" s="108" t="s">
        <v>121</v>
      </c>
      <c r="B41" s="109">
        <v>6068.335</v>
      </c>
      <c r="C41" s="109">
        <v>5185.95</v>
      </c>
      <c r="D41" s="109">
        <v>6158.7</v>
      </c>
      <c r="E41" s="109">
        <v>6412.8497699999998</v>
      </c>
      <c r="F41" s="109">
        <v>6367.5264000000006</v>
      </c>
      <c r="G41" s="109">
        <v>5920.0217999999995</v>
      </c>
      <c r="H41" s="109">
        <v>6198.0519999999997</v>
      </c>
      <c r="I41" s="109">
        <v>7284.1930000000002</v>
      </c>
      <c r="J41" s="109">
        <v>6834.4112000000005</v>
      </c>
      <c r="K41" s="109">
        <v>5742.54</v>
      </c>
      <c r="L41" s="109">
        <v>5459.616</v>
      </c>
      <c r="M41" s="109">
        <v>5108.1400000000003</v>
      </c>
      <c r="N41" s="109">
        <v>5796.5155999999997</v>
      </c>
      <c r="O41" s="109">
        <v>5107.7520000000004</v>
      </c>
      <c r="P41" s="109">
        <v>4590.1128649696966</v>
      </c>
      <c r="Q41" s="109">
        <v>4486.9008130909097</v>
      </c>
      <c r="R41" s="109">
        <v>4376.0465430303029</v>
      </c>
      <c r="S41" s="109">
        <v>4358.8559729696972</v>
      </c>
      <c r="T41" s="109">
        <v>4337.8442938181815</v>
      </c>
      <c r="V41" s="109">
        <f t="shared" si="2"/>
        <v>-769.90770618181887</v>
      </c>
    </row>
    <row r="42" spans="1:22" x14ac:dyDescent="0.35">
      <c r="A42" s="110" t="s">
        <v>122</v>
      </c>
      <c r="B42" s="106">
        <v>119.6</v>
      </c>
      <c r="C42" s="106">
        <v>83.58</v>
      </c>
      <c r="D42" s="106">
        <v>90.72</v>
      </c>
      <c r="E42" s="106">
        <v>95.295199999999994</v>
      </c>
      <c r="F42" s="106">
        <v>96.857600000000005</v>
      </c>
      <c r="G42" s="106">
        <v>74.209500000000006</v>
      </c>
      <c r="H42" s="106">
        <v>81.668300000000002</v>
      </c>
      <c r="I42" s="106">
        <v>76.513499999999993</v>
      </c>
      <c r="J42" s="106">
        <v>61.3827</v>
      </c>
      <c r="K42" s="106">
        <v>60.455300000000001</v>
      </c>
      <c r="L42" s="106">
        <v>24.261400000000002</v>
      </c>
      <c r="M42" s="106">
        <v>39.576000000000001</v>
      </c>
      <c r="N42" s="106">
        <v>37.382400000000004</v>
      </c>
      <c r="O42" s="106">
        <v>37.648000000000003</v>
      </c>
      <c r="P42" s="106">
        <v>36.816000000000003</v>
      </c>
      <c r="Q42" s="106">
        <v>36.816000000000003</v>
      </c>
      <c r="R42" s="106">
        <v>36.816000000000003</v>
      </c>
      <c r="S42" s="106">
        <v>36.816000000000003</v>
      </c>
      <c r="T42" s="106">
        <v>36.816000000000003</v>
      </c>
      <c r="V42" s="107">
        <f t="shared" si="2"/>
        <v>-0.83200000000000074</v>
      </c>
    </row>
    <row r="43" spans="1:22" x14ac:dyDescent="0.35">
      <c r="A43" s="108" t="s">
        <v>123</v>
      </c>
      <c r="B43" s="109">
        <v>441.18</v>
      </c>
      <c r="C43" s="109">
        <v>520.71</v>
      </c>
      <c r="D43" s="109">
        <v>560.55999999999995</v>
      </c>
      <c r="E43" s="109">
        <v>626.41600000000005</v>
      </c>
      <c r="F43" s="109">
        <v>501.84750000000003</v>
      </c>
      <c r="G43" s="109">
        <v>375.76249999999999</v>
      </c>
      <c r="H43" s="109">
        <v>308.2</v>
      </c>
      <c r="I43" s="109">
        <v>458.9178</v>
      </c>
      <c r="J43" s="109">
        <v>369.6</v>
      </c>
      <c r="K43" s="109">
        <v>225.45</v>
      </c>
      <c r="L43" s="109">
        <v>174.25</v>
      </c>
      <c r="M43" s="109">
        <v>144</v>
      </c>
      <c r="N43" s="109">
        <v>261.52</v>
      </c>
      <c r="O43" s="109">
        <v>145.69999999999999</v>
      </c>
      <c r="P43" s="109">
        <v>135.41244545454546</v>
      </c>
      <c r="Q43" s="109">
        <v>138.0283818181818</v>
      </c>
      <c r="R43" s="109">
        <v>140.45097575757578</v>
      </c>
      <c r="S43" s="109">
        <v>142.68022727272731</v>
      </c>
      <c r="T43" s="109">
        <v>144.71613636363639</v>
      </c>
      <c r="V43" s="109">
        <f t="shared" si="2"/>
        <v>-0.9838636363635942</v>
      </c>
    </row>
    <row r="44" spans="1:22" x14ac:dyDescent="0.35">
      <c r="A44" s="105" t="s">
        <v>124</v>
      </c>
      <c r="B44" s="106">
        <v>470.62400000000002</v>
      </c>
      <c r="C44" s="106">
        <v>474.95</v>
      </c>
      <c r="D44" s="106">
        <v>790.875</v>
      </c>
      <c r="E44" s="106">
        <v>790.35857999999996</v>
      </c>
      <c r="F44" s="106">
        <v>530.71460000000002</v>
      </c>
      <c r="G44" s="106">
        <v>408.96</v>
      </c>
      <c r="H44" s="106">
        <v>366.3279</v>
      </c>
      <c r="I44" s="106">
        <v>584.48249999999996</v>
      </c>
      <c r="J44" s="106">
        <v>535.17240000000004</v>
      </c>
      <c r="K44" s="106">
        <v>422.21199999999999</v>
      </c>
      <c r="L44" s="106">
        <v>458.238</v>
      </c>
      <c r="M44" s="106">
        <v>199.41320000000002</v>
      </c>
      <c r="N44" s="106">
        <v>256.3784</v>
      </c>
      <c r="O44" s="106">
        <v>248.70239999999998</v>
      </c>
      <c r="P44" s="106">
        <v>261.5563047060607</v>
      </c>
      <c r="Q44" s="106">
        <v>264.11449803636367</v>
      </c>
      <c r="R44" s="106">
        <v>265.95637479090908</v>
      </c>
      <c r="S44" s="106">
        <v>267.08193496969704</v>
      </c>
      <c r="T44" s="106">
        <v>267.49117857272734</v>
      </c>
      <c r="V44" s="107">
        <f t="shared" si="2"/>
        <v>18.788778572727352</v>
      </c>
    </row>
    <row r="45" spans="1:22" x14ac:dyDescent="0.35">
      <c r="A45" s="108" t="s">
        <v>125</v>
      </c>
      <c r="B45" s="109">
        <v>2178.5340000000001</v>
      </c>
      <c r="C45" s="109">
        <v>2279.9699999999998</v>
      </c>
      <c r="D45" s="109">
        <v>2966.2469999999998</v>
      </c>
      <c r="E45" s="109">
        <v>3764.1187999999997</v>
      </c>
      <c r="F45" s="109">
        <v>3201.9769999999999</v>
      </c>
      <c r="G45" s="109">
        <v>2643.2</v>
      </c>
      <c r="H45" s="109">
        <v>3097.61</v>
      </c>
      <c r="I45" s="109">
        <v>4378.3999999999996</v>
      </c>
      <c r="J45" s="109">
        <v>2879.1676000000002</v>
      </c>
      <c r="K45" s="109">
        <v>2161.5</v>
      </c>
      <c r="L45" s="109">
        <v>1677.183</v>
      </c>
      <c r="M45" s="109">
        <v>1921.92</v>
      </c>
      <c r="N45" s="109">
        <v>2080</v>
      </c>
      <c r="O45" s="109">
        <v>1713.6</v>
      </c>
      <c r="P45" s="109">
        <v>1539.4051709090909</v>
      </c>
      <c r="Q45" s="109">
        <v>1357.9065309090911</v>
      </c>
      <c r="R45" s="109">
        <v>1341.8297090909091</v>
      </c>
      <c r="S45" s="109">
        <v>1350.6523175757575</v>
      </c>
      <c r="T45" s="109">
        <v>1358.7856654545456</v>
      </c>
      <c r="V45" s="109">
        <f t="shared" si="2"/>
        <v>-354.81433454545436</v>
      </c>
    </row>
    <row r="46" spans="1:22" x14ac:dyDescent="0.35">
      <c r="A46" s="105" t="s">
        <v>126</v>
      </c>
      <c r="B46" s="106">
        <v>195.9</v>
      </c>
      <c r="C46" s="106">
        <v>203.82929999999999</v>
      </c>
      <c r="D46" s="106">
        <v>265.72000000000003</v>
      </c>
      <c r="E46" s="106">
        <v>277.2</v>
      </c>
      <c r="F46" s="106">
        <v>245.96639999999999</v>
      </c>
      <c r="G46" s="106">
        <v>200.58850000000001</v>
      </c>
      <c r="H46" s="106">
        <v>229.13</v>
      </c>
      <c r="I46" s="106">
        <v>301.35840000000002</v>
      </c>
      <c r="J46" s="106">
        <v>330.435</v>
      </c>
      <c r="K46" s="106">
        <v>375.726</v>
      </c>
      <c r="L46" s="106">
        <v>196.33679999999998</v>
      </c>
      <c r="M46" s="106">
        <v>180.63200000000001</v>
      </c>
      <c r="N46" s="106">
        <v>223.08</v>
      </c>
      <c r="O46" s="106">
        <v>233.52</v>
      </c>
      <c r="P46" s="106">
        <v>226.01206727272728</v>
      </c>
      <c r="Q46" s="106">
        <v>222.95261090909094</v>
      </c>
      <c r="R46" s="106">
        <v>220.89778560606058</v>
      </c>
      <c r="S46" s="106">
        <v>219.86270272727273</v>
      </c>
      <c r="T46" s="106">
        <v>219.86247363636363</v>
      </c>
      <c r="V46" s="107">
        <f t="shared" si="2"/>
        <v>-13.657526363636379</v>
      </c>
    </row>
    <row r="47" spans="1:22" x14ac:dyDescent="0.35">
      <c r="A47" s="108" t="s">
        <v>127</v>
      </c>
      <c r="B47" s="109">
        <v>1218.587</v>
      </c>
      <c r="C47" s="109">
        <v>686.68380000000002</v>
      </c>
      <c r="D47" s="109">
        <v>1215.373</v>
      </c>
      <c r="E47" s="109">
        <v>1466.232</v>
      </c>
      <c r="F47" s="109">
        <v>1543.3161</v>
      </c>
      <c r="G47" s="109">
        <v>1619.6096</v>
      </c>
      <c r="H47" s="109">
        <v>1901.875</v>
      </c>
      <c r="I47" s="109">
        <v>1954.0416</v>
      </c>
      <c r="J47" s="109">
        <v>1399.3920000000001</v>
      </c>
      <c r="K47" s="109">
        <v>2477.4749999999999</v>
      </c>
      <c r="L47" s="109">
        <v>2315.895</v>
      </c>
      <c r="M47" s="109">
        <v>1230.0768</v>
      </c>
      <c r="N47" s="109">
        <v>1475.2752</v>
      </c>
      <c r="O47" s="109">
        <v>1590.18</v>
      </c>
      <c r="P47" s="109">
        <v>1146.2667066666668</v>
      </c>
      <c r="Q47" s="109">
        <v>1033.5371963636364</v>
      </c>
      <c r="R47" s="109">
        <v>1029.4644436363635</v>
      </c>
      <c r="S47" s="109">
        <v>1024.5882969696968</v>
      </c>
      <c r="T47" s="109">
        <v>1018.9087563636363</v>
      </c>
      <c r="V47" s="109">
        <f t="shared" si="2"/>
        <v>-571.27124363636381</v>
      </c>
    </row>
    <row r="48" spans="1:22" x14ac:dyDescent="0.35">
      <c r="A48" s="105" t="s">
        <v>128</v>
      </c>
      <c r="B48" s="106">
        <v>165.62</v>
      </c>
      <c r="C48" s="106">
        <v>189.791</v>
      </c>
      <c r="D48" s="106">
        <v>197.52360000000002</v>
      </c>
      <c r="E48" s="106">
        <v>451.32979999999998</v>
      </c>
      <c r="F48" s="106">
        <v>614.81200000000001</v>
      </c>
      <c r="G48" s="106">
        <v>722.75840000000005</v>
      </c>
      <c r="H48" s="106">
        <v>0</v>
      </c>
      <c r="I48" s="106">
        <v>0</v>
      </c>
      <c r="J48" s="106">
        <v>0</v>
      </c>
      <c r="K48" s="106">
        <v>0</v>
      </c>
      <c r="L48" s="106">
        <v>0</v>
      </c>
      <c r="M48" s="106">
        <v>0</v>
      </c>
      <c r="N48" s="106">
        <v>0</v>
      </c>
      <c r="O48" s="106">
        <v>0</v>
      </c>
      <c r="P48" s="106">
        <v>0</v>
      </c>
      <c r="Q48" s="106">
        <v>0</v>
      </c>
      <c r="R48" s="106">
        <v>0</v>
      </c>
      <c r="S48" s="106">
        <v>0</v>
      </c>
      <c r="T48" s="106">
        <v>0</v>
      </c>
      <c r="V48" s="107">
        <f t="shared" si="2"/>
        <v>0</v>
      </c>
    </row>
    <row r="49" spans="1:22" x14ac:dyDescent="0.35">
      <c r="A49" s="108" t="s">
        <v>129</v>
      </c>
      <c r="B49" s="109">
        <v>90.201999999999998</v>
      </c>
      <c r="C49" s="109">
        <v>168.84</v>
      </c>
      <c r="D49" s="109">
        <v>70.821300000000008</v>
      </c>
      <c r="E49" s="109">
        <v>128.53800000000001</v>
      </c>
      <c r="F49" s="109">
        <v>166.25800000000001</v>
      </c>
      <c r="G49" s="109">
        <v>6.3336000000000006</v>
      </c>
      <c r="H49" s="109">
        <v>96.992399999999989</v>
      </c>
      <c r="I49" s="109">
        <v>4.2187999999999999</v>
      </c>
      <c r="J49" s="109">
        <v>26.337599999999998</v>
      </c>
      <c r="K49" s="109">
        <v>35.389199999999995</v>
      </c>
      <c r="L49" s="109">
        <v>20.253799999999998</v>
      </c>
      <c r="M49" s="109">
        <v>20.0502</v>
      </c>
      <c r="N49" s="109">
        <v>38.579000000000001</v>
      </c>
      <c r="O49" s="109">
        <v>49.263199999999998</v>
      </c>
      <c r="P49" s="109">
        <v>46.562400000000004</v>
      </c>
      <c r="Q49" s="109">
        <v>46.562400000000004</v>
      </c>
      <c r="R49" s="109">
        <v>46.562400000000004</v>
      </c>
      <c r="S49" s="109">
        <v>46.562400000000004</v>
      </c>
      <c r="T49" s="109">
        <v>46.562400000000004</v>
      </c>
      <c r="V49" s="109">
        <f t="shared" si="2"/>
        <v>-2.7007999999999939</v>
      </c>
    </row>
    <row r="50" spans="1:22" x14ac:dyDescent="0.35">
      <c r="A50" s="105" t="s">
        <v>130</v>
      </c>
      <c r="B50" s="106">
        <v>48.585000000000001</v>
      </c>
      <c r="C50" s="106">
        <v>52.731000000000002</v>
      </c>
      <c r="D50" s="106">
        <v>46.034999999999997</v>
      </c>
      <c r="E50" s="106">
        <v>44.358599999999996</v>
      </c>
      <c r="F50" s="106">
        <v>46.630199999999995</v>
      </c>
      <c r="G50" s="106">
        <v>41.76</v>
      </c>
      <c r="H50" s="106">
        <v>0</v>
      </c>
      <c r="I50" s="106">
        <v>0</v>
      </c>
      <c r="J50" s="106">
        <v>0</v>
      </c>
      <c r="K50" s="106">
        <v>0</v>
      </c>
      <c r="L50" s="106">
        <v>0</v>
      </c>
      <c r="M50" s="106">
        <v>0</v>
      </c>
      <c r="N50" s="106">
        <v>0</v>
      </c>
      <c r="O50" s="106">
        <v>0</v>
      </c>
      <c r="P50" s="106">
        <v>0</v>
      </c>
      <c r="Q50" s="106">
        <v>0</v>
      </c>
      <c r="R50" s="106">
        <v>0</v>
      </c>
      <c r="S50" s="106">
        <v>0</v>
      </c>
      <c r="T50" s="106">
        <v>0</v>
      </c>
      <c r="V50" s="107">
        <f t="shared" si="2"/>
        <v>0</v>
      </c>
    </row>
    <row r="51" spans="1:22" x14ac:dyDescent="0.35">
      <c r="A51" s="108" t="s">
        <v>131</v>
      </c>
      <c r="B51" s="109">
        <v>141.68</v>
      </c>
      <c r="C51" s="109">
        <v>221.05199999999999</v>
      </c>
      <c r="D51" s="109">
        <v>95.590800000000002</v>
      </c>
      <c r="E51" s="109">
        <v>185.56200000000001</v>
      </c>
      <c r="F51" s="109">
        <v>212.14449999999999</v>
      </c>
      <c r="G51" s="109">
        <v>125.6225</v>
      </c>
      <c r="H51" s="109">
        <v>190.91200000000001</v>
      </c>
      <c r="I51" s="109">
        <v>24.078599999999998</v>
      </c>
      <c r="J51" s="109">
        <v>15.781499999999999</v>
      </c>
      <c r="K51" s="109">
        <v>93.954599999999999</v>
      </c>
      <c r="L51" s="109">
        <v>58.183699999999995</v>
      </c>
      <c r="M51" s="109">
        <v>22.152000000000001</v>
      </c>
      <c r="N51" s="109">
        <v>6.2233999999999998</v>
      </c>
      <c r="O51" s="109">
        <v>44.607999999999997</v>
      </c>
      <c r="P51" s="109">
        <v>15.327</v>
      </c>
      <c r="Q51" s="109">
        <v>15.327</v>
      </c>
      <c r="R51" s="109">
        <v>15.327</v>
      </c>
      <c r="S51" s="109">
        <v>15.327</v>
      </c>
      <c r="T51" s="109">
        <v>15.327</v>
      </c>
      <c r="V51" s="109">
        <f t="shared" si="2"/>
        <v>-29.280999999999999</v>
      </c>
    </row>
    <row r="52" spans="1:22" x14ac:dyDescent="0.35">
      <c r="A52" s="105" t="s">
        <v>132</v>
      </c>
      <c r="B52" s="106">
        <v>29.405200000000001</v>
      </c>
      <c r="C52" s="106">
        <v>52.5</v>
      </c>
      <c r="D52" s="106">
        <v>37.913400000000003</v>
      </c>
      <c r="E52" s="106">
        <v>53.8215</v>
      </c>
      <c r="F52" s="106">
        <v>43.004800000000003</v>
      </c>
      <c r="G52" s="106">
        <v>9.1760000000000002</v>
      </c>
      <c r="H52" s="106">
        <v>49.392000000000003</v>
      </c>
      <c r="I52" s="106">
        <v>2.5611999999999999</v>
      </c>
      <c r="J52" s="106">
        <v>4.7214999999999998</v>
      </c>
      <c r="K52" s="106">
        <v>20.5092</v>
      </c>
      <c r="L52" s="106">
        <v>7.4592000000000001</v>
      </c>
      <c r="M52" s="106">
        <v>7.7249999999999996</v>
      </c>
      <c r="N52" s="106">
        <v>10.1616</v>
      </c>
      <c r="O52" s="106">
        <v>18.754200000000001</v>
      </c>
      <c r="P52" s="106">
        <v>14.059200000000001</v>
      </c>
      <c r="Q52" s="106">
        <v>14.059200000000001</v>
      </c>
      <c r="R52" s="106">
        <v>14.059200000000001</v>
      </c>
      <c r="S52" s="106">
        <v>14.059200000000001</v>
      </c>
      <c r="T52" s="106">
        <v>14.059200000000001</v>
      </c>
      <c r="V52" s="107">
        <f t="shared" si="2"/>
        <v>-4.6950000000000003</v>
      </c>
    </row>
    <row r="53" spans="1:22" x14ac:dyDescent="0.35">
      <c r="A53" s="108" t="s">
        <v>133</v>
      </c>
      <c r="B53" s="109">
        <v>257.09399999999999</v>
      </c>
      <c r="C53" s="109">
        <v>740.36919999999998</v>
      </c>
      <c r="D53" s="109">
        <v>335.60220000000004</v>
      </c>
      <c r="E53" s="109">
        <v>752.51280000000008</v>
      </c>
      <c r="F53" s="109">
        <v>554.88649999999996</v>
      </c>
      <c r="G53" s="109">
        <v>175.1412</v>
      </c>
      <c r="H53" s="109">
        <v>949.29899999999998</v>
      </c>
      <c r="I53" s="109">
        <v>73.925200000000004</v>
      </c>
      <c r="J53" s="109">
        <v>98.087999999999994</v>
      </c>
      <c r="K53" s="109">
        <v>401.30099999999999</v>
      </c>
      <c r="L53" s="109">
        <v>151.38900000000001</v>
      </c>
      <c r="M53" s="109">
        <v>163.83120000000002</v>
      </c>
      <c r="N53" s="109">
        <v>418.91</v>
      </c>
      <c r="O53" s="109">
        <v>350.91540000000003</v>
      </c>
      <c r="P53" s="109">
        <v>184.0164</v>
      </c>
      <c r="Q53" s="109">
        <v>184.0164</v>
      </c>
      <c r="R53" s="109">
        <v>184.0164</v>
      </c>
      <c r="S53" s="109">
        <v>184.0164</v>
      </c>
      <c r="T53" s="109">
        <v>184.0164</v>
      </c>
      <c r="V53" s="109">
        <f t="shared" si="2"/>
        <v>-166.89900000000003</v>
      </c>
    </row>
    <row r="54" spans="1:22" x14ac:dyDescent="0.35">
      <c r="A54" s="105" t="s">
        <v>134</v>
      </c>
      <c r="B54" s="106">
        <v>195.45239999999998</v>
      </c>
      <c r="C54" s="106">
        <v>233.24039999999999</v>
      </c>
      <c r="D54" s="106">
        <v>178.95179999999999</v>
      </c>
      <c r="E54" s="106">
        <v>322.899</v>
      </c>
      <c r="F54" s="106">
        <v>495.3888</v>
      </c>
      <c r="G54" s="106">
        <v>353.59590000000003</v>
      </c>
      <c r="H54" s="106">
        <v>705.14319999999998</v>
      </c>
      <c r="I54" s="106">
        <v>697.11559999999997</v>
      </c>
      <c r="J54" s="106">
        <v>489.47570000000002</v>
      </c>
      <c r="K54" s="106">
        <v>862.48360000000002</v>
      </c>
      <c r="L54" s="106">
        <v>949.34749999999997</v>
      </c>
      <c r="M54" s="106">
        <v>701.79</v>
      </c>
      <c r="N54" s="106">
        <v>1270.0734</v>
      </c>
      <c r="O54" s="106">
        <v>1288.566</v>
      </c>
      <c r="P54" s="106">
        <v>1098.1210987878792</v>
      </c>
      <c r="Q54" s="106">
        <v>1096.3103672727273</v>
      </c>
      <c r="R54" s="106">
        <v>1150.6551509090914</v>
      </c>
      <c r="S54" s="106">
        <v>1204.9999345454548</v>
      </c>
      <c r="T54" s="106">
        <v>1259.3447181818185</v>
      </c>
      <c r="V54" s="107">
        <f t="shared" si="2"/>
        <v>-29.221281818181524</v>
      </c>
    </row>
    <row r="55" spans="1:22" x14ac:dyDescent="0.35">
      <c r="A55" s="108" t="s">
        <v>135</v>
      </c>
      <c r="B55" s="109">
        <v>405.09</v>
      </c>
      <c r="C55" s="109">
        <v>424.35899999999998</v>
      </c>
      <c r="D55" s="109">
        <v>447.12779999999998</v>
      </c>
      <c r="E55" s="109">
        <v>490.38040000000001</v>
      </c>
      <c r="F55" s="109">
        <v>504.09</v>
      </c>
      <c r="G55" s="109">
        <v>562.12800000000004</v>
      </c>
      <c r="H55" s="109">
        <v>879.73919999999998</v>
      </c>
      <c r="I55" s="109">
        <v>528.38400000000001</v>
      </c>
      <c r="J55" s="109">
        <v>746</v>
      </c>
      <c r="K55" s="109">
        <v>858.81399999999996</v>
      </c>
      <c r="L55" s="109">
        <v>950.25</v>
      </c>
      <c r="M55" s="109">
        <v>721.19080000000008</v>
      </c>
      <c r="N55" s="109">
        <v>1241.472</v>
      </c>
      <c r="O55" s="109">
        <v>1458.0719999999999</v>
      </c>
      <c r="P55" s="109">
        <v>1076.5181381818177</v>
      </c>
      <c r="Q55" s="109">
        <v>1068.8564945454541</v>
      </c>
      <c r="R55" s="109">
        <v>1115.18479030303</v>
      </c>
      <c r="S55" s="109">
        <v>1158.963207272727</v>
      </c>
      <c r="T55" s="109">
        <v>1200.1917454545453</v>
      </c>
      <c r="V55" s="109">
        <f t="shared" si="2"/>
        <v>-257.88025454545459</v>
      </c>
    </row>
    <row r="56" spans="1:22" x14ac:dyDescent="0.35">
      <c r="A56" s="105" t="s">
        <v>136</v>
      </c>
      <c r="B56" s="106">
        <v>155.19999999999999</v>
      </c>
      <c r="C56" s="106">
        <v>165.01750000000001</v>
      </c>
      <c r="D56" s="106">
        <v>250.04</v>
      </c>
      <c r="E56" s="106">
        <v>230.70439999999999</v>
      </c>
      <c r="F56" s="106">
        <v>212.06360000000001</v>
      </c>
      <c r="G56" s="106">
        <v>232.5444</v>
      </c>
      <c r="H56" s="106">
        <v>250.68600000000001</v>
      </c>
      <c r="I56" s="106">
        <v>260.48</v>
      </c>
      <c r="J56" s="106">
        <v>255.21</v>
      </c>
      <c r="K56" s="106">
        <v>223.27799999999999</v>
      </c>
      <c r="L56" s="106">
        <v>315.97020000000003</v>
      </c>
      <c r="M56" s="106">
        <v>247.392</v>
      </c>
      <c r="N56" s="106">
        <v>218.7594</v>
      </c>
      <c r="O56" s="106">
        <v>233.76510000000002</v>
      </c>
      <c r="P56" s="106">
        <v>223.18893999999995</v>
      </c>
      <c r="Q56" s="106">
        <v>231.59759999999997</v>
      </c>
      <c r="R56" s="106">
        <v>240.00626000000003</v>
      </c>
      <c r="S56" s="106">
        <v>248.41492</v>
      </c>
      <c r="T56" s="106">
        <v>256.82357999999994</v>
      </c>
      <c r="V56" s="107">
        <f t="shared" si="2"/>
        <v>23.058479999999918</v>
      </c>
    </row>
    <row r="57" spans="1:22" x14ac:dyDescent="0.35">
      <c r="A57" s="108" t="s">
        <v>137</v>
      </c>
      <c r="B57" s="109">
        <v>566.01599999999996</v>
      </c>
      <c r="C57" s="109">
        <v>572.90459999999996</v>
      </c>
      <c r="D57" s="109">
        <v>532.29399999999998</v>
      </c>
      <c r="E57" s="109">
        <v>622.83199999999999</v>
      </c>
      <c r="F57" s="109">
        <v>565.18600000000004</v>
      </c>
      <c r="G57" s="109">
        <v>540.57960000000003</v>
      </c>
      <c r="H57" s="109">
        <v>544.68359999999996</v>
      </c>
      <c r="I57" s="109">
        <v>599.72940000000006</v>
      </c>
      <c r="J57" s="109">
        <v>565.6431</v>
      </c>
      <c r="K57" s="109">
        <v>536.8356</v>
      </c>
      <c r="L57" s="109">
        <v>706.83839999999998</v>
      </c>
      <c r="M57" s="109">
        <v>565.44640000000004</v>
      </c>
      <c r="N57" s="109">
        <v>555.8198000000001</v>
      </c>
      <c r="O57" s="109">
        <v>547.43759999999997</v>
      </c>
      <c r="P57" s="109">
        <v>714.97373090909082</v>
      </c>
      <c r="Q57" s="109">
        <v>775.68861818181813</v>
      </c>
      <c r="R57" s="109">
        <v>838.79114181818181</v>
      </c>
      <c r="S57" s="109">
        <v>865.27002909090913</v>
      </c>
      <c r="T57" s="109">
        <v>891.74891636363623</v>
      </c>
      <c r="V57" s="109">
        <f t="shared" si="2"/>
        <v>344.31131636363625</v>
      </c>
    </row>
    <row r="58" spans="1:22" x14ac:dyDescent="0.35">
      <c r="A58" s="105" t="s">
        <v>138</v>
      </c>
      <c r="B58" s="106">
        <v>1.2749999999999999</v>
      </c>
      <c r="C58" s="106">
        <v>1.17</v>
      </c>
      <c r="D58" s="106">
        <v>1.8480000000000001</v>
      </c>
      <c r="E58" s="106">
        <v>2.3839999999999999</v>
      </c>
      <c r="F58" s="106">
        <v>3.01</v>
      </c>
      <c r="G58" s="106">
        <v>3.2508000000000004</v>
      </c>
      <c r="H58" s="106">
        <v>2.8908</v>
      </c>
      <c r="I58" s="106">
        <v>2.145</v>
      </c>
      <c r="J58" s="106">
        <v>1.8997999999999999</v>
      </c>
      <c r="K58" s="106">
        <v>2.0262000000000002</v>
      </c>
      <c r="L58" s="106">
        <v>1.6325999999999998</v>
      </c>
      <c r="M58" s="106">
        <v>1.6235999999999999</v>
      </c>
      <c r="N58" s="106">
        <v>1.6354000000000002</v>
      </c>
      <c r="O58" s="106">
        <v>1.6144000000000001</v>
      </c>
      <c r="P58" s="106">
        <v>1.6467745454545455</v>
      </c>
      <c r="Q58" s="106">
        <v>1.7722472727272727</v>
      </c>
      <c r="R58" s="106">
        <v>1.9008981818181814</v>
      </c>
      <c r="S58" s="106">
        <v>2.0327272727272732</v>
      </c>
      <c r="T58" s="106">
        <v>2.1677345454545454</v>
      </c>
      <c r="V58" s="107">
        <f t="shared" si="2"/>
        <v>0.5533345454545453</v>
      </c>
    </row>
    <row r="59" spans="1:22" x14ac:dyDescent="0.35">
      <c r="A59" s="108" t="s">
        <v>139</v>
      </c>
      <c r="B59" s="109">
        <v>230.82599999999999</v>
      </c>
      <c r="C59" s="109">
        <v>243.75</v>
      </c>
      <c r="D59" s="109">
        <v>239.97920000000002</v>
      </c>
      <c r="E59" s="109">
        <v>305.10000000000002</v>
      </c>
      <c r="F59" s="109">
        <v>237.97920000000002</v>
      </c>
      <c r="G59" s="109">
        <v>214.73520000000002</v>
      </c>
      <c r="H59" s="109">
        <v>203.61010000000002</v>
      </c>
      <c r="I59" s="109">
        <v>206.6739</v>
      </c>
      <c r="J59" s="109">
        <v>167.52420000000001</v>
      </c>
      <c r="K59" s="109">
        <v>123.9315</v>
      </c>
      <c r="L59" s="109">
        <v>100.004</v>
      </c>
      <c r="M59" s="109">
        <v>102.56019999999999</v>
      </c>
      <c r="N59" s="109">
        <v>106.9722</v>
      </c>
      <c r="O59" s="109">
        <v>77.154499999999999</v>
      </c>
      <c r="P59" s="109">
        <v>85.318030909090893</v>
      </c>
      <c r="Q59" s="109">
        <v>92.163807272727283</v>
      </c>
      <c r="R59" s="109">
        <v>99.204662424242443</v>
      </c>
      <c r="S59" s="109">
        <v>106.44059636363633</v>
      </c>
      <c r="T59" s="109">
        <v>113.87160909090909</v>
      </c>
      <c r="V59" s="109">
        <f t="shared" si="2"/>
        <v>36.717109090909091</v>
      </c>
    </row>
    <row r="60" spans="1:22" x14ac:dyDescent="0.35">
      <c r="A60" s="105" t="s">
        <v>140</v>
      </c>
      <c r="B60" s="106">
        <v>63.325000000000003</v>
      </c>
      <c r="C60" s="106">
        <v>53.436</v>
      </c>
      <c r="D60" s="106">
        <v>56.24</v>
      </c>
      <c r="E60" s="106">
        <v>42.025883831999998</v>
      </c>
      <c r="F60" s="106">
        <v>44.173499999999997</v>
      </c>
      <c r="G60" s="106">
        <v>57.768000000000001</v>
      </c>
      <c r="H60" s="106">
        <v>83.694000000000003</v>
      </c>
      <c r="I60" s="106">
        <v>100.30200000000001</v>
      </c>
      <c r="J60" s="106">
        <v>111.60810000000001</v>
      </c>
      <c r="K60" s="106">
        <v>108.81</v>
      </c>
      <c r="L60" s="106">
        <v>96.311600000000013</v>
      </c>
      <c r="M60" s="106">
        <v>96.703199999999995</v>
      </c>
      <c r="N60" s="106">
        <v>82.015000000000001</v>
      </c>
      <c r="O60" s="106">
        <v>80.814600000000013</v>
      </c>
      <c r="P60" s="106">
        <v>92.269449165090919</v>
      </c>
      <c r="Q60" s="106">
        <v>95.655187673018204</v>
      </c>
      <c r="R60" s="106">
        <v>99.085467482181812</v>
      </c>
      <c r="S60" s="106">
        <v>102.56028859258184</v>
      </c>
      <c r="T60" s="106">
        <v>106.07965100421818</v>
      </c>
      <c r="V60" s="107">
        <f t="shared" si="2"/>
        <v>25.265051004218165</v>
      </c>
    </row>
    <row r="61" spans="1:22" x14ac:dyDescent="0.35">
      <c r="A61" s="108" t="s">
        <v>141</v>
      </c>
      <c r="B61" s="109">
        <v>25.026</v>
      </c>
      <c r="C61" s="109">
        <v>23.22</v>
      </c>
      <c r="D61" s="109">
        <v>44.325000000000003</v>
      </c>
      <c r="E61" s="109">
        <v>35.245199999999997</v>
      </c>
      <c r="F61" s="109">
        <v>30.012</v>
      </c>
      <c r="G61" s="109">
        <v>31.872</v>
      </c>
      <c r="H61" s="109">
        <v>35</v>
      </c>
      <c r="I61" s="109">
        <v>36</v>
      </c>
      <c r="J61" s="109">
        <v>30.831</v>
      </c>
      <c r="K61" s="109">
        <v>28.896999999999998</v>
      </c>
      <c r="L61" s="109">
        <v>39.369999999999997</v>
      </c>
      <c r="M61" s="109">
        <v>13.581</v>
      </c>
      <c r="N61" s="109">
        <v>30.8172</v>
      </c>
      <c r="O61" s="109">
        <v>29.474499999999999</v>
      </c>
      <c r="P61" s="109">
        <v>29.290379999999999</v>
      </c>
      <c r="Q61" s="109">
        <v>29.463156363636365</v>
      </c>
      <c r="R61" s="109">
        <v>29.63632909090909</v>
      </c>
      <c r="S61" s="109">
        <v>29.809898181818177</v>
      </c>
      <c r="T61" s="109">
        <v>29.98386363636363</v>
      </c>
      <c r="V61" s="109">
        <f t="shared" si="2"/>
        <v>0.50936363636363069</v>
      </c>
    </row>
    <row r="62" spans="1:22" x14ac:dyDescent="0.35">
      <c r="A62" s="110" t="s">
        <v>142</v>
      </c>
      <c r="B62" s="106">
        <v>26</v>
      </c>
      <c r="C62" s="106">
        <v>24.4</v>
      </c>
      <c r="D62" s="106">
        <v>24.4</v>
      </c>
      <c r="E62" s="106">
        <v>12.8</v>
      </c>
      <c r="F62" s="106">
        <v>12.798500000000001</v>
      </c>
      <c r="G62" s="106">
        <v>12.798500000000001</v>
      </c>
      <c r="H62" s="106">
        <v>13</v>
      </c>
      <c r="I62" s="106">
        <v>13</v>
      </c>
      <c r="J62" s="106">
        <v>13</v>
      </c>
      <c r="K62" s="106">
        <v>5.7226000000000008</v>
      </c>
      <c r="L62" s="106">
        <v>15.394600000000001</v>
      </c>
      <c r="M62" s="106">
        <v>0</v>
      </c>
      <c r="N62" s="106">
        <v>0</v>
      </c>
      <c r="O62" s="106">
        <v>0</v>
      </c>
      <c r="P62" s="106">
        <v>1.0999999999999996</v>
      </c>
      <c r="Q62" s="106">
        <v>1.1999999999999993</v>
      </c>
      <c r="R62" s="106">
        <v>1.2999999999999989</v>
      </c>
      <c r="S62" s="106">
        <v>1.4000000000000004</v>
      </c>
      <c r="T62" s="106">
        <v>1.5</v>
      </c>
      <c r="V62" s="107">
        <f t="shared" si="2"/>
        <v>1.5</v>
      </c>
    </row>
    <row r="63" spans="1:22" ht="15" thickBot="1" x14ac:dyDescent="0.4">
      <c r="A63" s="111" t="s">
        <v>143</v>
      </c>
      <c r="B63" s="112">
        <v>27298.521699999998</v>
      </c>
      <c r="C63" s="112">
        <v>31808.8878</v>
      </c>
      <c r="D63" s="112">
        <v>36596.928099999997</v>
      </c>
      <c r="E63" s="112">
        <v>39964.213133831996</v>
      </c>
      <c r="F63" s="112">
        <v>33654.907360000005</v>
      </c>
      <c r="G63" s="112">
        <v>34079.124600000003</v>
      </c>
      <c r="H63" s="112">
        <v>34946.741523999997</v>
      </c>
      <c r="I63" s="112">
        <v>33867.154000000002</v>
      </c>
      <c r="J63" s="112">
        <v>34576.794400000006</v>
      </c>
      <c r="K63" s="112">
        <v>31652.495100000004</v>
      </c>
      <c r="L63" s="112">
        <v>30081.918100000003</v>
      </c>
      <c r="M63" s="112">
        <v>25758.096899999997</v>
      </c>
      <c r="N63" s="112">
        <v>30461.807599999989</v>
      </c>
      <c r="O63" s="112">
        <v>25751.398299999997</v>
      </c>
      <c r="P63" s="112">
        <v>24393.518809163139</v>
      </c>
      <c r="Q63" s="112">
        <v>23517.656244267113</v>
      </c>
      <c r="R63" s="112">
        <v>23322.319124372247</v>
      </c>
      <c r="S63" s="112">
        <v>23437.346048560576</v>
      </c>
      <c r="T63" s="112">
        <v>23626.009241118438</v>
      </c>
      <c r="V63" s="112">
        <f t="shared" si="2"/>
        <v>-2125.3890588815593</v>
      </c>
    </row>
    <row r="65" spans="2:20" x14ac:dyDescent="0.35">
      <c r="B65" s="16"/>
      <c r="C65" s="16"/>
      <c r="D65" s="16"/>
      <c r="E65" s="16"/>
      <c r="F65" s="16"/>
      <c r="G65" s="16"/>
      <c r="H65" s="16"/>
      <c r="I65" s="16"/>
      <c r="J65" s="16"/>
      <c r="K65" s="16"/>
      <c r="L65" s="16"/>
      <c r="M65" s="16"/>
      <c r="N65" s="16"/>
      <c r="O65" s="16"/>
      <c r="P65" s="16"/>
      <c r="Q65" s="16"/>
      <c r="R65" s="16"/>
      <c r="S65" s="16"/>
      <c r="T65" s="16"/>
    </row>
    <row r="66" spans="2:20" x14ac:dyDescent="0.35">
      <c r="B66" s="16"/>
      <c r="C66" s="16"/>
      <c r="D66" s="16"/>
      <c r="E66" s="16"/>
      <c r="F66" s="16"/>
      <c r="G66" s="16"/>
      <c r="H66" s="16"/>
      <c r="I66" s="16"/>
      <c r="J66" s="16"/>
      <c r="K66" s="16"/>
      <c r="L66" s="16"/>
      <c r="M66" s="16"/>
      <c r="N66" s="16"/>
      <c r="O66" s="16"/>
      <c r="P66" s="16"/>
      <c r="Q66" s="16"/>
      <c r="R66" s="16"/>
      <c r="S66" s="16"/>
      <c r="T66" s="16"/>
    </row>
    <row r="67" spans="2:20" x14ac:dyDescent="0.35">
      <c r="B67" s="16"/>
      <c r="C67" s="16"/>
      <c r="D67" s="16"/>
      <c r="E67" s="16"/>
      <c r="F67" s="16"/>
      <c r="G67" s="16"/>
      <c r="H67" s="16"/>
      <c r="I67" s="16"/>
      <c r="J67" s="16"/>
      <c r="K67" s="16"/>
      <c r="L67" s="16"/>
      <c r="M67" s="16"/>
      <c r="N67" s="16"/>
      <c r="O67" s="16"/>
      <c r="P67" s="16"/>
      <c r="Q67" s="16"/>
      <c r="R67" s="16"/>
      <c r="S67" s="16"/>
      <c r="T67" s="16"/>
    </row>
    <row r="68" spans="2:20" x14ac:dyDescent="0.35">
      <c r="B68" s="16"/>
      <c r="C68" s="16"/>
      <c r="D68" s="16"/>
      <c r="E68" s="16"/>
      <c r="F68" s="16"/>
      <c r="G68" s="16"/>
      <c r="H68" s="16"/>
      <c r="I68" s="16"/>
      <c r="J68" s="16"/>
      <c r="K68" s="16"/>
      <c r="L68" s="16"/>
      <c r="M68" s="16"/>
      <c r="N68" s="16"/>
      <c r="O68" s="16"/>
      <c r="P68" s="16"/>
      <c r="Q68" s="16"/>
      <c r="R68" s="16"/>
      <c r="S68" s="16"/>
      <c r="T68" s="16"/>
    </row>
    <row r="69" spans="2:20" x14ac:dyDescent="0.35">
      <c r="B69" s="16"/>
      <c r="C69" s="16"/>
      <c r="D69" s="16"/>
      <c r="E69" s="16"/>
      <c r="F69" s="16"/>
      <c r="G69" s="16"/>
      <c r="H69" s="16"/>
      <c r="I69" s="16"/>
      <c r="J69" s="16"/>
      <c r="K69" s="16"/>
      <c r="L69" s="16"/>
      <c r="M69" s="16"/>
      <c r="N69" s="16"/>
      <c r="O69" s="16"/>
      <c r="P69" s="16"/>
      <c r="Q69" s="16"/>
      <c r="R69" s="16"/>
      <c r="S69" s="16"/>
      <c r="T69" s="16"/>
    </row>
    <row r="70" spans="2:20" x14ac:dyDescent="0.35">
      <c r="B70" s="16"/>
      <c r="C70" s="16"/>
      <c r="D70" s="16"/>
      <c r="E70" s="16"/>
      <c r="F70" s="16"/>
      <c r="G70" s="16"/>
      <c r="H70" s="16"/>
      <c r="I70" s="16"/>
      <c r="J70" s="16"/>
      <c r="K70" s="16"/>
      <c r="L70" s="16"/>
      <c r="M70" s="16"/>
      <c r="N70" s="16"/>
      <c r="O70" s="16"/>
      <c r="P70" s="16"/>
      <c r="Q70" s="16"/>
      <c r="R70" s="16"/>
      <c r="S70" s="16"/>
      <c r="T70" s="16"/>
    </row>
    <row r="71" spans="2:20" x14ac:dyDescent="0.35">
      <c r="B71" s="16"/>
      <c r="C71" s="16"/>
      <c r="D71" s="16"/>
      <c r="E71" s="16"/>
      <c r="F71" s="16"/>
      <c r="G71" s="16"/>
      <c r="H71" s="16"/>
      <c r="I71" s="16"/>
      <c r="J71" s="16"/>
      <c r="K71" s="16"/>
      <c r="L71" s="16"/>
      <c r="M71" s="16"/>
      <c r="N71" s="16"/>
      <c r="O71" s="16"/>
      <c r="P71" s="16"/>
      <c r="Q71" s="16"/>
      <c r="R71" s="16"/>
      <c r="S71" s="16"/>
      <c r="T71" s="16"/>
    </row>
    <row r="72" spans="2:20" x14ac:dyDescent="0.35">
      <c r="B72" s="16"/>
      <c r="C72" s="16"/>
      <c r="D72" s="16"/>
      <c r="E72" s="16"/>
      <c r="F72" s="16"/>
      <c r="G72" s="16"/>
      <c r="H72" s="16"/>
      <c r="I72" s="16"/>
      <c r="J72" s="16"/>
      <c r="K72" s="16"/>
      <c r="L72" s="16"/>
      <c r="M72" s="16"/>
      <c r="N72" s="16"/>
      <c r="O72" s="16"/>
      <c r="P72" s="16"/>
      <c r="Q72" s="16"/>
      <c r="R72" s="16"/>
      <c r="S72" s="16"/>
      <c r="T72" s="16"/>
    </row>
    <row r="73" spans="2:20" x14ac:dyDescent="0.35">
      <c r="B73" s="16"/>
      <c r="C73" s="16"/>
      <c r="D73" s="16"/>
      <c r="E73" s="16"/>
      <c r="F73" s="16"/>
      <c r="G73" s="16"/>
      <c r="H73" s="16"/>
      <c r="I73" s="16"/>
      <c r="J73" s="16"/>
      <c r="K73" s="16"/>
      <c r="L73" s="16"/>
      <c r="M73" s="16"/>
      <c r="N73" s="16"/>
      <c r="O73" s="16"/>
      <c r="P73" s="16"/>
      <c r="Q73" s="16"/>
      <c r="R73" s="16"/>
      <c r="S73" s="16"/>
      <c r="T73" s="16"/>
    </row>
    <row r="74" spans="2:20" x14ac:dyDescent="0.35">
      <c r="B74" s="16"/>
      <c r="C74" s="16"/>
      <c r="D74" s="16"/>
      <c r="E74" s="16"/>
      <c r="F74" s="16"/>
      <c r="G74" s="16"/>
      <c r="H74" s="16"/>
      <c r="I74" s="16"/>
      <c r="J74" s="16"/>
      <c r="K74" s="16"/>
      <c r="L74" s="16"/>
      <c r="M74" s="16"/>
      <c r="N74" s="16"/>
      <c r="O74" s="16"/>
      <c r="P74" s="16"/>
      <c r="Q74" s="16"/>
      <c r="R74" s="16"/>
      <c r="S74" s="16"/>
      <c r="T74" s="16"/>
    </row>
    <row r="75" spans="2:20" x14ac:dyDescent="0.35">
      <c r="B75" s="16"/>
      <c r="C75" s="16"/>
      <c r="D75" s="16"/>
      <c r="E75" s="16"/>
      <c r="F75" s="16"/>
      <c r="G75" s="16"/>
      <c r="H75" s="16"/>
      <c r="I75" s="16"/>
      <c r="J75" s="16"/>
      <c r="K75" s="16"/>
      <c r="L75" s="16"/>
      <c r="M75" s="16"/>
      <c r="N75" s="16"/>
      <c r="O75" s="16"/>
      <c r="P75" s="16"/>
      <c r="Q75" s="16"/>
      <c r="R75" s="16"/>
      <c r="S75" s="16"/>
      <c r="T75" s="16"/>
    </row>
    <row r="76" spans="2:20" x14ac:dyDescent="0.35">
      <c r="B76" s="16"/>
      <c r="C76" s="16"/>
      <c r="D76" s="16"/>
      <c r="E76" s="16"/>
      <c r="F76" s="16"/>
      <c r="G76" s="16"/>
      <c r="H76" s="16"/>
      <c r="I76" s="16"/>
      <c r="J76" s="16"/>
      <c r="K76" s="16"/>
      <c r="L76" s="16"/>
      <c r="M76" s="16"/>
      <c r="N76" s="16"/>
      <c r="O76" s="16"/>
      <c r="P76" s="16"/>
      <c r="Q76" s="16"/>
      <c r="R76" s="16"/>
      <c r="S76" s="16"/>
      <c r="T76" s="16"/>
    </row>
    <row r="77" spans="2:20" x14ac:dyDescent="0.35">
      <c r="B77" s="16"/>
      <c r="C77" s="16"/>
      <c r="D77" s="16"/>
      <c r="E77" s="16"/>
      <c r="F77" s="16"/>
      <c r="G77" s="16"/>
      <c r="H77" s="16"/>
      <c r="I77" s="16"/>
      <c r="J77" s="16"/>
      <c r="K77" s="16"/>
      <c r="L77" s="16"/>
      <c r="M77" s="16"/>
      <c r="N77" s="16"/>
      <c r="O77" s="16"/>
      <c r="P77" s="16"/>
      <c r="Q77" s="16"/>
      <c r="R77" s="16"/>
      <c r="S77" s="16"/>
      <c r="T77" s="16"/>
    </row>
    <row r="78" spans="2:20" x14ac:dyDescent="0.35">
      <c r="B78" s="16"/>
      <c r="C78" s="16"/>
      <c r="D78" s="16"/>
      <c r="E78" s="16"/>
      <c r="F78" s="16"/>
      <c r="G78" s="16"/>
      <c r="H78" s="16"/>
      <c r="I78" s="16"/>
      <c r="J78" s="16"/>
      <c r="K78" s="16"/>
      <c r="L78" s="16"/>
      <c r="M78" s="16"/>
      <c r="N78" s="16"/>
      <c r="O78" s="16"/>
      <c r="P78" s="16"/>
      <c r="Q78" s="16"/>
      <c r="R78" s="16"/>
      <c r="S78" s="16"/>
      <c r="T78" s="16"/>
    </row>
    <row r="79" spans="2:20" x14ac:dyDescent="0.35">
      <c r="B79" s="16"/>
      <c r="C79" s="16"/>
      <c r="D79" s="16"/>
      <c r="E79" s="16"/>
      <c r="F79" s="16"/>
      <c r="G79" s="16"/>
      <c r="H79" s="16"/>
      <c r="I79" s="16"/>
      <c r="J79" s="16"/>
      <c r="K79" s="16"/>
      <c r="L79" s="16"/>
      <c r="M79" s="16"/>
      <c r="N79" s="16"/>
      <c r="O79" s="16"/>
      <c r="P79" s="16"/>
      <c r="Q79" s="16"/>
      <c r="R79" s="16"/>
      <c r="S79" s="16"/>
      <c r="T79" s="16"/>
    </row>
    <row r="80" spans="2:20" x14ac:dyDescent="0.35">
      <c r="B80" s="16"/>
      <c r="C80" s="16"/>
      <c r="D80" s="16"/>
      <c r="E80" s="16"/>
      <c r="F80" s="16"/>
      <c r="G80" s="16"/>
      <c r="H80" s="16"/>
      <c r="I80" s="16"/>
      <c r="J80" s="16"/>
      <c r="K80" s="16"/>
      <c r="L80" s="16"/>
      <c r="M80" s="16"/>
      <c r="N80" s="16"/>
      <c r="O80" s="16"/>
      <c r="P80" s="16"/>
      <c r="Q80" s="16"/>
      <c r="R80" s="16"/>
      <c r="S80" s="16"/>
      <c r="T80" s="16"/>
    </row>
    <row r="81" spans="2:20" x14ac:dyDescent="0.35">
      <c r="B81" s="16"/>
      <c r="C81" s="16"/>
      <c r="D81" s="16"/>
      <c r="E81" s="16"/>
      <c r="F81" s="16"/>
      <c r="G81" s="16"/>
      <c r="H81" s="16"/>
      <c r="I81" s="16"/>
      <c r="J81" s="16"/>
      <c r="K81" s="16"/>
      <c r="L81" s="16"/>
      <c r="M81" s="16"/>
      <c r="N81" s="16"/>
      <c r="O81" s="16"/>
      <c r="P81" s="16"/>
      <c r="Q81" s="16"/>
      <c r="R81" s="16"/>
      <c r="S81" s="16"/>
      <c r="T81" s="16"/>
    </row>
    <row r="82" spans="2:20" x14ac:dyDescent="0.35">
      <c r="B82" s="16"/>
      <c r="C82" s="16"/>
      <c r="D82" s="16"/>
      <c r="E82" s="16"/>
      <c r="F82" s="16"/>
      <c r="G82" s="16"/>
      <c r="H82" s="16"/>
      <c r="I82" s="16"/>
      <c r="J82" s="16"/>
      <c r="K82" s="16"/>
      <c r="L82" s="16"/>
      <c r="M82" s="16"/>
      <c r="N82" s="16"/>
      <c r="O82" s="16"/>
      <c r="P82" s="16"/>
      <c r="Q82" s="16"/>
      <c r="R82" s="16"/>
      <c r="S82" s="16"/>
      <c r="T82" s="16"/>
    </row>
    <row r="83" spans="2:20" x14ac:dyDescent="0.35">
      <c r="B83" s="16"/>
      <c r="C83" s="16"/>
      <c r="D83" s="16"/>
      <c r="E83" s="16"/>
      <c r="F83" s="16"/>
      <c r="G83" s="16"/>
      <c r="H83" s="16"/>
      <c r="I83" s="16"/>
      <c r="J83" s="16"/>
      <c r="K83" s="16"/>
      <c r="L83" s="16"/>
      <c r="M83" s="16"/>
      <c r="N83" s="16"/>
      <c r="O83" s="16"/>
      <c r="P83" s="16"/>
      <c r="Q83" s="16"/>
      <c r="R83" s="16"/>
      <c r="S83" s="16"/>
      <c r="T83" s="16"/>
    </row>
    <row r="84" spans="2:20" x14ac:dyDescent="0.35">
      <c r="B84" s="16"/>
      <c r="C84" s="16"/>
      <c r="D84" s="16"/>
      <c r="E84" s="16"/>
      <c r="F84" s="16"/>
      <c r="G84" s="16"/>
      <c r="H84" s="16"/>
      <c r="I84" s="16"/>
      <c r="J84" s="16"/>
      <c r="K84" s="16"/>
      <c r="L84" s="16"/>
      <c r="M84" s="16"/>
      <c r="N84" s="16"/>
      <c r="O84" s="16"/>
      <c r="P84" s="16"/>
      <c r="Q84" s="16"/>
      <c r="R84" s="16"/>
      <c r="S84" s="16"/>
      <c r="T84" s="16"/>
    </row>
    <row r="85" spans="2:20" x14ac:dyDescent="0.35">
      <c r="B85" s="16"/>
      <c r="C85" s="16"/>
      <c r="D85" s="16"/>
      <c r="E85" s="16"/>
      <c r="F85" s="16"/>
      <c r="G85" s="16"/>
      <c r="H85" s="16"/>
      <c r="I85" s="16"/>
      <c r="J85" s="16"/>
      <c r="K85" s="16"/>
      <c r="L85" s="16"/>
      <c r="M85" s="16"/>
      <c r="N85" s="16"/>
      <c r="O85" s="16"/>
      <c r="P85" s="16"/>
      <c r="Q85" s="16"/>
      <c r="R85" s="16"/>
      <c r="S85" s="16"/>
      <c r="T85" s="16"/>
    </row>
    <row r="86" spans="2:20" x14ac:dyDescent="0.35">
      <c r="B86" s="16"/>
      <c r="C86" s="16"/>
      <c r="D86" s="16"/>
      <c r="E86" s="16"/>
      <c r="F86" s="16"/>
      <c r="G86" s="16"/>
      <c r="H86" s="16"/>
      <c r="I86" s="16"/>
      <c r="J86" s="16"/>
      <c r="K86" s="16"/>
      <c r="L86" s="16"/>
      <c r="M86" s="16"/>
      <c r="N86" s="16"/>
      <c r="O86" s="16"/>
      <c r="P86" s="16"/>
      <c r="Q86" s="16"/>
      <c r="R86" s="16"/>
      <c r="S86" s="16"/>
      <c r="T86" s="16"/>
    </row>
    <row r="87" spans="2:20" x14ac:dyDescent="0.35">
      <c r="B87" s="16"/>
      <c r="C87" s="16"/>
      <c r="D87" s="16"/>
      <c r="E87" s="16"/>
      <c r="F87" s="16"/>
      <c r="G87" s="16"/>
      <c r="H87" s="16"/>
      <c r="I87" s="16"/>
      <c r="J87" s="16"/>
      <c r="K87" s="16"/>
      <c r="L87" s="16"/>
      <c r="M87" s="16"/>
      <c r="N87" s="16"/>
      <c r="O87" s="16"/>
      <c r="P87" s="16"/>
      <c r="Q87" s="16"/>
      <c r="R87" s="16"/>
      <c r="S87" s="16"/>
      <c r="T87" s="16"/>
    </row>
    <row r="88" spans="2:20" x14ac:dyDescent="0.35">
      <c r="B88" s="16"/>
      <c r="C88" s="16"/>
      <c r="D88" s="16"/>
      <c r="E88" s="16"/>
      <c r="F88" s="16"/>
      <c r="G88" s="16"/>
      <c r="H88" s="16"/>
      <c r="I88" s="16"/>
      <c r="J88" s="16"/>
      <c r="K88" s="16"/>
      <c r="L88" s="16"/>
      <c r="M88" s="16"/>
      <c r="N88" s="16"/>
      <c r="O88" s="16"/>
      <c r="P88" s="16"/>
      <c r="Q88" s="16"/>
      <c r="R88" s="16"/>
      <c r="S88" s="16"/>
      <c r="T88" s="16"/>
    </row>
    <row r="89" spans="2:20" x14ac:dyDescent="0.35">
      <c r="B89" s="16"/>
      <c r="C89" s="16"/>
      <c r="D89" s="16"/>
      <c r="E89" s="16"/>
      <c r="F89" s="16"/>
      <c r="G89" s="16"/>
      <c r="H89" s="16"/>
      <c r="I89" s="16"/>
      <c r="J89" s="16"/>
      <c r="K89" s="16"/>
      <c r="L89" s="16"/>
      <c r="M89" s="16"/>
      <c r="N89" s="16"/>
      <c r="O89" s="16"/>
      <c r="P89" s="16"/>
      <c r="Q89" s="16"/>
      <c r="R89" s="16"/>
      <c r="S89" s="16"/>
      <c r="T89" s="16"/>
    </row>
    <row r="90" spans="2:20" x14ac:dyDescent="0.35">
      <c r="B90" s="16"/>
      <c r="C90" s="16"/>
      <c r="D90" s="16"/>
      <c r="E90" s="16"/>
      <c r="F90" s="16"/>
      <c r="G90" s="16"/>
      <c r="H90" s="16"/>
      <c r="I90" s="16"/>
      <c r="J90" s="16"/>
      <c r="K90" s="16"/>
      <c r="L90" s="16"/>
      <c r="M90" s="16"/>
      <c r="N90" s="16"/>
      <c r="O90" s="16"/>
      <c r="P90" s="16"/>
      <c r="Q90" s="16"/>
      <c r="R90" s="16"/>
      <c r="S90" s="16"/>
      <c r="T90" s="16"/>
    </row>
    <row r="91" spans="2:20" x14ac:dyDescent="0.35">
      <c r="B91" s="16"/>
      <c r="C91" s="16"/>
      <c r="D91" s="16"/>
      <c r="E91" s="16"/>
      <c r="F91" s="16"/>
      <c r="G91" s="16"/>
      <c r="H91" s="16"/>
      <c r="I91" s="16"/>
      <c r="J91" s="16"/>
      <c r="K91" s="16"/>
      <c r="L91" s="16"/>
      <c r="M91" s="16"/>
      <c r="N91" s="16"/>
      <c r="O91" s="16"/>
      <c r="P91" s="16"/>
      <c r="Q91" s="16"/>
      <c r="R91" s="16"/>
      <c r="S91" s="16"/>
      <c r="T91" s="16"/>
    </row>
    <row r="92" spans="2:20" x14ac:dyDescent="0.35">
      <c r="B92" s="16"/>
      <c r="C92" s="16"/>
      <c r="D92" s="16"/>
      <c r="E92" s="16"/>
      <c r="F92" s="16"/>
      <c r="G92" s="16"/>
      <c r="H92" s="16"/>
      <c r="I92" s="16"/>
      <c r="J92" s="16"/>
      <c r="K92" s="16"/>
      <c r="L92" s="16"/>
      <c r="M92" s="16"/>
      <c r="N92" s="16"/>
      <c r="O92" s="16"/>
      <c r="P92" s="16"/>
      <c r="Q92" s="16"/>
      <c r="R92" s="16"/>
      <c r="S92" s="16"/>
      <c r="T92" s="16"/>
    </row>
    <row r="93" spans="2:20" x14ac:dyDescent="0.35">
      <c r="B93" s="16"/>
      <c r="C93" s="16"/>
      <c r="D93" s="16"/>
      <c r="E93" s="16"/>
      <c r="F93" s="16"/>
      <c r="G93" s="16"/>
      <c r="H93" s="16"/>
      <c r="I93" s="16"/>
      <c r="J93" s="16"/>
      <c r="K93" s="16"/>
      <c r="L93" s="16"/>
      <c r="M93" s="16"/>
      <c r="N93" s="16"/>
      <c r="O93" s="16"/>
      <c r="P93" s="16"/>
      <c r="Q93" s="16"/>
      <c r="R93" s="16"/>
      <c r="S93" s="16"/>
      <c r="T93" s="16"/>
    </row>
    <row r="94" spans="2:20" x14ac:dyDescent="0.35">
      <c r="B94" s="16"/>
      <c r="C94" s="16"/>
      <c r="D94" s="16"/>
      <c r="E94" s="16"/>
      <c r="F94" s="16"/>
      <c r="G94" s="16"/>
      <c r="H94" s="16"/>
      <c r="I94" s="16"/>
      <c r="J94" s="16"/>
      <c r="K94" s="16"/>
      <c r="L94" s="16"/>
      <c r="M94" s="16"/>
      <c r="N94" s="16"/>
      <c r="O94" s="16"/>
      <c r="P94" s="16"/>
      <c r="Q94" s="16"/>
      <c r="R94" s="16"/>
      <c r="S94" s="16"/>
      <c r="T94" s="16"/>
    </row>
    <row r="95" spans="2:20" x14ac:dyDescent="0.35">
      <c r="B95" s="16"/>
      <c r="C95" s="16"/>
      <c r="D95" s="16"/>
      <c r="E95" s="16"/>
      <c r="F95" s="16"/>
      <c r="G95" s="16"/>
      <c r="H95" s="16"/>
      <c r="I95" s="16"/>
      <c r="J95" s="16"/>
      <c r="K95" s="16"/>
      <c r="L95" s="16"/>
      <c r="M95" s="16"/>
      <c r="N95" s="16"/>
      <c r="O95" s="16"/>
      <c r="P95" s="16"/>
      <c r="Q95" s="16"/>
      <c r="R95" s="16"/>
      <c r="S95" s="16"/>
      <c r="T95" s="16"/>
    </row>
    <row r="96" spans="2:20" x14ac:dyDescent="0.35">
      <c r="B96" s="16"/>
      <c r="C96" s="16"/>
      <c r="D96" s="16"/>
      <c r="E96" s="16"/>
      <c r="F96" s="16"/>
      <c r="G96" s="16"/>
      <c r="H96" s="16"/>
      <c r="I96" s="16"/>
      <c r="J96" s="16"/>
      <c r="K96" s="16"/>
      <c r="L96" s="16"/>
      <c r="M96" s="16"/>
      <c r="N96" s="16"/>
      <c r="O96" s="16"/>
      <c r="P96" s="16"/>
      <c r="Q96" s="16"/>
      <c r="R96" s="16"/>
      <c r="S96" s="16"/>
      <c r="T96" s="16"/>
    </row>
  </sheetData>
  <pageMargins left="0.511811024" right="0.511811024" top="0.78740157499999996" bottom="0.78740157499999996" header="0.31496062000000002" footer="0.31496062000000002"/>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showGridLines="0" zoomScale="70" zoomScaleNormal="70" workbookViewId="0">
      <pane xSplit="1" ySplit="1" topLeftCell="B2" activePane="bottomRight" state="frozen"/>
      <selection activeCell="G22" sqref="G22"/>
      <selection pane="topRight" activeCell="G22" sqref="G22"/>
      <selection pane="bottomLeft" activeCell="G22" sqref="G22"/>
      <selection pane="bottomRight" activeCell="G22" sqref="G22"/>
    </sheetView>
  </sheetViews>
  <sheetFormatPr defaultColWidth="9.1796875" defaultRowHeight="14.5" x14ac:dyDescent="0.35"/>
  <cols>
    <col min="1" max="1" width="22" style="16" bestFit="1" customWidth="1"/>
    <col min="2" max="20" width="11.453125" style="32" customWidth="1"/>
    <col min="21" max="21" width="6.7265625" style="16" customWidth="1"/>
    <col min="22" max="22" width="21.1796875" style="16" bestFit="1" customWidth="1"/>
    <col min="23" max="16384" width="9.1796875" style="16"/>
  </cols>
  <sheetData>
    <row r="1" spans="1:22" ht="28.5" x14ac:dyDescent="0.65">
      <c r="A1" s="93"/>
      <c r="B1" s="222" t="s">
        <v>147</v>
      </c>
      <c r="C1" s="223"/>
      <c r="D1" s="223"/>
      <c r="E1" s="223"/>
      <c r="F1" s="223"/>
      <c r="G1" s="223"/>
      <c r="H1" s="223"/>
      <c r="I1" s="223"/>
      <c r="J1" s="223"/>
      <c r="K1" s="223"/>
      <c r="L1" s="223"/>
      <c r="M1" s="223"/>
      <c r="N1" s="223"/>
      <c r="O1" s="223"/>
      <c r="P1" s="223"/>
      <c r="Q1" s="94"/>
      <c r="R1" s="94"/>
      <c r="S1" s="94"/>
      <c r="T1" s="94"/>
      <c r="U1" s="95"/>
      <c r="V1" s="96"/>
    </row>
    <row r="2" spans="1:22" x14ac:dyDescent="0.35">
      <c r="A2" s="97"/>
      <c r="B2" s="98"/>
      <c r="C2" s="98"/>
      <c r="D2" s="98"/>
      <c r="E2" s="98"/>
      <c r="F2" s="98"/>
      <c r="G2" s="98"/>
      <c r="H2" s="98"/>
      <c r="I2" s="98"/>
      <c r="J2" s="98"/>
      <c r="K2" s="98"/>
      <c r="L2" s="98"/>
      <c r="M2" s="98"/>
      <c r="N2" s="98"/>
      <c r="O2" s="98"/>
      <c r="P2" s="98"/>
      <c r="Q2" s="98"/>
      <c r="R2" s="98"/>
      <c r="S2" s="98"/>
      <c r="T2" s="98"/>
      <c r="U2" s="97"/>
      <c r="V2" s="97"/>
    </row>
    <row r="3" spans="1:22" x14ac:dyDescent="0.35">
      <c r="A3" s="99"/>
      <c r="B3" s="224" t="s">
        <v>103</v>
      </c>
      <c r="C3" s="225"/>
      <c r="D3" s="225"/>
      <c r="E3" s="225"/>
      <c r="F3" s="225"/>
      <c r="G3" s="225"/>
      <c r="H3" s="225"/>
      <c r="I3" s="225"/>
      <c r="J3" s="225"/>
      <c r="K3" s="225"/>
      <c r="L3" s="225"/>
      <c r="M3" s="225"/>
      <c r="N3" s="225"/>
      <c r="O3" s="225"/>
      <c r="P3" s="225"/>
      <c r="Q3" s="225"/>
      <c r="R3" s="225"/>
      <c r="S3" s="100"/>
      <c r="T3" s="100"/>
      <c r="U3" s="101"/>
      <c r="V3" s="101"/>
    </row>
    <row r="4" spans="1:22" x14ac:dyDescent="0.35">
      <c r="A4" s="102" t="s">
        <v>104</v>
      </c>
      <c r="B4" s="103" t="s">
        <v>105</v>
      </c>
      <c r="C4" s="103" t="s">
        <v>106</v>
      </c>
      <c r="D4" s="103" t="s">
        <v>107</v>
      </c>
      <c r="E4" s="103" t="s">
        <v>108</v>
      </c>
      <c r="F4" s="103" t="s">
        <v>109</v>
      </c>
      <c r="G4" s="103" t="s">
        <v>110</v>
      </c>
      <c r="H4" s="103" t="s">
        <v>111</v>
      </c>
      <c r="I4" s="103" t="s">
        <v>112</v>
      </c>
      <c r="J4" s="103" t="s">
        <v>113</v>
      </c>
      <c r="K4" s="103" t="s">
        <v>114</v>
      </c>
      <c r="L4" s="103" t="s">
        <v>78</v>
      </c>
      <c r="M4" s="103" t="s">
        <v>41</v>
      </c>
      <c r="N4" s="103" t="s">
        <v>71</v>
      </c>
      <c r="O4" s="103" t="s">
        <v>74</v>
      </c>
      <c r="P4" s="103" t="s">
        <v>75</v>
      </c>
      <c r="Q4" s="103" t="s">
        <v>76</v>
      </c>
      <c r="R4" s="103" t="s">
        <v>42</v>
      </c>
      <c r="S4" s="104" t="s">
        <v>72</v>
      </c>
      <c r="T4" s="104" t="s">
        <v>79</v>
      </c>
      <c r="V4" s="104" t="s">
        <v>115</v>
      </c>
    </row>
    <row r="5" spans="1:22" x14ac:dyDescent="0.35">
      <c r="A5" s="105" t="s">
        <v>116</v>
      </c>
      <c r="B5" s="106">
        <v>0</v>
      </c>
      <c r="C5" s="106">
        <v>0</v>
      </c>
      <c r="D5" s="106">
        <v>0</v>
      </c>
      <c r="E5" s="106">
        <v>0</v>
      </c>
      <c r="F5" s="106">
        <v>0</v>
      </c>
      <c r="G5" s="106">
        <v>0</v>
      </c>
      <c r="H5" s="106">
        <v>0</v>
      </c>
      <c r="I5" s="106">
        <v>0</v>
      </c>
      <c r="J5" s="106">
        <v>0</v>
      </c>
      <c r="K5" s="106">
        <v>0</v>
      </c>
      <c r="L5" s="106">
        <v>0</v>
      </c>
      <c r="M5" s="106">
        <v>0</v>
      </c>
      <c r="N5" s="106">
        <v>0</v>
      </c>
      <c r="O5" s="106">
        <v>0</v>
      </c>
      <c r="P5" s="106">
        <v>0</v>
      </c>
      <c r="Q5" s="106">
        <v>0</v>
      </c>
      <c r="R5" s="106">
        <v>0</v>
      </c>
      <c r="S5" s="106">
        <v>0</v>
      </c>
      <c r="T5" s="106">
        <v>0</v>
      </c>
      <c r="V5" s="107">
        <f>T5-O5</f>
        <v>0</v>
      </c>
    </row>
    <row r="6" spans="1:22" x14ac:dyDescent="0.35">
      <c r="A6" s="108" t="s">
        <v>117</v>
      </c>
      <c r="B6" s="109">
        <v>0</v>
      </c>
      <c r="C6" s="109">
        <v>0</v>
      </c>
      <c r="D6" s="109">
        <v>0</v>
      </c>
      <c r="E6" s="109">
        <v>0</v>
      </c>
      <c r="F6" s="109">
        <v>0</v>
      </c>
      <c r="G6" s="109">
        <v>0</v>
      </c>
      <c r="H6" s="109">
        <v>0</v>
      </c>
      <c r="I6" s="109">
        <v>0</v>
      </c>
      <c r="J6" s="109">
        <v>0</v>
      </c>
      <c r="K6" s="109">
        <v>0</v>
      </c>
      <c r="L6" s="109">
        <v>0</v>
      </c>
      <c r="M6" s="109">
        <v>0</v>
      </c>
      <c r="N6" s="109">
        <v>0</v>
      </c>
      <c r="O6" s="109">
        <v>0</v>
      </c>
      <c r="P6" s="109">
        <v>0</v>
      </c>
      <c r="Q6" s="109">
        <v>0</v>
      </c>
      <c r="R6" s="109">
        <v>0</v>
      </c>
      <c r="S6" s="109">
        <v>0</v>
      </c>
      <c r="T6" s="109">
        <v>0</v>
      </c>
      <c r="V6" s="109">
        <f t="shared" ref="V6:V32" si="0">T6-O6</f>
        <v>0</v>
      </c>
    </row>
    <row r="7" spans="1:22" x14ac:dyDescent="0.35">
      <c r="A7" s="105" t="s">
        <v>118</v>
      </c>
      <c r="B7" s="106">
        <v>848.9</v>
      </c>
      <c r="C7" s="106">
        <v>976.2</v>
      </c>
      <c r="D7" s="106">
        <v>1454.5</v>
      </c>
      <c r="E7" s="106">
        <v>1604.6</v>
      </c>
      <c r="F7" s="106">
        <v>1514.1</v>
      </c>
      <c r="G7" s="106">
        <v>1356</v>
      </c>
      <c r="H7" s="106">
        <v>1717.8</v>
      </c>
      <c r="I7" s="106">
        <v>2025.1</v>
      </c>
      <c r="J7" s="106">
        <v>2169.1999999999998</v>
      </c>
      <c r="K7" s="106">
        <v>1901</v>
      </c>
      <c r="L7" s="106">
        <v>1914.3</v>
      </c>
      <c r="M7" s="106">
        <v>2198.3000000000002</v>
      </c>
      <c r="N7" s="106">
        <v>2409.3000000000002</v>
      </c>
      <c r="O7" s="106">
        <v>2279.3000000000002</v>
      </c>
      <c r="P7" s="106">
        <v>2429.3000000000002</v>
      </c>
      <c r="Q7" s="106">
        <v>2529.3000000000002</v>
      </c>
      <c r="R7" s="106">
        <v>2629.3</v>
      </c>
      <c r="S7" s="106">
        <v>2689.3</v>
      </c>
      <c r="T7" s="106">
        <v>2729.3</v>
      </c>
      <c r="V7" s="107">
        <f t="shared" si="0"/>
        <v>450</v>
      </c>
    </row>
    <row r="8" spans="1:22" x14ac:dyDescent="0.35">
      <c r="A8" s="108" t="s">
        <v>119</v>
      </c>
      <c r="B8" s="109">
        <v>315.8</v>
      </c>
      <c r="C8" s="109">
        <v>268.39999999999998</v>
      </c>
      <c r="D8" s="109">
        <v>246.9</v>
      </c>
      <c r="E8" s="109">
        <v>271</v>
      </c>
      <c r="F8" s="109">
        <v>271</v>
      </c>
      <c r="G8" s="109">
        <v>281.60000000000002</v>
      </c>
      <c r="H8" s="109">
        <v>337.7</v>
      </c>
      <c r="I8" s="109">
        <v>335</v>
      </c>
      <c r="J8" s="109">
        <v>330.8</v>
      </c>
      <c r="K8" s="109">
        <v>326.5</v>
      </c>
      <c r="L8" s="109">
        <v>370.1</v>
      </c>
      <c r="M8" s="109">
        <v>443.3</v>
      </c>
      <c r="N8" s="109">
        <v>480.1</v>
      </c>
      <c r="O8" s="109">
        <v>465.1</v>
      </c>
      <c r="P8" s="109">
        <v>545.1</v>
      </c>
      <c r="Q8" s="109">
        <v>615.1</v>
      </c>
      <c r="R8" s="109">
        <v>685.1</v>
      </c>
      <c r="S8" s="109">
        <v>725.1</v>
      </c>
      <c r="T8" s="109">
        <v>765.1</v>
      </c>
      <c r="V8" s="109">
        <f t="shared" si="0"/>
        <v>300</v>
      </c>
    </row>
    <row r="9" spans="1:22" x14ac:dyDescent="0.35">
      <c r="A9" s="105" t="s">
        <v>120</v>
      </c>
      <c r="B9" s="106">
        <v>0</v>
      </c>
      <c r="C9" s="106">
        <v>0</v>
      </c>
      <c r="D9" s="106">
        <v>0</v>
      </c>
      <c r="E9" s="106">
        <v>0</v>
      </c>
      <c r="F9" s="106">
        <v>0</v>
      </c>
      <c r="G9" s="106">
        <v>0</v>
      </c>
      <c r="H9" s="106">
        <v>0</v>
      </c>
      <c r="I9" s="106">
        <v>0</v>
      </c>
      <c r="J9" s="106">
        <v>0</v>
      </c>
      <c r="K9" s="106">
        <v>0</v>
      </c>
      <c r="L9" s="106">
        <v>0</v>
      </c>
      <c r="M9" s="106">
        <v>0</v>
      </c>
      <c r="N9" s="106">
        <v>0</v>
      </c>
      <c r="O9" s="106">
        <v>0</v>
      </c>
      <c r="P9" s="106">
        <v>0</v>
      </c>
      <c r="Q9" s="106">
        <v>0</v>
      </c>
      <c r="R9" s="106">
        <v>0</v>
      </c>
      <c r="S9" s="106">
        <v>0</v>
      </c>
      <c r="T9" s="106">
        <v>0</v>
      </c>
      <c r="V9" s="107">
        <f t="shared" si="0"/>
        <v>0</v>
      </c>
    </row>
    <row r="10" spans="1:22" x14ac:dyDescent="0.35">
      <c r="A10" s="108" t="s">
        <v>121</v>
      </c>
      <c r="B10" s="109">
        <v>26</v>
      </c>
      <c r="C10" s="109">
        <v>24.7</v>
      </c>
      <c r="D10" s="109">
        <v>29.9</v>
      </c>
      <c r="E10" s="109">
        <v>39.700000000000003</v>
      </c>
      <c r="F10" s="109">
        <v>31</v>
      </c>
      <c r="G10" s="109">
        <v>27.4</v>
      </c>
      <c r="H10" s="109">
        <v>57.4</v>
      </c>
      <c r="I10" s="109">
        <v>94.3</v>
      </c>
      <c r="J10" s="109">
        <v>118.8</v>
      </c>
      <c r="K10" s="109">
        <v>228</v>
      </c>
      <c r="L10" s="109">
        <v>255.2</v>
      </c>
      <c r="M10" s="109">
        <v>371</v>
      </c>
      <c r="N10" s="109">
        <v>357.6</v>
      </c>
      <c r="O10" s="109">
        <v>340</v>
      </c>
      <c r="P10" s="109">
        <v>420</v>
      </c>
      <c r="Q10" s="109">
        <v>500</v>
      </c>
      <c r="R10" s="109">
        <v>580</v>
      </c>
      <c r="S10" s="109">
        <v>640</v>
      </c>
      <c r="T10" s="109">
        <v>690</v>
      </c>
      <c r="V10" s="109">
        <f t="shared" si="0"/>
        <v>350</v>
      </c>
    </row>
    <row r="11" spans="1:22" x14ac:dyDescent="0.35">
      <c r="A11" s="110" t="s">
        <v>122</v>
      </c>
      <c r="B11" s="106">
        <v>0</v>
      </c>
      <c r="C11" s="106">
        <v>0</v>
      </c>
      <c r="D11" s="106">
        <v>0</v>
      </c>
      <c r="E11" s="106">
        <v>0</v>
      </c>
      <c r="F11" s="106">
        <v>0</v>
      </c>
      <c r="G11" s="106">
        <v>0</v>
      </c>
      <c r="H11" s="106">
        <v>0</v>
      </c>
      <c r="I11" s="106">
        <v>0</v>
      </c>
      <c r="J11" s="106">
        <v>0</v>
      </c>
      <c r="K11" s="106">
        <v>0</v>
      </c>
      <c r="L11" s="106">
        <v>0</v>
      </c>
      <c r="M11" s="106">
        <v>0</v>
      </c>
      <c r="N11" s="106">
        <v>0</v>
      </c>
      <c r="O11" s="106">
        <v>0</v>
      </c>
      <c r="P11" s="106">
        <v>0</v>
      </c>
      <c r="Q11" s="106">
        <v>0</v>
      </c>
      <c r="R11" s="106">
        <v>0</v>
      </c>
      <c r="S11" s="106">
        <v>0</v>
      </c>
      <c r="T11" s="106">
        <v>0</v>
      </c>
      <c r="V11" s="107">
        <f t="shared" si="0"/>
        <v>0</v>
      </c>
    </row>
    <row r="12" spans="1:22" x14ac:dyDescent="0.35">
      <c r="A12" s="108" t="s">
        <v>123</v>
      </c>
      <c r="B12" s="109">
        <v>482.7</v>
      </c>
      <c r="C12" s="109">
        <v>521.29999999999995</v>
      </c>
      <c r="D12" s="109">
        <v>740.2</v>
      </c>
      <c r="E12" s="109">
        <v>890.3</v>
      </c>
      <c r="F12" s="109">
        <v>853.8</v>
      </c>
      <c r="G12" s="109">
        <v>830</v>
      </c>
      <c r="H12" s="109">
        <v>946.8</v>
      </c>
      <c r="I12" s="109">
        <v>1199.5</v>
      </c>
      <c r="J12" s="109">
        <v>1461</v>
      </c>
      <c r="K12" s="109">
        <v>1547.5</v>
      </c>
      <c r="L12" s="109">
        <v>1615</v>
      </c>
      <c r="M12" s="109">
        <v>1740</v>
      </c>
      <c r="N12" s="109">
        <v>1759.9</v>
      </c>
      <c r="O12" s="109">
        <v>1709.9</v>
      </c>
      <c r="P12" s="109">
        <v>1859.9</v>
      </c>
      <c r="Q12" s="109">
        <v>2009.9</v>
      </c>
      <c r="R12" s="109">
        <v>2159.9</v>
      </c>
      <c r="S12" s="109">
        <v>2339.9</v>
      </c>
      <c r="T12" s="109">
        <v>2479.9</v>
      </c>
      <c r="V12" s="109">
        <f t="shared" si="0"/>
        <v>770</v>
      </c>
    </row>
    <row r="13" spans="1:22" x14ac:dyDescent="0.35">
      <c r="A13" s="105" t="s">
        <v>124</v>
      </c>
      <c r="B13" s="106">
        <v>925</v>
      </c>
      <c r="C13" s="106">
        <v>911.1</v>
      </c>
      <c r="D13" s="106">
        <v>1421.3</v>
      </c>
      <c r="E13" s="106">
        <v>1656</v>
      </c>
      <c r="F13" s="106">
        <v>1509.3</v>
      </c>
      <c r="G13" s="106">
        <v>1904.9</v>
      </c>
      <c r="H13" s="106">
        <v>1836.3</v>
      </c>
      <c r="I13" s="106">
        <v>2645.4</v>
      </c>
      <c r="J13" s="106">
        <v>3349.1</v>
      </c>
      <c r="K13" s="106">
        <v>3230.2</v>
      </c>
      <c r="L13" s="106">
        <v>3352.9</v>
      </c>
      <c r="M13" s="106">
        <v>4026.32</v>
      </c>
      <c r="N13" s="106">
        <v>4526.32</v>
      </c>
      <c r="O13" s="106">
        <v>4626.32</v>
      </c>
      <c r="P13" s="106">
        <v>5026.32</v>
      </c>
      <c r="Q13" s="106">
        <v>5476.32</v>
      </c>
      <c r="R13" s="106">
        <v>6026.32</v>
      </c>
      <c r="S13" s="106">
        <v>6676.32</v>
      </c>
      <c r="T13" s="106">
        <v>7276.32</v>
      </c>
      <c r="V13" s="107">
        <f t="shared" si="0"/>
        <v>2650</v>
      </c>
    </row>
    <row r="14" spans="1:22" x14ac:dyDescent="0.35">
      <c r="A14" s="108" t="s">
        <v>125</v>
      </c>
      <c r="B14" s="109">
        <v>180.5</v>
      </c>
      <c r="C14" s="109">
        <v>202.2</v>
      </c>
      <c r="D14" s="109">
        <v>244.7</v>
      </c>
      <c r="E14" s="109">
        <v>271.3</v>
      </c>
      <c r="F14" s="109">
        <v>371.4</v>
      </c>
      <c r="G14" s="109">
        <v>434.9</v>
      </c>
      <c r="H14" s="109">
        <v>539.29999999999995</v>
      </c>
      <c r="I14" s="109">
        <v>694.6</v>
      </c>
      <c r="J14" s="109">
        <v>838.6</v>
      </c>
      <c r="K14" s="109">
        <v>952.3</v>
      </c>
      <c r="L14" s="109">
        <v>1112.3</v>
      </c>
      <c r="M14" s="109">
        <v>1274.7</v>
      </c>
      <c r="N14" s="109">
        <v>1260.7</v>
      </c>
      <c r="O14" s="109">
        <v>1235.7</v>
      </c>
      <c r="P14" s="109">
        <v>1360.7</v>
      </c>
      <c r="Q14" s="109">
        <v>1485.7</v>
      </c>
      <c r="R14" s="109">
        <v>1610.7</v>
      </c>
      <c r="S14" s="109">
        <v>1710.7</v>
      </c>
      <c r="T14" s="109">
        <v>1810.7</v>
      </c>
      <c r="V14" s="109">
        <f t="shared" si="0"/>
        <v>575</v>
      </c>
    </row>
    <row r="15" spans="1:22" x14ac:dyDescent="0.35">
      <c r="A15" s="105" t="s">
        <v>126</v>
      </c>
      <c r="B15" s="106">
        <v>6.7</v>
      </c>
      <c r="C15" s="106">
        <v>6.2</v>
      </c>
      <c r="D15" s="106">
        <v>7.7</v>
      </c>
      <c r="E15" s="106">
        <v>8.3000000000000007</v>
      </c>
      <c r="F15" s="106">
        <v>4.8</v>
      </c>
      <c r="G15" s="106">
        <v>7.5</v>
      </c>
      <c r="H15" s="106">
        <v>4.9000000000000004</v>
      </c>
      <c r="I15" s="106">
        <v>8.6999999999999993</v>
      </c>
      <c r="J15" s="106">
        <v>18.399999999999999</v>
      </c>
      <c r="K15" s="106">
        <v>50</v>
      </c>
      <c r="L15" s="106">
        <v>38.4</v>
      </c>
      <c r="M15" s="106">
        <v>38.4</v>
      </c>
      <c r="N15" s="106">
        <v>38.4</v>
      </c>
      <c r="O15" s="106">
        <v>38.549999999999997</v>
      </c>
      <c r="P15" s="106">
        <v>38.699999999999996</v>
      </c>
      <c r="Q15" s="106">
        <v>38.849999999999994</v>
      </c>
      <c r="R15" s="106">
        <v>38.999999999999993</v>
      </c>
      <c r="S15" s="106">
        <v>39.149999999999991</v>
      </c>
      <c r="T15" s="106">
        <v>39.29999999999999</v>
      </c>
      <c r="V15" s="107">
        <f t="shared" si="0"/>
        <v>0.74999999999999289</v>
      </c>
    </row>
    <row r="16" spans="1:22" x14ac:dyDescent="0.35">
      <c r="A16" s="108" t="s">
        <v>127</v>
      </c>
      <c r="B16" s="109">
        <v>386.7</v>
      </c>
      <c r="C16" s="109">
        <v>382.8</v>
      </c>
      <c r="D16" s="109">
        <v>386.6</v>
      </c>
      <c r="E16" s="109">
        <v>353.6</v>
      </c>
      <c r="F16" s="109">
        <v>305.89999999999998</v>
      </c>
      <c r="G16" s="109">
        <v>355</v>
      </c>
      <c r="H16" s="109">
        <v>364.9</v>
      </c>
      <c r="I16" s="109">
        <v>176.2</v>
      </c>
      <c r="J16" s="109">
        <v>241.4</v>
      </c>
      <c r="K16" s="109">
        <v>268</v>
      </c>
      <c r="L16" s="109">
        <v>252.5</v>
      </c>
      <c r="M16" s="109">
        <v>247.3</v>
      </c>
      <c r="N16" s="109">
        <v>265.10000000000002</v>
      </c>
      <c r="O16" s="109">
        <v>265.10000000000002</v>
      </c>
      <c r="P16" s="109">
        <v>267.10000000000002</v>
      </c>
      <c r="Q16" s="109">
        <v>269.10000000000002</v>
      </c>
      <c r="R16" s="109">
        <v>271.10000000000002</v>
      </c>
      <c r="S16" s="109">
        <v>273.10000000000002</v>
      </c>
      <c r="T16" s="109">
        <v>275.10000000000002</v>
      </c>
      <c r="V16" s="109">
        <f t="shared" si="0"/>
        <v>10</v>
      </c>
    </row>
    <row r="17" spans="1:23" x14ac:dyDescent="0.35">
      <c r="A17" s="105" t="s">
        <v>128</v>
      </c>
      <c r="B17" s="106">
        <v>0</v>
      </c>
      <c r="C17" s="106">
        <v>0</v>
      </c>
      <c r="D17" s="106">
        <v>0</v>
      </c>
      <c r="E17" s="106">
        <v>0</v>
      </c>
      <c r="F17" s="106">
        <v>0</v>
      </c>
      <c r="G17" s="106">
        <v>80</v>
      </c>
      <c r="H17" s="106">
        <v>221.4</v>
      </c>
      <c r="I17" s="106">
        <v>206.8</v>
      </c>
      <c r="J17" s="106">
        <v>206.6</v>
      </c>
      <c r="K17" s="106">
        <v>226.6</v>
      </c>
      <c r="L17" s="106">
        <v>176.2</v>
      </c>
      <c r="M17" s="106">
        <v>177</v>
      </c>
      <c r="N17" s="106">
        <v>172</v>
      </c>
      <c r="O17" s="106">
        <v>192</v>
      </c>
      <c r="P17" s="106">
        <v>212</v>
      </c>
      <c r="Q17" s="106">
        <v>222</v>
      </c>
      <c r="R17" s="106">
        <v>223.5</v>
      </c>
      <c r="S17" s="106">
        <v>225</v>
      </c>
      <c r="T17" s="106">
        <v>226.5</v>
      </c>
      <c r="V17" s="107">
        <f t="shared" si="0"/>
        <v>34.5</v>
      </c>
    </row>
    <row r="18" spans="1:23" x14ac:dyDescent="0.35">
      <c r="A18" s="108" t="s">
        <v>129</v>
      </c>
      <c r="B18" s="109">
        <v>0</v>
      </c>
      <c r="C18" s="109">
        <v>0</v>
      </c>
      <c r="D18" s="109">
        <v>0</v>
      </c>
      <c r="E18" s="109">
        <v>0</v>
      </c>
      <c r="F18" s="109">
        <v>0</v>
      </c>
      <c r="G18" s="109">
        <v>0</v>
      </c>
      <c r="H18" s="109">
        <v>0</v>
      </c>
      <c r="I18" s="109">
        <v>0</v>
      </c>
      <c r="J18" s="109">
        <v>0</v>
      </c>
      <c r="K18" s="109">
        <v>0</v>
      </c>
      <c r="L18" s="109">
        <v>0</v>
      </c>
      <c r="M18" s="109">
        <v>0</v>
      </c>
      <c r="N18" s="109">
        <v>0</v>
      </c>
      <c r="O18" s="109">
        <v>0</v>
      </c>
      <c r="P18" s="109">
        <v>0</v>
      </c>
      <c r="Q18" s="109">
        <v>0</v>
      </c>
      <c r="R18" s="109">
        <v>0</v>
      </c>
      <c r="S18" s="109">
        <v>0</v>
      </c>
      <c r="T18" s="109">
        <v>0</v>
      </c>
      <c r="V18" s="109">
        <f t="shared" si="0"/>
        <v>0</v>
      </c>
    </row>
    <row r="19" spans="1:23" x14ac:dyDescent="0.35">
      <c r="A19" s="105" t="s">
        <v>130</v>
      </c>
      <c r="B19" s="106">
        <v>0</v>
      </c>
      <c r="C19" s="106">
        <v>0</v>
      </c>
      <c r="D19" s="106">
        <v>0</v>
      </c>
      <c r="E19" s="106">
        <v>0</v>
      </c>
      <c r="F19" s="106">
        <v>0</v>
      </c>
      <c r="G19" s="106">
        <v>0</v>
      </c>
      <c r="H19" s="106">
        <v>57.2</v>
      </c>
      <c r="I19" s="106">
        <v>29.7</v>
      </c>
      <c r="J19" s="106">
        <v>34.4</v>
      </c>
      <c r="K19" s="106">
        <v>31</v>
      </c>
      <c r="L19" s="106">
        <v>30.1</v>
      </c>
      <c r="M19" s="106">
        <v>28.3</v>
      </c>
      <c r="N19" s="106">
        <v>37.200000000000003</v>
      </c>
      <c r="O19" s="106">
        <v>36.700000000000003</v>
      </c>
      <c r="P19" s="106">
        <v>36.200000000000003</v>
      </c>
      <c r="Q19" s="106">
        <v>35.700000000000003</v>
      </c>
      <c r="R19" s="106">
        <v>35.200000000000003</v>
      </c>
      <c r="S19" s="106">
        <v>34.700000000000003</v>
      </c>
      <c r="T19" s="106">
        <v>34.200000000000003</v>
      </c>
      <c r="V19" s="107">
        <f t="shared" si="0"/>
        <v>-2.5</v>
      </c>
    </row>
    <row r="20" spans="1:23" x14ac:dyDescent="0.35">
      <c r="A20" s="108" t="s">
        <v>131</v>
      </c>
      <c r="B20" s="109">
        <v>0</v>
      </c>
      <c r="C20" s="109">
        <v>0</v>
      </c>
      <c r="D20" s="109">
        <v>0</v>
      </c>
      <c r="E20" s="109">
        <v>0</v>
      </c>
      <c r="F20" s="109">
        <v>0</v>
      </c>
      <c r="G20" s="109">
        <v>0</v>
      </c>
      <c r="H20" s="109">
        <v>0</v>
      </c>
      <c r="I20" s="109">
        <v>0</v>
      </c>
      <c r="J20" s="109">
        <v>0</v>
      </c>
      <c r="K20" s="109">
        <v>0</v>
      </c>
      <c r="L20" s="109">
        <v>0</v>
      </c>
      <c r="M20" s="109">
        <v>0</v>
      </c>
      <c r="N20" s="109">
        <v>73.900000000000006</v>
      </c>
      <c r="O20" s="109">
        <v>73.900000000000006</v>
      </c>
      <c r="P20" s="109">
        <v>73.900000000000006</v>
      </c>
      <c r="Q20" s="109">
        <v>73.900000000000006</v>
      </c>
      <c r="R20" s="109">
        <v>73.900000000000006</v>
      </c>
      <c r="S20" s="109">
        <v>73.900000000000006</v>
      </c>
      <c r="T20" s="109">
        <v>73.900000000000006</v>
      </c>
      <c r="V20" s="109">
        <f t="shared" si="0"/>
        <v>0</v>
      </c>
    </row>
    <row r="21" spans="1:23" x14ac:dyDescent="0.35">
      <c r="A21" s="105" t="s">
        <v>132</v>
      </c>
      <c r="B21" s="106">
        <v>0</v>
      </c>
      <c r="C21" s="106">
        <v>0</v>
      </c>
      <c r="D21" s="106">
        <v>0</v>
      </c>
      <c r="E21" s="106">
        <v>0</v>
      </c>
      <c r="F21" s="106">
        <v>0</v>
      </c>
      <c r="G21" s="106">
        <v>0</v>
      </c>
      <c r="H21" s="106">
        <v>0</v>
      </c>
      <c r="I21" s="106">
        <v>0</v>
      </c>
      <c r="J21" s="106">
        <v>0</v>
      </c>
      <c r="K21" s="106">
        <v>0</v>
      </c>
      <c r="L21" s="106">
        <v>0</v>
      </c>
      <c r="M21" s="106">
        <v>0</v>
      </c>
      <c r="N21" s="106">
        <v>0</v>
      </c>
      <c r="O21" s="106">
        <v>0</v>
      </c>
      <c r="P21" s="106">
        <v>0</v>
      </c>
      <c r="Q21" s="106">
        <v>0</v>
      </c>
      <c r="R21" s="106">
        <v>0</v>
      </c>
      <c r="S21" s="106">
        <v>0</v>
      </c>
      <c r="T21" s="106">
        <v>0</v>
      </c>
      <c r="V21" s="107">
        <f t="shared" si="0"/>
        <v>0</v>
      </c>
    </row>
    <row r="22" spans="1:23" x14ac:dyDescent="0.35">
      <c r="A22" s="108" t="s">
        <v>133</v>
      </c>
      <c r="B22" s="109">
        <v>0</v>
      </c>
      <c r="C22" s="109">
        <v>0</v>
      </c>
      <c r="D22" s="109">
        <v>0</v>
      </c>
      <c r="E22" s="109">
        <v>0</v>
      </c>
      <c r="F22" s="109">
        <v>0</v>
      </c>
      <c r="G22" s="109">
        <v>0</v>
      </c>
      <c r="H22" s="109">
        <v>0</v>
      </c>
      <c r="I22" s="109">
        <v>0</v>
      </c>
      <c r="J22" s="109">
        <v>0</v>
      </c>
      <c r="K22" s="109">
        <v>0</v>
      </c>
      <c r="L22" s="109">
        <v>0</v>
      </c>
      <c r="M22" s="109">
        <v>0</v>
      </c>
      <c r="N22" s="109">
        <v>0</v>
      </c>
      <c r="O22" s="109">
        <v>0</v>
      </c>
      <c r="P22" s="109">
        <v>0</v>
      </c>
      <c r="Q22" s="109">
        <v>0</v>
      </c>
      <c r="R22" s="109">
        <v>0</v>
      </c>
      <c r="S22" s="109">
        <v>0</v>
      </c>
      <c r="T22" s="109">
        <v>0</v>
      </c>
      <c r="V22" s="109">
        <f t="shared" si="0"/>
        <v>0</v>
      </c>
    </row>
    <row r="23" spans="1:23" x14ac:dyDescent="0.35">
      <c r="A23" s="105" t="s">
        <v>134</v>
      </c>
      <c r="B23" s="106">
        <v>0</v>
      </c>
      <c r="C23" s="106">
        <v>0</v>
      </c>
      <c r="D23" s="106">
        <v>0</v>
      </c>
      <c r="E23" s="106">
        <v>0</v>
      </c>
      <c r="F23" s="106">
        <v>0</v>
      </c>
      <c r="G23" s="106">
        <v>0</v>
      </c>
      <c r="H23" s="106">
        <v>0</v>
      </c>
      <c r="I23" s="106">
        <v>20.9</v>
      </c>
      <c r="J23" s="106">
        <v>13.7</v>
      </c>
      <c r="K23" s="106">
        <v>33.4</v>
      </c>
      <c r="L23" s="106">
        <v>25.9</v>
      </c>
      <c r="M23" s="106">
        <v>21.5</v>
      </c>
      <c r="N23" s="106">
        <v>49.2</v>
      </c>
      <c r="O23" s="106">
        <v>47.2</v>
      </c>
      <c r="P23" s="106">
        <v>77.2</v>
      </c>
      <c r="Q23" s="106">
        <v>107.2</v>
      </c>
      <c r="R23" s="106">
        <v>137.19999999999999</v>
      </c>
      <c r="S23" s="106">
        <v>177.2</v>
      </c>
      <c r="T23" s="106">
        <v>197.2</v>
      </c>
      <c r="V23" s="107">
        <f t="shared" si="0"/>
        <v>150</v>
      </c>
    </row>
    <row r="24" spans="1:23" x14ac:dyDescent="0.35">
      <c r="A24" s="108" t="s">
        <v>135</v>
      </c>
      <c r="B24" s="109">
        <v>0</v>
      </c>
      <c r="C24" s="109">
        <v>0</v>
      </c>
      <c r="D24" s="109">
        <v>0</v>
      </c>
      <c r="E24" s="109">
        <v>0</v>
      </c>
      <c r="F24" s="109">
        <v>0</v>
      </c>
      <c r="G24" s="109">
        <v>0</v>
      </c>
      <c r="H24" s="109">
        <v>0</v>
      </c>
      <c r="I24" s="109">
        <v>70.599999999999994</v>
      </c>
      <c r="J24" s="109">
        <v>133.69999999999999</v>
      </c>
      <c r="K24" s="109">
        <v>227.4</v>
      </c>
      <c r="L24" s="109">
        <v>134.19999999999999</v>
      </c>
      <c r="M24" s="109">
        <v>85.9</v>
      </c>
      <c r="N24" s="109">
        <v>198.9</v>
      </c>
      <c r="O24" s="109">
        <v>193.9</v>
      </c>
      <c r="P24" s="109">
        <v>233.9</v>
      </c>
      <c r="Q24" s="109">
        <v>263.89999999999998</v>
      </c>
      <c r="R24" s="109">
        <v>293.89999999999998</v>
      </c>
      <c r="S24" s="109">
        <v>318.89999999999998</v>
      </c>
      <c r="T24" s="109">
        <v>343.9</v>
      </c>
      <c r="V24" s="109">
        <f t="shared" si="0"/>
        <v>149.99999999999997</v>
      </c>
    </row>
    <row r="25" spans="1:23" x14ac:dyDescent="0.35">
      <c r="A25" s="105" t="s">
        <v>136</v>
      </c>
      <c r="B25" s="106">
        <v>0.9</v>
      </c>
      <c r="C25" s="106">
        <v>0.9</v>
      </c>
      <c r="D25" s="106">
        <v>9.9</v>
      </c>
      <c r="E25" s="106">
        <v>10.6</v>
      </c>
      <c r="F25" s="106">
        <v>9.6999999999999993</v>
      </c>
      <c r="G25" s="106">
        <v>10.8</v>
      </c>
      <c r="H25" s="106">
        <v>28.7</v>
      </c>
      <c r="I25" s="106">
        <v>44.4</v>
      </c>
      <c r="J25" s="106">
        <v>40.9</v>
      </c>
      <c r="K25" s="106">
        <v>100.9</v>
      </c>
      <c r="L25" s="106">
        <v>154</v>
      </c>
      <c r="M25" s="106">
        <v>95.6</v>
      </c>
      <c r="N25" s="106">
        <v>155.30000000000001</v>
      </c>
      <c r="O25" s="106">
        <v>155.30000000000001</v>
      </c>
      <c r="P25" s="106">
        <v>175.3</v>
      </c>
      <c r="Q25" s="106">
        <v>195.3</v>
      </c>
      <c r="R25" s="106">
        <v>215.3</v>
      </c>
      <c r="S25" s="106">
        <v>245.3</v>
      </c>
      <c r="T25" s="106">
        <v>285.3</v>
      </c>
      <c r="V25" s="107">
        <f t="shared" si="0"/>
        <v>130</v>
      </c>
      <c r="W25" s="2"/>
    </row>
    <row r="26" spans="1:23" x14ac:dyDescent="0.35">
      <c r="A26" s="108" t="s">
        <v>137</v>
      </c>
      <c r="B26" s="109">
        <v>0</v>
      </c>
      <c r="C26" s="109">
        <v>0</v>
      </c>
      <c r="D26" s="109">
        <v>0</v>
      </c>
      <c r="E26" s="109">
        <v>0</v>
      </c>
      <c r="F26" s="109">
        <v>0</v>
      </c>
      <c r="G26" s="109">
        <v>0</v>
      </c>
      <c r="H26" s="109">
        <v>0</v>
      </c>
      <c r="I26" s="109">
        <v>0</v>
      </c>
      <c r="J26" s="109">
        <v>0</v>
      </c>
      <c r="K26" s="109">
        <v>0</v>
      </c>
      <c r="L26" s="109">
        <v>0</v>
      </c>
      <c r="M26" s="109">
        <v>26.5</v>
      </c>
      <c r="N26" s="109">
        <v>81.400000000000006</v>
      </c>
      <c r="O26" s="109">
        <v>81.400000000000006</v>
      </c>
      <c r="P26" s="109">
        <v>141.4</v>
      </c>
      <c r="Q26" s="109">
        <v>201.4</v>
      </c>
      <c r="R26" s="109">
        <v>261.39999999999998</v>
      </c>
      <c r="S26" s="109">
        <v>311.39999999999998</v>
      </c>
      <c r="T26" s="109">
        <v>341.4</v>
      </c>
      <c r="V26" s="109">
        <f t="shared" si="0"/>
        <v>260</v>
      </c>
    </row>
    <row r="27" spans="1:23" x14ac:dyDescent="0.35">
      <c r="A27" s="105" t="s">
        <v>138</v>
      </c>
      <c r="B27" s="106">
        <v>0</v>
      </c>
      <c r="C27" s="106">
        <v>0</v>
      </c>
      <c r="D27" s="106">
        <v>0</v>
      </c>
      <c r="E27" s="106">
        <v>0</v>
      </c>
      <c r="F27" s="106">
        <v>0</v>
      </c>
      <c r="G27" s="106">
        <v>0</v>
      </c>
      <c r="H27" s="106">
        <v>0</v>
      </c>
      <c r="I27" s="106">
        <v>0</v>
      </c>
      <c r="J27" s="106">
        <v>0</v>
      </c>
      <c r="K27" s="106">
        <v>0</v>
      </c>
      <c r="L27" s="106">
        <v>0</v>
      </c>
      <c r="M27" s="106">
        <v>0</v>
      </c>
      <c r="N27" s="106">
        <v>0</v>
      </c>
      <c r="O27" s="106">
        <v>0</v>
      </c>
      <c r="P27" s="106">
        <v>0</v>
      </c>
      <c r="Q27" s="106">
        <v>0</v>
      </c>
      <c r="R27" s="106">
        <v>0</v>
      </c>
      <c r="S27" s="106">
        <v>0</v>
      </c>
      <c r="T27" s="106">
        <v>0</v>
      </c>
      <c r="V27" s="107">
        <f t="shared" si="0"/>
        <v>0</v>
      </c>
    </row>
    <row r="28" spans="1:23" x14ac:dyDescent="0.35">
      <c r="A28" s="108" t="s">
        <v>139</v>
      </c>
      <c r="B28" s="109">
        <v>13.2</v>
      </c>
      <c r="C28" s="109">
        <v>17.3</v>
      </c>
      <c r="D28" s="109">
        <v>19.3</v>
      </c>
      <c r="E28" s="109">
        <v>24.7</v>
      </c>
      <c r="F28" s="109">
        <v>30.3</v>
      </c>
      <c r="G28" s="109">
        <v>61.8</v>
      </c>
      <c r="H28" s="109">
        <v>56</v>
      </c>
      <c r="I28" s="109">
        <v>68.400000000000006</v>
      </c>
      <c r="J28" s="109">
        <v>89.6</v>
      </c>
      <c r="K28" s="109">
        <v>88.4</v>
      </c>
      <c r="L28" s="109">
        <v>119.5</v>
      </c>
      <c r="M28" s="109">
        <v>119.5</v>
      </c>
      <c r="N28" s="109">
        <v>156.9</v>
      </c>
      <c r="O28" s="109">
        <v>161.9</v>
      </c>
      <c r="P28" s="109">
        <v>186.9</v>
      </c>
      <c r="Q28" s="109">
        <v>211.9</v>
      </c>
      <c r="R28" s="109">
        <v>236.9</v>
      </c>
      <c r="S28" s="109">
        <v>276.89999999999998</v>
      </c>
      <c r="T28" s="109">
        <v>306.89999999999998</v>
      </c>
      <c r="V28" s="109">
        <f t="shared" si="0"/>
        <v>144.99999999999997</v>
      </c>
    </row>
    <row r="29" spans="1:23" x14ac:dyDescent="0.35">
      <c r="A29" s="105" t="s">
        <v>140</v>
      </c>
      <c r="B29" s="106">
        <v>0</v>
      </c>
      <c r="C29" s="106">
        <v>0</v>
      </c>
      <c r="D29" s="106">
        <v>0</v>
      </c>
      <c r="E29" s="106">
        <v>0</v>
      </c>
      <c r="F29" s="106">
        <v>0</v>
      </c>
      <c r="G29" s="106">
        <v>0</v>
      </c>
      <c r="H29" s="106">
        <v>0</v>
      </c>
      <c r="I29" s="106">
        <v>0</v>
      </c>
      <c r="J29" s="106">
        <v>0</v>
      </c>
      <c r="K29" s="106">
        <v>0</v>
      </c>
      <c r="L29" s="106">
        <v>0</v>
      </c>
      <c r="M29" s="106">
        <v>0</v>
      </c>
      <c r="N29" s="106">
        <v>0</v>
      </c>
      <c r="O29" s="106">
        <v>0</v>
      </c>
      <c r="P29" s="106">
        <v>0</v>
      </c>
      <c r="Q29" s="106">
        <v>0</v>
      </c>
      <c r="R29" s="106">
        <v>0</v>
      </c>
      <c r="S29" s="106">
        <v>0</v>
      </c>
      <c r="T29" s="106">
        <v>0</v>
      </c>
      <c r="V29" s="107">
        <f t="shared" si="0"/>
        <v>0</v>
      </c>
    </row>
    <row r="30" spans="1:23" x14ac:dyDescent="0.35">
      <c r="A30" s="108" t="s">
        <v>141</v>
      </c>
      <c r="B30" s="109">
        <v>0</v>
      </c>
      <c r="C30" s="109">
        <v>0</v>
      </c>
      <c r="D30" s="109">
        <v>0</v>
      </c>
      <c r="E30" s="109">
        <v>0</v>
      </c>
      <c r="F30" s="109">
        <v>0</v>
      </c>
      <c r="G30" s="109">
        <v>0</v>
      </c>
      <c r="H30" s="109">
        <v>0</v>
      </c>
      <c r="I30" s="109">
        <v>0</v>
      </c>
      <c r="J30" s="109">
        <v>0</v>
      </c>
      <c r="K30" s="109">
        <v>0</v>
      </c>
      <c r="L30" s="109">
        <v>0</v>
      </c>
      <c r="M30" s="109">
        <v>0</v>
      </c>
      <c r="N30" s="109">
        <v>0</v>
      </c>
      <c r="O30" s="109">
        <v>0</v>
      </c>
      <c r="P30" s="109">
        <v>0</v>
      </c>
      <c r="Q30" s="109">
        <v>0</v>
      </c>
      <c r="R30" s="109">
        <v>0</v>
      </c>
      <c r="S30" s="109">
        <v>0</v>
      </c>
      <c r="T30" s="109">
        <v>0</v>
      </c>
      <c r="V30" s="109">
        <f t="shared" si="0"/>
        <v>0</v>
      </c>
    </row>
    <row r="31" spans="1:23" x14ac:dyDescent="0.35">
      <c r="A31" s="110" t="s">
        <v>142</v>
      </c>
      <c r="B31" s="106">
        <v>0</v>
      </c>
      <c r="C31" s="106">
        <v>0</v>
      </c>
      <c r="D31" s="106">
        <v>0</v>
      </c>
      <c r="E31" s="106">
        <v>0</v>
      </c>
      <c r="F31" s="106">
        <v>0</v>
      </c>
      <c r="G31" s="106">
        <v>0</v>
      </c>
      <c r="H31" s="106">
        <v>0</v>
      </c>
      <c r="I31" s="106">
        <v>0</v>
      </c>
      <c r="J31" s="106">
        <v>0</v>
      </c>
      <c r="K31" s="106">
        <v>0</v>
      </c>
      <c r="L31" s="106">
        <v>0</v>
      </c>
      <c r="M31" s="106">
        <v>4.5999999999999996</v>
      </c>
      <c r="N31" s="106">
        <v>7.6</v>
      </c>
      <c r="O31" s="106">
        <v>7.6</v>
      </c>
      <c r="P31" s="106">
        <v>7.6</v>
      </c>
      <c r="Q31" s="106">
        <v>7.6</v>
      </c>
      <c r="R31" s="106">
        <v>7.6</v>
      </c>
      <c r="S31" s="106">
        <v>7.6</v>
      </c>
      <c r="T31" s="106">
        <v>7.6</v>
      </c>
      <c r="V31" s="107">
        <f t="shared" si="0"/>
        <v>0</v>
      </c>
    </row>
    <row r="32" spans="1:23" ht="15" thickBot="1" x14ac:dyDescent="0.4">
      <c r="A32" s="111" t="s">
        <v>143</v>
      </c>
      <c r="B32" s="112">
        <f t="shared" ref="B32:T32" si="1">SUM(B5:B31)</f>
        <v>3186.3999999999996</v>
      </c>
      <c r="C32" s="112">
        <f t="shared" si="1"/>
        <v>3311.1</v>
      </c>
      <c r="D32" s="112">
        <f t="shared" si="1"/>
        <v>4561</v>
      </c>
      <c r="E32" s="112">
        <f t="shared" si="1"/>
        <v>5130.1000000000013</v>
      </c>
      <c r="F32" s="112">
        <f t="shared" si="1"/>
        <v>4901.2999999999993</v>
      </c>
      <c r="G32" s="112">
        <f t="shared" si="1"/>
        <v>5349.9</v>
      </c>
      <c r="H32" s="112">
        <f t="shared" si="1"/>
        <v>6168.3999999999987</v>
      </c>
      <c r="I32" s="112">
        <f t="shared" si="1"/>
        <v>7619.5999999999995</v>
      </c>
      <c r="J32" s="112">
        <f t="shared" si="1"/>
        <v>9046.2000000000007</v>
      </c>
      <c r="K32" s="112">
        <f t="shared" si="1"/>
        <v>9211.1999999999989</v>
      </c>
      <c r="L32" s="112">
        <f t="shared" si="1"/>
        <v>9550.6</v>
      </c>
      <c r="M32" s="112">
        <f t="shared" si="1"/>
        <v>10898.22</v>
      </c>
      <c r="N32" s="112">
        <f t="shared" si="1"/>
        <v>12029.82</v>
      </c>
      <c r="O32" s="112">
        <f t="shared" si="1"/>
        <v>11909.869999999999</v>
      </c>
      <c r="P32" s="112">
        <f t="shared" si="1"/>
        <v>13091.52</v>
      </c>
      <c r="Q32" s="112">
        <f t="shared" si="1"/>
        <v>14243.17</v>
      </c>
      <c r="R32" s="112">
        <f t="shared" si="1"/>
        <v>15486.32</v>
      </c>
      <c r="S32" s="112">
        <f t="shared" si="1"/>
        <v>16764.47</v>
      </c>
      <c r="T32" s="112">
        <f t="shared" si="1"/>
        <v>17882.620000000003</v>
      </c>
      <c r="V32" s="112">
        <f t="shared" si="0"/>
        <v>5972.7500000000036</v>
      </c>
    </row>
    <row r="33" spans="1:22" x14ac:dyDescent="0.35">
      <c r="M33" s="113"/>
      <c r="N33" s="113"/>
      <c r="O33" s="113"/>
      <c r="P33" s="113"/>
      <c r="Q33" s="113"/>
      <c r="R33" s="113"/>
      <c r="S33" s="113"/>
      <c r="T33" s="113"/>
    </row>
    <row r="34" spans="1:22" x14ac:dyDescent="0.35">
      <c r="A34" s="99"/>
      <c r="B34" s="224" t="s">
        <v>144</v>
      </c>
      <c r="C34" s="225"/>
      <c r="D34" s="225"/>
      <c r="E34" s="225"/>
      <c r="F34" s="225"/>
      <c r="G34" s="225"/>
      <c r="H34" s="225"/>
      <c r="I34" s="225"/>
      <c r="J34" s="225"/>
      <c r="K34" s="225"/>
      <c r="L34" s="225"/>
      <c r="M34" s="225"/>
      <c r="N34" s="225"/>
      <c r="O34" s="225"/>
      <c r="P34" s="225"/>
      <c r="Q34" s="225"/>
      <c r="R34" s="225"/>
      <c r="S34" s="100"/>
      <c r="T34" s="100"/>
      <c r="U34" s="100"/>
      <c r="V34" s="100"/>
    </row>
    <row r="35" spans="1:22" x14ac:dyDescent="0.35">
      <c r="A35" s="102" t="s">
        <v>104</v>
      </c>
      <c r="B35" s="103" t="s">
        <v>105</v>
      </c>
      <c r="C35" s="103" t="s">
        <v>106</v>
      </c>
      <c r="D35" s="103" t="s">
        <v>107</v>
      </c>
      <c r="E35" s="103" t="s">
        <v>108</v>
      </c>
      <c r="F35" s="103" t="s">
        <v>109</v>
      </c>
      <c r="G35" s="103" t="s">
        <v>110</v>
      </c>
      <c r="H35" s="103" t="s">
        <v>111</v>
      </c>
      <c r="I35" s="103" t="s">
        <v>112</v>
      </c>
      <c r="J35" s="103" t="s">
        <v>113</v>
      </c>
      <c r="K35" s="103" t="s">
        <v>114</v>
      </c>
      <c r="L35" s="103" t="s">
        <v>78</v>
      </c>
      <c r="M35" s="103" t="s">
        <v>41</v>
      </c>
      <c r="N35" s="103" t="s">
        <v>71</v>
      </c>
      <c r="O35" s="103" t="s">
        <v>74</v>
      </c>
      <c r="P35" s="103" t="s">
        <v>75</v>
      </c>
      <c r="Q35" s="103" t="s">
        <v>76</v>
      </c>
      <c r="R35" s="103" t="s">
        <v>42</v>
      </c>
      <c r="S35" s="104" t="s">
        <v>72</v>
      </c>
      <c r="T35" s="104" t="s">
        <v>79</v>
      </c>
      <c r="V35" s="104" t="s">
        <v>145</v>
      </c>
    </row>
    <row r="36" spans="1:22" x14ac:dyDescent="0.35">
      <c r="A36" s="105" t="s">
        <v>116</v>
      </c>
      <c r="B36" s="106">
        <v>0</v>
      </c>
      <c r="C36" s="106">
        <v>0</v>
      </c>
      <c r="D36" s="106">
        <v>0</v>
      </c>
      <c r="E36" s="106">
        <v>0</v>
      </c>
      <c r="F36" s="106">
        <v>0</v>
      </c>
      <c r="G36" s="106">
        <v>0</v>
      </c>
      <c r="H36" s="106">
        <v>0</v>
      </c>
      <c r="I36" s="106">
        <v>0</v>
      </c>
      <c r="J36" s="106">
        <v>0</v>
      </c>
      <c r="K36" s="106">
        <v>0</v>
      </c>
      <c r="L36" s="106">
        <v>0</v>
      </c>
      <c r="M36" s="106">
        <v>0</v>
      </c>
      <c r="N36" s="106">
        <v>0</v>
      </c>
      <c r="O36" s="106">
        <v>0</v>
      </c>
      <c r="P36" s="106">
        <v>0</v>
      </c>
      <c r="Q36" s="106">
        <v>0</v>
      </c>
      <c r="R36" s="106">
        <v>0</v>
      </c>
      <c r="S36" s="106">
        <v>0</v>
      </c>
      <c r="T36" s="106">
        <v>0</v>
      </c>
      <c r="V36" s="107">
        <f>T36-O36</f>
        <v>0</v>
      </c>
    </row>
    <row r="37" spans="1:22" x14ac:dyDescent="0.35">
      <c r="A37" s="108" t="s">
        <v>117</v>
      </c>
      <c r="B37" s="109">
        <v>0</v>
      </c>
      <c r="C37" s="109">
        <v>0</v>
      </c>
      <c r="D37" s="109">
        <v>0</v>
      </c>
      <c r="E37" s="109">
        <v>0</v>
      </c>
      <c r="F37" s="109">
        <v>0</v>
      </c>
      <c r="G37" s="109">
        <v>0</v>
      </c>
      <c r="H37" s="109">
        <v>0</v>
      </c>
      <c r="I37" s="109">
        <v>0</v>
      </c>
      <c r="J37" s="109">
        <v>0</v>
      </c>
      <c r="K37" s="109">
        <v>0</v>
      </c>
      <c r="L37" s="109">
        <v>0</v>
      </c>
      <c r="M37" s="109">
        <v>0</v>
      </c>
      <c r="N37" s="109">
        <v>0</v>
      </c>
      <c r="O37" s="109">
        <v>0</v>
      </c>
      <c r="P37" s="109">
        <v>0</v>
      </c>
      <c r="Q37" s="109">
        <v>0</v>
      </c>
      <c r="R37" s="109">
        <v>0</v>
      </c>
      <c r="S37" s="109">
        <v>0</v>
      </c>
      <c r="T37" s="109">
        <v>0</v>
      </c>
      <c r="V37" s="109">
        <f t="shared" ref="V37:V63" si="2">T37-O37</f>
        <v>0</v>
      </c>
    </row>
    <row r="38" spans="1:22" x14ac:dyDescent="0.35">
      <c r="A38" s="105" t="s">
        <v>118</v>
      </c>
      <c r="B38" s="106">
        <v>1876.9178999999999</v>
      </c>
      <c r="C38" s="106">
        <v>3416.7</v>
      </c>
      <c r="D38" s="106">
        <v>5047.1149999999998</v>
      </c>
      <c r="E38" s="106">
        <v>5659.4242000000004</v>
      </c>
      <c r="F38" s="106">
        <v>4578.6384000000007</v>
      </c>
      <c r="G38" s="106">
        <v>6576.6</v>
      </c>
      <c r="H38" s="106">
        <v>6201.2579999999998</v>
      </c>
      <c r="I38" s="106">
        <v>10178.152599999999</v>
      </c>
      <c r="J38" s="106">
        <v>10485.9128</v>
      </c>
      <c r="K38" s="106">
        <v>10246.39</v>
      </c>
      <c r="L38" s="106">
        <v>11179.512000000001</v>
      </c>
      <c r="M38" s="106">
        <v>11191.545300000002</v>
      </c>
      <c r="N38" s="106">
        <v>13145.140800000001</v>
      </c>
      <c r="O38" s="106">
        <v>12308.22</v>
      </c>
      <c r="P38" s="106">
        <v>14502.921</v>
      </c>
      <c r="Q38" s="106">
        <v>15964.032256428571</v>
      </c>
      <c r="R38" s="106">
        <v>16256.9619</v>
      </c>
      <c r="S38" s="106">
        <v>16950.657899999998</v>
      </c>
      <c r="T38" s="106">
        <v>17530.293899999997</v>
      </c>
      <c r="V38" s="107">
        <f t="shared" si="2"/>
        <v>5222.0738999999976</v>
      </c>
    </row>
    <row r="39" spans="1:22" x14ac:dyDescent="0.35">
      <c r="A39" s="108" t="s">
        <v>119</v>
      </c>
      <c r="B39" s="109">
        <v>732.65599999999995</v>
      </c>
      <c r="C39" s="109">
        <v>563.64</v>
      </c>
      <c r="D39" s="109">
        <v>641.94000000000005</v>
      </c>
      <c r="E39" s="109">
        <v>962.05</v>
      </c>
      <c r="F39" s="109">
        <v>906.495</v>
      </c>
      <c r="G39" s="109">
        <v>1070.08</v>
      </c>
      <c r="H39" s="109">
        <v>979.33</v>
      </c>
      <c r="I39" s="109">
        <v>1504.15</v>
      </c>
      <c r="J39" s="109">
        <v>1422.44</v>
      </c>
      <c r="K39" s="109">
        <v>1466.9645</v>
      </c>
      <c r="L39" s="109">
        <v>1854.201</v>
      </c>
      <c r="M39" s="109">
        <v>1461.5601000000001</v>
      </c>
      <c r="N39" s="109">
        <v>2532.0473999999999</v>
      </c>
      <c r="O39" s="109">
        <v>2391.0790999999999</v>
      </c>
      <c r="P39" s="109">
        <v>2890.4297389285707</v>
      </c>
      <c r="Q39" s="109">
        <v>3360.9898778571433</v>
      </c>
      <c r="R39" s="109">
        <v>3854.1695167857142</v>
      </c>
      <c r="S39" s="109">
        <v>4158.3669494952164</v>
      </c>
      <c r="T39" s="109">
        <v>4471.2990990550707</v>
      </c>
      <c r="V39" s="109">
        <f t="shared" si="2"/>
        <v>2080.2199990550707</v>
      </c>
    </row>
    <row r="40" spans="1:22" x14ac:dyDescent="0.35">
      <c r="A40" s="105" t="s">
        <v>120</v>
      </c>
      <c r="B40" s="106">
        <v>0</v>
      </c>
      <c r="C40" s="106">
        <v>0</v>
      </c>
      <c r="D40" s="106">
        <v>0</v>
      </c>
      <c r="E40" s="106">
        <v>0</v>
      </c>
      <c r="F40" s="106">
        <v>0</v>
      </c>
      <c r="G40" s="106">
        <v>0</v>
      </c>
      <c r="H40" s="106">
        <v>0</v>
      </c>
      <c r="I40" s="106">
        <v>0</v>
      </c>
      <c r="J40" s="106">
        <v>0</v>
      </c>
      <c r="K40" s="106">
        <v>0</v>
      </c>
      <c r="L40" s="106">
        <v>0</v>
      </c>
      <c r="M40" s="106">
        <v>0</v>
      </c>
      <c r="N40" s="106">
        <v>0</v>
      </c>
      <c r="O40" s="106">
        <v>0</v>
      </c>
      <c r="P40" s="106">
        <v>0</v>
      </c>
      <c r="Q40" s="106">
        <v>0</v>
      </c>
      <c r="R40" s="106">
        <v>0</v>
      </c>
      <c r="S40" s="106">
        <v>0</v>
      </c>
      <c r="T40" s="106">
        <v>0</v>
      </c>
      <c r="V40" s="107">
        <f t="shared" si="2"/>
        <v>0</v>
      </c>
    </row>
    <row r="41" spans="1:22" x14ac:dyDescent="0.35">
      <c r="A41" s="108" t="s">
        <v>121</v>
      </c>
      <c r="B41" s="109">
        <v>104</v>
      </c>
      <c r="C41" s="109">
        <v>94.847999999999999</v>
      </c>
      <c r="D41" s="109">
        <v>98.072000000000003</v>
      </c>
      <c r="E41" s="109">
        <v>216.28560000000002</v>
      </c>
      <c r="F41" s="109">
        <v>175.98699999999999</v>
      </c>
      <c r="G41" s="109">
        <v>163.6054</v>
      </c>
      <c r="H41" s="109">
        <v>328.67240000000004</v>
      </c>
      <c r="I41" s="109">
        <v>523.17640000000006</v>
      </c>
      <c r="J41" s="109">
        <v>617.76</v>
      </c>
      <c r="K41" s="109">
        <v>1200.42</v>
      </c>
      <c r="L41" s="109">
        <v>1404.876</v>
      </c>
      <c r="M41" s="109">
        <v>812.86099999999999</v>
      </c>
      <c r="N41" s="109">
        <v>1724.3471999999999</v>
      </c>
      <c r="O41" s="109">
        <v>1632</v>
      </c>
      <c r="P41" s="109">
        <v>2264.2730000000001</v>
      </c>
      <c r="Q41" s="109">
        <v>2735.0827380952378</v>
      </c>
      <c r="R41" s="109">
        <v>3218.5387619047615</v>
      </c>
      <c r="S41" s="109">
        <v>3602.0761904761907</v>
      </c>
      <c r="T41" s="109">
        <v>3938.0254999999997</v>
      </c>
      <c r="V41" s="109">
        <f t="shared" si="2"/>
        <v>2306.0254999999997</v>
      </c>
    </row>
    <row r="42" spans="1:22" x14ac:dyDescent="0.35">
      <c r="A42" s="110" t="s">
        <v>122</v>
      </c>
      <c r="B42" s="106">
        <v>0</v>
      </c>
      <c r="C42" s="106">
        <v>0</v>
      </c>
      <c r="D42" s="106">
        <v>0</v>
      </c>
      <c r="E42" s="106">
        <v>0</v>
      </c>
      <c r="F42" s="106">
        <v>0</v>
      </c>
      <c r="G42" s="106">
        <v>0</v>
      </c>
      <c r="H42" s="106">
        <v>0</v>
      </c>
      <c r="I42" s="106">
        <v>0</v>
      </c>
      <c r="J42" s="106">
        <v>0</v>
      </c>
      <c r="K42" s="106">
        <v>0</v>
      </c>
      <c r="L42" s="106">
        <v>0</v>
      </c>
      <c r="M42" s="106">
        <v>0</v>
      </c>
      <c r="N42" s="106">
        <v>0</v>
      </c>
      <c r="O42" s="106">
        <v>0</v>
      </c>
      <c r="P42" s="106">
        <v>0</v>
      </c>
      <c r="Q42" s="106">
        <v>0</v>
      </c>
      <c r="R42" s="106">
        <v>0</v>
      </c>
      <c r="S42" s="106">
        <v>0</v>
      </c>
      <c r="T42" s="106">
        <v>0</v>
      </c>
      <c r="V42" s="107">
        <f t="shared" si="2"/>
        <v>0</v>
      </c>
    </row>
    <row r="43" spans="1:22" x14ac:dyDescent="0.35">
      <c r="A43" s="108" t="s">
        <v>123</v>
      </c>
      <c r="B43" s="109">
        <v>955.74599999999998</v>
      </c>
      <c r="C43" s="109">
        <v>1720.2899999999997</v>
      </c>
      <c r="D43" s="109">
        <v>2390.846</v>
      </c>
      <c r="E43" s="109">
        <v>2897.9265</v>
      </c>
      <c r="F43" s="109">
        <v>1810.056</v>
      </c>
      <c r="G43" s="109">
        <v>3361.5</v>
      </c>
      <c r="H43" s="109">
        <v>3114.9720000000002</v>
      </c>
      <c r="I43" s="109">
        <v>6117.45</v>
      </c>
      <c r="J43" s="109">
        <v>7451.1</v>
      </c>
      <c r="K43" s="109">
        <v>7954.15</v>
      </c>
      <c r="L43" s="109">
        <v>9108.6</v>
      </c>
      <c r="M43" s="109">
        <v>6125.5349999999999</v>
      </c>
      <c r="N43" s="109">
        <v>9609.0540000000001</v>
      </c>
      <c r="O43" s="109">
        <v>8720.49</v>
      </c>
      <c r="P43" s="109">
        <v>10768.016971185345</v>
      </c>
      <c r="Q43" s="109">
        <v>11989.32565333128</v>
      </c>
      <c r="R43" s="109">
        <v>13263.304646437808</v>
      </c>
      <c r="S43" s="109">
        <v>14574.260889537027</v>
      </c>
      <c r="T43" s="109">
        <v>15661.63528442302</v>
      </c>
      <c r="V43" s="109">
        <f t="shared" si="2"/>
        <v>6941.1452844230207</v>
      </c>
    </row>
    <row r="44" spans="1:22" x14ac:dyDescent="0.35">
      <c r="A44" s="105" t="s">
        <v>124</v>
      </c>
      <c r="B44" s="106">
        <v>2913.75</v>
      </c>
      <c r="C44" s="106">
        <v>3553.29</v>
      </c>
      <c r="D44" s="106">
        <v>5074.0410000000002</v>
      </c>
      <c r="E44" s="106">
        <v>7016.4719999999998</v>
      </c>
      <c r="F44" s="106">
        <v>7551.0279</v>
      </c>
      <c r="G44" s="106">
        <v>7709.1302999999998</v>
      </c>
      <c r="H44" s="106">
        <v>7253.3850000000002</v>
      </c>
      <c r="I44" s="106">
        <v>15025.871999999999</v>
      </c>
      <c r="J44" s="106">
        <v>19357.797999999999</v>
      </c>
      <c r="K44" s="106">
        <v>17627.201399999998</v>
      </c>
      <c r="L44" s="106">
        <v>20305.162399999997</v>
      </c>
      <c r="M44" s="106">
        <v>17345.386559999999</v>
      </c>
      <c r="N44" s="106">
        <v>29493.501120000001</v>
      </c>
      <c r="O44" s="106">
        <v>26925.182399999998</v>
      </c>
      <c r="P44" s="106">
        <v>29251.97967342857</v>
      </c>
      <c r="Q44" s="106">
        <v>32910.06238971428</v>
      </c>
      <c r="R44" s="106">
        <v>37358.857963142851</v>
      </c>
      <c r="S44" s="106">
        <v>41980.701207065118</v>
      </c>
      <c r="T44" s="106">
        <v>46391.458855004617</v>
      </c>
      <c r="V44" s="107">
        <f t="shared" si="2"/>
        <v>19466.276455004619</v>
      </c>
    </row>
    <row r="45" spans="1:22" x14ac:dyDescent="0.35">
      <c r="A45" s="108" t="s">
        <v>125</v>
      </c>
      <c r="B45" s="109">
        <v>636.26250000000005</v>
      </c>
      <c r="C45" s="109">
        <v>808.8</v>
      </c>
      <c r="D45" s="109">
        <v>921.29549999999995</v>
      </c>
      <c r="E45" s="109">
        <v>1266.971</v>
      </c>
      <c r="F45" s="109">
        <v>1696.9266</v>
      </c>
      <c r="G45" s="109">
        <v>2152.7550000000001</v>
      </c>
      <c r="H45" s="109">
        <v>2912.22</v>
      </c>
      <c r="I45" s="109">
        <v>4197.4677999999994</v>
      </c>
      <c r="J45" s="109">
        <v>4816.9184000000005</v>
      </c>
      <c r="K45" s="109">
        <v>5837.5990000000002</v>
      </c>
      <c r="L45" s="109">
        <v>7316.7094000000006</v>
      </c>
      <c r="M45" s="109">
        <v>4508.6139000000003</v>
      </c>
      <c r="N45" s="109">
        <v>7564.2</v>
      </c>
      <c r="O45" s="109">
        <v>7043.49</v>
      </c>
      <c r="P45" s="109">
        <v>8703.8730585714275</v>
      </c>
      <c r="Q45" s="109">
        <v>9721.2746885714296</v>
      </c>
      <c r="R45" s="109">
        <v>10775.329890000001</v>
      </c>
      <c r="S45" s="109">
        <v>11608.09391691404</v>
      </c>
      <c r="T45" s="109">
        <v>12457.969262571341</v>
      </c>
      <c r="V45" s="109">
        <f t="shared" si="2"/>
        <v>5414.4792625713417</v>
      </c>
    </row>
    <row r="46" spans="1:22" x14ac:dyDescent="0.35">
      <c r="A46" s="105" t="s">
        <v>126</v>
      </c>
      <c r="B46" s="106">
        <v>31.134900000000002</v>
      </c>
      <c r="C46" s="106">
        <v>30.324200000000001</v>
      </c>
      <c r="D46" s="106">
        <v>24.547599999999999</v>
      </c>
      <c r="E46" s="106">
        <v>46.770499999999998</v>
      </c>
      <c r="F46" s="106">
        <v>25.68</v>
      </c>
      <c r="G46" s="106">
        <v>54.78</v>
      </c>
      <c r="H46" s="106">
        <v>33.81</v>
      </c>
      <c r="I46" s="106">
        <v>52.2</v>
      </c>
      <c r="J46" s="106">
        <v>170.4024</v>
      </c>
      <c r="K46" s="106">
        <v>450</v>
      </c>
      <c r="L46" s="106">
        <v>345.6</v>
      </c>
      <c r="M46" s="106">
        <v>92.16</v>
      </c>
      <c r="N46" s="106">
        <v>268.8</v>
      </c>
      <c r="O46" s="106">
        <v>363.80199482142848</v>
      </c>
      <c r="P46" s="106">
        <v>382.13513357142847</v>
      </c>
      <c r="Q46" s="106">
        <v>400.59941624999988</v>
      </c>
      <c r="R46" s="106">
        <v>419.19484285714276</v>
      </c>
      <c r="S46" s="106">
        <v>428.97354041175208</v>
      </c>
      <c r="T46" s="106">
        <v>434.42666766026474</v>
      </c>
      <c r="V46" s="107">
        <f t="shared" si="2"/>
        <v>70.624672838836261</v>
      </c>
    </row>
    <row r="47" spans="1:22" x14ac:dyDescent="0.35">
      <c r="A47" s="108" t="s">
        <v>127</v>
      </c>
      <c r="B47" s="109">
        <v>417.63600000000002</v>
      </c>
      <c r="C47" s="109">
        <v>472.75799999999998</v>
      </c>
      <c r="D47" s="109">
        <v>481.31700000000001</v>
      </c>
      <c r="E47" s="109">
        <v>500.34399999999999</v>
      </c>
      <c r="F47" s="109">
        <v>461.90899999999999</v>
      </c>
      <c r="G47" s="109">
        <v>657.46</v>
      </c>
      <c r="H47" s="109">
        <v>375.4821</v>
      </c>
      <c r="I47" s="109">
        <v>220.25</v>
      </c>
      <c r="J47" s="109">
        <v>499.93940000000003</v>
      </c>
      <c r="K47" s="109">
        <v>704.84</v>
      </c>
      <c r="L47" s="109">
        <v>457.53</v>
      </c>
      <c r="M47" s="109">
        <v>217.87129999999999</v>
      </c>
      <c r="N47" s="109">
        <v>508.46179999999998</v>
      </c>
      <c r="O47" s="109">
        <v>609.73</v>
      </c>
      <c r="P47" s="109">
        <v>634.81823937499985</v>
      </c>
      <c r="Q47" s="109">
        <v>660.2133037499998</v>
      </c>
      <c r="R47" s="109">
        <v>685.91519312499986</v>
      </c>
      <c r="S47" s="109">
        <v>700.86398973527866</v>
      </c>
      <c r="T47" s="109">
        <v>715.84060995157938</v>
      </c>
      <c r="V47" s="109">
        <f t="shared" si="2"/>
        <v>106.11060995157936</v>
      </c>
    </row>
    <row r="48" spans="1:22" x14ac:dyDescent="0.35">
      <c r="A48" s="105" t="s">
        <v>128</v>
      </c>
      <c r="B48" s="106">
        <v>0</v>
      </c>
      <c r="C48" s="106">
        <v>0</v>
      </c>
      <c r="D48" s="106">
        <v>0</v>
      </c>
      <c r="E48" s="106">
        <v>0</v>
      </c>
      <c r="F48" s="106">
        <v>0</v>
      </c>
      <c r="G48" s="106">
        <v>0</v>
      </c>
      <c r="H48" s="106">
        <v>928.10880000000009</v>
      </c>
      <c r="I48" s="106">
        <v>543.67719999999997</v>
      </c>
      <c r="J48" s="106">
        <v>941.47619999999995</v>
      </c>
      <c r="K48" s="106">
        <v>1058.222</v>
      </c>
      <c r="L48" s="106">
        <v>668.50280000000009</v>
      </c>
      <c r="M48" s="106">
        <v>140.715</v>
      </c>
      <c r="N48" s="106">
        <v>812.01199999999994</v>
      </c>
      <c r="O48" s="106">
        <v>844.8</v>
      </c>
      <c r="P48" s="106">
        <v>1019.0844049983782</v>
      </c>
      <c r="Q48" s="106">
        <v>1157.5088482041506</v>
      </c>
      <c r="R48" s="106">
        <v>1256.2947809028906</v>
      </c>
      <c r="S48" s="106">
        <v>1276.3775461840671</v>
      </c>
      <c r="T48" s="106">
        <v>1296.2537671399793</v>
      </c>
      <c r="V48" s="107">
        <f t="shared" si="2"/>
        <v>451.45376713997939</v>
      </c>
    </row>
    <row r="49" spans="1:22" x14ac:dyDescent="0.35">
      <c r="A49" s="108" t="s">
        <v>129</v>
      </c>
      <c r="B49" s="109">
        <v>0</v>
      </c>
      <c r="C49" s="109">
        <v>0</v>
      </c>
      <c r="D49" s="109">
        <v>0</v>
      </c>
      <c r="E49" s="109">
        <v>0</v>
      </c>
      <c r="F49" s="109">
        <v>0</v>
      </c>
      <c r="G49" s="109">
        <v>0</v>
      </c>
      <c r="H49" s="109">
        <v>0</v>
      </c>
      <c r="I49" s="109">
        <v>0</v>
      </c>
      <c r="J49" s="109">
        <v>0</v>
      </c>
      <c r="K49" s="109">
        <v>0</v>
      </c>
      <c r="L49" s="109">
        <v>0</v>
      </c>
      <c r="M49" s="109">
        <v>0</v>
      </c>
      <c r="N49" s="109">
        <v>0</v>
      </c>
      <c r="O49" s="109">
        <v>0</v>
      </c>
      <c r="P49" s="109">
        <v>0</v>
      </c>
      <c r="Q49" s="109">
        <v>0</v>
      </c>
      <c r="R49" s="109">
        <v>0</v>
      </c>
      <c r="S49" s="109">
        <v>0</v>
      </c>
      <c r="T49" s="109">
        <v>0</v>
      </c>
      <c r="V49" s="109">
        <f t="shared" si="2"/>
        <v>0</v>
      </c>
    </row>
    <row r="50" spans="1:22" x14ac:dyDescent="0.35">
      <c r="A50" s="105" t="s">
        <v>130</v>
      </c>
      <c r="B50" s="106">
        <v>0</v>
      </c>
      <c r="C50" s="106">
        <v>0</v>
      </c>
      <c r="D50" s="106">
        <v>0</v>
      </c>
      <c r="E50" s="106">
        <v>0</v>
      </c>
      <c r="F50" s="106">
        <v>0</v>
      </c>
      <c r="G50" s="106">
        <v>0</v>
      </c>
      <c r="H50" s="106">
        <v>51.079599999999999</v>
      </c>
      <c r="I50" s="106">
        <v>22.393799999999999</v>
      </c>
      <c r="J50" s="106">
        <v>21.912800000000001</v>
      </c>
      <c r="K50" s="106">
        <v>27.497</v>
      </c>
      <c r="L50" s="106">
        <v>30.310700000000001</v>
      </c>
      <c r="M50" s="106">
        <v>19.074200000000001</v>
      </c>
      <c r="N50" s="106">
        <v>25.072800000000001</v>
      </c>
      <c r="O50" s="106">
        <v>37.576824166666675</v>
      </c>
      <c r="P50" s="106">
        <v>39.882143333333332</v>
      </c>
      <c r="Q50" s="106">
        <v>42.109637500000005</v>
      </c>
      <c r="R50" s="106">
        <v>44.259306666666674</v>
      </c>
      <c r="S50" s="106">
        <v>44.477408841986097</v>
      </c>
      <c r="T50" s="106">
        <v>44.671107976710339</v>
      </c>
      <c r="V50" s="107">
        <f t="shared" si="2"/>
        <v>7.0942838100436632</v>
      </c>
    </row>
    <row r="51" spans="1:22" x14ac:dyDescent="0.35">
      <c r="A51" s="108" t="s">
        <v>131</v>
      </c>
      <c r="B51" s="109">
        <v>0</v>
      </c>
      <c r="C51" s="109">
        <v>0</v>
      </c>
      <c r="D51" s="109">
        <v>0</v>
      </c>
      <c r="E51" s="109">
        <v>0</v>
      </c>
      <c r="F51" s="109">
        <v>0</v>
      </c>
      <c r="G51" s="109">
        <v>0</v>
      </c>
      <c r="H51" s="109">
        <v>0</v>
      </c>
      <c r="I51" s="109">
        <v>0</v>
      </c>
      <c r="J51" s="109">
        <v>0</v>
      </c>
      <c r="K51" s="109">
        <v>0</v>
      </c>
      <c r="L51" s="109">
        <v>0</v>
      </c>
      <c r="M51" s="109">
        <v>0</v>
      </c>
      <c r="N51" s="109">
        <v>48.330599999999997</v>
      </c>
      <c r="O51" s="109">
        <v>0</v>
      </c>
      <c r="P51" s="109">
        <v>0</v>
      </c>
      <c r="Q51" s="109">
        <v>0</v>
      </c>
      <c r="R51" s="109">
        <v>0</v>
      </c>
      <c r="S51" s="109">
        <v>0</v>
      </c>
      <c r="T51" s="109">
        <v>0</v>
      </c>
      <c r="V51" s="109">
        <f t="shared" si="2"/>
        <v>0</v>
      </c>
    </row>
    <row r="52" spans="1:22" x14ac:dyDescent="0.35">
      <c r="A52" s="105" t="s">
        <v>132</v>
      </c>
      <c r="B52" s="106">
        <v>0</v>
      </c>
      <c r="C52" s="106">
        <v>0</v>
      </c>
      <c r="D52" s="106">
        <v>0</v>
      </c>
      <c r="E52" s="106">
        <v>0</v>
      </c>
      <c r="F52" s="106">
        <v>0</v>
      </c>
      <c r="G52" s="106">
        <v>0</v>
      </c>
      <c r="H52" s="106">
        <v>0</v>
      </c>
      <c r="I52" s="106">
        <v>0</v>
      </c>
      <c r="J52" s="106">
        <v>0</v>
      </c>
      <c r="K52" s="106">
        <v>0</v>
      </c>
      <c r="L52" s="106">
        <v>0</v>
      </c>
      <c r="M52" s="106">
        <v>0</v>
      </c>
      <c r="N52" s="106">
        <v>0</v>
      </c>
      <c r="O52" s="106">
        <v>0</v>
      </c>
      <c r="P52" s="106">
        <v>0</v>
      </c>
      <c r="Q52" s="106">
        <v>0</v>
      </c>
      <c r="R52" s="106">
        <v>0</v>
      </c>
      <c r="S52" s="106">
        <v>0</v>
      </c>
      <c r="T52" s="106">
        <v>0</v>
      </c>
      <c r="V52" s="107">
        <f t="shared" si="2"/>
        <v>0</v>
      </c>
    </row>
    <row r="53" spans="1:22" x14ac:dyDescent="0.35">
      <c r="A53" s="108" t="s">
        <v>133</v>
      </c>
      <c r="B53" s="109">
        <v>0</v>
      </c>
      <c r="C53" s="109">
        <v>0</v>
      </c>
      <c r="D53" s="109">
        <v>0</v>
      </c>
      <c r="E53" s="109">
        <v>0</v>
      </c>
      <c r="F53" s="109">
        <v>0</v>
      </c>
      <c r="G53" s="109">
        <v>0</v>
      </c>
      <c r="H53" s="109">
        <v>0</v>
      </c>
      <c r="I53" s="109">
        <v>0</v>
      </c>
      <c r="J53" s="109">
        <v>0</v>
      </c>
      <c r="K53" s="109">
        <v>0</v>
      </c>
      <c r="L53" s="109">
        <v>0</v>
      </c>
      <c r="M53" s="109">
        <v>0</v>
      </c>
      <c r="N53" s="109">
        <v>0</v>
      </c>
      <c r="O53" s="109">
        <v>0</v>
      </c>
      <c r="P53" s="109">
        <v>0</v>
      </c>
      <c r="Q53" s="109">
        <v>0</v>
      </c>
      <c r="R53" s="109">
        <v>0</v>
      </c>
      <c r="S53" s="109">
        <v>0</v>
      </c>
      <c r="T53" s="109">
        <v>0</v>
      </c>
      <c r="V53" s="109">
        <f t="shared" si="2"/>
        <v>0</v>
      </c>
    </row>
    <row r="54" spans="1:22" x14ac:dyDescent="0.35">
      <c r="A54" s="105" t="s">
        <v>134</v>
      </c>
      <c r="B54" s="106">
        <v>0</v>
      </c>
      <c r="C54" s="106">
        <v>0</v>
      </c>
      <c r="D54" s="106">
        <v>0</v>
      </c>
      <c r="E54" s="106">
        <v>0</v>
      </c>
      <c r="F54" s="106">
        <v>0</v>
      </c>
      <c r="G54" s="106">
        <v>0</v>
      </c>
      <c r="H54" s="106">
        <v>0</v>
      </c>
      <c r="I54" s="106">
        <v>90.099899999999991</v>
      </c>
      <c r="J54" s="106">
        <v>53.306699999999999</v>
      </c>
      <c r="K54" s="106">
        <v>166.9332</v>
      </c>
      <c r="L54" s="106">
        <v>114.9183</v>
      </c>
      <c r="M54" s="106">
        <v>37.753999999999998</v>
      </c>
      <c r="N54" s="106">
        <v>116.25960000000001</v>
      </c>
      <c r="O54" s="106">
        <v>184.08</v>
      </c>
      <c r="P54" s="106">
        <v>334.2762757142857</v>
      </c>
      <c r="Q54" s="106">
        <v>499.55276571428573</v>
      </c>
      <c r="R54" s="106">
        <v>684.62946999999997</v>
      </c>
      <c r="S54" s="106">
        <v>896.88412509174123</v>
      </c>
      <c r="T54" s="106">
        <v>1012.0296249988655</v>
      </c>
      <c r="V54" s="107">
        <f t="shared" si="2"/>
        <v>827.94962499886549</v>
      </c>
    </row>
    <row r="55" spans="1:22" x14ac:dyDescent="0.35">
      <c r="A55" s="108" t="s">
        <v>135</v>
      </c>
      <c r="B55" s="109">
        <v>0</v>
      </c>
      <c r="C55" s="109">
        <v>0</v>
      </c>
      <c r="D55" s="109">
        <v>0</v>
      </c>
      <c r="E55" s="109">
        <v>0</v>
      </c>
      <c r="F55" s="109">
        <v>0</v>
      </c>
      <c r="G55" s="109">
        <v>0</v>
      </c>
      <c r="H55" s="109">
        <v>0</v>
      </c>
      <c r="I55" s="109">
        <v>203.25739999999999</v>
      </c>
      <c r="J55" s="109">
        <v>563.41180000000008</v>
      </c>
      <c r="K55" s="109">
        <v>867.07619999999997</v>
      </c>
      <c r="L55" s="109">
        <v>518.95140000000004</v>
      </c>
      <c r="M55" s="109">
        <v>153.2456</v>
      </c>
      <c r="N55" s="109">
        <v>710.47080000000005</v>
      </c>
      <c r="O55" s="109">
        <v>756.21</v>
      </c>
      <c r="P55" s="109">
        <v>1031.8732400000001</v>
      </c>
      <c r="Q55" s="109">
        <v>1239.8549799999998</v>
      </c>
      <c r="R55" s="109">
        <v>1465.0327199999997</v>
      </c>
      <c r="S55" s="109">
        <v>1620.5047863755453</v>
      </c>
      <c r="T55" s="109">
        <v>1780.8141162154288</v>
      </c>
      <c r="V55" s="109">
        <f t="shared" si="2"/>
        <v>1024.6041162154288</v>
      </c>
    </row>
    <row r="56" spans="1:22" x14ac:dyDescent="0.35">
      <c r="A56" s="105" t="s">
        <v>136</v>
      </c>
      <c r="B56" s="106">
        <v>3.24</v>
      </c>
      <c r="C56" s="106">
        <v>2.871</v>
      </c>
      <c r="D56" s="106">
        <v>31.581</v>
      </c>
      <c r="E56" s="106">
        <v>43.004199999999997</v>
      </c>
      <c r="F56" s="106">
        <v>52.865000000000002</v>
      </c>
      <c r="G56" s="106">
        <v>33.382800000000003</v>
      </c>
      <c r="H56" s="106">
        <v>134.63170000000002</v>
      </c>
      <c r="I56" s="106">
        <v>187.14599999999999</v>
      </c>
      <c r="J56" s="106">
        <v>192.63900000000001</v>
      </c>
      <c r="K56" s="106">
        <v>460.20490000000001</v>
      </c>
      <c r="L56" s="106">
        <v>734.27200000000005</v>
      </c>
      <c r="M56" s="106">
        <v>292.82279999999997</v>
      </c>
      <c r="N56" s="106">
        <v>683.63059999999996</v>
      </c>
      <c r="O56" s="106">
        <v>613.90089999999998</v>
      </c>
      <c r="P56" s="106">
        <v>736.72000598214288</v>
      </c>
      <c r="Q56" s="106">
        <v>888.93218812500015</v>
      </c>
      <c r="R56" s="106">
        <v>1033.7087405357145</v>
      </c>
      <c r="S56" s="106">
        <v>1194.6009292178094</v>
      </c>
      <c r="T56" s="106">
        <v>1408.7721818852156</v>
      </c>
      <c r="V56" s="107">
        <f t="shared" si="2"/>
        <v>794.87128188521558</v>
      </c>
    </row>
    <row r="57" spans="1:22" x14ac:dyDescent="0.35">
      <c r="A57" s="108" t="s">
        <v>137</v>
      </c>
      <c r="B57" s="109">
        <v>0</v>
      </c>
      <c r="C57" s="109">
        <v>0</v>
      </c>
      <c r="D57" s="109">
        <v>0</v>
      </c>
      <c r="E57" s="109">
        <v>0</v>
      </c>
      <c r="F57" s="109">
        <v>0</v>
      </c>
      <c r="G57" s="109">
        <v>0</v>
      </c>
      <c r="H57" s="109">
        <v>0</v>
      </c>
      <c r="I57" s="109">
        <v>0</v>
      </c>
      <c r="J57" s="109">
        <v>0</v>
      </c>
      <c r="K57" s="109">
        <v>0</v>
      </c>
      <c r="L57" s="109">
        <v>0</v>
      </c>
      <c r="M57" s="109">
        <v>81.408000000000001</v>
      </c>
      <c r="N57" s="109">
        <v>288.8886</v>
      </c>
      <c r="O57" s="109">
        <v>288.8886</v>
      </c>
      <c r="P57" s="109">
        <v>501.82859999999999</v>
      </c>
      <c r="Q57" s="109">
        <v>714.76859999999999</v>
      </c>
      <c r="R57" s="109">
        <v>927.70859999999982</v>
      </c>
      <c r="S57" s="109">
        <v>1105.1586000000002</v>
      </c>
      <c r="T57" s="109">
        <v>1211.6286</v>
      </c>
      <c r="V57" s="109">
        <f t="shared" si="2"/>
        <v>922.74</v>
      </c>
    </row>
    <row r="58" spans="1:22" x14ac:dyDescent="0.35">
      <c r="A58" s="105" t="s">
        <v>138</v>
      </c>
      <c r="B58" s="106">
        <v>0</v>
      </c>
      <c r="C58" s="106">
        <v>0</v>
      </c>
      <c r="D58" s="106">
        <v>0</v>
      </c>
      <c r="E58" s="106">
        <v>0</v>
      </c>
      <c r="F58" s="106">
        <v>0</v>
      </c>
      <c r="G58" s="106">
        <v>0</v>
      </c>
      <c r="H58" s="106">
        <v>0</v>
      </c>
      <c r="I58" s="106">
        <v>0</v>
      </c>
      <c r="J58" s="106">
        <v>0</v>
      </c>
      <c r="K58" s="106">
        <v>0</v>
      </c>
      <c r="L58" s="106">
        <v>0</v>
      </c>
      <c r="M58" s="106">
        <v>0</v>
      </c>
      <c r="N58" s="106">
        <v>0</v>
      </c>
      <c r="O58" s="106">
        <v>0</v>
      </c>
      <c r="P58" s="106">
        <v>0</v>
      </c>
      <c r="Q58" s="106">
        <v>0</v>
      </c>
      <c r="R58" s="106">
        <v>0</v>
      </c>
      <c r="S58" s="106">
        <v>0</v>
      </c>
      <c r="T58" s="106">
        <v>0</v>
      </c>
      <c r="V58" s="107">
        <f t="shared" si="2"/>
        <v>0</v>
      </c>
    </row>
    <row r="59" spans="1:22" x14ac:dyDescent="0.35">
      <c r="A59" s="108" t="s">
        <v>139</v>
      </c>
      <c r="B59" s="109">
        <v>36.96</v>
      </c>
      <c r="C59" s="109">
        <v>42.384999999999998</v>
      </c>
      <c r="D59" s="109">
        <v>62.416199999999996</v>
      </c>
      <c r="E59" s="109">
        <v>78.793000000000006</v>
      </c>
      <c r="F59" s="109">
        <v>89.385000000000005</v>
      </c>
      <c r="G59" s="109">
        <v>159.44399999999999</v>
      </c>
      <c r="H59" s="109">
        <v>147.33600000000001</v>
      </c>
      <c r="I59" s="109">
        <v>247.0608</v>
      </c>
      <c r="J59" s="109">
        <v>334.02879999999999</v>
      </c>
      <c r="K59" s="109">
        <v>331.58840000000004</v>
      </c>
      <c r="L59" s="109">
        <v>551.25350000000003</v>
      </c>
      <c r="M59" s="109">
        <v>551.25350000000003</v>
      </c>
      <c r="N59" s="109">
        <v>688.00649999999996</v>
      </c>
      <c r="O59" s="109">
        <v>728.55</v>
      </c>
      <c r="P59" s="109">
        <v>888.15614249999987</v>
      </c>
      <c r="Q59" s="109">
        <v>1060.3642492857143</v>
      </c>
      <c r="R59" s="109">
        <v>1245.1743203571427</v>
      </c>
      <c r="S59" s="109">
        <v>1483.6658863583903</v>
      </c>
      <c r="T59" s="109">
        <v>1675.7169350483468</v>
      </c>
      <c r="V59" s="109">
        <f t="shared" si="2"/>
        <v>947.16693504834689</v>
      </c>
    </row>
    <row r="60" spans="1:22" x14ac:dyDescent="0.35">
      <c r="A60" s="105" t="s">
        <v>140</v>
      </c>
      <c r="B60" s="106">
        <v>0</v>
      </c>
      <c r="C60" s="106">
        <v>0</v>
      </c>
      <c r="D60" s="106">
        <v>0</v>
      </c>
      <c r="E60" s="106">
        <v>0</v>
      </c>
      <c r="F60" s="106">
        <v>0</v>
      </c>
      <c r="G60" s="106">
        <v>0</v>
      </c>
      <c r="H60" s="106">
        <v>0</v>
      </c>
      <c r="I60" s="106">
        <v>0</v>
      </c>
      <c r="J60" s="106">
        <v>0</v>
      </c>
      <c r="K60" s="106">
        <v>0</v>
      </c>
      <c r="L60" s="106">
        <v>0</v>
      </c>
      <c r="M60" s="106">
        <v>0</v>
      </c>
      <c r="N60" s="106">
        <v>0</v>
      </c>
      <c r="O60" s="106">
        <v>0</v>
      </c>
      <c r="P60" s="106">
        <v>0</v>
      </c>
      <c r="Q60" s="106">
        <v>0</v>
      </c>
      <c r="R60" s="106">
        <v>0</v>
      </c>
      <c r="S60" s="106">
        <v>0</v>
      </c>
      <c r="T60" s="106">
        <v>0</v>
      </c>
      <c r="V60" s="107">
        <f t="shared" si="2"/>
        <v>0</v>
      </c>
    </row>
    <row r="61" spans="1:22" x14ac:dyDescent="0.35">
      <c r="A61" s="108" t="s">
        <v>141</v>
      </c>
      <c r="B61" s="109">
        <v>0</v>
      </c>
      <c r="C61" s="109">
        <v>0</v>
      </c>
      <c r="D61" s="109">
        <v>0</v>
      </c>
      <c r="E61" s="109">
        <v>0</v>
      </c>
      <c r="F61" s="109">
        <v>0</v>
      </c>
      <c r="G61" s="109">
        <v>0</v>
      </c>
      <c r="H61" s="109">
        <v>0</v>
      </c>
      <c r="I61" s="109">
        <v>0</v>
      </c>
      <c r="J61" s="109">
        <v>0</v>
      </c>
      <c r="K61" s="109">
        <v>0</v>
      </c>
      <c r="L61" s="109">
        <v>0</v>
      </c>
      <c r="M61" s="109">
        <v>0</v>
      </c>
      <c r="N61" s="109">
        <v>0</v>
      </c>
      <c r="O61" s="109">
        <v>0</v>
      </c>
      <c r="P61" s="109">
        <v>0</v>
      </c>
      <c r="Q61" s="109">
        <v>0</v>
      </c>
      <c r="R61" s="109">
        <v>0</v>
      </c>
      <c r="S61" s="109">
        <v>0</v>
      </c>
      <c r="T61" s="109">
        <v>0</v>
      </c>
      <c r="V61" s="109">
        <f t="shared" si="2"/>
        <v>0</v>
      </c>
    </row>
    <row r="62" spans="1:22" x14ac:dyDescent="0.35">
      <c r="A62" s="110" t="s">
        <v>142</v>
      </c>
      <c r="B62" s="106">
        <v>0</v>
      </c>
      <c r="C62" s="106">
        <v>0</v>
      </c>
      <c r="D62" s="106">
        <v>0</v>
      </c>
      <c r="E62" s="106">
        <v>0</v>
      </c>
      <c r="F62" s="106">
        <v>0</v>
      </c>
      <c r="G62" s="106">
        <v>0</v>
      </c>
      <c r="H62" s="106">
        <v>0</v>
      </c>
      <c r="I62" s="106">
        <v>0</v>
      </c>
      <c r="J62" s="106">
        <v>0</v>
      </c>
      <c r="K62" s="106">
        <v>0</v>
      </c>
      <c r="L62" s="106">
        <v>0</v>
      </c>
      <c r="M62" s="106">
        <v>13.9656</v>
      </c>
      <c r="N62" s="106">
        <v>45.6</v>
      </c>
      <c r="O62" s="106">
        <v>7.7815766666666679</v>
      </c>
      <c r="P62" s="106">
        <v>8.3730466666666672</v>
      </c>
      <c r="Q62" s="106">
        <v>8.96451666666667</v>
      </c>
      <c r="R62" s="106">
        <v>9.5559866666666675</v>
      </c>
      <c r="S62" s="106">
        <v>9.7414497751900377</v>
      </c>
      <c r="T62" s="106">
        <v>9.9269128837134062</v>
      </c>
      <c r="V62" s="107">
        <f t="shared" si="2"/>
        <v>2.1453362170467383</v>
      </c>
    </row>
    <row r="63" spans="1:22" ht="15" thickBot="1" x14ac:dyDescent="0.4">
      <c r="A63" s="111" t="s">
        <v>143</v>
      </c>
      <c r="B63" s="112">
        <v>7708.3033000000005</v>
      </c>
      <c r="C63" s="112">
        <v>10705.906199999999</v>
      </c>
      <c r="D63" s="112">
        <v>14773.171299999998</v>
      </c>
      <c r="E63" s="112">
        <v>18688.041000000001</v>
      </c>
      <c r="F63" s="112">
        <v>17348.9699</v>
      </c>
      <c r="G63" s="112">
        <v>21938.737499999999</v>
      </c>
      <c r="H63" s="112">
        <v>22460.285600000003</v>
      </c>
      <c r="I63" s="112">
        <v>39112.353899999995</v>
      </c>
      <c r="J63" s="112">
        <v>46929.046299999987</v>
      </c>
      <c r="K63" s="112">
        <v>48399.086600000002</v>
      </c>
      <c r="L63" s="112">
        <v>54590.399499999992</v>
      </c>
      <c r="M63" s="112">
        <v>43045.771859999993</v>
      </c>
      <c r="N63" s="112">
        <v>68263.823819999991</v>
      </c>
      <c r="O63" s="112">
        <v>63455.781395654762</v>
      </c>
      <c r="P63" s="112">
        <v>73958.640674255133</v>
      </c>
      <c r="Q63" s="112">
        <v>83353.63610949376</v>
      </c>
      <c r="R63" s="112">
        <v>92498.636639382341</v>
      </c>
      <c r="S63" s="112">
        <v>101635.40531547937</v>
      </c>
      <c r="T63" s="112">
        <v>110040.76242481415</v>
      </c>
      <c r="V63" s="112">
        <f t="shared" si="2"/>
        <v>46584.981029159389</v>
      </c>
    </row>
    <row r="64" spans="1:22" x14ac:dyDescent="0.35">
      <c r="M64" s="116"/>
      <c r="N64" s="116"/>
      <c r="O64" s="116"/>
      <c r="P64" s="116"/>
      <c r="Q64" s="116"/>
      <c r="R64" s="116"/>
      <c r="S64" s="116"/>
      <c r="T64" s="116"/>
    </row>
    <row r="65" spans="2:20" x14ac:dyDescent="0.35">
      <c r="B65" s="16"/>
      <c r="C65" s="16"/>
      <c r="D65" s="16"/>
      <c r="E65" s="16"/>
      <c r="F65" s="16"/>
      <c r="G65" s="16"/>
      <c r="H65" s="16"/>
      <c r="I65" s="16"/>
      <c r="J65" s="16"/>
      <c r="K65" s="16"/>
      <c r="L65" s="16"/>
      <c r="M65" s="16"/>
      <c r="N65" s="16"/>
      <c r="O65" s="16"/>
      <c r="P65" s="16"/>
      <c r="Q65" s="16"/>
      <c r="R65" s="16"/>
      <c r="S65" s="16"/>
      <c r="T65" s="16"/>
    </row>
    <row r="66" spans="2:20" x14ac:dyDescent="0.35">
      <c r="B66" s="16"/>
      <c r="C66" s="16"/>
      <c r="D66" s="16"/>
      <c r="E66" s="16"/>
      <c r="F66" s="16"/>
      <c r="G66" s="16"/>
      <c r="H66" s="16"/>
      <c r="I66" s="16"/>
      <c r="J66" s="16"/>
      <c r="K66" s="16"/>
      <c r="L66" s="16"/>
      <c r="M66" s="16"/>
      <c r="N66" s="16"/>
      <c r="O66" s="16"/>
      <c r="P66" s="16"/>
      <c r="Q66" s="16"/>
      <c r="R66" s="16"/>
      <c r="S66" s="16"/>
      <c r="T66" s="16"/>
    </row>
    <row r="67" spans="2:20" x14ac:dyDescent="0.35">
      <c r="B67" s="16"/>
      <c r="C67" s="16"/>
      <c r="D67" s="16"/>
      <c r="E67" s="16"/>
      <c r="F67" s="16"/>
      <c r="G67" s="16"/>
      <c r="H67" s="16"/>
      <c r="I67" s="16"/>
      <c r="J67" s="16"/>
      <c r="K67" s="16"/>
      <c r="L67" s="16"/>
      <c r="M67" s="16"/>
      <c r="N67" s="16"/>
      <c r="O67" s="16"/>
      <c r="P67" s="16"/>
      <c r="Q67" s="16"/>
      <c r="R67" s="16"/>
      <c r="S67" s="16"/>
      <c r="T67" s="16"/>
    </row>
    <row r="68" spans="2:20" x14ac:dyDescent="0.35">
      <c r="B68" s="16"/>
      <c r="C68" s="16"/>
      <c r="D68" s="16"/>
      <c r="E68" s="16"/>
      <c r="F68" s="16"/>
      <c r="G68" s="16"/>
      <c r="H68" s="16"/>
      <c r="I68" s="16"/>
      <c r="J68" s="16"/>
      <c r="K68" s="16"/>
      <c r="L68" s="16"/>
      <c r="M68" s="16"/>
      <c r="N68" s="16"/>
      <c r="O68" s="16"/>
      <c r="P68" s="16"/>
      <c r="Q68" s="16"/>
      <c r="R68" s="16"/>
      <c r="S68" s="16"/>
      <c r="T68" s="16"/>
    </row>
    <row r="69" spans="2:20" x14ac:dyDescent="0.35">
      <c r="B69" s="16"/>
      <c r="C69" s="16"/>
      <c r="D69" s="16"/>
      <c r="E69" s="16"/>
      <c r="F69" s="16"/>
      <c r="G69" s="16"/>
      <c r="H69" s="16"/>
      <c r="I69" s="16"/>
      <c r="J69" s="16"/>
      <c r="K69" s="16"/>
      <c r="L69" s="16"/>
      <c r="M69" s="16"/>
      <c r="N69" s="16"/>
      <c r="O69" s="16"/>
      <c r="P69" s="16"/>
      <c r="Q69" s="16"/>
      <c r="R69" s="16"/>
      <c r="S69" s="16"/>
      <c r="T69" s="16"/>
    </row>
    <row r="70" spans="2:20" x14ac:dyDescent="0.35">
      <c r="B70" s="16"/>
      <c r="C70" s="16"/>
      <c r="D70" s="16"/>
      <c r="E70" s="16"/>
      <c r="F70" s="16"/>
      <c r="G70" s="16"/>
      <c r="H70" s="16"/>
      <c r="I70" s="16"/>
      <c r="J70" s="16"/>
      <c r="K70" s="16"/>
      <c r="L70" s="16"/>
      <c r="M70" s="16"/>
      <c r="N70" s="16"/>
      <c r="O70" s="16"/>
      <c r="P70" s="16"/>
      <c r="Q70" s="16"/>
      <c r="R70" s="16"/>
      <c r="S70" s="16"/>
      <c r="T70" s="16"/>
    </row>
    <row r="71" spans="2:20" x14ac:dyDescent="0.35">
      <c r="B71" s="16"/>
      <c r="C71" s="16"/>
      <c r="D71" s="16"/>
      <c r="E71" s="16"/>
      <c r="F71" s="16"/>
      <c r="G71" s="16"/>
      <c r="H71" s="16"/>
      <c r="I71" s="16"/>
      <c r="J71" s="16"/>
      <c r="K71" s="16"/>
      <c r="L71" s="16"/>
      <c r="M71" s="16"/>
      <c r="N71" s="16"/>
      <c r="O71" s="16"/>
      <c r="P71" s="16"/>
      <c r="Q71" s="16"/>
      <c r="R71" s="16"/>
      <c r="S71" s="16"/>
      <c r="T71" s="16"/>
    </row>
    <row r="72" spans="2:20" x14ac:dyDescent="0.35">
      <c r="B72" s="16"/>
      <c r="C72" s="16"/>
      <c r="D72" s="16"/>
      <c r="E72" s="16"/>
      <c r="F72" s="16"/>
      <c r="G72" s="16"/>
      <c r="H72" s="16"/>
      <c r="I72" s="16"/>
      <c r="J72" s="16"/>
      <c r="K72" s="16"/>
      <c r="L72" s="16"/>
      <c r="M72" s="16"/>
      <c r="N72" s="16"/>
      <c r="O72" s="16"/>
      <c r="P72" s="16"/>
      <c r="Q72" s="16"/>
      <c r="R72" s="16"/>
      <c r="S72" s="16"/>
      <c r="T72" s="16"/>
    </row>
    <row r="73" spans="2:20" x14ac:dyDescent="0.35">
      <c r="B73" s="16"/>
      <c r="C73" s="16"/>
      <c r="D73" s="16"/>
      <c r="E73" s="16"/>
      <c r="F73" s="16"/>
      <c r="G73" s="16"/>
      <c r="H73" s="16"/>
      <c r="I73" s="16"/>
      <c r="J73" s="16"/>
      <c r="K73" s="16"/>
      <c r="L73" s="16"/>
      <c r="M73" s="16"/>
      <c r="N73" s="16"/>
      <c r="O73" s="16"/>
      <c r="P73" s="16"/>
      <c r="Q73" s="16"/>
      <c r="R73" s="16"/>
      <c r="S73" s="16"/>
      <c r="T73" s="16"/>
    </row>
    <row r="74" spans="2:20" x14ac:dyDescent="0.35">
      <c r="B74" s="16"/>
      <c r="C74" s="16"/>
      <c r="D74" s="16"/>
      <c r="E74" s="16"/>
      <c r="F74" s="16"/>
      <c r="G74" s="16"/>
      <c r="H74" s="16"/>
      <c r="I74" s="16"/>
      <c r="J74" s="16"/>
      <c r="K74" s="16"/>
      <c r="L74" s="16"/>
      <c r="M74" s="16"/>
      <c r="N74" s="16"/>
      <c r="O74" s="16"/>
      <c r="P74" s="16"/>
      <c r="Q74" s="16"/>
      <c r="R74" s="16"/>
      <c r="S74" s="16"/>
      <c r="T74" s="16"/>
    </row>
    <row r="75" spans="2:20" x14ac:dyDescent="0.35">
      <c r="B75" s="16"/>
      <c r="C75" s="16"/>
      <c r="D75" s="16"/>
      <c r="E75" s="16"/>
      <c r="F75" s="16"/>
      <c r="G75" s="16"/>
      <c r="H75" s="16"/>
      <c r="I75" s="16"/>
      <c r="J75" s="16"/>
      <c r="K75" s="16"/>
      <c r="L75" s="16"/>
      <c r="M75" s="16"/>
      <c r="N75" s="16"/>
      <c r="O75" s="16"/>
      <c r="P75" s="16"/>
      <c r="Q75" s="16"/>
      <c r="R75" s="16"/>
      <c r="S75" s="16"/>
      <c r="T75" s="16"/>
    </row>
    <row r="76" spans="2:20" x14ac:dyDescent="0.35">
      <c r="B76" s="16"/>
      <c r="C76" s="16"/>
      <c r="D76" s="16"/>
      <c r="E76" s="16"/>
      <c r="F76" s="16"/>
      <c r="G76" s="16"/>
      <c r="H76" s="16"/>
      <c r="I76" s="16"/>
      <c r="J76" s="16"/>
      <c r="K76" s="16"/>
      <c r="L76" s="16"/>
      <c r="M76" s="16"/>
      <c r="N76" s="16"/>
      <c r="O76" s="16"/>
      <c r="P76" s="16"/>
      <c r="Q76" s="16"/>
      <c r="R76" s="16"/>
      <c r="S76" s="16"/>
      <c r="T76" s="16"/>
    </row>
    <row r="77" spans="2:20" x14ac:dyDescent="0.35">
      <c r="B77" s="16"/>
      <c r="C77" s="16"/>
      <c r="D77" s="16"/>
      <c r="E77" s="16"/>
      <c r="F77" s="16"/>
      <c r="G77" s="16"/>
      <c r="H77" s="16"/>
      <c r="I77" s="16"/>
      <c r="J77" s="16"/>
      <c r="K77" s="16"/>
      <c r="L77" s="16"/>
      <c r="M77" s="16"/>
      <c r="N77" s="16"/>
      <c r="O77" s="16"/>
      <c r="P77" s="16"/>
      <c r="Q77" s="16"/>
      <c r="R77" s="16"/>
      <c r="S77" s="16"/>
      <c r="T77" s="16"/>
    </row>
    <row r="78" spans="2:20" x14ac:dyDescent="0.35">
      <c r="B78" s="16"/>
      <c r="C78" s="16"/>
      <c r="D78" s="16"/>
      <c r="E78" s="16"/>
      <c r="F78" s="16"/>
      <c r="G78" s="16"/>
      <c r="H78" s="16"/>
      <c r="I78" s="16"/>
      <c r="J78" s="16"/>
      <c r="K78" s="16"/>
      <c r="L78" s="16"/>
      <c r="M78" s="16"/>
      <c r="N78" s="16"/>
      <c r="O78" s="16"/>
      <c r="P78" s="16"/>
      <c r="Q78" s="16"/>
      <c r="R78" s="16"/>
      <c r="S78" s="16"/>
      <c r="T78" s="16"/>
    </row>
    <row r="79" spans="2:20" x14ac:dyDescent="0.35">
      <c r="B79" s="16"/>
      <c r="C79" s="16"/>
      <c r="D79" s="16"/>
      <c r="E79" s="16"/>
      <c r="F79" s="16"/>
      <c r="G79" s="16"/>
      <c r="H79" s="16"/>
      <c r="I79" s="16"/>
      <c r="J79" s="16"/>
      <c r="K79" s="16"/>
      <c r="L79" s="16"/>
      <c r="M79" s="16"/>
      <c r="N79" s="16"/>
      <c r="O79" s="16"/>
      <c r="P79" s="16"/>
      <c r="Q79" s="16"/>
      <c r="R79" s="16"/>
      <c r="S79" s="16"/>
      <c r="T79" s="16"/>
    </row>
    <row r="80" spans="2:20" x14ac:dyDescent="0.35">
      <c r="B80" s="16"/>
      <c r="C80" s="16"/>
      <c r="D80" s="16"/>
      <c r="E80" s="16"/>
      <c r="F80" s="16"/>
      <c r="G80" s="16"/>
      <c r="H80" s="16"/>
      <c r="I80" s="16"/>
      <c r="J80" s="16"/>
      <c r="K80" s="16"/>
      <c r="L80" s="16"/>
      <c r="M80" s="16"/>
      <c r="N80" s="16"/>
      <c r="O80" s="16"/>
      <c r="P80" s="16"/>
      <c r="Q80" s="16"/>
      <c r="R80" s="16"/>
      <c r="S80" s="16"/>
      <c r="T80" s="16"/>
    </row>
    <row r="81" spans="2:20" x14ac:dyDescent="0.35">
      <c r="B81" s="16"/>
      <c r="C81" s="16"/>
      <c r="D81" s="16"/>
      <c r="E81" s="16"/>
      <c r="F81" s="16"/>
      <c r="G81" s="16"/>
      <c r="H81" s="16"/>
      <c r="I81" s="16"/>
      <c r="J81" s="16"/>
      <c r="K81" s="16"/>
      <c r="L81" s="16"/>
      <c r="M81" s="16"/>
      <c r="N81" s="16"/>
      <c r="O81" s="16"/>
      <c r="P81" s="16"/>
      <c r="Q81" s="16"/>
      <c r="R81" s="16"/>
      <c r="S81" s="16"/>
      <c r="T81" s="16"/>
    </row>
    <row r="82" spans="2:20" x14ac:dyDescent="0.35">
      <c r="B82" s="16"/>
      <c r="C82" s="16"/>
      <c r="D82" s="16"/>
      <c r="E82" s="16"/>
      <c r="F82" s="16"/>
      <c r="G82" s="16"/>
      <c r="H82" s="16"/>
      <c r="I82" s="16"/>
      <c r="J82" s="16"/>
      <c r="K82" s="16"/>
      <c r="L82" s="16"/>
      <c r="M82" s="16"/>
      <c r="N82" s="16"/>
      <c r="O82" s="16"/>
      <c r="P82" s="16"/>
      <c r="Q82" s="16"/>
      <c r="R82" s="16"/>
      <c r="S82" s="16"/>
      <c r="T82" s="16"/>
    </row>
    <row r="83" spans="2:20" x14ac:dyDescent="0.35">
      <c r="B83" s="16"/>
      <c r="C83" s="16"/>
      <c r="D83" s="16"/>
      <c r="E83" s="16"/>
      <c r="F83" s="16"/>
      <c r="G83" s="16"/>
      <c r="H83" s="16"/>
      <c r="I83" s="16"/>
      <c r="J83" s="16"/>
      <c r="K83" s="16"/>
      <c r="L83" s="16"/>
      <c r="M83" s="16"/>
      <c r="N83" s="16"/>
      <c r="O83" s="16"/>
      <c r="P83" s="16"/>
      <c r="Q83" s="16"/>
      <c r="R83" s="16"/>
      <c r="S83" s="16"/>
      <c r="T83" s="16"/>
    </row>
    <row r="84" spans="2:20" x14ac:dyDescent="0.35">
      <c r="B84" s="16"/>
      <c r="C84" s="16"/>
      <c r="D84" s="16"/>
      <c r="E84" s="16"/>
      <c r="F84" s="16"/>
      <c r="G84" s="16"/>
      <c r="H84" s="16"/>
      <c r="I84" s="16"/>
      <c r="J84" s="16"/>
      <c r="K84" s="16"/>
      <c r="L84" s="16"/>
      <c r="M84" s="16"/>
      <c r="N84" s="16"/>
      <c r="O84" s="16"/>
      <c r="P84" s="16"/>
      <c r="Q84" s="16"/>
      <c r="R84" s="16"/>
      <c r="S84" s="16"/>
      <c r="T84" s="16"/>
    </row>
    <row r="85" spans="2:20" x14ac:dyDescent="0.35">
      <c r="B85" s="16"/>
      <c r="C85" s="16"/>
      <c r="D85" s="16"/>
      <c r="E85" s="16"/>
      <c r="F85" s="16"/>
      <c r="G85" s="16"/>
      <c r="H85" s="16"/>
      <c r="I85" s="16"/>
      <c r="J85" s="16"/>
      <c r="K85" s="16"/>
      <c r="L85" s="16"/>
      <c r="M85" s="16"/>
      <c r="N85" s="16"/>
      <c r="O85" s="16"/>
      <c r="P85" s="16"/>
      <c r="Q85" s="16"/>
      <c r="R85" s="16"/>
      <c r="S85" s="16"/>
      <c r="T85" s="16"/>
    </row>
    <row r="86" spans="2:20" x14ac:dyDescent="0.35">
      <c r="B86" s="16"/>
      <c r="C86" s="16"/>
      <c r="D86" s="16"/>
      <c r="E86" s="16"/>
      <c r="F86" s="16"/>
      <c r="G86" s="16"/>
      <c r="H86" s="16"/>
      <c r="I86" s="16"/>
      <c r="J86" s="16"/>
      <c r="K86" s="16"/>
      <c r="L86" s="16"/>
      <c r="M86" s="16"/>
      <c r="N86" s="16"/>
      <c r="O86" s="16"/>
      <c r="P86" s="16"/>
      <c r="Q86" s="16"/>
      <c r="R86" s="16"/>
      <c r="S86" s="16"/>
      <c r="T86" s="16"/>
    </row>
    <row r="87" spans="2:20" x14ac:dyDescent="0.35">
      <c r="B87" s="16"/>
      <c r="C87" s="16"/>
      <c r="D87" s="16"/>
      <c r="E87" s="16"/>
      <c r="F87" s="16"/>
      <c r="G87" s="16"/>
      <c r="H87" s="16"/>
      <c r="I87" s="16"/>
      <c r="J87" s="16"/>
      <c r="K87" s="16"/>
      <c r="L87" s="16"/>
      <c r="M87" s="16"/>
      <c r="N87" s="16"/>
      <c r="O87" s="16"/>
      <c r="P87" s="16"/>
      <c r="Q87" s="16"/>
      <c r="R87" s="16"/>
      <c r="S87" s="16"/>
      <c r="T87" s="16"/>
    </row>
    <row r="88" spans="2:20" x14ac:dyDescent="0.35">
      <c r="B88" s="16"/>
      <c r="C88" s="16"/>
      <c r="D88" s="16"/>
      <c r="E88" s="16"/>
      <c r="F88" s="16"/>
      <c r="G88" s="16"/>
      <c r="H88" s="16"/>
      <c r="I88" s="16"/>
      <c r="J88" s="16"/>
      <c r="K88" s="16"/>
      <c r="L88" s="16"/>
      <c r="M88" s="16"/>
      <c r="N88" s="16"/>
      <c r="O88" s="16"/>
      <c r="P88" s="16"/>
      <c r="Q88" s="16"/>
      <c r="R88" s="16"/>
      <c r="S88" s="16"/>
      <c r="T88" s="16"/>
    </row>
    <row r="89" spans="2:20" x14ac:dyDescent="0.35">
      <c r="B89" s="16"/>
      <c r="C89" s="16"/>
      <c r="D89" s="16"/>
      <c r="E89" s="16"/>
      <c r="F89" s="16"/>
      <c r="G89" s="16"/>
      <c r="H89" s="16"/>
      <c r="I89" s="16"/>
      <c r="J89" s="16"/>
      <c r="K89" s="16"/>
      <c r="L89" s="16"/>
      <c r="M89" s="16"/>
      <c r="N89" s="16"/>
      <c r="O89" s="16"/>
      <c r="P89" s="16"/>
      <c r="Q89" s="16"/>
      <c r="R89" s="16"/>
      <c r="S89" s="16"/>
      <c r="T89" s="16"/>
    </row>
    <row r="90" spans="2:20" x14ac:dyDescent="0.35">
      <c r="B90" s="16"/>
      <c r="C90" s="16"/>
      <c r="D90" s="16"/>
      <c r="E90" s="16"/>
      <c r="F90" s="16"/>
      <c r="G90" s="16"/>
      <c r="H90" s="16"/>
      <c r="I90" s="16"/>
      <c r="J90" s="16"/>
      <c r="K90" s="16"/>
      <c r="L90" s="16"/>
      <c r="M90" s="16"/>
      <c r="N90" s="16"/>
      <c r="O90" s="16"/>
      <c r="P90" s="16"/>
      <c r="Q90" s="16"/>
      <c r="R90" s="16"/>
      <c r="S90" s="16"/>
      <c r="T90" s="16"/>
    </row>
    <row r="91" spans="2:20" x14ac:dyDescent="0.35">
      <c r="B91" s="16"/>
      <c r="C91" s="16"/>
      <c r="D91" s="16"/>
      <c r="E91" s="16"/>
      <c r="F91" s="16"/>
      <c r="G91" s="16"/>
      <c r="H91" s="16"/>
      <c r="I91" s="16"/>
      <c r="J91" s="16"/>
      <c r="K91" s="16"/>
      <c r="L91" s="16"/>
      <c r="M91" s="16"/>
      <c r="N91" s="16"/>
      <c r="O91" s="16"/>
      <c r="P91" s="16"/>
      <c r="Q91" s="16"/>
      <c r="R91" s="16"/>
      <c r="S91" s="16"/>
      <c r="T91" s="16"/>
    </row>
    <row r="92" spans="2:20" x14ac:dyDescent="0.35">
      <c r="B92" s="16"/>
      <c r="C92" s="16"/>
      <c r="D92" s="16"/>
      <c r="E92" s="16"/>
      <c r="F92" s="16"/>
      <c r="G92" s="16"/>
      <c r="H92" s="16"/>
      <c r="I92" s="16"/>
      <c r="J92" s="16"/>
      <c r="K92" s="16"/>
      <c r="L92" s="16"/>
      <c r="M92" s="16"/>
      <c r="N92" s="16"/>
      <c r="O92" s="16"/>
      <c r="P92" s="16"/>
      <c r="Q92" s="16"/>
      <c r="R92" s="16"/>
      <c r="S92" s="16"/>
      <c r="T92" s="16"/>
    </row>
    <row r="93" spans="2:20" x14ac:dyDescent="0.35">
      <c r="B93" s="16"/>
      <c r="C93" s="16"/>
      <c r="D93" s="16"/>
      <c r="E93" s="16"/>
      <c r="F93" s="16"/>
      <c r="G93" s="16"/>
      <c r="H93" s="16"/>
      <c r="I93" s="16"/>
      <c r="J93" s="16"/>
      <c r="K93" s="16"/>
      <c r="L93" s="16"/>
      <c r="M93" s="16"/>
      <c r="N93" s="16"/>
      <c r="O93" s="16"/>
      <c r="P93" s="16"/>
      <c r="Q93" s="16"/>
      <c r="R93" s="16"/>
      <c r="S93" s="16"/>
      <c r="T93" s="16"/>
    </row>
    <row r="94" spans="2:20" x14ac:dyDescent="0.35">
      <c r="B94" s="16"/>
      <c r="C94" s="16"/>
      <c r="D94" s="16"/>
      <c r="E94" s="16"/>
      <c r="F94" s="16"/>
      <c r="G94" s="16"/>
      <c r="H94" s="16"/>
      <c r="I94" s="16"/>
      <c r="J94" s="16"/>
      <c r="K94" s="16"/>
      <c r="L94" s="16"/>
      <c r="M94" s="16"/>
      <c r="N94" s="16"/>
      <c r="O94" s="16"/>
      <c r="P94" s="16"/>
      <c r="Q94" s="16"/>
      <c r="R94" s="16"/>
      <c r="S94" s="16"/>
      <c r="T94" s="16"/>
    </row>
    <row r="95" spans="2:20" x14ac:dyDescent="0.35">
      <c r="B95" s="16"/>
      <c r="C95" s="16"/>
      <c r="D95" s="16"/>
      <c r="E95" s="16"/>
      <c r="F95" s="16"/>
      <c r="G95" s="16"/>
      <c r="H95" s="16"/>
      <c r="I95" s="16"/>
      <c r="J95" s="16"/>
      <c r="K95" s="16"/>
      <c r="L95" s="16"/>
      <c r="M95" s="16"/>
      <c r="N95" s="16"/>
      <c r="O95" s="16"/>
      <c r="P95" s="16"/>
      <c r="Q95" s="16"/>
      <c r="R95" s="16"/>
      <c r="S95" s="16"/>
      <c r="T95" s="16"/>
    </row>
    <row r="96" spans="2:20" x14ac:dyDescent="0.35">
      <c r="B96" s="16"/>
      <c r="C96" s="16"/>
      <c r="D96" s="16"/>
      <c r="E96" s="16"/>
      <c r="F96" s="16"/>
      <c r="G96" s="16"/>
      <c r="H96" s="16"/>
      <c r="I96" s="16"/>
      <c r="J96" s="16"/>
      <c r="K96" s="16"/>
      <c r="L96" s="16"/>
      <c r="M96" s="16"/>
      <c r="N96" s="16"/>
      <c r="O96" s="16"/>
      <c r="P96" s="16"/>
      <c r="Q96" s="16"/>
      <c r="R96" s="16"/>
      <c r="S96" s="16"/>
      <c r="T96" s="16"/>
    </row>
  </sheetData>
  <mergeCells count="3">
    <mergeCell ref="B1:P1"/>
    <mergeCell ref="B3:R3"/>
    <mergeCell ref="B34:R34"/>
  </mergeCells>
  <pageMargins left="0.511811024" right="0.511811024" top="0.78740157499999996" bottom="0.78740157499999996" header="0.31496062000000002" footer="0.31496062000000002"/>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showGridLines="0" zoomScale="70" zoomScaleNormal="70" workbookViewId="0">
      <pane xSplit="1" ySplit="1" topLeftCell="B2" activePane="bottomRight" state="frozen"/>
      <selection activeCell="G22" sqref="G22"/>
      <selection pane="topRight" activeCell="G22" sqref="G22"/>
      <selection pane="bottomLeft" activeCell="G22" sqref="G22"/>
      <selection pane="bottomRight" activeCell="G22" sqref="G22"/>
    </sheetView>
  </sheetViews>
  <sheetFormatPr defaultColWidth="9.1796875" defaultRowHeight="14.5" x14ac:dyDescent="0.35"/>
  <cols>
    <col min="1" max="1" width="22" style="16" bestFit="1" customWidth="1"/>
    <col min="2" max="20" width="11.453125" style="32" customWidth="1"/>
    <col min="21" max="21" width="6.7265625" style="16" customWidth="1"/>
    <col min="22" max="22" width="21.1796875" style="16" bestFit="1" customWidth="1"/>
    <col min="23" max="16384" width="9.1796875" style="16"/>
  </cols>
  <sheetData>
    <row r="1" spans="1:22" ht="28.5" x14ac:dyDescent="0.65">
      <c r="A1" s="93"/>
      <c r="B1" s="222" t="s">
        <v>148</v>
      </c>
      <c r="C1" s="223"/>
      <c r="D1" s="223"/>
      <c r="E1" s="223"/>
      <c r="F1" s="223"/>
      <c r="G1" s="223"/>
      <c r="H1" s="223"/>
      <c r="I1" s="223"/>
      <c r="J1" s="223"/>
      <c r="K1" s="223"/>
      <c r="L1" s="223"/>
      <c r="M1" s="223"/>
      <c r="N1" s="223"/>
      <c r="O1" s="223"/>
      <c r="P1" s="223"/>
      <c r="Q1" s="94"/>
      <c r="R1" s="94"/>
      <c r="S1" s="94"/>
      <c r="T1" s="94"/>
      <c r="U1" s="95"/>
      <c r="V1" s="96"/>
    </row>
    <row r="2" spans="1:22" x14ac:dyDescent="0.35">
      <c r="A2" s="97"/>
      <c r="B2" s="98"/>
      <c r="C2" s="98"/>
      <c r="D2" s="98"/>
      <c r="E2" s="98"/>
      <c r="F2" s="98"/>
      <c r="G2" s="98"/>
      <c r="H2" s="98"/>
      <c r="I2" s="98"/>
      <c r="J2" s="98"/>
      <c r="K2" s="98"/>
      <c r="L2" s="98"/>
      <c r="M2" s="98"/>
      <c r="N2" s="98"/>
      <c r="O2" s="98"/>
      <c r="P2" s="98"/>
      <c r="Q2" s="98"/>
      <c r="R2" s="98"/>
      <c r="S2" s="98"/>
      <c r="T2" s="98"/>
      <c r="U2" s="97"/>
      <c r="V2" s="97"/>
    </row>
    <row r="3" spans="1:22" x14ac:dyDescent="0.35">
      <c r="A3" s="99"/>
      <c r="B3" s="224" t="s">
        <v>103</v>
      </c>
      <c r="C3" s="225"/>
      <c r="D3" s="225"/>
      <c r="E3" s="225"/>
      <c r="F3" s="225"/>
      <c r="G3" s="225"/>
      <c r="H3" s="225"/>
      <c r="I3" s="225"/>
      <c r="J3" s="225"/>
      <c r="K3" s="225"/>
      <c r="L3" s="225"/>
      <c r="M3" s="225"/>
      <c r="N3" s="225"/>
      <c r="O3" s="225"/>
      <c r="P3" s="225"/>
      <c r="Q3" s="225"/>
      <c r="R3" s="225"/>
      <c r="S3" s="100"/>
      <c r="T3" s="100"/>
      <c r="U3" s="101"/>
      <c r="V3" s="101"/>
    </row>
    <row r="4" spans="1:22" x14ac:dyDescent="0.35">
      <c r="A4" s="102" t="s">
        <v>104</v>
      </c>
      <c r="B4" s="103" t="s">
        <v>105</v>
      </c>
      <c r="C4" s="103" t="s">
        <v>106</v>
      </c>
      <c r="D4" s="103" t="s">
        <v>107</v>
      </c>
      <c r="E4" s="103" t="s">
        <v>108</v>
      </c>
      <c r="F4" s="103" t="s">
        <v>109</v>
      </c>
      <c r="G4" s="103" t="s">
        <v>110</v>
      </c>
      <c r="H4" s="103" t="s">
        <v>111</v>
      </c>
      <c r="I4" s="103" t="s">
        <v>112</v>
      </c>
      <c r="J4" s="103" t="s">
        <v>113</v>
      </c>
      <c r="K4" s="103" t="s">
        <v>114</v>
      </c>
      <c r="L4" s="103" t="s">
        <v>78</v>
      </c>
      <c r="M4" s="103" t="s">
        <v>41</v>
      </c>
      <c r="N4" s="103" t="s">
        <v>71</v>
      </c>
      <c r="O4" s="103" t="s">
        <v>74</v>
      </c>
      <c r="P4" s="103" t="s">
        <v>75</v>
      </c>
      <c r="Q4" s="103" t="s">
        <v>76</v>
      </c>
      <c r="R4" s="103" t="s">
        <v>42</v>
      </c>
      <c r="S4" s="104" t="s">
        <v>72</v>
      </c>
      <c r="T4" s="104" t="s">
        <v>79</v>
      </c>
      <c r="V4" s="104" t="s">
        <v>115</v>
      </c>
    </row>
    <row r="5" spans="1:22" x14ac:dyDescent="0.35">
      <c r="A5" s="105" t="s">
        <v>116</v>
      </c>
      <c r="B5" s="106">
        <f>'Area_Milho Safrinha'!B5+'Area_Milho Safra'!B5</f>
        <v>1237.9000000000001</v>
      </c>
      <c r="C5" s="106">
        <f>'Area_Milho Safrinha'!C5+'Area_Milho Safra'!C5</f>
        <v>1436</v>
      </c>
      <c r="D5" s="106">
        <f>'Area_Milho Safrinha'!D5+'Area_Milho Safra'!D5</f>
        <v>1385.7</v>
      </c>
      <c r="E5" s="106">
        <f>'Area_Milho Safrinha'!E5+'Area_Milho Safra'!E5</f>
        <v>1391</v>
      </c>
      <c r="F5" s="106">
        <f>'Area_Milho Safrinha'!F5+'Area_Milho Safra'!F5</f>
        <v>1388.5</v>
      </c>
      <c r="G5" s="106">
        <f>'Area_Milho Safrinha'!G5+'Area_Milho Safra'!G5</f>
        <v>1151</v>
      </c>
      <c r="H5" s="106">
        <f>'Area_Milho Safrinha'!H5+'Area_Milho Safra'!H5</f>
        <v>1099.2</v>
      </c>
      <c r="I5" s="106">
        <f>'Area_Milho Safrinha'!I5+'Area_Milho Safra'!I5</f>
        <v>1113.5</v>
      </c>
      <c r="J5" s="106">
        <f>'Area_Milho Safrinha'!J5+'Area_Milho Safra'!J5</f>
        <v>1033.3</v>
      </c>
      <c r="K5" s="106">
        <f>'Area_Milho Safrinha'!K5+'Area_Milho Safra'!K5</f>
        <v>1031.2</v>
      </c>
      <c r="L5" s="106">
        <f>'Area_Milho Safrinha'!L5+'Area_Milho Safra'!L5</f>
        <v>941</v>
      </c>
      <c r="M5" s="106">
        <f>'Area_Milho Safrinha'!M5+'Area_Milho Safra'!M5</f>
        <v>823</v>
      </c>
      <c r="N5" s="106">
        <f>'Area_Milho Safrinha'!N5+'Area_Milho Safra'!N5</f>
        <v>804.9</v>
      </c>
      <c r="O5" s="106">
        <f>'Area_Milho Safrinha'!O5+'Area_Milho Safra'!O5</f>
        <v>714.9</v>
      </c>
      <c r="P5" s="106">
        <f>'Area_Milho Safrinha'!P5+'Area_Milho Safra'!P5</f>
        <v>669.9</v>
      </c>
      <c r="Q5" s="106">
        <f>'Area_Milho Safrinha'!Q5+'Area_Milho Safra'!Q5</f>
        <v>629.9</v>
      </c>
      <c r="R5" s="106">
        <f>'Area_Milho Safrinha'!R5+'Area_Milho Safra'!R5</f>
        <v>599.9</v>
      </c>
      <c r="S5" s="106">
        <f>'Area_Milho Safrinha'!S5+'Area_Milho Safra'!S5</f>
        <v>579.9</v>
      </c>
      <c r="T5" s="106">
        <f>'Area_Milho Safrinha'!T5+'Area_Milho Safra'!T5</f>
        <v>564.9</v>
      </c>
      <c r="V5" s="107">
        <f>T5-O5</f>
        <v>-150</v>
      </c>
    </row>
    <row r="6" spans="1:22" x14ac:dyDescent="0.35">
      <c r="A6" s="108" t="s">
        <v>117</v>
      </c>
      <c r="B6" s="109">
        <f>'Area_Milho Safrinha'!B6+'Area_Milho Safra'!B6</f>
        <v>798.4</v>
      </c>
      <c r="C6" s="109">
        <f>'Area_Milho Safrinha'!C6+'Area_Milho Safra'!C6</f>
        <v>784.8</v>
      </c>
      <c r="D6" s="109">
        <f>'Area_Milho Safrinha'!D6+'Area_Milho Safra'!D6</f>
        <v>706.3</v>
      </c>
      <c r="E6" s="109">
        <f>'Area_Milho Safrinha'!E6+'Area_Milho Safra'!E6</f>
        <v>715.8</v>
      </c>
      <c r="F6" s="109">
        <f>'Area_Milho Safrinha'!F6+'Area_Milho Safra'!F6</f>
        <v>667.1</v>
      </c>
      <c r="G6" s="109">
        <f>'Area_Milho Safrinha'!G6+'Area_Milho Safra'!G6</f>
        <v>593.5</v>
      </c>
      <c r="H6" s="109">
        <f>'Area_Milho Safrinha'!H6+'Area_Milho Safra'!H6</f>
        <v>548.20000000000005</v>
      </c>
      <c r="I6" s="109">
        <f>'Area_Milho Safrinha'!I6+'Area_Milho Safra'!I6</f>
        <v>536.70000000000005</v>
      </c>
      <c r="J6" s="109">
        <f>'Area_Milho Safrinha'!J6+'Area_Milho Safra'!J6</f>
        <v>489</v>
      </c>
      <c r="K6" s="109">
        <f>'Area_Milho Safrinha'!K6+'Area_Milho Safra'!K6</f>
        <v>471.9</v>
      </c>
      <c r="L6" s="109">
        <f>'Area_Milho Safrinha'!L6+'Area_Milho Safra'!L6</f>
        <v>411.5</v>
      </c>
      <c r="M6" s="109">
        <f>'Area_Milho Safrinha'!M6+'Area_Milho Safra'!M6</f>
        <v>370</v>
      </c>
      <c r="N6" s="109">
        <f>'Area_Milho Safrinha'!N6+'Area_Milho Safra'!N6</f>
        <v>400.3</v>
      </c>
      <c r="O6" s="109">
        <f>'Area_Milho Safrinha'!O6+'Area_Milho Safra'!O6</f>
        <v>350.3</v>
      </c>
      <c r="P6" s="109">
        <f>'Area_Milho Safrinha'!P6+'Area_Milho Safra'!P6</f>
        <v>330.3</v>
      </c>
      <c r="Q6" s="109">
        <f>'Area_Milho Safrinha'!Q6+'Area_Milho Safra'!Q6</f>
        <v>300.3</v>
      </c>
      <c r="R6" s="109">
        <f>'Area_Milho Safrinha'!R6+'Area_Milho Safra'!R6</f>
        <v>270.3</v>
      </c>
      <c r="S6" s="109">
        <f>'Area_Milho Safrinha'!S6+'Area_Milho Safra'!S6</f>
        <v>260.3</v>
      </c>
      <c r="T6" s="109">
        <f>'Area_Milho Safrinha'!T6+'Area_Milho Safra'!T6</f>
        <v>255.3</v>
      </c>
      <c r="V6" s="109">
        <f t="shared" ref="V6:V32" si="0">T6-O6</f>
        <v>-95</v>
      </c>
    </row>
    <row r="7" spans="1:22" x14ac:dyDescent="0.35">
      <c r="A7" s="105" t="s">
        <v>118</v>
      </c>
      <c r="B7" s="106">
        <f>'Area_Milho Safrinha'!B7+'Area_Milho Safra'!B7</f>
        <v>2106.1</v>
      </c>
      <c r="C7" s="106">
        <f>'Area_Milho Safrinha'!C7+'Area_Milho Safra'!C7</f>
        <v>2491.1000000000004</v>
      </c>
      <c r="D7" s="106">
        <f>'Area_Milho Safrinha'!D7+'Area_Milho Safra'!D7</f>
        <v>2772.5</v>
      </c>
      <c r="E7" s="106">
        <f>'Area_Milho Safrinha'!E7+'Area_Milho Safra'!E7</f>
        <v>2979.3999999999996</v>
      </c>
      <c r="F7" s="106">
        <f>'Area_Milho Safrinha'!F7+'Area_Milho Safra'!F7</f>
        <v>2783</v>
      </c>
      <c r="G7" s="106">
        <f>'Area_Milho Safrinha'!G7+'Area_Milho Safra'!G7</f>
        <v>2250.1</v>
      </c>
      <c r="H7" s="106">
        <f>'Area_Milho Safrinha'!H7+'Area_Milho Safra'!H7</f>
        <v>2485.8000000000002</v>
      </c>
      <c r="I7" s="106">
        <f>'Area_Milho Safrinha'!I7+'Area_Milho Safra'!I7</f>
        <v>3002.8</v>
      </c>
      <c r="J7" s="106">
        <f>'Area_Milho Safrinha'!J7+'Area_Milho Safra'!J7</f>
        <v>3047.2999999999997</v>
      </c>
      <c r="K7" s="106">
        <f>'Area_Milho Safrinha'!K7+'Area_Milho Safra'!K7</f>
        <v>2566.1999999999998</v>
      </c>
      <c r="L7" s="106">
        <f>'Area_Milho Safrinha'!L7+'Area_Milho Safra'!L7</f>
        <v>2456.8000000000002</v>
      </c>
      <c r="M7" s="106">
        <f>'Area_Milho Safrinha'!M7+'Area_Milho Safra'!M7</f>
        <v>2612.4</v>
      </c>
      <c r="N7" s="106">
        <f>'Area_Milho Safrinha'!N7+'Area_Milho Safra'!N7</f>
        <v>2917</v>
      </c>
      <c r="O7" s="106">
        <f>'Area_Milho Safrinha'!O7+'Area_Milho Safra'!O7</f>
        <v>2607.7000000000003</v>
      </c>
      <c r="P7" s="106">
        <f>'Area_Milho Safrinha'!P7+'Area_Milho Safra'!P7</f>
        <v>2697.7000000000003</v>
      </c>
      <c r="Q7" s="106">
        <f>'Area_Milho Safrinha'!Q7+'Area_Milho Safra'!Q7</f>
        <v>2767.7000000000003</v>
      </c>
      <c r="R7" s="106">
        <f>'Area_Milho Safrinha'!R7+'Area_Milho Safra'!R7</f>
        <v>2852.7000000000003</v>
      </c>
      <c r="S7" s="106">
        <f>'Area_Milho Safrinha'!S7+'Area_Milho Safra'!S7</f>
        <v>2897.7000000000003</v>
      </c>
      <c r="T7" s="106">
        <f>'Area_Milho Safrinha'!T7+'Area_Milho Safra'!T7</f>
        <v>2922.7000000000003</v>
      </c>
      <c r="V7" s="107">
        <f t="shared" si="0"/>
        <v>315</v>
      </c>
    </row>
    <row r="8" spans="1:22" x14ac:dyDescent="0.35">
      <c r="A8" s="108" t="s">
        <v>119</v>
      </c>
      <c r="B8" s="109">
        <f>'Area_Milho Safrinha'!B8+'Area_Milho Safra'!B8</f>
        <v>1066.8</v>
      </c>
      <c r="C8" s="109">
        <f>'Area_Milho Safrinha'!C8+'Area_Milho Safra'!C8</f>
        <v>1049.4000000000001</v>
      </c>
      <c r="D8" s="109">
        <f>'Area_Milho Safrinha'!D8+'Area_Milho Safra'!D8</f>
        <v>957.6</v>
      </c>
      <c r="E8" s="109">
        <f>'Area_Milho Safrinha'!E8+'Area_Milho Safra'!E8</f>
        <v>966</v>
      </c>
      <c r="F8" s="109">
        <f>'Area_Milho Safrinha'!F8+'Area_Milho Safra'!F8</f>
        <v>917.4</v>
      </c>
      <c r="G8" s="109">
        <f>'Area_Milho Safrinha'!G8+'Area_Milho Safra'!G8</f>
        <v>879.5</v>
      </c>
      <c r="H8" s="109">
        <f>'Area_Milho Safrinha'!H8+'Area_Milho Safra'!H8</f>
        <v>899.09999999999991</v>
      </c>
      <c r="I8" s="109">
        <f>'Area_Milho Safrinha'!I8+'Area_Milho Safra'!I8</f>
        <v>891.9</v>
      </c>
      <c r="J8" s="109">
        <f>'Area_Milho Safrinha'!J8+'Area_Milho Safra'!J8</f>
        <v>904.40000000000009</v>
      </c>
      <c r="K8" s="109">
        <f>'Area_Milho Safrinha'!K8+'Area_Milho Safra'!K8</f>
        <v>753.8</v>
      </c>
      <c r="L8" s="109">
        <f>'Area_Milho Safrinha'!L8+'Area_Milho Safra'!L8</f>
        <v>762.7</v>
      </c>
      <c r="M8" s="109">
        <f>'Area_Milho Safrinha'!M8+'Area_Milho Safra'!M8</f>
        <v>827.3</v>
      </c>
      <c r="N8" s="109">
        <f>'Area_Milho Safrinha'!N8+'Area_Milho Safra'!N8</f>
        <v>856</v>
      </c>
      <c r="O8" s="109">
        <f>'Area_Milho Safrinha'!O8+'Area_Milho Safra'!O8</f>
        <v>816.90000000000009</v>
      </c>
      <c r="P8" s="109">
        <f>'Area_Milho Safrinha'!P8+'Area_Milho Safra'!P8</f>
        <v>871.90000000000009</v>
      </c>
      <c r="Q8" s="109">
        <f>'Area_Milho Safrinha'!Q8+'Area_Milho Safra'!Q8</f>
        <v>916.90000000000009</v>
      </c>
      <c r="R8" s="109">
        <f>'Area_Milho Safrinha'!R8+'Area_Milho Safra'!R8</f>
        <v>981.90000000000009</v>
      </c>
      <c r="S8" s="109">
        <f>'Area_Milho Safrinha'!S8+'Area_Milho Safra'!S8</f>
        <v>1016.9000000000001</v>
      </c>
      <c r="T8" s="109">
        <f>'Area_Milho Safrinha'!T8+'Area_Milho Safra'!T8</f>
        <v>1053.9000000000001</v>
      </c>
      <c r="V8" s="109">
        <f t="shared" si="0"/>
        <v>237</v>
      </c>
    </row>
    <row r="9" spans="1:22" x14ac:dyDescent="0.35">
      <c r="A9" s="105" t="s">
        <v>120</v>
      </c>
      <c r="B9" s="106">
        <f>'Area_Milho Safrinha'!B9+'Area_Milho Safra'!B9</f>
        <v>11.6</v>
      </c>
      <c r="C9" s="106">
        <f>'Area_Milho Safrinha'!C9+'Area_Milho Safra'!C9</f>
        <v>11.1</v>
      </c>
      <c r="D9" s="106">
        <f>'Area_Milho Safrinha'!D9+'Area_Milho Safra'!D9</f>
        <v>10.7</v>
      </c>
      <c r="E9" s="106">
        <f>'Area_Milho Safrinha'!E9+'Area_Milho Safra'!E9</f>
        <v>8.1</v>
      </c>
      <c r="F9" s="106">
        <f>'Area_Milho Safrinha'!F9+'Area_Milho Safra'!F9</f>
        <v>8.3000000000000007</v>
      </c>
      <c r="G9" s="106">
        <f>'Area_Milho Safrinha'!G9+'Area_Milho Safra'!G9</f>
        <v>7</v>
      </c>
      <c r="H9" s="106">
        <f>'Area_Milho Safrinha'!H9+'Area_Milho Safra'!H9</f>
        <v>7.2</v>
      </c>
      <c r="I9" s="106">
        <f>'Area_Milho Safrinha'!I9+'Area_Milho Safra'!I9</f>
        <v>6.1</v>
      </c>
      <c r="J9" s="106">
        <f>'Area_Milho Safrinha'!J9+'Area_Milho Safra'!J9</f>
        <v>5.9</v>
      </c>
      <c r="K9" s="106">
        <f>'Area_Milho Safrinha'!K9+'Area_Milho Safra'!K9</f>
        <v>4.4000000000000004</v>
      </c>
      <c r="L9" s="106">
        <f>'Area_Milho Safrinha'!L9+'Area_Milho Safra'!L9</f>
        <v>2.6</v>
      </c>
      <c r="M9" s="106">
        <f>'Area_Milho Safrinha'!M9+'Area_Milho Safra'!M9</f>
        <v>2</v>
      </c>
      <c r="N9" s="106">
        <f>'Area_Milho Safrinha'!N9+'Area_Milho Safra'!N9</f>
        <v>2.7</v>
      </c>
      <c r="O9" s="106">
        <f>'Area_Milho Safrinha'!O9+'Area_Milho Safra'!O9</f>
        <v>3.3</v>
      </c>
      <c r="P9" s="106">
        <f>'Area_Milho Safrinha'!P9+'Area_Milho Safra'!P9</f>
        <v>3.3</v>
      </c>
      <c r="Q9" s="106">
        <f>'Area_Milho Safrinha'!Q9+'Area_Milho Safra'!Q9</f>
        <v>3.3</v>
      </c>
      <c r="R9" s="106">
        <f>'Area_Milho Safrinha'!R9+'Area_Milho Safra'!R9</f>
        <v>3.3</v>
      </c>
      <c r="S9" s="106">
        <f>'Area_Milho Safrinha'!S9+'Area_Milho Safra'!S9</f>
        <v>3.3</v>
      </c>
      <c r="T9" s="106">
        <f>'Area_Milho Safrinha'!T9+'Area_Milho Safra'!T9</f>
        <v>3.3</v>
      </c>
      <c r="V9" s="107">
        <f t="shared" si="0"/>
        <v>0</v>
      </c>
    </row>
    <row r="10" spans="1:22" x14ac:dyDescent="0.35">
      <c r="A10" s="108" t="s">
        <v>121</v>
      </c>
      <c r="B10" s="109">
        <f>'Area_Milho Safrinha'!B10+'Area_Milho Safra'!B10</f>
        <v>1359.7</v>
      </c>
      <c r="C10" s="109">
        <f>'Area_Milho Safrinha'!C10+'Area_Milho Safra'!C10</f>
        <v>1371.7</v>
      </c>
      <c r="D10" s="109">
        <f>'Area_Milho Safrinha'!D10+'Area_Milho Safra'!D10</f>
        <v>1398.5</v>
      </c>
      <c r="E10" s="109">
        <f>'Area_Milho Safrinha'!E10+'Area_Milho Safra'!E10</f>
        <v>1339.4</v>
      </c>
      <c r="F10" s="109">
        <f>'Area_Milho Safrinha'!F10+'Area_Milho Safra'!F10</f>
        <v>1290.4000000000001</v>
      </c>
      <c r="G10" s="109">
        <f>'Area_Milho Safrinha'!G10+'Area_Milho Safra'!G10</f>
        <v>1192.3000000000002</v>
      </c>
      <c r="H10" s="109">
        <f>'Area_Milho Safrinha'!H10+'Area_Milho Safra'!H10</f>
        <v>1205.4000000000001</v>
      </c>
      <c r="I10" s="109">
        <f>'Area_Milho Safrinha'!I10+'Area_Milho Safra'!I10</f>
        <v>1312.8</v>
      </c>
      <c r="J10" s="109">
        <f>'Area_Milho Safrinha'!J10+'Area_Milho Safra'!J10</f>
        <v>1268.5999999999999</v>
      </c>
      <c r="K10" s="109">
        <f>'Area_Milho Safrinha'!K10+'Area_Milho Safra'!K10</f>
        <v>1326</v>
      </c>
      <c r="L10" s="109">
        <f>'Area_Milho Safrinha'!L10+'Area_Milho Safra'!L10</f>
        <v>1277.5999999999999</v>
      </c>
      <c r="M10" s="109">
        <f>'Area_Milho Safrinha'!M10+'Area_Milho Safra'!M10</f>
        <v>1208.4000000000001</v>
      </c>
      <c r="N10" s="109">
        <f>'Area_Milho Safrinha'!N10+'Area_Milho Safra'!N10</f>
        <v>1267</v>
      </c>
      <c r="O10" s="109">
        <f>'Area_Milho Safrinha'!O10+'Area_Milho Safra'!O10</f>
        <v>1110.4000000000001</v>
      </c>
      <c r="P10" s="109">
        <f>'Area_Milho Safrinha'!P10+'Area_Milho Safra'!P10</f>
        <v>1140.4000000000001</v>
      </c>
      <c r="Q10" s="109">
        <f>'Area_Milho Safrinha'!Q10+'Area_Milho Safra'!Q10</f>
        <v>1190.4000000000001</v>
      </c>
      <c r="R10" s="109">
        <f>'Area_Milho Safrinha'!R10+'Area_Milho Safra'!R10</f>
        <v>1240.4000000000001</v>
      </c>
      <c r="S10" s="109">
        <f>'Area_Milho Safrinha'!S10+'Area_Milho Safra'!S10</f>
        <v>1285.4000000000001</v>
      </c>
      <c r="T10" s="109">
        <f>'Area_Milho Safrinha'!T10+'Area_Milho Safra'!T10</f>
        <v>1320.4</v>
      </c>
      <c r="V10" s="109">
        <f t="shared" si="0"/>
        <v>210</v>
      </c>
    </row>
    <row r="11" spans="1:22" x14ac:dyDescent="0.35">
      <c r="A11" s="110" t="s">
        <v>122</v>
      </c>
      <c r="B11" s="106">
        <f>'Area_Milho Safrinha'!B11+'Area_Milho Safra'!B11</f>
        <v>46</v>
      </c>
      <c r="C11" s="106">
        <f>'Area_Milho Safrinha'!C11+'Area_Milho Safra'!C11</f>
        <v>39.799999999999997</v>
      </c>
      <c r="D11" s="106">
        <f>'Area_Milho Safrinha'!D11+'Area_Milho Safra'!D11</f>
        <v>37.799999999999997</v>
      </c>
      <c r="E11" s="106">
        <f>'Area_Milho Safrinha'!E11+'Area_Milho Safra'!E11</f>
        <v>37.4</v>
      </c>
      <c r="F11" s="106">
        <f>'Area_Milho Safrinha'!F11+'Area_Milho Safra'!F11</f>
        <v>37.6</v>
      </c>
      <c r="G11" s="106">
        <f>'Area_Milho Safrinha'!G11+'Area_Milho Safra'!G11</f>
        <v>34.5</v>
      </c>
      <c r="H11" s="106">
        <f>'Area_Milho Safrinha'!H11+'Area_Milho Safra'!H11</f>
        <v>34.299999999999997</v>
      </c>
      <c r="I11" s="106">
        <f>'Area_Milho Safrinha'!I11+'Area_Milho Safra'!I11</f>
        <v>31.5</v>
      </c>
      <c r="J11" s="106">
        <f>'Area_Milho Safrinha'!J11+'Area_Milho Safra'!J11</f>
        <v>24.1</v>
      </c>
      <c r="K11" s="106">
        <f>'Area_Milho Safrinha'!K11+'Area_Milho Safra'!K11</f>
        <v>22.3</v>
      </c>
      <c r="L11" s="106">
        <f>'Area_Milho Safrinha'!L11+'Area_Milho Safra'!L11</f>
        <v>17.8</v>
      </c>
      <c r="M11" s="106">
        <f>'Area_Milho Safrinha'!M11+'Area_Milho Safra'!M11</f>
        <v>13.6</v>
      </c>
      <c r="N11" s="106">
        <f>'Area_Milho Safrinha'!N11+'Area_Milho Safra'!N11</f>
        <v>13.2</v>
      </c>
      <c r="O11" s="106">
        <f>'Area_Milho Safrinha'!O11+'Area_Milho Safra'!O11</f>
        <v>13</v>
      </c>
      <c r="P11" s="106">
        <f>'Area_Milho Safrinha'!P11+'Area_Milho Safra'!P11</f>
        <v>13</v>
      </c>
      <c r="Q11" s="106">
        <f>'Area_Milho Safrinha'!Q11+'Area_Milho Safra'!Q11</f>
        <v>13</v>
      </c>
      <c r="R11" s="106">
        <f>'Area_Milho Safrinha'!R11+'Area_Milho Safra'!R11</f>
        <v>13</v>
      </c>
      <c r="S11" s="106">
        <f>'Area_Milho Safrinha'!S11+'Area_Milho Safra'!S11</f>
        <v>13</v>
      </c>
      <c r="T11" s="106">
        <f>'Area_Milho Safrinha'!T11+'Area_Milho Safra'!T11</f>
        <v>13</v>
      </c>
      <c r="V11" s="107">
        <f t="shared" si="0"/>
        <v>0</v>
      </c>
    </row>
    <row r="12" spans="1:22" x14ac:dyDescent="0.35">
      <c r="A12" s="108" t="s">
        <v>123</v>
      </c>
      <c r="B12" s="109">
        <f>'Area_Milho Safrinha'!B12+'Area_Milho Safra'!B12</f>
        <v>564.4</v>
      </c>
      <c r="C12" s="109">
        <f>'Area_Milho Safrinha'!C12+'Area_Milho Safra'!C12</f>
        <v>623.4</v>
      </c>
      <c r="D12" s="109">
        <f>'Area_Milho Safrinha'!D12+'Area_Milho Safra'!D12</f>
        <v>838.2</v>
      </c>
      <c r="E12" s="109">
        <f>'Area_Milho Safrinha'!E12+'Area_Milho Safra'!E12</f>
        <v>988.3</v>
      </c>
      <c r="F12" s="109">
        <f>'Area_Milho Safrinha'!F12+'Area_Milho Safra'!F12</f>
        <v>938.5</v>
      </c>
      <c r="G12" s="109">
        <f>'Area_Milho Safrinha'!G12+'Area_Milho Safra'!G12</f>
        <v>887.5</v>
      </c>
      <c r="H12" s="109">
        <f>'Area_Milho Safrinha'!H12+'Area_Milho Safra'!H12</f>
        <v>992.8</v>
      </c>
      <c r="I12" s="109">
        <f>'Area_Milho Safrinha'!I12+'Area_Milho Safra'!I12</f>
        <v>1267.7</v>
      </c>
      <c r="J12" s="109">
        <f>'Area_Milho Safrinha'!J12+'Area_Milho Safra'!J12</f>
        <v>1509</v>
      </c>
      <c r="K12" s="109">
        <f>'Area_Milho Safrinha'!K12+'Area_Milho Safra'!K12</f>
        <v>1574.5</v>
      </c>
      <c r="L12" s="109">
        <f>'Area_Milho Safrinha'!L12+'Area_Milho Safra'!L12</f>
        <v>1635.5</v>
      </c>
      <c r="M12" s="109">
        <f>'Area_Milho Safrinha'!M12+'Area_Milho Safra'!M12</f>
        <v>1756</v>
      </c>
      <c r="N12" s="109">
        <f>'Area_Milho Safrinha'!N12+'Area_Milho Safra'!N12</f>
        <v>1787.9</v>
      </c>
      <c r="O12" s="109">
        <f>'Area_Milho Safrinha'!O12+'Area_Milho Safra'!O12</f>
        <v>1725.4</v>
      </c>
      <c r="P12" s="109">
        <f>'Area_Milho Safrinha'!P12+'Area_Milho Safra'!P12</f>
        <v>1873.4</v>
      </c>
      <c r="Q12" s="109">
        <f>'Area_Milho Safrinha'!Q12+'Area_Milho Safra'!Q12</f>
        <v>2023.15</v>
      </c>
      <c r="R12" s="109">
        <f>'Area_Milho Safrinha'!R12+'Area_Milho Safra'!R12</f>
        <v>2172.9</v>
      </c>
      <c r="S12" s="109">
        <f>'Area_Milho Safrinha'!S12+'Area_Milho Safra'!S12</f>
        <v>2352.65</v>
      </c>
      <c r="T12" s="109">
        <f>'Area_Milho Safrinha'!T12+'Area_Milho Safra'!T12</f>
        <v>2492.4</v>
      </c>
      <c r="V12" s="109">
        <f t="shared" si="0"/>
        <v>767</v>
      </c>
    </row>
    <row r="13" spans="1:22" x14ac:dyDescent="0.35">
      <c r="A13" s="105" t="s">
        <v>124</v>
      </c>
      <c r="B13" s="106">
        <f>'Area_Milho Safrinha'!B13+'Area_Milho Safra'!B13</f>
        <v>1058.7</v>
      </c>
      <c r="C13" s="106">
        <f>'Area_Milho Safrinha'!C13+'Area_Milho Safra'!C13</f>
        <v>1046.8</v>
      </c>
      <c r="D13" s="106">
        <f>'Area_Milho Safrinha'!D13+'Area_Milho Safra'!D13</f>
        <v>1592.3</v>
      </c>
      <c r="E13" s="106">
        <f>'Area_Milho Safrinha'!E13+'Area_Milho Safra'!E13</f>
        <v>1834.6</v>
      </c>
      <c r="F13" s="106">
        <f>'Area_Milho Safrinha'!F13+'Area_Milho Safra'!F13</f>
        <v>1640.6</v>
      </c>
      <c r="G13" s="106">
        <f>'Area_Milho Safrinha'!G13+'Area_Milho Safra'!G13</f>
        <v>1990.1000000000001</v>
      </c>
      <c r="H13" s="106">
        <f>'Area_Milho Safrinha'!H13+'Area_Milho Safra'!H13</f>
        <v>1898.3999999999999</v>
      </c>
      <c r="I13" s="106">
        <f>'Area_Milho Safrinha'!I13+'Area_Milho Safra'!I13</f>
        <v>2739.9</v>
      </c>
      <c r="J13" s="106">
        <f>'Area_Milho Safrinha'!J13+'Area_Milho Safra'!J13</f>
        <v>3424.7</v>
      </c>
      <c r="K13" s="106">
        <f>'Area_Milho Safrinha'!K13+'Area_Milho Safra'!K13</f>
        <v>3298.2</v>
      </c>
      <c r="L13" s="106">
        <f>'Area_Milho Safrinha'!L13+'Area_Milho Safra'!L13</f>
        <v>3416.5</v>
      </c>
      <c r="M13" s="106">
        <f>'Area_Milho Safrinha'!M13+'Area_Milho Safra'!M13</f>
        <v>4057.42</v>
      </c>
      <c r="N13" s="106">
        <f>'Area_Milho Safrinha'!N13+'Area_Milho Safra'!N13</f>
        <v>4559.7199999999993</v>
      </c>
      <c r="O13" s="106">
        <f>'Area_Milho Safrinha'!O13+'Area_Milho Safra'!O13</f>
        <v>4658.7199999999993</v>
      </c>
      <c r="P13" s="106">
        <f>'Area_Milho Safrinha'!P13+'Area_Milho Safra'!P13</f>
        <v>5057.7199999999993</v>
      </c>
      <c r="Q13" s="106">
        <f>'Area_Milho Safrinha'!Q13+'Area_Milho Safra'!Q13</f>
        <v>5506.7199999999993</v>
      </c>
      <c r="R13" s="106">
        <f>'Area_Milho Safrinha'!R13+'Area_Milho Safra'!R13</f>
        <v>6055.7199999999993</v>
      </c>
      <c r="S13" s="106">
        <f>'Area_Milho Safrinha'!S13+'Area_Milho Safra'!S13</f>
        <v>6704.7199999999993</v>
      </c>
      <c r="T13" s="106">
        <f>'Area_Milho Safrinha'!T13+'Area_Milho Safra'!T13</f>
        <v>7303.7199999999993</v>
      </c>
      <c r="V13" s="107">
        <f t="shared" si="0"/>
        <v>2645</v>
      </c>
    </row>
    <row r="14" spans="1:22" x14ac:dyDescent="0.35">
      <c r="A14" s="108" t="s">
        <v>125</v>
      </c>
      <c r="B14" s="109">
        <f>'Area_Milho Safrinha'!B14+'Area_Milho Safra'!B14</f>
        <v>605</v>
      </c>
      <c r="C14" s="109">
        <f>'Area_Milho Safrinha'!C14+'Area_Milho Safra'!C14</f>
        <v>662.8</v>
      </c>
      <c r="D14" s="109">
        <f>'Area_Milho Safrinha'!D14+'Area_Milho Safra'!D14</f>
        <v>785</v>
      </c>
      <c r="E14" s="109">
        <f>'Area_Milho Safrinha'!E14+'Area_Milho Safra'!E14</f>
        <v>903.5</v>
      </c>
      <c r="F14" s="109">
        <f>'Area_Milho Safrinha'!F14+'Area_Milho Safra'!F14</f>
        <v>910</v>
      </c>
      <c r="G14" s="109">
        <f>'Area_Milho Safrinha'!G14+'Area_Milho Safra'!G14</f>
        <v>812.5</v>
      </c>
      <c r="H14" s="109">
        <f>'Area_Milho Safrinha'!H14+'Area_Milho Safra'!H14</f>
        <v>933.9</v>
      </c>
      <c r="I14" s="109">
        <f>'Area_Milho Safrinha'!I14+'Area_Milho Safra'!I14</f>
        <v>1241.9000000000001</v>
      </c>
      <c r="J14" s="109">
        <f>'Area_Milho Safrinha'!J14+'Area_Milho Safra'!J14</f>
        <v>1215.8</v>
      </c>
      <c r="K14" s="109">
        <f>'Area_Milho Safrinha'!K14+'Area_Milho Safra'!K14</f>
        <v>1240.5</v>
      </c>
      <c r="L14" s="109">
        <f>'Area_Milho Safrinha'!L14+'Area_Milho Safra'!L14</f>
        <v>1363</v>
      </c>
      <c r="M14" s="109">
        <f>'Area_Milho Safrinha'!M14+'Area_Milho Safra'!M14</f>
        <v>1521.1000000000001</v>
      </c>
      <c r="N14" s="109">
        <f>'Area_Milho Safrinha'!N14+'Area_Milho Safra'!N14</f>
        <v>1520.7</v>
      </c>
      <c r="O14" s="109">
        <f>'Area_Milho Safrinha'!O14+'Area_Milho Safra'!O14</f>
        <v>1449.9</v>
      </c>
      <c r="P14" s="109">
        <f>'Area_Milho Safrinha'!P14+'Area_Milho Safra'!P14</f>
        <v>1544.9</v>
      </c>
      <c r="Q14" s="109">
        <f>'Area_Milho Safrinha'!Q14+'Area_Milho Safra'!Q14</f>
        <v>1644.9</v>
      </c>
      <c r="R14" s="109">
        <f>'Area_Milho Safrinha'!R14+'Area_Milho Safra'!R14</f>
        <v>1764.9</v>
      </c>
      <c r="S14" s="109">
        <f>'Area_Milho Safrinha'!S14+'Area_Milho Safra'!S14</f>
        <v>1862.9</v>
      </c>
      <c r="T14" s="109">
        <f>'Area_Milho Safrinha'!T14+'Area_Milho Safra'!T14</f>
        <v>1960.9</v>
      </c>
      <c r="V14" s="109">
        <f t="shared" si="0"/>
        <v>511</v>
      </c>
    </row>
    <row r="15" spans="1:22" x14ac:dyDescent="0.35">
      <c r="A15" s="105" t="s">
        <v>126</v>
      </c>
      <c r="B15" s="106">
        <f>'Area_Milho Safrinha'!B15+'Area_Milho Safra'!B15</f>
        <v>36.700000000000003</v>
      </c>
      <c r="C15" s="106">
        <f>'Area_Milho Safrinha'!C15+'Area_Milho Safra'!C15</f>
        <v>39.5</v>
      </c>
      <c r="D15" s="106">
        <f>'Area_Milho Safrinha'!D15+'Area_Milho Safra'!D15</f>
        <v>44.2</v>
      </c>
      <c r="E15" s="106">
        <f>'Area_Milho Safrinha'!E15+'Area_Milho Safra'!E15</f>
        <v>48.3</v>
      </c>
      <c r="F15" s="106">
        <f>'Area_Milho Safrinha'!F15+'Area_Milho Safra'!F15</f>
        <v>39</v>
      </c>
      <c r="G15" s="106">
        <f>'Area_Milho Safrinha'!G15+'Area_Milho Safra'!G15</f>
        <v>33.200000000000003</v>
      </c>
      <c r="H15" s="106">
        <f>'Area_Milho Safrinha'!H15+'Area_Milho Safra'!H15</f>
        <v>32.4</v>
      </c>
      <c r="I15" s="106">
        <f>'Area_Milho Safrinha'!I15+'Area_Milho Safra'!I15</f>
        <v>42.3</v>
      </c>
      <c r="J15" s="106">
        <f>'Area_Milho Safrinha'!J15+'Area_Milho Safra'!J15</f>
        <v>53.4</v>
      </c>
      <c r="K15" s="106">
        <f>'Area_Milho Safrinha'!K15+'Area_Milho Safra'!K15</f>
        <v>89</v>
      </c>
      <c r="L15" s="106">
        <f>'Area_Milho Safrinha'!L15+'Area_Milho Safra'!L15</f>
        <v>65.2</v>
      </c>
      <c r="M15" s="106">
        <f>'Area_Milho Safrinha'!M15+'Area_Milho Safra'!M15</f>
        <v>65.2</v>
      </c>
      <c r="N15" s="106">
        <f>'Area_Milho Safrinha'!N15+'Area_Milho Safra'!N15</f>
        <v>67</v>
      </c>
      <c r="O15" s="106">
        <f>'Area_Milho Safrinha'!O15+'Area_Milho Safra'!O15</f>
        <v>66.349999999999994</v>
      </c>
      <c r="P15" s="106">
        <f>'Area_Milho Safrinha'!P15+'Area_Milho Safra'!P15</f>
        <v>66</v>
      </c>
      <c r="Q15" s="106">
        <f>'Area_Milho Safrinha'!Q15+'Area_Milho Safra'!Q15</f>
        <v>65.649999999999991</v>
      </c>
      <c r="R15" s="106">
        <f>'Area_Milho Safrinha'!R15+'Area_Milho Safra'!R15</f>
        <v>65.424999999999997</v>
      </c>
      <c r="S15" s="106">
        <f>'Area_Milho Safrinha'!S15+'Area_Milho Safra'!S15</f>
        <v>65.324999999999989</v>
      </c>
      <c r="T15" s="106">
        <f>'Area_Milho Safrinha'!T15+'Area_Milho Safra'!T15</f>
        <v>65.349999999999994</v>
      </c>
      <c r="V15" s="107">
        <f t="shared" si="0"/>
        <v>-1</v>
      </c>
    </row>
    <row r="16" spans="1:22" x14ac:dyDescent="0.35">
      <c r="A16" s="108" t="s">
        <v>127</v>
      </c>
      <c r="B16" s="109">
        <f>'Area_Milho Safrinha'!B16+'Area_Milho Safra'!B16</f>
        <v>802.59999999999991</v>
      </c>
      <c r="C16" s="109">
        <f>'Area_Milho Safrinha'!C16+'Area_Milho Safra'!C16</f>
        <v>777.90000000000009</v>
      </c>
      <c r="D16" s="109">
        <f>'Area_Milho Safrinha'!D16+'Area_Milho Safra'!D16</f>
        <v>833.1</v>
      </c>
      <c r="E16" s="109">
        <f>'Area_Milho Safrinha'!E16+'Area_Milho Safra'!E16</f>
        <v>831.2</v>
      </c>
      <c r="F16" s="109">
        <f>'Area_Milho Safrinha'!F16+'Area_Milho Safra'!F16</f>
        <v>818.8</v>
      </c>
      <c r="G16" s="109">
        <f>'Area_Milho Safrinha'!G16+'Area_Milho Safra'!G16</f>
        <v>806.9</v>
      </c>
      <c r="H16" s="109">
        <f>'Area_Milho Safrinha'!H16+'Area_Milho Safra'!H16</f>
        <v>789.9</v>
      </c>
      <c r="I16" s="109">
        <f>'Area_Milho Safrinha'!I16+'Area_Milho Safra'!I16</f>
        <v>605</v>
      </c>
      <c r="J16" s="109">
        <f>'Area_Milho Safrinha'!J16+'Area_Milho Safra'!J16</f>
        <v>628.4</v>
      </c>
      <c r="K16" s="109">
        <f>'Area_Milho Safrinha'!K16+'Area_Milho Safra'!K16</f>
        <v>812.5</v>
      </c>
      <c r="L16" s="109">
        <f>'Area_Milho Safrinha'!L16+'Area_Milho Safra'!L16</f>
        <v>764.3</v>
      </c>
      <c r="M16" s="109">
        <f>'Area_Milho Safrinha'!M16+'Area_Milho Safra'!M16</f>
        <v>618.70000000000005</v>
      </c>
      <c r="N16" s="109">
        <f>'Area_Milho Safrinha'!N16+'Area_Milho Safra'!N16</f>
        <v>646.90000000000009</v>
      </c>
      <c r="O16" s="109">
        <f>'Area_Milho Safrinha'!O16+'Area_Milho Safra'!O16</f>
        <v>576.90000000000009</v>
      </c>
      <c r="P16" s="109">
        <f>'Area_Milho Safrinha'!P16+'Area_Milho Safra'!P16</f>
        <v>528.90000000000009</v>
      </c>
      <c r="Q16" s="109">
        <f>'Area_Milho Safrinha'!Q16+'Area_Milho Safra'!Q16</f>
        <v>500.90000000000003</v>
      </c>
      <c r="R16" s="109">
        <f>'Area_Milho Safrinha'!R16+'Area_Milho Safra'!R16</f>
        <v>497.90000000000003</v>
      </c>
      <c r="S16" s="109">
        <f>'Area_Milho Safrinha'!S16+'Area_Milho Safra'!S16</f>
        <v>494.90000000000003</v>
      </c>
      <c r="T16" s="109">
        <f>'Area_Milho Safrinha'!T16+'Area_Milho Safra'!T16</f>
        <v>491.90000000000003</v>
      </c>
      <c r="V16" s="109">
        <f t="shared" si="0"/>
        <v>-85.000000000000057</v>
      </c>
    </row>
    <row r="17" spans="1:23" x14ac:dyDescent="0.35">
      <c r="A17" s="105" t="s">
        <v>128</v>
      </c>
      <c r="B17" s="106">
        <f>'Area_Milho Safrinha'!B17+'Area_Milho Safra'!B17</f>
        <v>127.4</v>
      </c>
      <c r="C17" s="106">
        <f>'Area_Milho Safrinha'!C17+'Area_Milho Safra'!C17</f>
        <v>142.69999999999999</v>
      </c>
      <c r="D17" s="106">
        <f>'Area_Milho Safrinha'!D17+'Area_Milho Safra'!D17</f>
        <v>144.6</v>
      </c>
      <c r="E17" s="106">
        <f>'Area_Milho Safrinha'!E17+'Area_Milho Safra'!E17</f>
        <v>162.69999999999999</v>
      </c>
      <c r="F17" s="106">
        <f>'Area_Milho Safrinha'!F17+'Area_Milho Safra'!F17</f>
        <v>172.7</v>
      </c>
      <c r="G17" s="106">
        <f>'Area_Milho Safrinha'!G17+'Area_Milho Safra'!G17</f>
        <v>256.8</v>
      </c>
      <c r="H17" s="106">
        <f>'Area_Milho Safrinha'!H17+'Area_Milho Safra'!H17</f>
        <v>221.4</v>
      </c>
      <c r="I17" s="106">
        <f>'Area_Milho Safrinha'!I17+'Area_Milho Safra'!I17</f>
        <v>206.8</v>
      </c>
      <c r="J17" s="106">
        <f>'Area_Milho Safrinha'!J17+'Area_Milho Safra'!J17</f>
        <v>206.6</v>
      </c>
      <c r="K17" s="106">
        <f>'Area_Milho Safrinha'!K17+'Area_Milho Safra'!K17</f>
        <v>226.6</v>
      </c>
      <c r="L17" s="106">
        <f>'Area_Milho Safrinha'!L17+'Area_Milho Safra'!L17</f>
        <v>176.2</v>
      </c>
      <c r="M17" s="106">
        <f>'Area_Milho Safrinha'!M17+'Area_Milho Safra'!M17</f>
        <v>177</v>
      </c>
      <c r="N17" s="106">
        <f>'Area_Milho Safrinha'!N17+'Area_Milho Safra'!N17</f>
        <v>172</v>
      </c>
      <c r="O17" s="106">
        <f>'Area_Milho Safrinha'!O17+'Area_Milho Safra'!O17</f>
        <v>192</v>
      </c>
      <c r="P17" s="106">
        <f>'Area_Milho Safrinha'!P17+'Area_Milho Safra'!P17</f>
        <v>212</v>
      </c>
      <c r="Q17" s="106">
        <f>'Area_Milho Safrinha'!Q17+'Area_Milho Safra'!Q17</f>
        <v>222</v>
      </c>
      <c r="R17" s="106">
        <f>'Area_Milho Safrinha'!R17+'Area_Milho Safra'!R17</f>
        <v>223.5</v>
      </c>
      <c r="S17" s="106">
        <f>'Area_Milho Safrinha'!S17+'Area_Milho Safra'!S17</f>
        <v>225</v>
      </c>
      <c r="T17" s="106">
        <f>'Area_Milho Safrinha'!T17+'Area_Milho Safra'!T17</f>
        <v>226.5</v>
      </c>
      <c r="V17" s="107">
        <f t="shared" si="0"/>
        <v>34.5</v>
      </c>
    </row>
    <row r="18" spans="1:23" x14ac:dyDescent="0.35">
      <c r="A18" s="108" t="s">
        <v>129</v>
      </c>
      <c r="B18" s="109">
        <f>'Area_Milho Safrinha'!B18+'Area_Milho Safra'!B18</f>
        <v>189.5</v>
      </c>
      <c r="C18" s="109">
        <f>'Area_Milho Safrinha'!C18+'Area_Milho Safra'!C18</f>
        <v>187.6</v>
      </c>
      <c r="D18" s="109">
        <f>'Area_Milho Safrinha'!D18+'Area_Milho Safra'!D18</f>
        <v>195.1</v>
      </c>
      <c r="E18" s="109">
        <f>'Area_Milho Safrinha'!E18+'Area_Milho Safra'!E18</f>
        <v>193</v>
      </c>
      <c r="F18" s="109">
        <f>'Area_Milho Safrinha'!F18+'Area_Milho Safra'!F18</f>
        <v>194</v>
      </c>
      <c r="G18" s="109">
        <f>'Area_Milho Safrinha'!G18+'Area_Milho Safra'!G18</f>
        <v>69.599999999999994</v>
      </c>
      <c r="H18" s="109">
        <f>'Area_Milho Safrinha'!H18+'Area_Milho Safra'!H18</f>
        <v>157.19999999999999</v>
      </c>
      <c r="I18" s="109">
        <f>'Area_Milho Safrinha'!I18+'Area_Milho Safra'!I18</f>
        <v>39.799999999999997</v>
      </c>
      <c r="J18" s="109">
        <f>'Area_Milho Safrinha'!J18+'Area_Milho Safra'!J18</f>
        <v>53.1</v>
      </c>
      <c r="K18" s="109">
        <f>'Area_Milho Safrinha'!K18+'Area_Milho Safra'!K18</f>
        <v>76.599999999999994</v>
      </c>
      <c r="L18" s="109">
        <f>'Area_Milho Safrinha'!L18+'Area_Milho Safra'!L18</f>
        <v>62.9</v>
      </c>
      <c r="M18" s="109">
        <f>'Area_Milho Safrinha'!M18+'Area_Milho Safra'!M18</f>
        <v>84.6</v>
      </c>
      <c r="N18" s="109">
        <f>'Area_Milho Safrinha'!N18+'Area_Milho Safra'!N18</f>
        <v>86.5</v>
      </c>
      <c r="O18" s="109">
        <f>'Area_Milho Safrinha'!O18+'Area_Milho Safra'!O18</f>
        <v>106.4</v>
      </c>
      <c r="P18" s="109">
        <f>'Area_Milho Safrinha'!P18+'Area_Milho Safra'!P18</f>
        <v>104.4</v>
      </c>
      <c r="Q18" s="109">
        <f>'Area_Milho Safrinha'!Q18+'Area_Milho Safra'!Q18</f>
        <v>104.4</v>
      </c>
      <c r="R18" s="109">
        <f>'Area_Milho Safrinha'!R18+'Area_Milho Safra'!R18</f>
        <v>104.4</v>
      </c>
      <c r="S18" s="109">
        <f>'Area_Milho Safrinha'!S18+'Area_Milho Safra'!S18</f>
        <v>104.4</v>
      </c>
      <c r="T18" s="109">
        <f>'Area_Milho Safrinha'!T18+'Area_Milho Safra'!T18</f>
        <v>104.4</v>
      </c>
      <c r="V18" s="109">
        <f t="shared" si="0"/>
        <v>-2</v>
      </c>
    </row>
    <row r="19" spans="1:23" x14ac:dyDescent="0.35">
      <c r="A19" s="105" t="s">
        <v>130</v>
      </c>
      <c r="B19" s="106">
        <f>'Area_Milho Safrinha'!B19+'Area_Milho Safra'!B19</f>
        <v>79</v>
      </c>
      <c r="C19" s="106">
        <f>'Area_Milho Safrinha'!C19+'Area_Milho Safra'!C19</f>
        <v>83.7</v>
      </c>
      <c r="D19" s="106">
        <f>'Area_Milho Safrinha'!D19+'Area_Milho Safra'!D19</f>
        <v>83.7</v>
      </c>
      <c r="E19" s="106">
        <f>'Area_Milho Safrinha'!E19+'Area_Milho Safra'!E19</f>
        <v>72.599999999999994</v>
      </c>
      <c r="F19" s="106">
        <f>'Area_Milho Safrinha'!F19+'Area_Milho Safra'!F19</f>
        <v>71.3</v>
      </c>
      <c r="G19" s="106">
        <f>'Area_Milho Safrinha'!G19+'Area_Milho Safra'!G19</f>
        <v>58</v>
      </c>
      <c r="H19" s="106">
        <f>'Area_Milho Safrinha'!H19+'Area_Milho Safra'!H19</f>
        <v>57.2</v>
      </c>
      <c r="I19" s="106">
        <f>'Area_Milho Safrinha'!I19+'Area_Milho Safra'!I19</f>
        <v>29.7</v>
      </c>
      <c r="J19" s="106">
        <f>'Area_Milho Safrinha'!J19+'Area_Milho Safra'!J19</f>
        <v>34.4</v>
      </c>
      <c r="K19" s="106">
        <f>'Area_Milho Safrinha'!K19+'Area_Milho Safra'!K19</f>
        <v>31</v>
      </c>
      <c r="L19" s="106">
        <f>'Area_Milho Safrinha'!L19+'Area_Milho Safra'!L19</f>
        <v>30.1</v>
      </c>
      <c r="M19" s="106">
        <f>'Area_Milho Safrinha'!M19+'Area_Milho Safra'!M19</f>
        <v>28.3</v>
      </c>
      <c r="N19" s="106">
        <f>'Area_Milho Safrinha'!N19+'Area_Milho Safra'!N19</f>
        <v>37.200000000000003</v>
      </c>
      <c r="O19" s="106">
        <f>'Area_Milho Safrinha'!O19+'Area_Milho Safra'!O19</f>
        <v>36.700000000000003</v>
      </c>
      <c r="P19" s="106">
        <f>'Area_Milho Safrinha'!P19+'Area_Milho Safra'!P19</f>
        <v>36.200000000000003</v>
      </c>
      <c r="Q19" s="106">
        <f>'Area_Milho Safrinha'!Q19+'Area_Milho Safra'!Q19</f>
        <v>35.700000000000003</v>
      </c>
      <c r="R19" s="106">
        <f>'Area_Milho Safrinha'!R19+'Area_Milho Safra'!R19</f>
        <v>35.200000000000003</v>
      </c>
      <c r="S19" s="106">
        <f>'Area_Milho Safrinha'!S19+'Area_Milho Safra'!S19</f>
        <v>34.700000000000003</v>
      </c>
      <c r="T19" s="106">
        <f>'Area_Milho Safrinha'!T19+'Area_Milho Safra'!T19</f>
        <v>34.200000000000003</v>
      </c>
      <c r="V19" s="107">
        <f t="shared" si="0"/>
        <v>-2.5</v>
      </c>
    </row>
    <row r="20" spans="1:23" x14ac:dyDescent="0.35">
      <c r="A20" s="108" t="s">
        <v>131</v>
      </c>
      <c r="B20" s="109">
        <f>'Area_Milho Safrinha'!B20+'Area_Milho Safra'!B20</f>
        <v>246.4</v>
      </c>
      <c r="C20" s="109">
        <f>'Area_Milho Safrinha'!C20+'Area_Milho Safra'!C20</f>
        <v>283.39999999999998</v>
      </c>
      <c r="D20" s="109">
        <f>'Area_Milho Safrinha'!D20+'Area_Milho Safra'!D20</f>
        <v>286.2</v>
      </c>
      <c r="E20" s="109">
        <f>'Area_Milho Safrinha'!E20+'Area_Milho Safra'!E20</f>
        <v>304.2</v>
      </c>
      <c r="F20" s="109">
        <f>'Area_Milho Safrinha'!F20+'Area_Milho Safra'!F20</f>
        <v>309.7</v>
      </c>
      <c r="G20" s="109">
        <f>'Area_Milho Safrinha'!G20+'Area_Milho Safra'!G20</f>
        <v>272.5</v>
      </c>
      <c r="H20" s="109">
        <f>'Area_Milho Safrinha'!H20+'Area_Milho Safra'!H20</f>
        <v>298.3</v>
      </c>
      <c r="I20" s="109">
        <f>'Area_Milho Safrinha'!I20+'Area_Milho Safra'!I20</f>
        <v>205.8</v>
      </c>
      <c r="J20" s="109">
        <f>'Area_Milho Safrinha'!J20+'Area_Milho Safra'!J20</f>
        <v>94.5</v>
      </c>
      <c r="K20" s="109">
        <f>'Area_Milho Safrinha'!K20+'Area_Milho Safra'!K20</f>
        <v>228.6</v>
      </c>
      <c r="L20" s="109">
        <f>'Area_Milho Safrinha'!L20+'Area_Milho Safra'!L20</f>
        <v>214.7</v>
      </c>
      <c r="M20" s="109">
        <f>'Area_Milho Safrinha'!M20+'Area_Milho Safra'!M20</f>
        <v>184.6</v>
      </c>
      <c r="N20" s="109">
        <f>'Area_Milho Safrinha'!N20+'Area_Milho Safra'!N20</f>
        <v>158</v>
      </c>
      <c r="O20" s="109">
        <f>'Area_Milho Safrinha'!O20+'Area_Milho Safra'!O20</f>
        <v>209.9</v>
      </c>
      <c r="P20" s="109">
        <f>'Area_Milho Safrinha'!P20+'Area_Milho Safra'!P20</f>
        <v>204.9</v>
      </c>
      <c r="Q20" s="109">
        <f>'Area_Milho Safrinha'!Q20+'Area_Milho Safra'!Q20</f>
        <v>204.9</v>
      </c>
      <c r="R20" s="109">
        <f>'Area_Milho Safrinha'!R20+'Area_Milho Safra'!R20</f>
        <v>204.9</v>
      </c>
      <c r="S20" s="109">
        <f>'Area_Milho Safrinha'!S20+'Area_Milho Safra'!S20</f>
        <v>204.9</v>
      </c>
      <c r="T20" s="109">
        <f>'Area_Milho Safrinha'!T20+'Area_Milho Safra'!T20</f>
        <v>204.9</v>
      </c>
      <c r="V20" s="109">
        <f t="shared" si="0"/>
        <v>-5</v>
      </c>
    </row>
    <row r="21" spans="1:23" x14ac:dyDescent="0.35">
      <c r="A21" s="105" t="s">
        <v>132</v>
      </c>
      <c r="B21" s="106">
        <f>'Area_Milho Safrinha'!B21+'Area_Milho Safra'!B21</f>
        <v>65.2</v>
      </c>
      <c r="C21" s="106">
        <f>'Area_Milho Safrinha'!C21+'Area_Milho Safra'!C21</f>
        <v>84</v>
      </c>
      <c r="D21" s="106">
        <f>'Area_Milho Safrinha'!D21+'Area_Milho Safra'!D21</f>
        <v>82.6</v>
      </c>
      <c r="E21" s="106">
        <f>'Area_Milho Safrinha'!E21+'Area_Milho Safra'!E21</f>
        <v>79.5</v>
      </c>
      <c r="F21" s="106">
        <f>'Area_Milho Safrinha'!F21+'Area_Milho Safra'!F21</f>
        <v>71.2</v>
      </c>
      <c r="G21" s="106">
        <f>'Area_Milho Safrinha'!G21+'Area_Milho Safra'!G21</f>
        <v>37</v>
      </c>
      <c r="H21" s="106">
        <f>'Area_Milho Safrinha'!H21+'Area_Milho Safra'!H21</f>
        <v>73.5</v>
      </c>
      <c r="I21" s="106">
        <f>'Area_Milho Safrinha'!I21+'Area_Milho Safra'!I21</f>
        <v>7.6</v>
      </c>
      <c r="J21" s="106">
        <f>'Area_Milho Safrinha'!J21+'Area_Milho Safra'!J21</f>
        <v>13.3</v>
      </c>
      <c r="K21" s="106">
        <f>'Area_Milho Safrinha'!K21+'Area_Milho Safra'!K21</f>
        <v>32.4</v>
      </c>
      <c r="L21" s="106">
        <f>'Area_Milho Safrinha'!L21+'Area_Milho Safra'!L21</f>
        <v>25.9</v>
      </c>
      <c r="M21" s="106">
        <f>'Area_Milho Safrinha'!M21+'Area_Milho Safra'!M21</f>
        <v>25</v>
      </c>
      <c r="N21" s="106">
        <f>'Area_Milho Safrinha'!N21+'Area_Milho Safra'!N21</f>
        <v>29.2</v>
      </c>
      <c r="O21" s="106">
        <f>'Area_Milho Safrinha'!O21+'Area_Milho Safra'!O21</f>
        <v>41.4</v>
      </c>
      <c r="P21" s="106">
        <f>'Area_Milho Safrinha'!P21+'Area_Milho Safra'!P21</f>
        <v>40.4</v>
      </c>
      <c r="Q21" s="106">
        <f>'Area_Milho Safrinha'!Q21+'Area_Milho Safra'!Q21</f>
        <v>40.4</v>
      </c>
      <c r="R21" s="106">
        <f>'Area_Milho Safrinha'!R21+'Area_Milho Safra'!R21</f>
        <v>40.4</v>
      </c>
      <c r="S21" s="106">
        <f>'Area_Milho Safrinha'!S21+'Area_Milho Safra'!S21</f>
        <v>40.4</v>
      </c>
      <c r="T21" s="106">
        <f>'Area_Milho Safrinha'!T21+'Area_Milho Safra'!T21</f>
        <v>40.4</v>
      </c>
      <c r="V21" s="107">
        <f t="shared" si="0"/>
        <v>-1</v>
      </c>
    </row>
    <row r="22" spans="1:23" x14ac:dyDescent="0.35">
      <c r="A22" s="108" t="s">
        <v>133</v>
      </c>
      <c r="B22" s="109">
        <f>'Area_Milho Safrinha'!B22+'Area_Milho Safra'!B22</f>
        <v>558.9</v>
      </c>
      <c r="C22" s="109">
        <f>'Area_Milho Safrinha'!C22+'Area_Milho Safra'!C22</f>
        <v>638.79999999999995</v>
      </c>
      <c r="D22" s="109">
        <f>'Area_Milho Safrinha'!D22+'Area_Milho Safra'!D22</f>
        <v>673.9</v>
      </c>
      <c r="E22" s="109">
        <f>'Area_Milho Safrinha'!E22+'Area_Milho Safra'!E22</f>
        <v>694.2</v>
      </c>
      <c r="F22" s="109">
        <f>'Area_Milho Safrinha'!F22+'Area_Milho Safra'!F22</f>
        <v>689.3</v>
      </c>
      <c r="G22" s="109">
        <f>'Area_Milho Safrinha'!G22+'Area_Milho Safra'!G22</f>
        <v>535.6</v>
      </c>
      <c r="H22" s="109">
        <f>'Area_Milho Safrinha'!H22+'Area_Milho Safra'!H22</f>
        <v>723</v>
      </c>
      <c r="I22" s="109">
        <f>'Area_Milho Safrinha'!I22+'Area_Milho Safra'!I22</f>
        <v>520.6</v>
      </c>
      <c r="J22" s="109">
        <f>'Area_Milho Safrinha'!J22+'Area_Milho Safra'!J22</f>
        <v>408.7</v>
      </c>
      <c r="K22" s="109">
        <f>'Area_Milho Safrinha'!K22+'Area_Milho Safra'!K22</f>
        <v>480.6</v>
      </c>
      <c r="L22" s="109">
        <f>'Area_Milho Safrinha'!L22+'Area_Milho Safra'!L22</f>
        <v>480.6</v>
      </c>
      <c r="M22" s="109">
        <f>'Area_Milho Safrinha'!M22+'Area_Milho Safra'!M22</f>
        <v>460.2</v>
      </c>
      <c r="N22" s="109">
        <f>'Area_Milho Safrinha'!N22+'Area_Milho Safra'!N22</f>
        <v>514</v>
      </c>
      <c r="O22" s="109">
        <f>'Area_Milho Safrinha'!O22+'Area_Milho Safra'!O22</f>
        <v>526.9</v>
      </c>
      <c r="P22" s="109">
        <f>'Area_Milho Safrinha'!P22+'Area_Milho Safra'!P22</f>
        <v>516.9</v>
      </c>
      <c r="Q22" s="109">
        <f>'Area_Milho Safrinha'!Q22+'Area_Milho Safra'!Q22</f>
        <v>516.9</v>
      </c>
      <c r="R22" s="109">
        <f>'Area_Milho Safrinha'!R22+'Area_Milho Safra'!R22</f>
        <v>516.9</v>
      </c>
      <c r="S22" s="109">
        <f>'Area_Milho Safrinha'!S22+'Area_Milho Safra'!S22</f>
        <v>516.9</v>
      </c>
      <c r="T22" s="109">
        <f>'Area_Milho Safrinha'!T22+'Area_Milho Safra'!T22</f>
        <v>516.9</v>
      </c>
      <c r="V22" s="109">
        <f t="shared" si="0"/>
        <v>-10</v>
      </c>
    </row>
    <row r="23" spans="1:23" x14ac:dyDescent="0.35">
      <c r="A23" s="105" t="s">
        <v>134</v>
      </c>
      <c r="B23" s="106">
        <f>'Area_Milho Safrinha'!B23+'Area_Milho Safra'!B23</f>
        <v>294.8</v>
      </c>
      <c r="C23" s="106">
        <f>'Area_Milho Safrinha'!C23+'Area_Milho Safra'!C23</f>
        <v>290.10000000000002</v>
      </c>
      <c r="D23" s="106">
        <f>'Area_Milho Safrinha'!D23+'Area_Milho Safra'!D23</f>
        <v>295.3</v>
      </c>
      <c r="E23" s="106">
        <f>'Area_Milho Safrinha'!E23+'Area_Milho Safra'!E23</f>
        <v>290.89999999999998</v>
      </c>
      <c r="F23" s="106">
        <f>'Area_Milho Safrinha'!F23+'Area_Milho Safra'!F23</f>
        <v>329.6</v>
      </c>
      <c r="G23" s="106">
        <f>'Area_Milho Safrinha'!G23+'Area_Milho Safra'!G23</f>
        <v>309.89999999999998</v>
      </c>
      <c r="H23" s="106">
        <f>'Area_Milho Safrinha'!H23+'Area_Milho Safra'!H23</f>
        <v>349.6</v>
      </c>
      <c r="I23" s="106">
        <f>'Area_Milho Safrinha'!I23+'Area_Milho Safra'!I23</f>
        <v>351.59999999999997</v>
      </c>
      <c r="J23" s="106">
        <f>'Area_Milho Safrinha'!J23+'Area_Milho Safra'!J23</f>
        <v>379.8</v>
      </c>
      <c r="K23" s="106">
        <f>'Area_Milho Safrinha'!K23+'Area_Milho Safra'!K23</f>
        <v>405</v>
      </c>
      <c r="L23" s="106">
        <f>'Area_Milho Safrinha'!L23+'Area_Milho Safra'!L23</f>
        <v>406.4</v>
      </c>
      <c r="M23" s="106">
        <f>'Area_Milho Safrinha'!M23+'Area_Milho Safra'!M23</f>
        <v>492.5</v>
      </c>
      <c r="N23" s="106">
        <f>'Area_Milho Safrinha'!N23+'Area_Milho Safra'!N23</f>
        <v>467.4</v>
      </c>
      <c r="O23" s="106">
        <f>'Area_Milho Safrinha'!O23+'Area_Milho Safra'!O23</f>
        <v>468.3</v>
      </c>
      <c r="P23" s="106">
        <f>'Area_Milho Safrinha'!P23+'Area_Milho Safra'!P23</f>
        <v>468.3</v>
      </c>
      <c r="Q23" s="106">
        <f>'Area_Milho Safrinha'!Q23+'Area_Milho Safra'!Q23</f>
        <v>478.3</v>
      </c>
      <c r="R23" s="106">
        <f>'Area_Milho Safrinha'!R23+'Area_Milho Safra'!R23</f>
        <v>508.3</v>
      </c>
      <c r="S23" s="106">
        <f>'Area_Milho Safrinha'!S23+'Area_Milho Safra'!S23</f>
        <v>548.29999999999995</v>
      </c>
      <c r="T23" s="106">
        <f>'Area_Milho Safrinha'!T23+'Area_Milho Safra'!T23</f>
        <v>568.29999999999995</v>
      </c>
      <c r="V23" s="107">
        <f t="shared" si="0"/>
        <v>99.999999999999943</v>
      </c>
    </row>
    <row r="24" spans="1:23" x14ac:dyDescent="0.35">
      <c r="A24" s="108" t="s">
        <v>135</v>
      </c>
      <c r="B24" s="109">
        <f>'Area_Milho Safrinha'!B24+'Area_Milho Safra'!B24</f>
        <v>385.8</v>
      </c>
      <c r="C24" s="109">
        <f>'Area_Milho Safrinha'!C24+'Area_Milho Safra'!C24</f>
        <v>362.7</v>
      </c>
      <c r="D24" s="109">
        <f>'Area_Milho Safrinha'!D24+'Area_Milho Safra'!D24</f>
        <v>367.1</v>
      </c>
      <c r="E24" s="109">
        <f>'Area_Milho Safrinha'!E24+'Area_Milho Safra'!E24</f>
        <v>353.3</v>
      </c>
      <c r="F24" s="109">
        <f>'Area_Milho Safrinha'!F24+'Area_Milho Safra'!F24</f>
        <v>373.4</v>
      </c>
      <c r="G24" s="109">
        <f>'Area_Milho Safrinha'!G24+'Area_Milho Safra'!G24</f>
        <v>382.4</v>
      </c>
      <c r="H24" s="109">
        <f>'Area_Milho Safrinha'!H24+'Area_Milho Safra'!H24</f>
        <v>477.6</v>
      </c>
      <c r="I24" s="109">
        <f>'Area_Milho Safrinha'!I24+'Area_Milho Safra'!I24</f>
        <v>454.6</v>
      </c>
      <c r="J24" s="109">
        <f>'Area_Milho Safrinha'!J24+'Area_Milho Safra'!J24</f>
        <v>506.7</v>
      </c>
      <c r="K24" s="109">
        <f>'Area_Milho Safrinha'!K24+'Area_Milho Safra'!K24</f>
        <v>606.4</v>
      </c>
      <c r="L24" s="109">
        <f>'Area_Milho Safrinha'!L24+'Area_Milho Safra'!L24</f>
        <v>514.29999999999995</v>
      </c>
      <c r="M24" s="109">
        <f>'Area_Milho Safrinha'!M24+'Area_Milho Safra'!M24</f>
        <v>354.29999999999995</v>
      </c>
      <c r="N24" s="109">
        <f>'Area_Milho Safrinha'!N24+'Area_Milho Safra'!N24</f>
        <v>491.70000000000005</v>
      </c>
      <c r="O24" s="109">
        <f>'Area_Milho Safrinha'!O24+'Area_Milho Safra'!O24</f>
        <v>509.5</v>
      </c>
      <c r="P24" s="109">
        <f>'Area_Milho Safrinha'!P24+'Area_Milho Safra'!P24</f>
        <v>519.5</v>
      </c>
      <c r="Q24" s="109">
        <f>'Area_Milho Safrinha'!Q24+'Area_Milho Safra'!Q24</f>
        <v>529.5</v>
      </c>
      <c r="R24" s="109">
        <f>'Area_Milho Safrinha'!R24+'Area_Milho Safra'!R24</f>
        <v>554.5</v>
      </c>
      <c r="S24" s="109">
        <f>'Area_Milho Safrinha'!S24+'Area_Milho Safra'!S24</f>
        <v>574.5</v>
      </c>
      <c r="T24" s="109">
        <f>'Area_Milho Safrinha'!T24+'Area_Milho Safra'!T24</f>
        <v>594.5</v>
      </c>
      <c r="V24" s="109">
        <f t="shared" si="0"/>
        <v>85</v>
      </c>
    </row>
    <row r="25" spans="1:23" x14ac:dyDescent="0.35">
      <c r="A25" s="105" t="s">
        <v>136</v>
      </c>
      <c r="B25" s="106">
        <f>'Area_Milho Safrinha'!B25+'Area_Milho Safra'!B25</f>
        <v>78.5</v>
      </c>
      <c r="C25" s="106">
        <f>'Area_Milho Safrinha'!C25+'Area_Milho Safra'!C25</f>
        <v>75.400000000000006</v>
      </c>
      <c r="D25" s="106">
        <f>'Area_Milho Safrinha'!D25+'Area_Milho Safra'!D25</f>
        <v>85.9</v>
      </c>
      <c r="E25" s="106">
        <f>'Area_Milho Safrinha'!E25+'Area_Milho Safra'!E25</f>
        <v>96.3</v>
      </c>
      <c r="F25" s="106">
        <f>'Area_Milho Safrinha'!F25+'Area_Milho Safra'!F25</f>
        <v>83.9</v>
      </c>
      <c r="G25" s="106">
        <f>'Area_Milho Safrinha'!G25+'Area_Milho Safra'!G25</f>
        <v>77.7</v>
      </c>
      <c r="H25" s="106">
        <f>'Area_Milho Safrinha'!H25+'Area_Milho Safra'!H25</f>
        <v>97.100000000000009</v>
      </c>
      <c r="I25" s="106">
        <f>'Area_Milho Safrinha'!I25+'Area_Milho Safra'!I25</f>
        <v>103.6</v>
      </c>
      <c r="J25" s="106">
        <f>'Area_Milho Safrinha'!J25+'Area_Milho Safra'!J25</f>
        <v>95.199999999999989</v>
      </c>
      <c r="K25" s="106">
        <f>'Area_Milho Safrinha'!K25+'Area_Milho Safra'!K25</f>
        <v>151.9</v>
      </c>
      <c r="L25" s="106">
        <f>'Area_Milho Safrinha'!L25+'Area_Milho Safra'!L25</f>
        <v>218.3</v>
      </c>
      <c r="M25" s="106">
        <f>'Area_Milho Safrinha'!M25+'Area_Milho Safra'!M25</f>
        <v>167.6</v>
      </c>
      <c r="N25" s="106">
        <f>'Area_Milho Safrinha'!N25+'Area_Milho Safra'!N25</f>
        <v>201.20000000000002</v>
      </c>
      <c r="O25" s="106">
        <f>'Area_Milho Safrinha'!O25+'Area_Milho Safra'!O25</f>
        <v>208.20000000000002</v>
      </c>
      <c r="P25" s="106">
        <f>'Area_Milho Safrinha'!P25+'Area_Milho Safra'!P25</f>
        <v>218.20000000000002</v>
      </c>
      <c r="Q25" s="106">
        <f>'Area_Milho Safrinha'!Q25+'Area_Milho Safra'!Q25</f>
        <v>238.20000000000002</v>
      </c>
      <c r="R25" s="106">
        <f>'Area_Milho Safrinha'!R25+'Area_Milho Safra'!R25</f>
        <v>258.2</v>
      </c>
      <c r="S25" s="106">
        <f>'Area_Milho Safrinha'!S25+'Area_Milho Safra'!S25</f>
        <v>288.2</v>
      </c>
      <c r="T25" s="106">
        <f>'Area_Milho Safrinha'!T25+'Area_Milho Safra'!T25</f>
        <v>328.2</v>
      </c>
      <c r="V25" s="107">
        <f t="shared" si="0"/>
        <v>119.99999999999997</v>
      </c>
      <c r="W25" s="2"/>
    </row>
    <row r="26" spans="1:23" x14ac:dyDescent="0.35">
      <c r="A26" s="108" t="s">
        <v>137</v>
      </c>
      <c r="B26" s="109">
        <f>'Area_Milho Safrinha'!B26+'Area_Milho Safra'!B26</f>
        <v>281.60000000000002</v>
      </c>
      <c r="C26" s="109">
        <f>'Area_Milho Safrinha'!C26+'Area_Milho Safra'!C26</f>
        <v>275.7</v>
      </c>
      <c r="D26" s="109">
        <f>'Area_Milho Safrinha'!D26+'Area_Milho Safra'!D26</f>
        <v>270.2</v>
      </c>
      <c r="E26" s="109">
        <f>'Area_Milho Safrinha'!E26+'Area_Milho Safra'!E26</f>
        <v>268</v>
      </c>
      <c r="F26" s="109">
        <f>'Area_Milho Safrinha'!F26+'Area_Milho Safra'!F26</f>
        <v>245.2</v>
      </c>
      <c r="G26" s="109">
        <f>'Area_Milho Safrinha'!G26+'Area_Milho Safra'!G26</f>
        <v>217.8</v>
      </c>
      <c r="H26" s="109">
        <f>'Area_Milho Safrinha'!H26+'Area_Milho Safra'!H26</f>
        <v>213.1</v>
      </c>
      <c r="I26" s="109">
        <f>'Area_Milho Safrinha'!I26+'Area_Milho Safra'!I26</f>
        <v>236.3</v>
      </c>
      <c r="J26" s="109">
        <f>'Area_Milho Safrinha'!J26+'Area_Milho Safra'!J26</f>
        <v>199.1</v>
      </c>
      <c r="K26" s="109">
        <f>'Area_Milho Safrinha'!K26+'Area_Milho Safra'!K26</f>
        <v>184.1</v>
      </c>
      <c r="L26" s="109">
        <f>'Area_Milho Safrinha'!L26+'Area_Milho Safra'!L26</f>
        <v>218.7</v>
      </c>
      <c r="M26" s="109">
        <f>'Area_Milho Safrinha'!M26+'Area_Milho Safra'!M26</f>
        <v>196.1</v>
      </c>
      <c r="N26" s="109">
        <f>'Area_Milho Safrinha'!N26+'Area_Milho Safra'!N26</f>
        <v>258.3</v>
      </c>
      <c r="O26" s="109">
        <f>'Area_Milho Safrinha'!O26+'Area_Milho Safra'!O26</f>
        <v>248.20000000000002</v>
      </c>
      <c r="P26" s="109">
        <f>'Area_Milho Safrinha'!P26+'Area_Milho Safra'!P26</f>
        <v>343.20000000000005</v>
      </c>
      <c r="Q26" s="109">
        <f>'Area_Milho Safrinha'!Q26+'Area_Milho Safra'!Q26</f>
        <v>413.20000000000005</v>
      </c>
      <c r="R26" s="109">
        <f>'Area_Milho Safrinha'!R26+'Area_Milho Safra'!R26</f>
        <v>483.2</v>
      </c>
      <c r="S26" s="109">
        <f>'Area_Milho Safrinha'!S26+'Area_Milho Safra'!S26</f>
        <v>533.20000000000005</v>
      </c>
      <c r="T26" s="109">
        <f>'Area_Milho Safrinha'!T26+'Area_Milho Safra'!T26</f>
        <v>563.20000000000005</v>
      </c>
      <c r="V26" s="109">
        <f t="shared" si="0"/>
        <v>315</v>
      </c>
    </row>
    <row r="27" spans="1:23" x14ac:dyDescent="0.35">
      <c r="A27" s="105" t="s">
        <v>138</v>
      </c>
      <c r="B27" s="106">
        <f>'Area_Milho Safrinha'!B27+'Area_Milho Safra'!B27</f>
        <v>1.5</v>
      </c>
      <c r="C27" s="106">
        <f>'Area_Milho Safrinha'!C27+'Area_Milho Safra'!C27</f>
        <v>1.5</v>
      </c>
      <c r="D27" s="106">
        <f>'Area_Milho Safrinha'!D27+'Area_Milho Safra'!D27</f>
        <v>2.1</v>
      </c>
      <c r="E27" s="106">
        <f>'Area_Milho Safrinha'!E27+'Area_Milho Safra'!E27</f>
        <v>3.2</v>
      </c>
      <c r="F27" s="106">
        <f>'Area_Milho Safrinha'!F27+'Area_Milho Safra'!F27</f>
        <v>3.5</v>
      </c>
      <c r="G27" s="106">
        <f>'Area_Milho Safrinha'!G27+'Area_Milho Safra'!G27</f>
        <v>3.6</v>
      </c>
      <c r="H27" s="106">
        <f>'Area_Milho Safrinha'!H27+'Area_Milho Safra'!H27</f>
        <v>3.6</v>
      </c>
      <c r="I27" s="106">
        <f>'Area_Milho Safrinha'!I27+'Area_Milho Safra'!I27</f>
        <v>2.6</v>
      </c>
      <c r="J27" s="106">
        <f>'Area_Milho Safrinha'!J27+'Area_Milho Safra'!J27</f>
        <v>2.2999999999999998</v>
      </c>
      <c r="K27" s="106">
        <f>'Area_Milho Safrinha'!K27+'Area_Milho Safra'!K27</f>
        <v>2.2000000000000002</v>
      </c>
      <c r="L27" s="106">
        <f>'Area_Milho Safrinha'!L27+'Area_Milho Safra'!L27</f>
        <v>1.8</v>
      </c>
      <c r="M27" s="106">
        <f>'Area_Milho Safrinha'!M27+'Area_Milho Safra'!M27</f>
        <v>1.8</v>
      </c>
      <c r="N27" s="106">
        <f>'Area_Milho Safrinha'!N27+'Area_Milho Safra'!N27</f>
        <v>1.7</v>
      </c>
      <c r="O27" s="106">
        <f>'Area_Milho Safrinha'!O27+'Area_Milho Safra'!O27</f>
        <v>1.6</v>
      </c>
      <c r="P27" s="106">
        <f>'Area_Milho Safrinha'!P27+'Area_Milho Safra'!P27</f>
        <v>1.7000000000000002</v>
      </c>
      <c r="Q27" s="106">
        <f>'Area_Milho Safrinha'!Q27+'Area_Milho Safra'!Q27</f>
        <v>1.8000000000000003</v>
      </c>
      <c r="R27" s="106">
        <f>'Area_Milho Safrinha'!R27+'Area_Milho Safra'!R27</f>
        <v>1.9</v>
      </c>
      <c r="S27" s="106">
        <f>'Area_Milho Safrinha'!S27+'Area_Milho Safra'!S27</f>
        <v>2.0000000000000004</v>
      </c>
      <c r="T27" s="106">
        <f>'Area_Milho Safrinha'!T27+'Area_Milho Safra'!T27</f>
        <v>2.1</v>
      </c>
      <c r="V27" s="107">
        <f t="shared" si="0"/>
        <v>0.5</v>
      </c>
    </row>
    <row r="28" spans="1:23" x14ac:dyDescent="0.35">
      <c r="A28" s="108" t="s">
        <v>139</v>
      </c>
      <c r="B28" s="109">
        <f>'Area_Milho Safrinha'!B28+'Area_Milho Safra'!B28</f>
        <v>137.29999999999998</v>
      </c>
      <c r="C28" s="109">
        <f>'Area_Milho Safrinha'!C28+'Area_Milho Safra'!C28</f>
        <v>142.30000000000001</v>
      </c>
      <c r="D28" s="109">
        <f>'Area_Milho Safrinha'!D28+'Area_Milho Safra'!D28</f>
        <v>137.4</v>
      </c>
      <c r="E28" s="109">
        <f>'Area_Milho Safrinha'!E28+'Area_Milho Safra'!E28</f>
        <v>160.29999999999998</v>
      </c>
      <c r="F28" s="109">
        <f>'Area_Milho Safrinha'!F28+'Area_Milho Safra'!F28</f>
        <v>145.6</v>
      </c>
      <c r="G28" s="109">
        <f>'Area_Milho Safrinha'!G28+'Area_Milho Safra'!G28</f>
        <v>166.6</v>
      </c>
      <c r="H28" s="109">
        <f>'Area_Milho Safrinha'!H28+'Area_Milho Safra'!H28</f>
        <v>149.69999999999999</v>
      </c>
      <c r="I28" s="109">
        <f>'Area_Milho Safrinha'!I28+'Area_Milho Safra'!I28</f>
        <v>162.30000000000001</v>
      </c>
      <c r="J28" s="109">
        <f>'Area_Milho Safrinha'!J28+'Area_Milho Safra'!J28</f>
        <v>166.2</v>
      </c>
      <c r="K28" s="109">
        <f>'Area_Milho Safrinha'!K28+'Area_Milho Safra'!K28</f>
        <v>149.30000000000001</v>
      </c>
      <c r="L28" s="109">
        <f>'Area_Milho Safrinha'!L28+'Area_Milho Safra'!L28</f>
        <v>165.5</v>
      </c>
      <c r="M28" s="109">
        <f>'Area_Milho Safrinha'!M28+'Area_Milho Safra'!M28</f>
        <v>158.1</v>
      </c>
      <c r="N28" s="109">
        <f>'Area_Milho Safrinha'!N28+'Area_Milho Safra'!N28</f>
        <v>197.10000000000002</v>
      </c>
      <c r="O28" s="109">
        <f>'Area_Milho Safrinha'!O28+'Area_Milho Safra'!O28</f>
        <v>193.20000000000002</v>
      </c>
      <c r="P28" s="109">
        <f>'Area_Milho Safrinha'!P28+'Area_Milho Safra'!P28</f>
        <v>220.2</v>
      </c>
      <c r="Q28" s="109">
        <f>'Area_Milho Safrinha'!Q28+'Area_Milho Safra'!Q28</f>
        <v>247.2</v>
      </c>
      <c r="R28" s="109">
        <f>'Area_Milho Safrinha'!R28+'Area_Milho Safra'!R28</f>
        <v>274.2</v>
      </c>
      <c r="S28" s="109">
        <f>'Area_Milho Safrinha'!S28+'Area_Milho Safra'!S28</f>
        <v>316.2</v>
      </c>
      <c r="T28" s="109">
        <f>'Area_Milho Safrinha'!T28+'Area_Milho Safra'!T28</f>
        <v>348.2</v>
      </c>
      <c r="V28" s="109">
        <f t="shared" si="0"/>
        <v>154.99999999999997</v>
      </c>
    </row>
    <row r="29" spans="1:23" x14ac:dyDescent="0.35">
      <c r="A29" s="105" t="s">
        <v>140</v>
      </c>
      <c r="B29" s="106">
        <f>'Area_Milho Safrinha'!B29+'Area_Milho Safra'!B29</f>
        <v>42.5</v>
      </c>
      <c r="C29" s="106">
        <f>'Area_Milho Safrinha'!C29+'Area_Milho Safra'!C29</f>
        <v>36.6</v>
      </c>
      <c r="D29" s="106">
        <f>'Area_Milho Safrinha'!D29+'Area_Milho Safra'!D29</f>
        <v>37</v>
      </c>
      <c r="E29" s="106">
        <f>'Area_Milho Safrinha'!E29+'Area_Milho Safra'!E29</f>
        <v>24.3</v>
      </c>
      <c r="F29" s="106">
        <f>'Area_Milho Safrinha'!F29+'Area_Milho Safra'!F29</f>
        <v>24.5</v>
      </c>
      <c r="G29" s="106">
        <f>'Area_Milho Safrinha'!G29+'Area_Milho Safra'!G29</f>
        <v>29</v>
      </c>
      <c r="H29" s="106">
        <f>'Area_Milho Safrinha'!H29+'Area_Milho Safra'!H29</f>
        <v>37.700000000000003</v>
      </c>
      <c r="I29" s="106">
        <f>'Area_Milho Safrinha'!I29+'Area_Milho Safra'!I29</f>
        <v>43.8</v>
      </c>
      <c r="J29" s="106">
        <f>'Area_Milho Safrinha'!J29+'Area_Milho Safra'!J29</f>
        <v>46.1</v>
      </c>
      <c r="K29" s="106">
        <f>'Area_Milho Safrinha'!K29+'Area_Milho Safra'!K29</f>
        <v>46.5</v>
      </c>
      <c r="L29" s="106">
        <f>'Area_Milho Safrinha'!L29+'Area_Milho Safra'!L29</f>
        <v>41.3</v>
      </c>
      <c r="M29" s="106">
        <f>'Area_Milho Safrinha'!M29+'Area_Milho Safra'!M29</f>
        <v>39.6</v>
      </c>
      <c r="N29" s="106">
        <f>'Area_Milho Safrinha'!N29+'Area_Milho Safra'!N29</f>
        <v>34.9</v>
      </c>
      <c r="O29" s="106">
        <f>'Area_Milho Safrinha'!O29+'Area_Milho Safra'!O29</f>
        <v>34.200000000000003</v>
      </c>
      <c r="P29" s="106">
        <f>'Area_Milho Safrinha'!P29+'Area_Milho Safra'!P29</f>
        <v>34.500000000000007</v>
      </c>
      <c r="Q29" s="106">
        <f>'Area_Milho Safrinha'!Q29+'Area_Milho Safra'!Q29</f>
        <v>34.800000000000004</v>
      </c>
      <c r="R29" s="106">
        <f>'Area_Milho Safrinha'!R29+'Area_Milho Safra'!R29</f>
        <v>35.100000000000009</v>
      </c>
      <c r="S29" s="106">
        <f>'Area_Milho Safrinha'!S29+'Area_Milho Safra'!S29</f>
        <v>35.400000000000006</v>
      </c>
      <c r="T29" s="106">
        <f>'Area_Milho Safrinha'!T29+'Area_Milho Safra'!T29</f>
        <v>35.700000000000003</v>
      </c>
      <c r="V29" s="107">
        <f t="shared" si="0"/>
        <v>1.5</v>
      </c>
    </row>
    <row r="30" spans="1:23" x14ac:dyDescent="0.35">
      <c r="A30" s="108" t="s">
        <v>141</v>
      </c>
      <c r="B30" s="109">
        <f>'Area_Milho Safrinha'!B30+'Area_Milho Safra'!B30</f>
        <v>12.9</v>
      </c>
      <c r="C30" s="109">
        <f>'Area_Milho Safrinha'!C30+'Area_Milho Safra'!C30</f>
        <v>12.9</v>
      </c>
      <c r="D30" s="109">
        <f>'Area_Milho Safrinha'!D30+'Area_Milho Safra'!D30</f>
        <v>19.7</v>
      </c>
      <c r="E30" s="109">
        <f>'Area_Milho Safrinha'!E30+'Area_Milho Safra'!E30</f>
        <v>13.8</v>
      </c>
      <c r="F30" s="109">
        <f>'Area_Milho Safrinha'!F30+'Area_Milho Safra'!F30</f>
        <v>12.2</v>
      </c>
      <c r="G30" s="109">
        <f>'Area_Milho Safrinha'!G30+'Area_Milho Safra'!G30</f>
        <v>12.8</v>
      </c>
      <c r="H30" s="109">
        <f>'Area_Milho Safrinha'!H30+'Area_Milho Safra'!H30</f>
        <v>14</v>
      </c>
      <c r="I30" s="109">
        <f>'Area_Milho Safrinha'!I30+'Area_Milho Safra'!I30</f>
        <v>14.4</v>
      </c>
      <c r="J30" s="109">
        <f>'Area_Milho Safrinha'!J30+'Area_Milho Safra'!J30</f>
        <v>12.9</v>
      </c>
      <c r="K30" s="109">
        <f>'Area_Milho Safrinha'!K30+'Area_Milho Safra'!K30</f>
        <v>11</v>
      </c>
      <c r="L30" s="109">
        <f>'Area_Milho Safrinha'!L30+'Area_Milho Safra'!L30</f>
        <v>15.5</v>
      </c>
      <c r="M30" s="109">
        <f>'Area_Milho Safrinha'!M30+'Area_Milho Safra'!M30</f>
        <v>5.4</v>
      </c>
      <c r="N30" s="109">
        <f>'Area_Milho Safrinha'!N30+'Area_Milho Safra'!N30</f>
        <v>12.2</v>
      </c>
      <c r="O30" s="109">
        <f>'Area_Milho Safrinha'!O30+'Area_Milho Safra'!O30</f>
        <v>11.5</v>
      </c>
      <c r="P30" s="109">
        <f>'Area_Milho Safrinha'!P30+'Area_Milho Safra'!P30</f>
        <v>11.55</v>
      </c>
      <c r="Q30" s="109">
        <f>'Area_Milho Safrinha'!Q30+'Area_Milho Safra'!Q30</f>
        <v>11.600000000000001</v>
      </c>
      <c r="R30" s="109">
        <f>'Area_Milho Safrinha'!R30+'Area_Milho Safra'!R30</f>
        <v>11.650000000000002</v>
      </c>
      <c r="S30" s="109">
        <f>'Area_Milho Safrinha'!S30+'Area_Milho Safra'!S30</f>
        <v>11.7</v>
      </c>
      <c r="T30" s="109">
        <f>'Area_Milho Safrinha'!T30+'Area_Milho Safra'!T30</f>
        <v>11.75</v>
      </c>
      <c r="V30" s="109">
        <f t="shared" si="0"/>
        <v>0.25</v>
      </c>
    </row>
    <row r="31" spans="1:23" x14ac:dyDescent="0.35">
      <c r="A31" s="110" t="s">
        <v>142</v>
      </c>
      <c r="B31" s="106">
        <f>'Area_Milho Safrinha'!B31+'Area_Milho Safra'!B31</f>
        <v>13</v>
      </c>
      <c r="C31" s="106">
        <f>'Area_Milho Safrinha'!C31+'Area_Milho Safra'!C31</f>
        <v>12.2</v>
      </c>
      <c r="D31" s="106">
        <f>'Area_Milho Safrinha'!D31+'Area_Milho Safra'!D31</f>
        <v>12.2</v>
      </c>
      <c r="E31" s="106">
        <f>'Area_Milho Safrinha'!E31+'Area_Milho Safra'!E31</f>
        <v>6.4</v>
      </c>
      <c r="F31" s="106">
        <f>'Area_Milho Safrinha'!F31+'Area_Milho Safra'!F31</f>
        <v>6.5</v>
      </c>
      <c r="G31" s="106">
        <f>'Area_Milho Safrinha'!G31+'Area_Milho Safra'!G31</f>
        <v>6.5</v>
      </c>
      <c r="H31" s="106">
        <f>'Area_Milho Safrinha'!H31+'Area_Milho Safra'!H31</f>
        <v>6.5</v>
      </c>
      <c r="I31" s="106">
        <f>'Area_Milho Safrinha'!I31+'Area_Milho Safra'!I31</f>
        <v>6.5</v>
      </c>
      <c r="J31" s="106">
        <f>'Area_Milho Safrinha'!J31+'Area_Milho Safra'!J31</f>
        <v>6.5</v>
      </c>
      <c r="K31" s="106">
        <f>'Area_Milho Safrinha'!K31+'Area_Milho Safra'!K31</f>
        <v>6.2</v>
      </c>
      <c r="L31" s="106">
        <f>'Area_Milho Safrinha'!L31+'Area_Milho Safra'!L31</f>
        <v>6.2</v>
      </c>
      <c r="M31" s="106">
        <f>'Area_Milho Safrinha'!M31+'Area_Milho Safra'!M31</f>
        <v>4.5999999999999996</v>
      </c>
      <c r="N31" s="106">
        <f>'Area_Milho Safrinha'!N31+'Area_Milho Safra'!N31</f>
        <v>8.1</v>
      </c>
      <c r="O31" s="106">
        <f>'Area_Milho Safrinha'!O31+'Area_Milho Safra'!O31</f>
        <v>8.1</v>
      </c>
      <c r="P31" s="106">
        <f>'Area_Milho Safrinha'!P31+'Area_Milho Safra'!P31</f>
        <v>8.1499999999999986</v>
      </c>
      <c r="Q31" s="106">
        <f>'Area_Milho Safrinha'!Q31+'Area_Milho Safra'!Q31</f>
        <v>8.1999999999999993</v>
      </c>
      <c r="R31" s="106">
        <f>'Area_Milho Safrinha'!R31+'Area_Milho Safra'!R31</f>
        <v>8.25</v>
      </c>
      <c r="S31" s="106">
        <f>'Area_Milho Safrinha'!S31+'Area_Milho Safra'!S31</f>
        <v>8.3000000000000007</v>
      </c>
      <c r="T31" s="106">
        <f>'Area_Milho Safrinha'!T31+'Area_Milho Safra'!T31</f>
        <v>8.35</v>
      </c>
      <c r="V31" s="107">
        <f t="shared" si="0"/>
        <v>0.25</v>
      </c>
    </row>
    <row r="32" spans="1:23" ht="15" thickBot="1" x14ac:dyDescent="0.4">
      <c r="A32" s="111" t="s">
        <v>143</v>
      </c>
      <c r="B32" s="112">
        <f>'Area_Milho Safrinha'!B32+'Area_Milho Safra'!B32</f>
        <v>12208.199999999999</v>
      </c>
      <c r="C32" s="112">
        <f>'Area_Milho Safrinha'!C32+'Area_Milho Safra'!C32</f>
        <v>12963.900000000005</v>
      </c>
      <c r="D32" s="112">
        <f>'Area_Milho Safrinha'!D32+'Area_Milho Safra'!D32</f>
        <v>14054.900000000003</v>
      </c>
      <c r="E32" s="112">
        <f>'Area_Milho Safrinha'!E32+'Area_Milho Safra'!E32</f>
        <v>14765.7</v>
      </c>
      <c r="F32" s="112">
        <f>'Area_Milho Safrinha'!F32+'Area_Milho Safra'!F32</f>
        <v>14171.800000000001</v>
      </c>
      <c r="G32" s="112">
        <f>'Area_Milho Safrinha'!G32+'Area_Milho Safra'!G32</f>
        <v>13073.9</v>
      </c>
      <c r="H32" s="112">
        <f>'Area_Milho Safrinha'!H32+'Area_Milho Safra'!H32</f>
        <v>13806.1</v>
      </c>
      <c r="I32" s="112">
        <f>'Area_Milho Safrinha'!I32+'Area_Milho Safra'!I32</f>
        <v>15178.1</v>
      </c>
      <c r="J32" s="112">
        <f>'Area_Milho Safrinha'!J32+'Area_Milho Safra'!J32</f>
        <v>15829.300000000003</v>
      </c>
      <c r="K32" s="112">
        <f>'Area_Milho Safrinha'!K32+'Area_Milho Safra'!K32</f>
        <v>15828.900000000001</v>
      </c>
      <c r="L32" s="112">
        <f>'Area_Milho Safrinha'!L32+'Area_Milho Safra'!L32</f>
        <v>15692.900000000001</v>
      </c>
      <c r="M32" s="112">
        <f>'Area_Milho Safrinha'!M32+'Area_Milho Safra'!M32</f>
        <v>16254.82</v>
      </c>
      <c r="N32" s="112">
        <f>'Area_Milho Safrinha'!N32+'Area_Milho Safra'!N32</f>
        <v>17512.82</v>
      </c>
      <c r="O32" s="112">
        <f>'Area_Milho Safrinha'!O32+'Area_Milho Safra'!O32</f>
        <v>16889.87</v>
      </c>
      <c r="P32" s="112">
        <f>'Area_Milho Safrinha'!P32+'Area_Milho Safra'!P32</f>
        <v>17737.52</v>
      </c>
      <c r="Q32" s="112">
        <f>'Area_Milho Safrinha'!Q32+'Area_Milho Safra'!Q32</f>
        <v>18649.920000000002</v>
      </c>
      <c r="R32" s="112">
        <f>'Area_Milho Safrinha'!R32+'Area_Milho Safra'!R32</f>
        <v>19778.945</v>
      </c>
      <c r="S32" s="112">
        <f>'Area_Milho Safrinha'!S32+'Area_Milho Safra'!S32</f>
        <v>20981.095000000001</v>
      </c>
      <c r="T32" s="112">
        <f>'Area_Milho Safrinha'!T32+'Area_Milho Safra'!T32</f>
        <v>22035.370000000003</v>
      </c>
      <c r="V32" s="112">
        <f t="shared" si="0"/>
        <v>5145.5000000000036</v>
      </c>
    </row>
    <row r="34" spans="1:22" x14ac:dyDescent="0.35">
      <c r="A34" s="99"/>
      <c r="B34" s="224" t="s">
        <v>144</v>
      </c>
      <c r="C34" s="225"/>
      <c r="D34" s="225"/>
      <c r="E34" s="225"/>
      <c r="F34" s="225"/>
      <c r="G34" s="225"/>
      <c r="H34" s="225"/>
      <c r="I34" s="225"/>
      <c r="J34" s="225"/>
      <c r="K34" s="225"/>
      <c r="L34" s="225"/>
      <c r="M34" s="225"/>
      <c r="N34" s="225"/>
      <c r="O34" s="225"/>
      <c r="P34" s="225"/>
      <c r="Q34" s="225"/>
      <c r="R34" s="225"/>
      <c r="S34" s="100"/>
      <c r="T34" s="100"/>
      <c r="U34" s="100"/>
      <c r="V34" s="100"/>
    </row>
    <row r="35" spans="1:22" x14ac:dyDescent="0.35">
      <c r="A35" s="102" t="s">
        <v>104</v>
      </c>
      <c r="B35" s="103" t="s">
        <v>105</v>
      </c>
      <c r="C35" s="103" t="s">
        <v>106</v>
      </c>
      <c r="D35" s="103" t="s">
        <v>107</v>
      </c>
      <c r="E35" s="103" t="s">
        <v>108</v>
      </c>
      <c r="F35" s="103" t="s">
        <v>109</v>
      </c>
      <c r="G35" s="103" t="s">
        <v>110</v>
      </c>
      <c r="H35" s="103" t="s">
        <v>111</v>
      </c>
      <c r="I35" s="103" t="s">
        <v>112</v>
      </c>
      <c r="J35" s="103" t="s">
        <v>113</v>
      </c>
      <c r="K35" s="103" t="s">
        <v>114</v>
      </c>
      <c r="L35" s="103" t="s">
        <v>78</v>
      </c>
      <c r="M35" s="103" t="s">
        <v>41</v>
      </c>
      <c r="N35" s="103" t="s">
        <v>71</v>
      </c>
      <c r="O35" s="103" t="s">
        <v>74</v>
      </c>
      <c r="P35" s="103" t="s">
        <v>75</v>
      </c>
      <c r="Q35" s="103" t="s">
        <v>76</v>
      </c>
      <c r="R35" s="103" t="s">
        <v>42</v>
      </c>
      <c r="S35" s="104" t="s">
        <v>72</v>
      </c>
      <c r="T35" s="104" t="s">
        <v>79</v>
      </c>
      <c r="V35" s="104" t="s">
        <v>145</v>
      </c>
    </row>
    <row r="36" spans="1:22" x14ac:dyDescent="0.35">
      <c r="A36" s="105" t="s">
        <v>116</v>
      </c>
      <c r="B36" s="106">
        <f>'Area_Milho Safrinha'!B36+'Area_Milho Safra'!B36</f>
        <v>1570.8951000000002</v>
      </c>
      <c r="C36" s="106">
        <f>'Area_Milho Safrinha'!C36+'Area_Milho Safra'!C36</f>
        <v>4547.8119999999999</v>
      </c>
      <c r="D36" s="106">
        <f>'Area_Milho Safrinha'!D36+'Area_Milho Safra'!D36</f>
        <v>5958.51</v>
      </c>
      <c r="E36" s="106">
        <f>'Area_Milho Safrinha'!E36+'Area_Milho Safra'!E36</f>
        <v>5321.9660000000003</v>
      </c>
      <c r="F36" s="106">
        <f>'Area_Milho Safrinha'!F36+'Area_Milho Safra'!F36</f>
        <v>4248.8100000000004</v>
      </c>
      <c r="G36" s="106">
        <f>'Area_Milho Safrinha'!G36+'Area_Milho Safra'!G36</f>
        <v>5593.86</v>
      </c>
      <c r="H36" s="106">
        <f>'Area_Milho Safrinha'!H36+'Area_Milho Safra'!H36</f>
        <v>5776.2960000000003</v>
      </c>
      <c r="I36" s="106">
        <f>'Area_Milho Safrinha'!I36+'Area_Milho Safra'!I36</f>
        <v>3342.7269999999999</v>
      </c>
      <c r="J36" s="106">
        <f>'Area_Milho Safrinha'!J36+'Area_Milho Safra'!J36</f>
        <v>5383.4930000000004</v>
      </c>
      <c r="K36" s="106">
        <f>'Area_Milho Safrinha'!K36+'Area_Milho Safra'!K36</f>
        <v>5716.9727999999996</v>
      </c>
      <c r="L36" s="106">
        <f>'Area_Milho Safrinha'!L36+'Area_Milho Safra'!L36</f>
        <v>6172.96</v>
      </c>
      <c r="M36" s="106">
        <f>'Area_Milho Safrinha'!M36+'Area_Milho Safra'!M36</f>
        <v>5892.68</v>
      </c>
      <c r="N36" s="106">
        <f>'Area_Milho Safrinha'!N36+'Area_Milho Safra'!N36</f>
        <v>6036.75</v>
      </c>
      <c r="O36" s="106">
        <f>'Area_Milho Safrinha'!O36+'Area_Milho Safra'!O36</f>
        <v>4718.34</v>
      </c>
      <c r="P36" s="106">
        <f>'Area_Milho Safrinha'!P36+'Area_Milho Safra'!P36</f>
        <v>5365.9814179999985</v>
      </c>
      <c r="Q36" s="106">
        <f>'Area_Milho Safrinha'!Q36+'Area_Milho Safra'!Q36</f>
        <v>5289.18068240909</v>
      </c>
      <c r="R36" s="106">
        <f>'Area_Milho Safrinha'!R36+'Area_Milho Safra'!R36</f>
        <v>5269.2770953030295</v>
      </c>
      <c r="S36" s="106">
        <f>'Area_Milho Safrinha'!S36+'Area_Milho Safra'!S36</f>
        <v>5317.8726975909094</v>
      </c>
      <c r="T36" s="106">
        <f>'Area_Milho Safrinha'!T36+'Area_Milho Safra'!T36</f>
        <v>5398.7842210909093</v>
      </c>
      <c r="V36" s="107">
        <f>T36-O36</f>
        <v>680.4442210909092</v>
      </c>
    </row>
    <row r="37" spans="1:22" x14ac:dyDescent="0.35">
      <c r="A37" s="108" t="s">
        <v>117</v>
      </c>
      <c r="B37" s="109">
        <f>'Area_Milho Safrinha'!B37+'Area_Milho Safra'!B37</f>
        <v>2818.3519999999999</v>
      </c>
      <c r="C37" s="109">
        <f>'Area_Milho Safrinha'!C37+'Area_Milho Safra'!C37</f>
        <v>3178.44</v>
      </c>
      <c r="D37" s="109">
        <f>'Area_Milho Safrinha'!D37+'Area_Milho Safra'!D37</f>
        <v>3863.4609999999998</v>
      </c>
      <c r="E37" s="109">
        <f>'Area_Milho Safrinha'!E37+'Area_Milho Safra'!E37</f>
        <v>4089.3653999999997</v>
      </c>
      <c r="F37" s="109">
        <f>'Area_Milho Safrinha'!F37+'Area_Milho Safra'!F37</f>
        <v>3265.1876600000005</v>
      </c>
      <c r="G37" s="109">
        <f>'Area_Milho Safrinha'!G37+'Area_Milho Safra'!G37</f>
        <v>3798.4</v>
      </c>
      <c r="H37" s="109">
        <f>'Area_Milho Safrinha'!H37+'Area_Milho Safra'!H37</f>
        <v>3571.5230000000001</v>
      </c>
      <c r="I37" s="109">
        <f>'Area_Milho Safrinha'!I37+'Area_Milho Safra'!I37</f>
        <v>2947.0197000000003</v>
      </c>
      <c r="J37" s="109">
        <f>'Area_Milho Safrinha'!J37+'Area_Milho Safra'!J37</f>
        <v>3359.43</v>
      </c>
      <c r="K37" s="109">
        <f>'Area_Milho Safrinha'!K37+'Area_Milho Safra'!K37</f>
        <v>3484.9814999999999</v>
      </c>
      <c r="L37" s="109">
        <f>'Area_Milho Safrinha'!L37+'Area_Milho Safra'!L37</f>
        <v>3189.125</v>
      </c>
      <c r="M37" s="109">
        <f>'Area_Milho Safrinha'!M37+'Area_Milho Safra'!M37</f>
        <v>2712.1</v>
      </c>
      <c r="N37" s="109">
        <f>'Area_Milho Safrinha'!N37+'Area_Milho Safra'!N37</f>
        <v>3263.2456000000002</v>
      </c>
      <c r="O37" s="109">
        <f>'Area_Milho Safrinha'!O37+'Area_Milho Safra'!O37</f>
        <v>2627.25</v>
      </c>
      <c r="P37" s="109">
        <f>'Area_Milho Safrinha'!P37+'Area_Milho Safra'!P37</f>
        <v>2843.6940283636368</v>
      </c>
      <c r="Q37" s="109">
        <f>'Area_Milho Safrinha'!Q37+'Area_Milho Safra'!Q37</f>
        <v>2675.9339880000007</v>
      </c>
      <c r="R37" s="109">
        <f>'Area_Milho Safrinha'!R37+'Area_Milho Safra'!R37</f>
        <v>2490.0874749090917</v>
      </c>
      <c r="S37" s="109">
        <f>'Area_Milho Safrinha'!S37+'Area_Milho Safra'!S37</f>
        <v>2476.4295193939402</v>
      </c>
      <c r="T37" s="109">
        <f>'Area_Milho Safrinha'!T37+'Area_Milho Safra'!T37</f>
        <v>2505.8187032727278</v>
      </c>
      <c r="V37" s="109">
        <f t="shared" ref="V37:V63" si="1">T37-O37</f>
        <v>-121.43129672727218</v>
      </c>
    </row>
    <row r="38" spans="1:22" x14ac:dyDescent="0.35">
      <c r="A38" s="105" t="s">
        <v>118</v>
      </c>
      <c r="B38" s="106">
        <f>'Area_Milho Safrinha'!B38+'Area_Milho Safra'!B38</f>
        <v>8414.3578999999991</v>
      </c>
      <c r="C38" s="106">
        <f>'Area_Milho Safrinha'!C38+'Area_Milho Safra'!C38</f>
        <v>11172.987999999999</v>
      </c>
      <c r="D38" s="106">
        <f>'Area_Milho Safrinha'!D38+'Area_Milho Safra'!D38</f>
        <v>13851.355</v>
      </c>
      <c r="E38" s="106">
        <f>'Area_Milho Safrinha'!E38+'Area_Milho Safra'!E38</f>
        <v>15368.2618</v>
      </c>
      <c r="F38" s="106">
        <f>'Area_Milho Safrinha'!F38+'Area_Milho Safra'!F38</f>
        <v>11100.7844</v>
      </c>
      <c r="G38" s="106">
        <f>'Area_Milho Safrinha'!G38+'Area_Milho Safra'!G38</f>
        <v>13443.288</v>
      </c>
      <c r="H38" s="106">
        <f>'Area_Milho Safrinha'!H38+'Area_Milho Safra'!H38</f>
        <v>12247.722</v>
      </c>
      <c r="I38" s="106">
        <f>'Area_Milho Safrinha'!I38+'Area_Milho Safra'!I38</f>
        <v>16757.0959</v>
      </c>
      <c r="J38" s="106">
        <f>'Area_Milho Safrinha'!J38+'Area_Milho Safra'!J38</f>
        <v>17642.427800000001</v>
      </c>
      <c r="K38" s="106">
        <f>'Area_Milho Safrinha'!K38+'Area_Milho Safra'!K38</f>
        <v>15671.761200000001</v>
      </c>
      <c r="L38" s="106">
        <f>'Area_Milho Safrinha'!L38+'Area_Milho Safra'!L38</f>
        <v>15862.914500000001</v>
      </c>
      <c r="M38" s="106">
        <f>'Area_Milho Safrinha'!M38+'Area_Milho Safra'!M38</f>
        <v>14484.882600000001</v>
      </c>
      <c r="N38" s="106">
        <f>'Area_Milho Safrinha'!N38+'Area_Milho Safra'!N38</f>
        <v>17837.811900000001</v>
      </c>
      <c r="O38" s="106">
        <f>'Area_Milho Safrinha'!O38+'Area_Milho Safra'!O38</f>
        <v>15185.003999999999</v>
      </c>
      <c r="P38" s="106">
        <f>'Area_Milho Safrinha'!P38+'Area_Milho Safra'!P38</f>
        <v>17033.715270666667</v>
      </c>
      <c r="Q38" s="106">
        <f>'Area_Milho Safrinha'!Q38+'Area_Milho Safra'!Q38</f>
        <v>18275.542185155842</v>
      </c>
      <c r="R38" s="106">
        <f>'Area_Milho Safrinha'!R38+'Area_Milho Safra'!R38</f>
        <v>18482.623054969696</v>
      </c>
      <c r="S38" s="106">
        <f>'Area_Milho Safrinha'!S38+'Area_Milho Safra'!S38</f>
        <v>19082.468017575757</v>
      </c>
      <c r="T38" s="106">
        <f>'Area_Milho Safrinha'!T38+'Area_Milho Safra'!T38</f>
        <v>19560.250716545452</v>
      </c>
      <c r="V38" s="107">
        <f t="shared" si="1"/>
        <v>4375.2467165454527</v>
      </c>
    </row>
    <row r="39" spans="1:22" x14ac:dyDescent="0.35">
      <c r="A39" s="108" t="s">
        <v>119</v>
      </c>
      <c r="B39" s="109">
        <f>'Area_Milho Safrinha'!B39+'Area_Milho Safra'!B39</f>
        <v>3984.4859999999999</v>
      </c>
      <c r="C39" s="109">
        <f>'Area_Milho Safrinha'!C39+'Area_Milho Safra'!C39</f>
        <v>4260.8940000000002</v>
      </c>
      <c r="D39" s="109">
        <f>'Area_Milho Safrinha'!D39+'Area_Milho Safra'!D39</f>
        <v>3982.23</v>
      </c>
      <c r="E39" s="109">
        <f>'Area_Milho Safrinha'!E39+'Area_Milho Safra'!E39</f>
        <v>4673.3500000000004</v>
      </c>
      <c r="F39" s="109">
        <f>'Area_Milho Safrinha'!F39+'Area_Milho Safra'!F39</f>
        <v>4274.2390000000005</v>
      </c>
      <c r="G39" s="109">
        <f>'Area_Milho Safrinha'!G39+'Area_Milho Safra'!G39</f>
        <v>4540.2916000000005</v>
      </c>
      <c r="H39" s="109">
        <f>'Area_Milho Safrinha'!H39+'Area_Milho Safra'!H39</f>
        <v>4326.9582</v>
      </c>
      <c r="I39" s="109">
        <f>'Area_Milho Safrinha'!I39+'Area_Milho Safra'!I39</f>
        <v>4901.24</v>
      </c>
      <c r="J39" s="109">
        <f>'Area_Milho Safrinha'!J39+'Area_Milho Safra'!J39</f>
        <v>5150.84</v>
      </c>
      <c r="K39" s="109">
        <f>'Area_Milho Safrinha'!K39+'Area_Milho Safra'!K39</f>
        <v>3714.5625</v>
      </c>
      <c r="L39" s="109">
        <f>'Area_Milho Safrinha'!L39+'Area_Milho Safra'!L39</f>
        <v>4166.2224000000006</v>
      </c>
      <c r="M39" s="109">
        <f>'Area_Milho Safrinha'!M39+'Area_Milho Safra'!M39</f>
        <v>3828.5361000000003</v>
      </c>
      <c r="N39" s="109">
        <f>'Area_Milho Safrinha'!N39+'Area_Milho Safra'!N39</f>
        <v>4883.3019000000004</v>
      </c>
      <c r="O39" s="109">
        <f>'Area_Milho Safrinha'!O39+'Area_Milho Safra'!O39</f>
        <v>4654.9120999999996</v>
      </c>
      <c r="P39" s="109">
        <f>'Area_Milho Safrinha'!P39+'Area_Milho Safra'!P39</f>
        <v>5017.6550287842056</v>
      </c>
      <c r="Q39" s="109">
        <f>'Area_Milho Safrinha'!Q39+'Area_Milho Safra'!Q39</f>
        <v>5401.2579336785138</v>
      </c>
      <c r="R39" s="109">
        <f>'Area_Milho Safrinha'!R39+'Area_Milho Safra'!R39</f>
        <v>5936.4519244545654</v>
      </c>
      <c r="S39" s="109">
        <f>'Area_Milho Safrinha'!S39+'Area_Milho Safra'!S39</f>
        <v>6281.4027704904893</v>
      </c>
      <c r="T39" s="109">
        <f>'Area_Milho Safrinha'!T39+'Area_Milho Safra'!T39</f>
        <v>6648.8590577783852</v>
      </c>
      <c r="V39" s="109">
        <f t="shared" si="1"/>
        <v>1993.9469577783857</v>
      </c>
    </row>
    <row r="40" spans="1:22" x14ac:dyDescent="0.35">
      <c r="A40" s="105" t="s">
        <v>120</v>
      </c>
      <c r="B40" s="106">
        <f>'Area_Milho Safrinha'!B40+'Area_Milho Safra'!B40</f>
        <v>26.448</v>
      </c>
      <c r="C40" s="106">
        <f>'Area_Milho Safrinha'!C40+'Area_Milho Safra'!C40</f>
        <v>26.64</v>
      </c>
      <c r="D40" s="106">
        <f>'Area_Milho Safrinha'!D40+'Area_Milho Safra'!D40</f>
        <v>23.54</v>
      </c>
      <c r="E40" s="106">
        <f>'Area_Milho Safrinha'!E40+'Area_Milho Safra'!E40</f>
        <v>19.780200000000001</v>
      </c>
      <c r="F40" s="106">
        <f>'Area_Milho Safrinha'!F40+'Area_Milho Safra'!F40</f>
        <v>20.3765</v>
      </c>
      <c r="G40" s="106">
        <f>'Area_Milho Safrinha'!G40+'Area_Milho Safra'!G40</f>
        <v>17.548999999999999</v>
      </c>
      <c r="H40" s="106">
        <f>'Area_Milho Safrinha'!H40+'Area_Milho Safra'!H40</f>
        <v>16.924824000000001</v>
      </c>
      <c r="I40" s="106">
        <f>'Area_Milho Safrinha'!I40+'Area_Milho Safra'!I40</f>
        <v>14.8535</v>
      </c>
      <c r="J40" s="106">
        <f>'Area_Milho Safrinha'!J40+'Area_Milho Safra'!J40</f>
        <v>13.275</v>
      </c>
      <c r="K40" s="106">
        <f>'Area_Milho Safrinha'!K40+'Area_Milho Safra'!K40</f>
        <v>10.2608</v>
      </c>
      <c r="L40" s="106">
        <f>'Area_Milho Safrinha'!L40+'Area_Milho Safra'!L40</f>
        <v>6.2243999999999993</v>
      </c>
      <c r="M40" s="106">
        <f>'Area_Milho Safrinha'!M40+'Area_Milho Safra'!M40</f>
        <v>5.2</v>
      </c>
      <c r="N40" s="106">
        <f>'Area_Milho Safrinha'!N40+'Area_Milho Safra'!N40</f>
        <v>6.2963999999999993</v>
      </c>
      <c r="O40" s="106">
        <f>'Area_Milho Safrinha'!O40+'Area_Milho Safra'!O40</f>
        <v>7.6494</v>
      </c>
      <c r="P40" s="106">
        <f>'Area_Milho Safrinha'!P40+'Area_Milho Safra'!P40</f>
        <v>7.8506997999999975</v>
      </c>
      <c r="Q40" s="106">
        <f>'Area_Milho Safrinha'!Q40+'Area_Milho Safra'!Q40</f>
        <v>7.8350795999999994</v>
      </c>
      <c r="R40" s="106">
        <f>'Area_Milho Safrinha'!R40+'Area_Milho Safra'!R40</f>
        <v>7.8194593999999986</v>
      </c>
      <c r="S40" s="106">
        <f>'Area_Milho Safrinha'!S40+'Area_Milho Safra'!S40</f>
        <v>7.8038391999999996</v>
      </c>
      <c r="T40" s="106">
        <f>'Area_Milho Safrinha'!T40+'Area_Milho Safra'!T40</f>
        <v>7.7882189999999989</v>
      </c>
      <c r="V40" s="107">
        <f t="shared" si="1"/>
        <v>0.13881899999999892</v>
      </c>
    </row>
    <row r="41" spans="1:22" x14ac:dyDescent="0.35">
      <c r="A41" s="108" t="s">
        <v>121</v>
      </c>
      <c r="B41" s="109">
        <f>'Area_Milho Safrinha'!B41+'Area_Milho Safra'!B41</f>
        <v>6172.335</v>
      </c>
      <c r="C41" s="109">
        <f>'Area_Milho Safrinha'!C41+'Area_Milho Safra'!C41</f>
        <v>5280.7979999999998</v>
      </c>
      <c r="D41" s="109">
        <f>'Area_Milho Safrinha'!D41+'Area_Milho Safra'!D41</f>
        <v>6256.7719999999999</v>
      </c>
      <c r="E41" s="109">
        <f>'Area_Milho Safrinha'!E41+'Area_Milho Safra'!E41</f>
        <v>6629.13537</v>
      </c>
      <c r="F41" s="109">
        <f>'Area_Milho Safrinha'!F41+'Area_Milho Safra'!F41</f>
        <v>6543.5134000000007</v>
      </c>
      <c r="G41" s="109">
        <f>'Area_Milho Safrinha'!G41+'Area_Milho Safra'!G41</f>
        <v>6083.6271999999999</v>
      </c>
      <c r="H41" s="109">
        <f>'Area_Milho Safrinha'!H41+'Area_Milho Safra'!H41</f>
        <v>6526.7244000000001</v>
      </c>
      <c r="I41" s="109">
        <f>'Area_Milho Safrinha'!I41+'Area_Milho Safra'!I41</f>
        <v>7807.3694000000005</v>
      </c>
      <c r="J41" s="109">
        <f>'Area_Milho Safrinha'!J41+'Area_Milho Safra'!J41</f>
        <v>7452.1712000000007</v>
      </c>
      <c r="K41" s="109">
        <f>'Area_Milho Safrinha'!K41+'Area_Milho Safra'!K41</f>
        <v>6942.96</v>
      </c>
      <c r="L41" s="109">
        <f>'Area_Milho Safrinha'!L41+'Area_Milho Safra'!L41</f>
        <v>6864.4920000000002</v>
      </c>
      <c r="M41" s="109">
        <f>'Area_Milho Safrinha'!M41+'Area_Milho Safra'!M41</f>
        <v>5921.0010000000002</v>
      </c>
      <c r="N41" s="109">
        <f>'Area_Milho Safrinha'!N41+'Area_Milho Safra'!N41</f>
        <v>7520.8627999999999</v>
      </c>
      <c r="O41" s="109">
        <f>'Area_Milho Safrinha'!O41+'Area_Milho Safra'!O41</f>
        <v>6739.7520000000004</v>
      </c>
      <c r="P41" s="109">
        <f>'Area_Milho Safrinha'!P41+'Area_Milho Safra'!P41</f>
        <v>6854.3858649696967</v>
      </c>
      <c r="Q41" s="109">
        <f>'Area_Milho Safrinha'!Q41+'Area_Milho Safra'!Q41</f>
        <v>7221.9835511861475</v>
      </c>
      <c r="R41" s="109">
        <f>'Area_Milho Safrinha'!R41+'Area_Milho Safra'!R41</f>
        <v>7594.5853049350644</v>
      </c>
      <c r="S41" s="109">
        <f>'Area_Milho Safrinha'!S41+'Area_Milho Safra'!S41</f>
        <v>7960.9321634458884</v>
      </c>
      <c r="T41" s="109">
        <f>'Area_Milho Safrinha'!T41+'Area_Milho Safra'!T41</f>
        <v>8275.8697938181813</v>
      </c>
      <c r="V41" s="109">
        <f t="shared" si="1"/>
        <v>1536.1177938181809</v>
      </c>
    </row>
    <row r="42" spans="1:22" x14ac:dyDescent="0.35">
      <c r="A42" s="110" t="s">
        <v>122</v>
      </c>
      <c r="B42" s="106">
        <f>'Area_Milho Safrinha'!B42+'Area_Milho Safra'!B42</f>
        <v>119.6</v>
      </c>
      <c r="C42" s="106">
        <f>'Area_Milho Safrinha'!C42+'Area_Milho Safra'!C42</f>
        <v>83.58</v>
      </c>
      <c r="D42" s="106">
        <f>'Area_Milho Safrinha'!D42+'Area_Milho Safra'!D42</f>
        <v>90.72</v>
      </c>
      <c r="E42" s="106">
        <f>'Area_Milho Safrinha'!E42+'Area_Milho Safra'!E42</f>
        <v>95.295199999999994</v>
      </c>
      <c r="F42" s="106">
        <f>'Area_Milho Safrinha'!F42+'Area_Milho Safra'!F42</f>
        <v>96.857600000000005</v>
      </c>
      <c r="G42" s="106">
        <f>'Area_Milho Safrinha'!G42+'Area_Milho Safra'!G42</f>
        <v>74.209500000000006</v>
      </c>
      <c r="H42" s="106">
        <f>'Area_Milho Safrinha'!H42+'Area_Milho Safra'!H42</f>
        <v>81.668300000000002</v>
      </c>
      <c r="I42" s="106">
        <f>'Area_Milho Safrinha'!I42+'Area_Milho Safra'!I42</f>
        <v>76.513499999999993</v>
      </c>
      <c r="J42" s="106">
        <f>'Area_Milho Safrinha'!J42+'Area_Milho Safra'!J42</f>
        <v>61.3827</v>
      </c>
      <c r="K42" s="106">
        <f>'Area_Milho Safrinha'!K42+'Area_Milho Safra'!K42</f>
        <v>60.455300000000001</v>
      </c>
      <c r="L42" s="106">
        <f>'Area_Milho Safrinha'!L42+'Area_Milho Safra'!L42</f>
        <v>24.261400000000002</v>
      </c>
      <c r="M42" s="106">
        <f>'Area_Milho Safrinha'!M42+'Area_Milho Safra'!M42</f>
        <v>39.576000000000001</v>
      </c>
      <c r="N42" s="106">
        <f>'Area_Milho Safrinha'!N42+'Area_Milho Safra'!N42</f>
        <v>37.382400000000004</v>
      </c>
      <c r="O42" s="106">
        <f>'Area_Milho Safrinha'!O42+'Area_Milho Safra'!O42</f>
        <v>37.648000000000003</v>
      </c>
      <c r="P42" s="106">
        <f>'Area_Milho Safrinha'!P42+'Area_Milho Safra'!P42</f>
        <v>36.816000000000003</v>
      </c>
      <c r="Q42" s="106">
        <f>'Area_Milho Safrinha'!Q42+'Area_Milho Safra'!Q42</f>
        <v>36.816000000000003</v>
      </c>
      <c r="R42" s="106">
        <f>'Area_Milho Safrinha'!R42+'Area_Milho Safra'!R42</f>
        <v>36.816000000000003</v>
      </c>
      <c r="S42" s="106">
        <f>'Area_Milho Safrinha'!S42+'Area_Milho Safra'!S42</f>
        <v>36.816000000000003</v>
      </c>
      <c r="T42" s="106">
        <f>'Area_Milho Safrinha'!T42+'Area_Milho Safra'!T42</f>
        <v>36.816000000000003</v>
      </c>
      <c r="V42" s="107">
        <f t="shared" si="1"/>
        <v>-0.83200000000000074</v>
      </c>
    </row>
    <row r="43" spans="1:22" x14ac:dyDescent="0.35">
      <c r="A43" s="108" t="s">
        <v>123</v>
      </c>
      <c r="B43" s="109">
        <f>'Area_Milho Safrinha'!B43+'Area_Milho Safra'!B43</f>
        <v>1396.9259999999999</v>
      </c>
      <c r="C43" s="109">
        <f>'Area_Milho Safrinha'!C43+'Area_Milho Safra'!C43</f>
        <v>2241</v>
      </c>
      <c r="D43" s="109">
        <f>'Area_Milho Safrinha'!D43+'Area_Milho Safra'!D43</f>
        <v>2951.4059999999999</v>
      </c>
      <c r="E43" s="109">
        <f>'Area_Milho Safrinha'!E43+'Area_Milho Safra'!E43</f>
        <v>3524.3425000000002</v>
      </c>
      <c r="F43" s="109">
        <f>'Area_Milho Safrinha'!F43+'Area_Milho Safra'!F43</f>
        <v>2311.9034999999999</v>
      </c>
      <c r="G43" s="109">
        <f>'Area_Milho Safrinha'!G43+'Area_Milho Safra'!G43</f>
        <v>3737.2624999999998</v>
      </c>
      <c r="H43" s="109">
        <f>'Area_Milho Safrinha'!H43+'Area_Milho Safra'!H43</f>
        <v>3423.172</v>
      </c>
      <c r="I43" s="109">
        <f>'Area_Milho Safrinha'!I43+'Area_Milho Safra'!I43</f>
        <v>6576.3678</v>
      </c>
      <c r="J43" s="109">
        <f>'Area_Milho Safrinha'!J43+'Area_Milho Safra'!J43</f>
        <v>7820.7000000000007</v>
      </c>
      <c r="K43" s="109">
        <f>'Area_Milho Safrinha'!K43+'Area_Milho Safra'!K43</f>
        <v>8179.5999999999995</v>
      </c>
      <c r="L43" s="109">
        <f>'Area_Milho Safrinha'!L43+'Area_Milho Safra'!L43</f>
        <v>9282.85</v>
      </c>
      <c r="M43" s="109">
        <f>'Area_Milho Safrinha'!M43+'Area_Milho Safra'!M43</f>
        <v>6269.5349999999999</v>
      </c>
      <c r="N43" s="109">
        <f>'Area_Milho Safrinha'!N43+'Area_Milho Safra'!N43</f>
        <v>9870.5740000000005</v>
      </c>
      <c r="O43" s="109">
        <f>'Area_Milho Safrinha'!O43+'Area_Milho Safra'!O43</f>
        <v>8866.19</v>
      </c>
      <c r="P43" s="109">
        <f>'Area_Milho Safrinha'!P43+'Area_Milho Safra'!P43</f>
        <v>10903.42941663989</v>
      </c>
      <c r="Q43" s="109">
        <f>'Area_Milho Safrinha'!Q43+'Area_Milho Safra'!Q43</f>
        <v>12127.354035149461</v>
      </c>
      <c r="R43" s="109">
        <f>'Area_Milho Safrinha'!R43+'Area_Milho Safra'!R43</f>
        <v>13403.755622195384</v>
      </c>
      <c r="S43" s="109">
        <f>'Area_Milho Safrinha'!S43+'Area_Milho Safra'!S43</f>
        <v>14716.941116809754</v>
      </c>
      <c r="T43" s="109">
        <f>'Area_Milho Safrinha'!T43+'Area_Milho Safra'!T43</f>
        <v>15806.351420786657</v>
      </c>
      <c r="V43" s="109">
        <f t="shared" si="1"/>
        <v>6940.1614207866569</v>
      </c>
    </row>
    <row r="44" spans="1:22" x14ac:dyDescent="0.35">
      <c r="A44" s="105" t="s">
        <v>124</v>
      </c>
      <c r="B44" s="106">
        <f>'Area_Milho Safrinha'!B44+'Area_Milho Safra'!B44</f>
        <v>3384.3739999999998</v>
      </c>
      <c r="C44" s="106">
        <f>'Area_Milho Safrinha'!C44+'Area_Milho Safra'!C44</f>
        <v>4028.24</v>
      </c>
      <c r="D44" s="106">
        <f>'Area_Milho Safrinha'!D44+'Area_Milho Safra'!D44</f>
        <v>5864.9160000000002</v>
      </c>
      <c r="E44" s="106">
        <f>'Area_Milho Safrinha'!E44+'Area_Milho Safra'!E44</f>
        <v>7806.8305799999998</v>
      </c>
      <c r="F44" s="106">
        <f>'Area_Milho Safrinha'!F44+'Area_Milho Safra'!F44</f>
        <v>8081.7425000000003</v>
      </c>
      <c r="G44" s="106">
        <f>'Area_Milho Safrinha'!G44+'Area_Milho Safra'!G44</f>
        <v>8118.0902999999998</v>
      </c>
      <c r="H44" s="106">
        <f>'Area_Milho Safrinha'!H44+'Area_Milho Safra'!H44</f>
        <v>7619.7129000000004</v>
      </c>
      <c r="I44" s="106">
        <f>'Area_Milho Safrinha'!I44+'Area_Milho Safra'!I44</f>
        <v>15610.354499999999</v>
      </c>
      <c r="J44" s="106">
        <f>'Area_Milho Safrinha'!J44+'Area_Milho Safra'!J44</f>
        <v>19892.970399999998</v>
      </c>
      <c r="K44" s="106">
        <f>'Area_Milho Safrinha'!K44+'Area_Milho Safra'!K44</f>
        <v>18049.413399999998</v>
      </c>
      <c r="L44" s="106">
        <f>'Area_Milho Safrinha'!L44+'Area_Milho Safra'!L44</f>
        <v>20763.400399999999</v>
      </c>
      <c r="M44" s="106">
        <f>'Area_Milho Safrinha'!M44+'Area_Milho Safra'!M44</f>
        <v>17544.799759999998</v>
      </c>
      <c r="N44" s="106">
        <f>'Area_Milho Safrinha'!N44+'Area_Milho Safra'!N44</f>
        <v>29749.879520000002</v>
      </c>
      <c r="O44" s="106">
        <f>'Area_Milho Safrinha'!O44+'Area_Milho Safra'!O44</f>
        <v>27173.884799999996</v>
      </c>
      <c r="P44" s="106">
        <f>'Area_Milho Safrinha'!P44+'Area_Milho Safra'!P44</f>
        <v>29513.535978134631</v>
      </c>
      <c r="Q44" s="106">
        <f>'Area_Milho Safrinha'!Q44+'Area_Milho Safra'!Q44</f>
        <v>33174.17688775064</v>
      </c>
      <c r="R44" s="106">
        <f>'Area_Milho Safrinha'!R44+'Area_Milho Safra'!R44</f>
        <v>37624.814337933763</v>
      </c>
      <c r="S44" s="106">
        <f>'Area_Milho Safrinha'!S44+'Area_Milho Safra'!S44</f>
        <v>42247.783142034816</v>
      </c>
      <c r="T44" s="106">
        <f>'Area_Milho Safrinha'!T44+'Area_Milho Safra'!T44</f>
        <v>46658.950033577348</v>
      </c>
      <c r="V44" s="107">
        <f t="shared" si="1"/>
        <v>19485.065233577352</v>
      </c>
    </row>
    <row r="45" spans="1:22" x14ac:dyDescent="0.35">
      <c r="A45" s="108" t="s">
        <v>125</v>
      </c>
      <c r="B45" s="109">
        <f>'Area_Milho Safrinha'!B45+'Area_Milho Safra'!B45</f>
        <v>2814.7965000000004</v>
      </c>
      <c r="C45" s="109">
        <f>'Area_Milho Safrinha'!C45+'Area_Milho Safra'!C45</f>
        <v>3088.7699999999995</v>
      </c>
      <c r="D45" s="109">
        <f>'Area_Milho Safrinha'!D45+'Area_Milho Safra'!D45</f>
        <v>3887.5424999999996</v>
      </c>
      <c r="E45" s="109">
        <f>'Area_Milho Safrinha'!E45+'Area_Milho Safra'!E45</f>
        <v>5031.0897999999997</v>
      </c>
      <c r="F45" s="109">
        <f>'Area_Milho Safrinha'!F45+'Area_Milho Safra'!F45</f>
        <v>4898.9035999999996</v>
      </c>
      <c r="G45" s="109">
        <f>'Area_Milho Safrinha'!G45+'Area_Milho Safra'!G45</f>
        <v>4795.9549999999999</v>
      </c>
      <c r="H45" s="109">
        <f>'Area_Milho Safrinha'!H45+'Area_Milho Safra'!H45</f>
        <v>6009.83</v>
      </c>
      <c r="I45" s="109">
        <f>'Area_Milho Safrinha'!I45+'Area_Milho Safra'!I45</f>
        <v>8575.8678</v>
      </c>
      <c r="J45" s="109">
        <f>'Area_Milho Safrinha'!J45+'Area_Milho Safra'!J45</f>
        <v>7696.0860000000011</v>
      </c>
      <c r="K45" s="109">
        <f>'Area_Milho Safrinha'!K45+'Area_Milho Safra'!K45</f>
        <v>7999.0990000000002</v>
      </c>
      <c r="L45" s="109">
        <f>'Area_Milho Safrinha'!L45+'Area_Milho Safra'!L45</f>
        <v>8993.8924000000006</v>
      </c>
      <c r="M45" s="109">
        <f>'Area_Milho Safrinha'!M45+'Area_Milho Safra'!M45</f>
        <v>6430.5339000000004</v>
      </c>
      <c r="N45" s="109">
        <f>'Area_Milho Safrinha'!N45+'Area_Milho Safra'!N45</f>
        <v>9644.2000000000007</v>
      </c>
      <c r="O45" s="109">
        <f>'Area_Milho Safrinha'!O45+'Area_Milho Safra'!O45</f>
        <v>8757.09</v>
      </c>
      <c r="P45" s="109">
        <f>'Area_Milho Safrinha'!P45+'Area_Milho Safra'!P45</f>
        <v>10243.278229480518</v>
      </c>
      <c r="Q45" s="109">
        <f>'Area_Milho Safrinha'!Q45+'Area_Milho Safra'!Q45</f>
        <v>11079.181219480521</v>
      </c>
      <c r="R45" s="109">
        <f>'Area_Milho Safrinha'!R45+'Area_Milho Safra'!R45</f>
        <v>12117.15959909091</v>
      </c>
      <c r="S45" s="109">
        <f>'Area_Milho Safrinha'!S45+'Area_Milho Safra'!S45</f>
        <v>12958.746234489798</v>
      </c>
      <c r="T45" s="109">
        <f>'Area_Milho Safrinha'!T45+'Area_Milho Safra'!T45</f>
        <v>13816.754928025886</v>
      </c>
      <c r="V45" s="109">
        <f t="shared" si="1"/>
        <v>5059.6649280258862</v>
      </c>
    </row>
    <row r="46" spans="1:22" x14ac:dyDescent="0.35">
      <c r="A46" s="105" t="s">
        <v>126</v>
      </c>
      <c r="B46" s="106">
        <f>'Area_Milho Safrinha'!B46+'Area_Milho Safra'!B46</f>
        <v>227.03489999999999</v>
      </c>
      <c r="C46" s="106">
        <f>'Area_Milho Safrinha'!C46+'Area_Milho Safra'!C46</f>
        <v>234.15349999999998</v>
      </c>
      <c r="D46" s="106">
        <f>'Area_Milho Safrinha'!D46+'Area_Milho Safra'!D46</f>
        <v>290.26760000000002</v>
      </c>
      <c r="E46" s="106">
        <f>'Area_Milho Safrinha'!E46+'Area_Milho Safra'!E46</f>
        <v>323.97050000000002</v>
      </c>
      <c r="F46" s="106">
        <f>'Area_Milho Safrinha'!F46+'Area_Milho Safra'!F46</f>
        <v>271.64639999999997</v>
      </c>
      <c r="G46" s="106">
        <f>'Area_Milho Safrinha'!G46+'Area_Milho Safra'!G46</f>
        <v>255.36850000000001</v>
      </c>
      <c r="H46" s="106">
        <f>'Area_Milho Safrinha'!H46+'Area_Milho Safra'!H46</f>
        <v>262.94</v>
      </c>
      <c r="I46" s="106">
        <f>'Area_Milho Safrinha'!I46+'Area_Milho Safra'!I46</f>
        <v>353.55840000000001</v>
      </c>
      <c r="J46" s="106">
        <f>'Area_Milho Safrinha'!J46+'Area_Milho Safra'!J46</f>
        <v>500.8374</v>
      </c>
      <c r="K46" s="106">
        <f>'Area_Milho Safrinha'!K46+'Area_Milho Safra'!K46</f>
        <v>825.726</v>
      </c>
      <c r="L46" s="106">
        <f>'Area_Milho Safrinha'!L46+'Area_Milho Safra'!L46</f>
        <v>541.93679999999995</v>
      </c>
      <c r="M46" s="106">
        <f>'Area_Milho Safrinha'!M46+'Area_Milho Safra'!M46</f>
        <v>272.79200000000003</v>
      </c>
      <c r="N46" s="106">
        <f>'Area_Milho Safrinha'!N46+'Area_Milho Safra'!N46</f>
        <v>491.88</v>
      </c>
      <c r="O46" s="106">
        <f>'Area_Milho Safrinha'!O46+'Area_Milho Safra'!O46</f>
        <v>597.32199482142846</v>
      </c>
      <c r="P46" s="106">
        <f>'Area_Milho Safrinha'!P46+'Area_Milho Safra'!P46</f>
        <v>608.1472008441558</v>
      </c>
      <c r="Q46" s="106">
        <f>'Area_Milho Safrinha'!Q46+'Area_Milho Safra'!Q46</f>
        <v>623.55202715909081</v>
      </c>
      <c r="R46" s="106">
        <f>'Area_Milho Safrinha'!R46+'Area_Milho Safra'!R46</f>
        <v>640.09262846320337</v>
      </c>
      <c r="S46" s="106">
        <f>'Area_Milho Safrinha'!S46+'Area_Milho Safra'!S46</f>
        <v>648.83624313902487</v>
      </c>
      <c r="T46" s="106">
        <f>'Area_Milho Safrinha'!T46+'Area_Milho Safra'!T46</f>
        <v>654.28914129662837</v>
      </c>
      <c r="V46" s="107">
        <f t="shared" si="1"/>
        <v>56.967146475199911</v>
      </c>
    </row>
    <row r="47" spans="1:22" x14ac:dyDescent="0.35">
      <c r="A47" s="108" t="s">
        <v>127</v>
      </c>
      <c r="B47" s="109">
        <f>'Area_Milho Safrinha'!B47+'Area_Milho Safra'!B47</f>
        <v>1636.223</v>
      </c>
      <c r="C47" s="109">
        <f>'Area_Milho Safrinha'!C47+'Area_Milho Safra'!C47</f>
        <v>1159.4418000000001</v>
      </c>
      <c r="D47" s="109">
        <f>'Area_Milho Safrinha'!D47+'Area_Milho Safra'!D47</f>
        <v>1696.69</v>
      </c>
      <c r="E47" s="109">
        <f>'Area_Milho Safrinha'!E47+'Area_Milho Safra'!E47</f>
        <v>1966.576</v>
      </c>
      <c r="F47" s="109">
        <f>'Area_Milho Safrinha'!F47+'Area_Milho Safra'!F47</f>
        <v>2005.2251000000001</v>
      </c>
      <c r="G47" s="109">
        <f>'Area_Milho Safrinha'!G47+'Area_Milho Safra'!G47</f>
        <v>2277.0695999999998</v>
      </c>
      <c r="H47" s="109">
        <f>'Area_Milho Safrinha'!H47+'Area_Milho Safra'!H47</f>
        <v>2277.3571000000002</v>
      </c>
      <c r="I47" s="109">
        <f>'Area_Milho Safrinha'!I47+'Area_Milho Safra'!I47</f>
        <v>2174.2916</v>
      </c>
      <c r="J47" s="109">
        <f>'Area_Milho Safrinha'!J47+'Area_Milho Safra'!J47</f>
        <v>1899.3314</v>
      </c>
      <c r="K47" s="109">
        <f>'Area_Milho Safrinha'!K47+'Area_Milho Safra'!K47</f>
        <v>3182.3150000000001</v>
      </c>
      <c r="L47" s="109">
        <f>'Area_Milho Safrinha'!L47+'Area_Milho Safra'!L47</f>
        <v>2773.4250000000002</v>
      </c>
      <c r="M47" s="109">
        <f>'Area_Milho Safrinha'!M47+'Area_Milho Safra'!M47</f>
        <v>1447.9481000000001</v>
      </c>
      <c r="N47" s="109">
        <f>'Area_Milho Safrinha'!N47+'Area_Milho Safra'!N47</f>
        <v>1983.7370000000001</v>
      </c>
      <c r="O47" s="109">
        <f>'Area_Milho Safrinha'!O47+'Area_Milho Safra'!O47</f>
        <v>2199.91</v>
      </c>
      <c r="P47" s="109">
        <f>'Area_Milho Safrinha'!P47+'Area_Milho Safra'!P47</f>
        <v>1781.0849460416666</v>
      </c>
      <c r="Q47" s="109">
        <f>'Area_Milho Safrinha'!Q47+'Area_Milho Safra'!Q47</f>
        <v>1693.7505001136362</v>
      </c>
      <c r="R47" s="109">
        <f>'Area_Milho Safrinha'!R47+'Area_Milho Safra'!R47</f>
        <v>1715.3796367613634</v>
      </c>
      <c r="S47" s="109">
        <f>'Area_Milho Safrinha'!S47+'Area_Milho Safra'!S47</f>
        <v>1725.4522867049754</v>
      </c>
      <c r="T47" s="109">
        <f>'Area_Milho Safrinha'!T47+'Area_Milho Safra'!T47</f>
        <v>1734.7493663152156</v>
      </c>
      <c r="V47" s="109">
        <f t="shared" si="1"/>
        <v>-465.16063368478422</v>
      </c>
    </row>
    <row r="48" spans="1:22" x14ac:dyDescent="0.35">
      <c r="A48" s="105" t="s">
        <v>128</v>
      </c>
      <c r="B48" s="106">
        <f>'Area_Milho Safrinha'!B48+'Area_Milho Safra'!B48</f>
        <v>165.62</v>
      </c>
      <c r="C48" s="106">
        <f>'Area_Milho Safrinha'!C48+'Area_Milho Safra'!C48</f>
        <v>189.791</v>
      </c>
      <c r="D48" s="106">
        <f>'Area_Milho Safrinha'!D48+'Area_Milho Safra'!D48</f>
        <v>197.52360000000002</v>
      </c>
      <c r="E48" s="106">
        <f>'Area_Milho Safrinha'!E48+'Area_Milho Safra'!E48</f>
        <v>451.32979999999998</v>
      </c>
      <c r="F48" s="106">
        <f>'Area_Milho Safrinha'!F48+'Area_Milho Safra'!F48</f>
        <v>614.81200000000001</v>
      </c>
      <c r="G48" s="106">
        <f>'Area_Milho Safrinha'!G48+'Area_Milho Safra'!G48</f>
        <v>722.75840000000005</v>
      </c>
      <c r="H48" s="106">
        <f>'Area_Milho Safrinha'!H48+'Area_Milho Safra'!H48</f>
        <v>928.10880000000009</v>
      </c>
      <c r="I48" s="106">
        <f>'Area_Milho Safrinha'!I48+'Area_Milho Safra'!I48</f>
        <v>543.67719999999997</v>
      </c>
      <c r="J48" s="106">
        <f>'Area_Milho Safrinha'!J48+'Area_Milho Safra'!J48</f>
        <v>941.47619999999995</v>
      </c>
      <c r="K48" s="106">
        <f>'Area_Milho Safrinha'!K48+'Area_Milho Safra'!K48</f>
        <v>1058.222</v>
      </c>
      <c r="L48" s="106">
        <f>'Area_Milho Safrinha'!L48+'Area_Milho Safra'!L48</f>
        <v>668.50280000000009</v>
      </c>
      <c r="M48" s="106">
        <f>'Area_Milho Safrinha'!M48+'Area_Milho Safra'!M48</f>
        <v>140.715</v>
      </c>
      <c r="N48" s="106">
        <f>'Area_Milho Safrinha'!N48+'Area_Milho Safra'!N48</f>
        <v>812.01199999999994</v>
      </c>
      <c r="O48" s="106">
        <f>'Area_Milho Safrinha'!O48+'Area_Milho Safra'!O48</f>
        <v>844.8</v>
      </c>
      <c r="P48" s="106">
        <f>'Area_Milho Safrinha'!P48+'Area_Milho Safra'!P48</f>
        <v>1019.0844049983782</v>
      </c>
      <c r="Q48" s="106">
        <f>'Area_Milho Safrinha'!Q48+'Area_Milho Safra'!Q48</f>
        <v>1157.5088482041506</v>
      </c>
      <c r="R48" s="106">
        <f>'Area_Milho Safrinha'!R48+'Area_Milho Safra'!R48</f>
        <v>1256.2947809028906</v>
      </c>
      <c r="S48" s="106">
        <f>'Area_Milho Safrinha'!S48+'Area_Milho Safra'!S48</f>
        <v>1276.3775461840671</v>
      </c>
      <c r="T48" s="106">
        <f>'Area_Milho Safrinha'!T48+'Area_Milho Safra'!T48</f>
        <v>1296.2537671399793</v>
      </c>
      <c r="V48" s="107">
        <f t="shared" si="1"/>
        <v>451.45376713997939</v>
      </c>
    </row>
    <row r="49" spans="1:22" x14ac:dyDescent="0.35">
      <c r="A49" s="108" t="s">
        <v>129</v>
      </c>
      <c r="B49" s="109">
        <f>'Area_Milho Safrinha'!B49+'Area_Milho Safra'!B49</f>
        <v>90.201999999999998</v>
      </c>
      <c r="C49" s="109">
        <f>'Area_Milho Safrinha'!C49+'Area_Milho Safra'!C49</f>
        <v>168.84</v>
      </c>
      <c r="D49" s="109">
        <f>'Area_Milho Safrinha'!D49+'Area_Milho Safra'!D49</f>
        <v>70.821300000000008</v>
      </c>
      <c r="E49" s="109">
        <f>'Area_Milho Safrinha'!E49+'Area_Milho Safra'!E49</f>
        <v>128.53800000000001</v>
      </c>
      <c r="F49" s="109">
        <f>'Area_Milho Safrinha'!F49+'Area_Milho Safra'!F49</f>
        <v>166.25800000000001</v>
      </c>
      <c r="G49" s="109">
        <f>'Area_Milho Safrinha'!G49+'Area_Milho Safra'!G49</f>
        <v>6.3336000000000006</v>
      </c>
      <c r="H49" s="109">
        <f>'Area_Milho Safrinha'!H49+'Area_Milho Safra'!H49</f>
        <v>96.992399999999989</v>
      </c>
      <c r="I49" s="109">
        <f>'Area_Milho Safrinha'!I49+'Area_Milho Safra'!I49</f>
        <v>4.2187999999999999</v>
      </c>
      <c r="J49" s="109">
        <f>'Area_Milho Safrinha'!J49+'Area_Milho Safra'!J49</f>
        <v>26.337599999999998</v>
      </c>
      <c r="K49" s="109">
        <f>'Area_Milho Safrinha'!K49+'Area_Milho Safra'!K49</f>
        <v>35.389199999999995</v>
      </c>
      <c r="L49" s="109">
        <f>'Area_Milho Safrinha'!L49+'Area_Milho Safra'!L49</f>
        <v>20.253799999999998</v>
      </c>
      <c r="M49" s="109">
        <f>'Area_Milho Safrinha'!M49+'Area_Milho Safra'!M49</f>
        <v>20.0502</v>
      </c>
      <c r="N49" s="109">
        <f>'Area_Milho Safrinha'!N49+'Area_Milho Safra'!N49</f>
        <v>38.579000000000001</v>
      </c>
      <c r="O49" s="109">
        <f>'Area_Milho Safrinha'!O49+'Area_Milho Safra'!O49</f>
        <v>49.263199999999998</v>
      </c>
      <c r="P49" s="109">
        <f>'Area_Milho Safrinha'!P49+'Area_Milho Safra'!P49</f>
        <v>46.562400000000004</v>
      </c>
      <c r="Q49" s="109">
        <f>'Area_Milho Safrinha'!Q49+'Area_Milho Safra'!Q49</f>
        <v>46.562400000000004</v>
      </c>
      <c r="R49" s="109">
        <f>'Area_Milho Safrinha'!R49+'Area_Milho Safra'!R49</f>
        <v>46.562400000000004</v>
      </c>
      <c r="S49" s="109">
        <f>'Area_Milho Safrinha'!S49+'Area_Milho Safra'!S49</f>
        <v>46.562400000000004</v>
      </c>
      <c r="T49" s="109">
        <f>'Area_Milho Safrinha'!T49+'Area_Milho Safra'!T49</f>
        <v>46.562400000000004</v>
      </c>
      <c r="V49" s="109">
        <f t="shared" si="1"/>
        <v>-2.7007999999999939</v>
      </c>
    </row>
    <row r="50" spans="1:22" x14ac:dyDescent="0.35">
      <c r="A50" s="105" t="s">
        <v>130</v>
      </c>
      <c r="B50" s="106">
        <f>'Area_Milho Safrinha'!B50+'Area_Milho Safra'!B50</f>
        <v>48.585000000000001</v>
      </c>
      <c r="C50" s="106">
        <f>'Area_Milho Safrinha'!C50+'Area_Milho Safra'!C50</f>
        <v>52.731000000000002</v>
      </c>
      <c r="D50" s="106">
        <f>'Area_Milho Safrinha'!D50+'Area_Milho Safra'!D50</f>
        <v>46.034999999999997</v>
      </c>
      <c r="E50" s="106">
        <f>'Area_Milho Safrinha'!E50+'Area_Milho Safra'!E50</f>
        <v>44.358599999999996</v>
      </c>
      <c r="F50" s="106">
        <f>'Area_Milho Safrinha'!F50+'Area_Milho Safra'!F50</f>
        <v>46.630199999999995</v>
      </c>
      <c r="G50" s="106">
        <f>'Area_Milho Safrinha'!G50+'Area_Milho Safra'!G50</f>
        <v>41.76</v>
      </c>
      <c r="H50" s="106">
        <f>'Area_Milho Safrinha'!H50+'Area_Milho Safra'!H50</f>
        <v>51.079599999999999</v>
      </c>
      <c r="I50" s="106">
        <f>'Area_Milho Safrinha'!I50+'Area_Milho Safra'!I50</f>
        <v>22.393799999999999</v>
      </c>
      <c r="J50" s="106">
        <f>'Area_Milho Safrinha'!J50+'Area_Milho Safra'!J50</f>
        <v>21.912800000000001</v>
      </c>
      <c r="K50" s="106">
        <f>'Area_Milho Safrinha'!K50+'Area_Milho Safra'!K50</f>
        <v>27.497</v>
      </c>
      <c r="L50" s="106">
        <f>'Area_Milho Safrinha'!L50+'Area_Milho Safra'!L50</f>
        <v>30.310700000000001</v>
      </c>
      <c r="M50" s="106">
        <f>'Area_Milho Safrinha'!M50+'Area_Milho Safra'!M50</f>
        <v>19.074200000000001</v>
      </c>
      <c r="N50" s="106">
        <f>'Area_Milho Safrinha'!N50+'Area_Milho Safra'!N50</f>
        <v>25.072800000000001</v>
      </c>
      <c r="O50" s="106">
        <f>'Area_Milho Safrinha'!O50+'Area_Milho Safra'!O50</f>
        <v>37.576824166666675</v>
      </c>
      <c r="P50" s="106">
        <f>'Area_Milho Safrinha'!P50+'Area_Milho Safra'!P50</f>
        <v>39.882143333333332</v>
      </c>
      <c r="Q50" s="106">
        <f>'Area_Milho Safrinha'!Q50+'Area_Milho Safra'!Q50</f>
        <v>42.109637500000005</v>
      </c>
      <c r="R50" s="106">
        <f>'Area_Milho Safrinha'!R50+'Area_Milho Safra'!R50</f>
        <v>44.259306666666674</v>
      </c>
      <c r="S50" s="106">
        <f>'Area_Milho Safrinha'!S50+'Area_Milho Safra'!S50</f>
        <v>44.477408841986097</v>
      </c>
      <c r="T50" s="106">
        <f>'Area_Milho Safrinha'!T50+'Area_Milho Safra'!T50</f>
        <v>44.671107976710339</v>
      </c>
      <c r="V50" s="107">
        <f t="shared" si="1"/>
        <v>7.0942838100436632</v>
      </c>
    </row>
    <row r="51" spans="1:22" x14ac:dyDescent="0.35">
      <c r="A51" s="108" t="s">
        <v>131</v>
      </c>
      <c r="B51" s="109">
        <f>'Area_Milho Safrinha'!B51+'Area_Milho Safra'!B51</f>
        <v>141.68</v>
      </c>
      <c r="C51" s="109">
        <f>'Area_Milho Safrinha'!C51+'Area_Milho Safra'!C51</f>
        <v>221.05199999999999</v>
      </c>
      <c r="D51" s="109">
        <f>'Area_Milho Safrinha'!D51+'Area_Milho Safra'!D51</f>
        <v>95.590800000000002</v>
      </c>
      <c r="E51" s="109">
        <f>'Area_Milho Safrinha'!E51+'Area_Milho Safra'!E51</f>
        <v>185.56200000000001</v>
      </c>
      <c r="F51" s="109">
        <f>'Area_Milho Safrinha'!F51+'Area_Milho Safra'!F51</f>
        <v>212.14449999999999</v>
      </c>
      <c r="G51" s="109">
        <f>'Area_Milho Safrinha'!G51+'Area_Milho Safra'!G51</f>
        <v>125.6225</v>
      </c>
      <c r="H51" s="109">
        <f>'Area_Milho Safrinha'!H51+'Area_Milho Safra'!H51</f>
        <v>190.91200000000001</v>
      </c>
      <c r="I51" s="109">
        <f>'Area_Milho Safrinha'!I51+'Area_Milho Safra'!I51</f>
        <v>24.078599999999998</v>
      </c>
      <c r="J51" s="109">
        <f>'Area_Milho Safrinha'!J51+'Area_Milho Safra'!J51</f>
        <v>15.781499999999999</v>
      </c>
      <c r="K51" s="109">
        <f>'Area_Milho Safrinha'!K51+'Area_Milho Safra'!K51</f>
        <v>93.954599999999999</v>
      </c>
      <c r="L51" s="109">
        <f>'Area_Milho Safrinha'!L51+'Area_Milho Safra'!L51</f>
        <v>58.183699999999995</v>
      </c>
      <c r="M51" s="109">
        <f>'Area_Milho Safrinha'!M51+'Area_Milho Safra'!M51</f>
        <v>22.152000000000001</v>
      </c>
      <c r="N51" s="109">
        <f>'Area_Milho Safrinha'!N51+'Area_Milho Safra'!N51</f>
        <v>54.553999999999995</v>
      </c>
      <c r="O51" s="109">
        <f>'Area_Milho Safrinha'!O51+'Area_Milho Safra'!O51</f>
        <v>44.607999999999997</v>
      </c>
      <c r="P51" s="109">
        <f>'Area_Milho Safrinha'!P51+'Area_Milho Safra'!P51</f>
        <v>15.327</v>
      </c>
      <c r="Q51" s="109">
        <f>'Area_Milho Safrinha'!Q51+'Area_Milho Safra'!Q51</f>
        <v>15.327</v>
      </c>
      <c r="R51" s="109">
        <f>'Area_Milho Safrinha'!R51+'Area_Milho Safra'!R51</f>
        <v>15.327</v>
      </c>
      <c r="S51" s="109">
        <f>'Area_Milho Safrinha'!S51+'Area_Milho Safra'!S51</f>
        <v>15.327</v>
      </c>
      <c r="T51" s="109">
        <f>'Area_Milho Safrinha'!T51+'Area_Milho Safra'!T51</f>
        <v>15.327</v>
      </c>
      <c r="V51" s="109">
        <f t="shared" si="1"/>
        <v>-29.280999999999999</v>
      </c>
    </row>
    <row r="52" spans="1:22" x14ac:dyDescent="0.35">
      <c r="A52" s="105" t="s">
        <v>132</v>
      </c>
      <c r="B52" s="106">
        <f>'Area_Milho Safrinha'!B52+'Area_Milho Safra'!B52</f>
        <v>29.405200000000001</v>
      </c>
      <c r="C52" s="106">
        <f>'Area_Milho Safrinha'!C52+'Area_Milho Safra'!C52</f>
        <v>52.5</v>
      </c>
      <c r="D52" s="106">
        <f>'Area_Milho Safrinha'!D52+'Area_Milho Safra'!D52</f>
        <v>37.913400000000003</v>
      </c>
      <c r="E52" s="106">
        <f>'Area_Milho Safrinha'!E52+'Area_Milho Safra'!E52</f>
        <v>53.8215</v>
      </c>
      <c r="F52" s="106">
        <f>'Area_Milho Safrinha'!F52+'Area_Milho Safra'!F52</f>
        <v>43.004800000000003</v>
      </c>
      <c r="G52" s="106">
        <f>'Area_Milho Safrinha'!G52+'Area_Milho Safra'!G52</f>
        <v>9.1760000000000002</v>
      </c>
      <c r="H52" s="106">
        <f>'Area_Milho Safrinha'!H52+'Area_Milho Safra'!H52</f>
        <v>49.392000000000003</v>
      </c>
      <c r="I52" s="106">
        <f>'Area_Milho Safrinha'!I52+'Area_Milho Safra'!I52</f>
        <v>2.5611999999999999</v>
      </c>
      <c r="J52" s="106">
        <f>'Area_Milho Safrinha'!J52+'Area_Milho Safra'!J52</f>
        <v>4.7214999999999998</v>
      </c>
      <c r="K52" s="106">
        <f>'Area_Milho Safrinha'!K52+'Area_Milho Safra'!K52</f>
        <v>20.5092</v>
      </c>
      <c r="L52" s="106">
        <f>'Area_Milho Safrinha'!L52+'Area_Milho Safra'!L52</f>
        <v>7.4592000000000001</v>
      </c>
      <c r="M52" s="106">
        <f>'Area_Milho Safrinha'!M52+'Area_Milho Safra'!M52</f>
        <v>7.7249999999999996</v>
      </c>
      <c r="N52" s="106">
        <f>'Area_Milho Safrinha'!N52+'Area_Milho Safra'!N52</f>
        <v>10.1616</v>
      </c>
      <c r="O52" s="106">
        <f>'Area_Milho Safrinha'!O52+'Area_Milho Safra'!O52</f>
        <v>18.754200000000001</v>
      </c>
      <c r="P52" s="106">
        <f>'Area_Milho Safrinha'!P52+'Area_Milho Safra'!P52</f>
        <v>14.059200000000001</v>
      </c>
      <c r="Q52" s="106">
        <f>'Area_Milho Safrinha'!Q52+'Area_Milho Safra'!Q52</f>
        <v>14.059200000000001</v>
      </c>
      <c r="R52" s="106">
        <f>'Area_Milho Safrinha'!R52+'Area_Milho Safra'!R52</f>
        <v>14.059200000000001</v>
      </c>
      <c r="S52" s="106">
        <f>'Area_Milho Safrinha'!S52+'Area_Milho Safra'!S52</f>
        <v>14.059200000000001</v>
      </c>
      <c r="T52" s="106">
        <f>'Area_Milho Safrinha'!T52+'Area_Milho Safra'!T52</f>
        <v>14.059200000000001</v>
      </c>
      <c r="V52" s="107">
        <f t="shared" si="1"/>
        <v>-4.6950000000000003</v>
      </c>
    </row>
    <row r="53" spans="1:22" x14ac:dyDescent="0.35">
      <c r="A53" s="108" t="s">
        <v>133</v>
      </c>
      <c r="B53" s="109">
        <f>'Area_Milho Safrinha'!B53+'Area_Milho Safra'!B53</f>
        <v>257.09399999999999</v>
      </c>
      <c r="C53" s="109">
        <f>'Area_Milho Safrinha'!C53+'Area_Milho Safra'!C53</f>
        <v>740.36919999999998</v>
      </c>
      <c r="D53" s="109">
        <f>'Area_Milho Safrinha'!D53+'Area_Milho Safra'!D53</f>
        <v>335.60220000000004</v>
      </c>
      <c r="E53" s="109">
        <f>'Area_Milho Safrinha'!E53+'Area_Milho Safra'!E53</f>
        <v>752.51280000000008</v>
      </c>
      <c r="F53" s="109">
        <f>'Area_Milho Safrinha'!F53+'Area_Milho Safra'!F53</f>
        <v>554.88649999999996</v>
      </c>
      <c r="G53" s="109">
        <f>'Area_Milho Safrinha'!G53+'Area_Milho Safra'!G53</f>
        <v>175.1412</v>
      </c>
      <c r="H53" s="109">
        <f>'Area_Milho Safrinha'!H53+'Area_Milho Safra'!H53</f>
        <v>949.29899999999998</v>
      </c>
      <c r="I53" s="109">
        <f>'Area_Milho Safrinha'!I53+'Area_Milho Safra'!I53</f>
        <v>73.925200000000004</v>
      </c>
      <c r="J53" s="109">
        <f>'Area_Milho Safrinha'!J53+'Area_Milho Safra'!J53</f>
        <v>98.087999999999994</v>
      </c>
      <c r="K53" s="109">
        <f>'Area_Milho Safrinha'!K53+'Area_Milho Safra'!K53</f>
        <v>401.30099999999999</v>
      </c>
      <c r="L53" s="109">
        <f>'Area_Milho Safrinha'!L53+'Area_Milho Safra'!L53</f>
        <v>151.38900000000001</v>
      </c>
      <c r="M53" s="109">
        <f>'Area_Milho Safrinha'!M53+'Area_Milho Safra'!M53</f>
        <v>163.83120000000002</v>
      </c>
      <c r="N53" s="109">
        <f>'Area_Milho Safrinha'!N53+'Area_Milho Safra'!N53</f>
        <v>418.91</v>
      </c>
      <c r="O53" s="109">
        <f>'Area_Milho Safrinha'!O53+'Area_Milho Safra'!O53</f>
        <v>350.91540000000003</v>
      </c>
      <c r="P53" s="109">
        <f>'Area_Milho Safrinha'!P53+'Area_Milho Safra'!P53</f>
        <v>184.0164</v>
      </c>
      <c r="Q53" s="109">
        <f>'Area_Milho Safrinha'!Q53+'Area_Milho Safra'!Q53</f>
        <v>184.0164</v>
      </c>
      <c r="R53" s="109">
        <f>'Area_Milho Safrinha'!R53+'Area_Milho Safra'!R53</f>
        <v>184.0164</v>
      </c>
      <c r="S53" s="109">
        <f>'Area_Milho Safrinha'!S53+'Area_Milho Safra'!S53</f>
        <v>184.0164</v>
      </c>
      <c r="T53" s="109">
        <f>'Area_Milho Safrinha'!T53+'Area_Milho Safra'!T53</f>
        <v>184.0164</v>
      </c>
      <c r="V53" s="109">
        <f t="shared" si="1"/>
        <v>-166.89900000000003</v>
      </c>
    </row>
    <row r="54" spans="1:22" x14ac:dyDescent="0.35">
      <c r="A54" s="105" t="s">
        <v>134</v>
      </c>
      <c r="B54" s="106">
        <f>'Area_Milho Safrinha'!B54+'Area_Milho Safra'!B54</f>
        <v>195.45239999999998</v>
      </c>
      <c r="C54" s="106">
        <f>'Area_Milho Safrinha'!C54+'Area_Milho Safra'!C54</f>
        <v>233.24039999999999</v>
      </c>
      <c r="D54" s="106">
        <f>'Area_Milho Safrinha'!D54+'Area_Milho Safra'!D54</f>
        <v>178.95179999999999</v>
      </c>
      <c r="E54" s="106">
        <f>'Area_Milho Safrinha'!E54+'Area_Milho Safra'!E54</f>
        <v>322.899</v>
      </c>
      <c r="F54" s="106">
        <f>'Area_Milho Safrinha'!F54+'Area_Milho Safra'!F54</f>
        <v>495.3888</v>
      </c>
      <c r="G54" s="106">
        <f>'Area_Milho Safrinha'!G54+'Area_Milho Safra'!G54</f>
        <v>353.59590000000003</v>
      </c>
      <c r="H54" s="106">
        <f>'Area_Milho Safrinha'!H54+'Area_Milho Safra'!H54</f>
        <v>705.14319999999998</v>
      </c>
      <c r="I54" s="106">
        <f>'Area_Milho Safrinha'!I54+'Area_Milho Safra'!I54</f>
        <v>787.21550000000002</v>
      </c>
      <c r="J54" s="106">
        <f>'Area_Milho Safrinha'!J54+'Area_Milho Safra'!J54</f>
        <v>542.78240000000005</v>
      </c>
      <c r="K54" s="106">
        <f>'Area_Milho Safrinha'!K54+'Area_Milho Safra'!K54</f>
        <v>1029.4168</v>
      </c>
      <c r="L54" s="106">
        <f>'Area_Milho Safrinha'!L54+'Area_Milho Safra'!L54</f>
        <v>1064.2657999999999</v>
      </c>
      <c r="M54" s="106">
        <f>'Area_Milho Safrinha'!M54+'Area_Milho Safra'!M54</f>
        <v>739.54399999999998</v>
      </c>
      <c r="N54" s="106">
        <f>'Area_Milho Safrinha'!N54+'Area_Milho Safra'!N54</f>
        <v>1386.3330000000001</v>
      </c>
      <c r="O54" s="106">
        <f>'Area_Milho Safrinha'!O54+'Area_Milho Safra'!O54</f>
        <v>1472.646</v>
      </c>
      <c r="P54" s="106">
        <f>'Area_Milho Safrinha'!P54+'Area_Milho Safra'!P54</f>
        <v>1432.3973745021649</v>
      </c>
      <c r="Q54" s="106">
        <f>'Area_Milho Safrinha'!Q54+'Area_Milho Safra'!Q54</f>
        <v>1595.8631329870129</v>
      </c>
      <c r="R54" s="106">
        <f>'Area_Milho Safrinha'!R54+'Area_Milho Safra'!R54</f>
        <v>1835.2846209090912</v>
      </c>
      <c r="S54" s="106">
        <f>'Area_Milho Safrinha'!S54+'Area_Milho Safra'!S54</f>
        <v>2101.8840596371961</v>
      </c>
      <c r="T54" s="106">
        <f>'Area_Milho Safrinha'!T54+'Area_Milho Safra'!T54</f>
        <v>2271.3743431806843</v>
      </c>
      <c r="V54" s="107">
        <f t="shared" si="1"/>
        <v>798.72834318068431</v>
      </c>
    </row>
    <row r="55" spans="1:22" x14ac:dyDescent="0.35">
      <c r="A55" s="108" t="s">
        <v>135</v>
      </c>
      <c r="B55" s="109">
        <f>'Area_Milho Safrinha'!B55+'Area_Milho Safra'!B55</f>
        <v>405.09</v>
      </c>
      <c r="C55" s="109">
        <f>'Area_Milho Safrinha'!C55+'Area_Milho Safra'!C55</f>
        <v>424.35899999999998</v>
      </c>
      <c r="D55" s="109">
        <f>'Area_Milho Safrinha'!D55+'Area_Milho Safra'!D55</f>
        <v>447.12779999999998</v>
      </c>
      <c r="E55" s="109">
        <f>'Area_Milho Safrinha'!E55+'Area_Milho Safra'!E55</f>
        <v>490.38040000000001</v>
      </c>
      <c r="F55" s="109">
        <f>'Area_Milho Safrinha'!F55+'Area_Milho Safra'!F55</f>
        <v>504.09</v>
      </c>
      <c r="G55" s="109">
        <f>'Area_Milho Safrinha'!G55+'Area_Milho Safra'!G55</f>
        <v>562.12800000000004</v>
      </c>
      <c r="H55" s="109">
        <f>'Area_Milho Safrinha'!H55+'Area_Milho Safra'!H55</f>
        <v>879.73919999999998</v>
      </c>
      <c r="I55" s="109">
        <f>'Area_Milho Safrinha'!I55+'Area_Milho Safra'!I55</f>
        <v>731.64139999999998</v>
      </c>
      <c r="J55" s="109">
        <f>'Area_Milho Safrinha'!J55+'Area_Milho Safra'!J55</f>
        <v>1309.4118000000001</v>
      </c>
      <c r="K55" s="109">
        <f>'Area_Milho Safrinha'!K55+'Area_Milho Safra'!K55</f>
        <v>1725.8901999999998</v>
      </c>
      <c r="L55" s="109">
        <f>'Area_Milho Safrinha'!L55+'Area_Milho Safra'!L55</f>
        <v>1469.2013999999999</v>
      </c>
      <c r="M55" s="109">
        <f>'Area_Milho Safrinha'!M55+'Area_Milho Safra'!M55</f>
        <v>874.43640000000005</v>
      </c>
      <c r="N55" s="109">
        <f>'Area_Milho Safrinha'!N55+'Area_Milho Safra'!N55</f>
        <v>1951.9428</v>
      </c>
      <c r="O55" s="109">
        <f>'Area_Milho Safrinha'!O55+'Area_Milho Safra'!O55</f>
        <v>2214.2820000000002</v>
      </c>
      <c r="P55" s="109">
        <f>'Area_Milho Safrinha'!P55+'Area_Milho Safra'!P55</f>
        <v>2108.3913781818178</v>
      </c>
      <c r="Q55" s="109">
        <f>'Area_Milho Safrinha'!Q55+'Area_Milho Safra'!Q55</f>
        <v>2308.7114745454537</v>
      </c>
      <c r="R55" s="109">
        <f>'Area_Milho Safrinha'!R55+'Area_Milho Safra'!R55</f>
        <v>2580.2175103030295</v>
      </c>
      <c r="S55" s="109">
        <f>'Area_Milho Safrinha'!S55+'Area_Milho Safra'!S55</f>
        <v>2779.4679936482726</v>
      </c>
      <c r="T55" s="109">
        <f>'Area_Milho Safrinha'!T55+'Area_Milho Safra'!T55</f>
        <v>2981.0058616699744</v>
      </c>
      <c r="V55" s="109">
        <f t="shared" si="1"/>
        <v>766.72386166997421</v>
      </c>
    </row>
    <row r="56" spans="1:22" x14ac:dyDescent="0.35">
      <c r="A56" s="105" t="s">
        <v>136</v>
      </c>
      <c r="B56" s="106">
        <f>'Area_Milho Safrinha'!B56+'Area_Milho Safra'!B56</f>
        <v>158.44</v>
      </c>
      <c r="C56" s="106">
        <f>'Area_Milho Safrinha'!C56+'Area_Milho Safra'!C56</f>
        <v>167.88850000000002</v>
      </c>
      <c r="D56" s="106">
        <f>'Area_Milho Safrinha'!D56+'Area_Milho Safra'!D56</f>
        <v>281.62099999999998</v>
      </c>
      <c r="E56" s="106">
        <f>'Area_Milho Safrinha'!E56+'Area_Milho Safra'!E56</f>
        <v>273.70859999999999</v>
      </c>
      <c r="F56" s="106">
        <f>'Area_Milho Safrinha'!F56+'Area_Milho Safra'!F56</f>
        <v>264.92860000000002</v>
      </c>
      <c r="G56" s="106">
        <f>'Area_Milho Safrinha'!G56+'Area_Milho Safra'!G56</f>
        <v>265.92719999999997</v>
      </c>
      <c r="H56" s="106">
        <f>'Area_Milho Safrinha'!H56+'Area_Milho Safra'!H56</f>
        <v>385.31770000000006</v>
      </c>
      <c r="I56" s="106">
        <f>'Area_Milho Safrinha'!I56+'Area_Milho Safra'!I56</f>
        <v>447.62599999999998</v>
      </c>
      <c r="J56" s="106">
        <f>'Area_Milho Safrinha'!J56+'Area_Milho Safra'!J56</f>
        <v>447.84900000000005</v>
      </c>
      <c r="K56" s="106">
        <f>'Area_Milho Safrinha'!K56+'Area_Milho Safra'!K56</f>
        <v>683.48289999999997</v>
      </c>
      <c r="L56" s="106">
        <f>'Area_Milho Safrinha'!L56+'Area_Milho Safra'!L56</f>
        <v>1050.2422000000001</v>
      </c>
      <c r="M56" s="106">
        <f>'Area_Milho Safrinha'!M56+'Area_Milho Safra'!M56</f>
        <v>540.21479999999997</v>
      </c>
      <c r="N56" s="106">
        <f>'Area_Milho Safrinha'!N56+'Area_Milho Safra'!N56</f>
        <v>902.39</v>
      </c>
      <c r="O56" s="106">
        <f>'Area_Milho Safrinha'!O56+'Area_Milho Safra'!O56</f>
        <v>847.66599999999994</v>
      </c>
      <c r="P56" s="106">
        <f>'Area_Milho Safrinha'!P56+'Area_Milho Safra'!P56</f>
        <v>959.90894598214277</v>
      </c>
      <c r="Q56" s="106">
        <f>'Area_Milho Safrinha'!Q56+'Area_Milho Safra'!Q56</f>
        <v>1120.5297881250001</v>
      </c>
      <c r="R56" s="106">
        <f>'Area_Milho Safrinha'!R56+'Area_Milho Safra'!R56</f>
        <v>1273.7150005357146</v>
      </c>
      <c r="S56" s="106">
        <f>'Area_Milho Safrinha'!S56+'Area_Milho Safra'!S56</f>
        <v>1443.0158492178093</v>
      </c>
      <c r="T56" s="106">
        <f>'Area_Milho Safrinha'!T56+'Area_Milho Safra'!T56</f>
        <v>1665.5957618852156</v>
      </c>
      <c r="V56" s="107">
        <f t="shared" si="1"/>
        <v>817.92976188521561</v>
      </c>
    </row>
    <row r="57" spans="1:22" x14ac:dyDescent="0.35">
      <c r="A57" s="108" t="s">
        <v>137</v>
      </c>
      <c r="B57" s="109">
        <f>'Area_Milho Safrinha'!B57+'Area_Milho Safra'!B57</f>
        <v>566.01599999999996</v>
      </c>
      <c r="C57" s="109">
        <f>'Area_Milho Safrinha'!C57+'Area_Milho Safra'!C57</f>
        <v>572.90459999999996</v>
      </c>
      <c r="D57" s="109">
        <f>'Area_Milho Safrinha'!D57+'Area_Milho Safra'!D57</f>
        <v>532.29399999999998</v>
      </c>
      <c r="E57" s="109">
        <f>'Area_Milho Safrinha'!E57+'Area_Milho Safra'!E57</f>
        <v>622.83199999999999</v>
      </c>
      <c r="F57" s="109">
        <f>'Area_Milho Safrinha'!F57+'Area_Milho Safra'!F57</f>
        <v>565.18600000000004</v>
      </c>
      <c r="G57" s="109">
        <f>'Area_Milho Safrinha'!G57+'Area_Milho Safra'!G57</f>
        <v>540.57960000000003</v>
      </c>
      <c r="H57" s="109">
        <f>'Area_Milho Safrinha'!H57+'Area_Milho Safra'!H57</f>
        <v>544.68359999999996</v>
      </c>
      <c r="I57" s="109">
        <f>'Area_Milho Safrinha'!I57+'Area_Milho Safra'!I57</f>
        <v>599.72940000000006</v>
      </c>
      <c r="J57" s="109">
        <f>'Area_Milho Safrinha'!J57+'Area_Milho Safra'!J57</f>
        <v>565.6431</v>
      </c>
      <c r="K57" s="109">
        <f>'Area_Milho Safrinha'!K57+'Area_Milho Safra'!K57</f>
        <v>536.8356</v>
      </c>
      <c r="L57" s="109">
        <f>'Area_Milho Safrinha'!L57+'Area_Milho Safra'!L57</f>
        <v>706.83839999999998</v>
      </c>
      <c r="M57" s="109">
        <f>'Area_Milho Safrinha'!M57+'Area_Milho Safra'!M57</f>
        <v>646.85440000000006</v>
      </c>
      <c r="N57" s="109">
        <f>'Area_Milho Safrinha'!N57+'Area_Milho Safra'!N57</f>
        <v>844.7084000000001</v>
      </c>
      <c r="O57" s="109">
        <f>'Area_Milho Safrinha'!O57+'Area_Milho Safra'!O57</f>
        <v>836.32619999999997</v>
      </c>
      <c r="P57" s="109">
        <f>'Area_Milho Safrinha'!P57+'Area_Milho Safra'!P57</f>
        <v>1216.8023309090909</v>
      </c>
      <c r="Q57" s="109">
        <f>'Area_Milho Safrinha'!Q57+'Area_Milho Safra'!Q57</f>
        <v>1490.457218181818</v>
      </c>
      <c r="R57" s="109">
        <f>'Area_Milho Safrinha'!R57+'Area_Milho Safra'!R57</f>
        <v>1766.4997418181815</v>
      </c>
      <c r="S57" s="109">
        <f>'Area_Milho Safrinha'!S57+'Area_Milho Safra'!S57</f>
        <v>1970.4286290909095</v>
      </c>
      <c r="T57" s="109">
        <f>'Area_Milho Safrinha'!T57+'Area_Milho Safra'!T57</f>
        <v>2103.3775163636365</v>
      </c>
      <c r="V57" s="109">
        <f t="shared" si="1"/>
        <v>1267.0513163636365</v>
      </c>
    </row>
    <row r="58" spans="1:22" x14ac:dyDescent="0.35">
      <c r="A58" s="105" t="s">
        <v>138</v>
      </c>
      <c r="B58" s="106">
        <f>'Area_Milho Safrinha'!B58+'Area_Milho Safra'!B58</f>
        <v>1.2749999999999999</v>
      </c>
      <c r="C58" s="106">
        <f>'Area_Milho Safrinha'!C58+'Area_Milho Safra'!C58</f>
        <v>1.17</v>
      </c>
      <c r="D58" s="106">
        <f>'Area_Milho Safrinha'!D58+'Area_Milho Safra'!D58</f>
        <v>1.8480000000000001</v>
      </c>
      <c r="E58" s="106">
        <f>'Area_Milho Safrinha'!E58+'Area_Milho Safra'!E58</f>
        <v>2.3839999999999999</v>
      </c>
      <c r="F58" s="106">
        <f>'Area_Milho Safrinha'!F58+'Area_Milho Safra'!F58</f>
        <v>3.01</v>
      </c>
      <c r="G58" s="106">
        <f>'Area_Milho Safrinha'!G58+'Area_Milho Safra'!G58</f>
        <v>3.2508000000000004</v>
      </c>
      <c r="H58" s="106">
        <f>'Area_Milho Safrinha'!H58+'Area_Milho Safra'!H58</f>
        <v>2.8908</v>
      </c>
      <c r="I58" s="106">
        <f>'Area_Milho Safrinha'!I58+'Area_Milho Safra'!I58</f>
        <v>2.145</v>
      </c>
      <c r="J58" s="106">
        <f>'Area_Milho Safrinha'!J58+'Area_Milho Safra'!J58</f>
        <v>1.8997999999999999</v>
      </c>
      <c r="K58" s="106">
        <f>'Area_Milho Safrinha'!K58+'Area_Milho Safra'!K58</f>
        <v>2.0262000000000002</v>
      </c>
      <c r="L58" s="106">
        <f>'Area_Milho Safrinha'!L58+'Area_Milho Safra'!L58</f>
        <v>1.6325999999999998</v>
      </c>
      <c r="M58" s="106">
        <f>'Area_Milho Safrinha'!M58+'Area_Milho Safra'!M58</f>
        <v>1.6235999999999999</v>
      </c>
      <c r="N58" s="106">
        <f>'Area_Milho Safrinha'!N58+'Area_Milho Safra'!N58</f>
        <v>1.6354000000000002</v>
      </c>
      <c r="O58" s="106">
        <f>'Area_Milho Safrinha'!O58+'Area_Milho Safra'!O58</f>
        <v>1.6144000000000001</v>
      </c>
      <c r="P58" s="106">
        <f>'Area_Milho Safrinha'!P58+'Area_Milho Safra'!P58</f>
        <v>1.6467745454545455</v>
      </c>
      <c r="Q58" s="106">
        <f>'Area_Milho Safrinha'!Q58+'Area_Milho Safra'!Q58</f>
        <v>1.7722472727272727</v>
      </c>
      <c r="R58" s="106">
        <f>'Area_Milho Safrinha'!R58+'Area_Milho Safra'!R58</f>
        <v>1.9008981818181814</v>
      </c>
      <c r="S58" s="106">
        <f>'Area_Milho Safrinha'!S58+'Area_Milho Safra'!S58</f>
        <v>2.0327272727272732</v>
      </c>
      <c r="T58" s="106">
        <f>'Area_Milho Safrinha'!T58+'Area_Milho Safra'!T58</f>
        <v>2.1677345454545454</v>
      </c>
      <c r="V58" s="107">
        <f t="shared" si="1"/>
        <v>0.5533345454545453</v>
      </c>
    </row>
    <row r="59" spans="1:22" x14ac:dyDescent="0.35">
      <c r="A59" s="108" t="s">
        <v>139</v>
      </c>
      <c r="B59" s="109">
        <f>'Area_Milho Safrinha'!B59+'Area_Milho Safra'!B59</f>
        <v>267.786</v>
      </c>
      <c r="C59" s="109">
        <f>'Area_Milho Safrinha'!C59+'Area_Milho Safra'!C59</f>
        <v>286.13499999999999</v>
      </c>
      <c r="D59" s="109">
        <f>'Area_Milho Safrinha'!D59+'Area_Milho Safra'!D59</f>
        <v>302.3954</v>
      </c>
      <c r="E59" s="109">
        <f>'Area_Milho Safrinha'!E59+'Area_Milho Safra'!E59</f>
        <v>383.89300000000003</v>
      </c>
      <c r="F59" s="109">
        <f>'Area_Milho Safrinha'!F59+'Area_Milho Safra'!F59</f>
        <v>327.36420000000004</v>
      </c>
      <c r="G59" s="109">
        <f>'Area_Milho Safrinha'!G59+'Area_Milho Safra'!G59</f>
        <v>374.17920000000004</v>
      </c>
      <c r="H59" s="109">
        <f>'Area_Milho Safrinha'!H59+'Area_Milho Safra'!H59</f>
        <v>350.9461</v>
      </c>
      <c r="I59" s="109">
        <f>'Area_Milho Safrinha'!I59+'Area_Milho Safra'!I59</f>
        <v>453.73469999999998</v>
      </c>
      <c r="J59" s="109">
        <f>'Area_Milho Safrinha'!J59+'Area_Milho Safra'!J59</f>
        <v>501.553</v>
      </c>
      <c r="K59" s="109">
        <f>'Area_Milho Safrinha'!K59+'Area_Milho Safra'!K59</f>
        <v>455.51990000000001</v>
      </c>
      <c r="L59" s="109">
        <f>'Area_Milho Safrinha'!L59+'Area_Milho Safra'!L59</f>
        <v>651.25750000000005</v>
      </c>
      <c r="M59" s="109">
        <f>'Area_Milho Safrinha'!M59+'Area_Milho Safra'!M59</f>
        <v>653.81370000000004</v>
      </c>
      <c r="N59" s="109">
        <f>'Area_Milho Safrinha'!N59+'Area_Milho Safra'!N59</f>
        <v>794.9787</v>
      </c>
      <c r="O59" s="109">
        <f>'Area_Milho Safrinha'!O59+'Area_Milho Safra'!O59</f>
        <v>805.70449999999994</v>
      </c>
      <c r="P59" s="109">
        <f>'Area_Milho Safrinha'!P59+'Area_Milho Safra'!P59</f>
        <v>973.47417340909078</v>
      </c>
      <c r="Q59" s="109">
        <f>'Area_Milho Safrinha'!Q59+'Area_Milho Safra'!Q59</f>
        <v>1152.5280565584417</v>
      </c>
      <c r="R59" s="109">
        <f>'Area_Milho Safrinha'!R59+'Area_Milho Safra'!R59</f>
        <v>1344.3789827813853</v>
      </c>
      <c r="S59" s="109">
        <f>'Area_Milho Safrinha'!S59+'Area_Milho Safra'!S59</f>
        <v>1590.1064827220266</v>
      </c>
      <c r="T59" s="109">
        <f>'Area_Milho Safrinha'!T59+'Area_Milho Safra'!T59</f>
        <v>1789.5885441392559</v>
      </c>
      <c r="V59" s="109">
        <f t="shared" si="1"/>
        <v>983.88404413925593</v>
      </c>
    </row>
    <row r="60" spans="1:22" x14ac:dyDescent="0.35">
      <c r="A60" s="105" t="s">
        <v>140</v>
      </c>
      <c r="B60" s="106">
        <f>'Area_Milho Safrinha'!B60+'Area_Milho Safra'!B60</f>
        <v>63.325000000000003</v>
      </c>
      <c r="C60" s="106">
        <f>'Area_Milho Safrinha'!C60+'Area_Milho Safra'!C60</f>
        <v>53.436</v>
      </c>
      <c r="D60" s="106">
        <f>'Area_Milho Safrinha'!D60+'Area_Milho Safra'!D60</f>
        <v>56.24</v>
      </c>
      <c r="E60" s="106">
        <f>'Area_Milho Safrinha'!E60+'Area_Milho Safra'!E60</f>
        <v>42.025883831999998</v>
      </c>
      <c r="F60" s="106">
        <f>'Area_Milho Safrinha'!F60+'Area_Milho Safra'!F60</f>
        <v>44.173499999999997</v>
      </c>
      <c r="G60" s="106">
        <f>'Area_Milho Safrinha'!G60+'Area_Milho Safra'!G60</f>
        <v>57.768000000000001</v>
      </c>
      <c r="H60" s="106">
        <f>'Area_Milho Safrinha'!H60+'Area_Milho Safra'!H60</f>
        <v>83.694000000000003</v>
      </c>
      <c r="I60" s="106">
        <f>'Area_Milho Safrinha'!I60+'Area_Milho Safra'!I60</f>
        <v>100.30200000000001</v>
      </c>
      <c r="J60" s="106">
        <f>'Area_Milho Safrinha'!J60+'Area_Milho Safra'!J60</f>
        <v>111.60810000000001</v>
      </c>
      <c r="K60" s="106">
        <f>'Area_Milho Safrinha'!K60+'Area_Milho Safra'!K60</f>
        <v>108.81</v>
      </c>
      <c r="L60" s="106">
        <f>'Area_Milho Safrinha'!L60+'Area_Milho Safra'!L60</f>
        <v>96.311600000000013</v>
      </c>
      <c r="M60" s="106">
        <f>'Area_Milho Safrinha'!M60+'Area_Milho Safra'!M60</f>
        <v>96.703199999999995</v>
      </c>
      <c r="N60" s="106">
        <f>'Area_Milho Safrinha'!N60+'Area_Milho Safra'!N60</f>
        <v>82.015000000000001</v>
      </c>
      <c r="O60" s="106">
        <f>'Area_Milho Safrinha'!O60+'Area_Milho Safra'!O60</f>
        <v>80.814600000000013</v>
      </c>
      <c r="P60" s="106">
        <f>'Area_Milho Safrinha'!P60+'Area_Milho Safra'!P60</f>
        <v>92.269449165090919</v>
      </c>
      <c r="Q60" s="106">
        <f>'Area_Milho Safrinha'!Q60+'Area_Milho Safra'!Q60</f>
        <v>95.655187673018204</v>
      </c>
      <c r="R60" s="106">
        <f>'Area_Milho Safrinha'!R60+'Area_Milho Safra'!R60</f>
        <v>99.085467482181812</v>
      </c>
      <c r="S60" s="106">
        <f>'Area_Milho Safrinha'!S60+'Area_Milho Safra'!S60</f>
        <v>102.56028859258184</v>
      </c>
      <c r="T60" s="106">
        <f>'Area_Milho Safrinha'!T60+'Area_Milho Safra'!T60</f>
        <v>106.07965100421818</v>
      </c>
      <c r="V60" s="107">
        <f t="shared" si="1"/>
        <v>25.265051004218165</v>
      </c>
    </row>
    <row r="61" spans="1:22" x14ac:dyDescent="0.35">
      <c r="A61" s="108" t="s">
        <v>141</v>
      </c>
      <c r="B61" s="109">
        <f>'Area_Milho Safrinha'!B61+'Area_Milho Safra'!B61</f>
        <v>25.026</v>
      </c>
      <c r="C61" s="109">
        <f>'Area_Milho Safrinha'!C61+'Area_Milho Safra'!C61</f>
        <v>23.22</v>
      </c>
      <c r="D61" s="109">
        <f>'Area_Milho Safrinha'!D61+'Area_Milho Safra'!D61</f>
        <v>44.325000000000003</v>
      </c>
      <c r="E61" s="109">
        <f>'Area_Milho Safrinha'!E61+'Area_Milho Safra'!E61</f>
        <v>35.245199999999997</v>
      </c>
      <c r="F61" s="109">
        <f>'Area_Milho Safrinha'!F61+'Area_Milho Safra'!F61</f>
        <v>30.012</v>
      </c>
      <c r="G61" s="109">
        <f>'Area_Milho Safrinha'!G61+'Area_Milho Safra'!G61</f>
        <v>31.872</v>
      </c>
      <c r="H61" s="109">
        <f>'Area_Milho Safrinha'!H61+'Area_Milho Safra'!H61</f>
        <v>35</v>
      </c>
      <c r="I61" s="109">
        <f>'Area_Milho Safrinha'!I61+'Area_Milho Safra'!I61</f>
        <v>36</v>
      </c>
      <c r="J61" s="109">
        <f>'Area_Milho Safrinha'!J61+'Area_Milho Safra'!J61</f>
        <v>30.831</v>
      </c>
      <c r="K61" s="109">
        <f>'Area_Milho Safrinha'!K61+'Area_Milho Safra'!K61</f>
        <v>28.896999999999998</v>
      </c>
      <c r="L61" s="109">
        <f>'Area_Milho Safrinha'!L61+'Area_Milho Safra'!L61</f>
        <v>39.369999999999997</v>
      </c>
      <c r="M61" s="109">
        <f>'Area_Milho Safrinha'!M61+'Area_Milho Safra'!M61</f>
        <v>13.581</v>
      </c>
      <c r="N61" s="109">
        <f>'Area_Milho Safrinha'!N61+'Area_Milho Safra'!N61</f>
        <v>30.8172</v>
      </c>
      <c r="O61" s="109">
        <f>'Area_Milho Safrinha'!O61+'Area_Milho Safra'!O61</f>
        <v>29.474499999999999</v>
      </c>
      <c r="P61" s="109">
        <f>'Area_Milho Safrinha'!P61+'Area_Milho Safra'!P61</f>
        <v>29.290379999999999</v>
      </c>
      <c r="Q61" s="109">
        <f>'Area_Milho Safrinha'!Q61+'Area_Milho Safra'!Q61</f>
        <v>29.463156363636365</v>
      </c>
      <c r="R61" s="109">
        <f>'Area_Milho Safrinha'!R61+'Area_Milho Safra'!R61</f>
        <v>29.63632909090909</v>
      </c>
      <c r="S61" s="109">
        <f>'Area_Milho Safrinha'!S61+'Area_Milho Safra'!S61</f>
        <v>29.809898181818177</v>
      </c>
      <c r="T61" s="109">
        <f>'Area_Milho Safrinha'!T61+'Area_Milho Safra'!T61</f>
        <v>29.98386363636363</v>
      </c>
      <c r="V61" s="109">
        <f t="shared" si="1"/>
        <v>0.50936363636363069</v>
      </c>
    </row>
    <row r="62" spans="1:22" x14ac:dyDescent="0.35">
      <c r="A62" s="110" t="s">
        <v>142</v>
      </c>
      <c r="B62" s="106">
        <f>'Area_Milho Safrinha'!B62+'Area_Milho Safra'!B62</f>
        <v>26</v>
      </c>
      <c r="C62" s="106">
        <f>'Area_Milho Safrinha'!C62+'Area_Milho Safra'!C62</f>
        <v>24.4</v>
      </c>
      <c r="D62" s="106">
        <f>'Area_Milho Safrinha'!D62+'Area_Milho Safra'!D62</f>
        <v>24.4</v>
      </c>
      <c r="E62" s="106">
        <f>'Area_Milho Safrinha'!E62+'Area_Milho Safra'!E62</f>
        <v>12.8</v>
      </c>
      <c r="F62" s="106">
        <f>'Area_Milho Safrinha'!F62+'Area_Milho Safra'!F62</f>
        <v>12.798500000000001</v>
      </c>
      <c r="G62" s="106">
        <f>'Area_Milho Safrinha'!G62+'Area_Milho Safra'!G62</f>
        <v>12.798500000000001</v>
      </c>
      <c r="H62" s="106">
        <f>'Area_Milho Safrinha'!H62+'Area_Milho Safra'!H62</f>
        <v>13</v>
      </c>
      <c r="I62" s="106">
        <f>'Area_Milho Safrinha'!I62+'Area_Milho Safra'!I62</f>
        <v>13</v>
      </c>
      <c r="J62" s="106">
        <f>'Area_Milho Safrinha'!J62+'Area_Milho Safra'!J62</f>
        <v>13</v>
      </c>
      <c r="K62" s="106">
        <f>'Area_Milho Safrinha'!K62+'Area_Milho Safra'!K62</f>
        <v>5.7226000000000008</v>
      </c>
      <c r="L62" s="106">
        <f>'Area_Milho Safrinha'!L62+'Area_Milho Safra'!L62</f>
        <v>15.394600000000001</v>
      </c>
      <c r="M62" s="106">
        <f>'Area_Milho Safrinha'!M62+'Area_Milho Safra'!M62</f>
        <v>13.9656</v>
      </c>
      <c r="N62" s="106">
        <f>'Area_Milho Safrinha'!N62+'Area_Milho Safra'!N62</f>
        <v>45.6</v>
      </c>
      <c r="O62" s="106">
        <f>'Area_Milho Safrinha'!O62+'Area_Milho Safra'!O62</f>
        <v>7.7815766666666679</v>
      </c>
      <c r="P62" s="106">
        <f>'Area_Milho Safrinha'!P62+'Area_Milho Safra'!P62</f>
        <v>9.4730466666666668</v>
      </c>
      <c r="Q62" s="106">
        <f>'Area_Milho Safrinha'!Q62+'Area_Milho Safra'!Q62</f>
        <v>10.164516666666669</v>
      </c>
      <c r="R62" s="106">
        <f>'Area_Milho Safrinha'!R62+'Area_Milho Safra'!R62</f>
        <v>10.855986666666666</v>
      </c>
      <c r="S62" s="106">
        <f>'Area_Milho Safrinha'!S62+'Area_Milho Safra'!S62</f>
        <v>11.141449775190038</v>
      </c>
      <c r="T62" s="106">
        <f>'Area_Milho Safrinha'!T62+'Area_Milho Safra'!T62</f>
        <v>11.426912883713406</v>
      </c>
      <c r="V62" s="107">
        <f t="shared" si="1"/>
        <v>3.6453362170467383</v>
      </c>
    </row>
    <row r="63" spans="1:22" ht="15" thickBot="1" x14ac:dyDescent="0.4">
      <c r="A63" s="111" t="s">
        <v>143</v>
      </c>
      <c r="B63" s="112">
        <f>'Area_Milho Safrinha'!B63+'Area_Milho Safra'!B63</f>
        <v>35006.824999999997</v>
      </c>
      <c r="C63" s="112">
        <f>'Area_Milho Safrinha'!C63+'Area_Milho Safra'!C63</f>
        <v>42514.794000000002</v>
      </c>
      <c r="D63" s="112">
        <f>'Area_Milho Safrinha'!D63+'Area_Milho Safra'!D63</f>
        <v>51370.099399999992</v>
      </c>
      <c r="E63" s="112">
        <f>'Area_Milho Safrinha'!E63+'Area_Milho Safra'!E63</f>
        <v>58652.254133832001</v>
      </c>
      <c r="F63" s="112">
        <f>'Area_Milho Safrinha'!F63+'Area_Milho Safra'!F63</f>
        <v>51003.877260000008</v>
      </c>
      <c r="G63" s="112">
        <f>'Area_Milho Safrinha'!G63+'Area_Milho Safra'!G63</f>
        <v>56017.862099999998</v>
      </c>
      <c r="H63" s="112">
        <f>'Area_Milho Safrinha'!H63+'Area_Milho Safra'!H63</f>
        <v>57407.027124</v>
      </c>
      <c r="I63" s="112">
        <f>'Area_Milho Safrinha'!I63+'Area_Milho Safra'!I63</f>
        <v>72979.507899999997</v>
      </c>
      <c r="J63" s="112">
        <f>'Area_Milho Safrinha'!J63+'Area_Milho Safra'!J63</f>
        <v>81505.840700000001</v>
      </c>
      <c r="K63" s="112">
        <f>'Area_Milho Safrinha'!K63+'Area_Milho Safra'!K63</f>
        <v>80051.58170000001</v>
      </c>
      <c r="L63" s="112">
        <f>'Area_Milho Safrinha'!L63+'Area_Milho Safra'!L63</f>
        <v>84672.317599999995</v>
      </c>
      <c r="M63" s="112">
        <f>'Area_Milho Safrinha'!M63+'Area_Milho Safra'!M63</f>
        <v>68803.868759999983</v>
      </c>
      <c r="N63" s="112">
        <f>'Area_Milho Safrinha'!N63+'Area_Milho Safra'!N63</f>
        <v>98725.631419999976</v>
      </c>
      <c r="O63" s="112">
        <f>'Area_Milho Safrinha'!O63+'Area_Milho Safra'!O63</f>
        <v>89207.179695654762</v>
      </c>
      <c r="P63" s="112">
        <f>'Area_Milho Safrinha'!P63+'Area_Milho Safra'!P63</f>
        <v>98352.159483418276</v>
      </c>
      <c r="Q63" s="112">
        <f>'Area_Milho Safrinha'!Q63+'Area_Milho Safra'!Q63</f>
        <v>106871.29235376087</v>
      </c>
      <c r="R63" s="112">
        <f>'Area_Milho Safrinha'!R63+'Area_Milho Safra'!R63</f>
        <v>115820.95576375458</v>
      </c>
      <c r="S63" s="112">
        <f>'Area_Milho Safrinha'!S63+'Area_Milho Safra'!S63</f>
        <v>125072.75136403994</v>
      </c>
      <c r="T63" s="112">
        <f>'Area_Milho Safrinha'!T63+'Area_Milho Safra'!T63</f>
        <v>133666.77166593258</v>
      </c>
      <c r="V63" s="112">
        <f t="shared" si="1"/>
        <v>44459.591970277819</v>
      </c>
    </row>
    <row r="65" spans="2:20" x14ac:dyDescent="0.35">
      <c r="B65" s="16"/>
      <c r="C65" s="16"/>
      <c r="D65" s="16"/>
      <c r="E65" s="16"/>
      <c r="F65" s="16"/>
      <c r="G65" s="16"/>
      <c r="H65" s="16"/>
      <c r="I65" s="16"/>
      <c r="J65" s="16"/>
      <c r="K65" s="16"/>
      <c r="L65" s="16"/>
      <c r="M65" s="16"/>
      <c r="N65" s="16"/>
      <c r="O65" s="16"/>
      <c r="P65" s="16"/>
      <c r="Q65" s="16"/>
      <c r="R65" s="16"/>
      <c r="S65" s="16"/>
      <c r="T65" s="16"/>
    </row>
    <row r="66" spans="2:20" x14ac:dyDescent="0.35">
      <c r="B66" s="16"/>
      <c r="C66" s="16"/>
      <c r="D66" s="16"/>
      <c r="E66" s="16"/>
      <c r="F66" s="16"/>
      <c r="G66" s="16"/>
      <c r="H66" s="16"/>
      <c r="I66" s="16"/>
      <c r="J66" s="16"/>
      <c r="K66" s="16"/>
      <c r="L66" s="16"/>
      <c r="M66" s="16"/>
      <c r="N66" s="16"/>
      <c r="O66" s="16"/>
      <c r="P66" s="16"/>
      <c r="Q66" s="16"/>
      <c r="R66" s="16"/>
      <c r="S66" s="16"/>
      <c r="T66" s="16"/>
    </row>
    <row r="67" spans="2:20" x14ac:dyDescent="0.35">
      <c r="B67" s="16"/>
      <c r="C67" s="16"/>
      <c r="D67" s="16"/>
      <c r="E67" s="16"/>
      <c r="F67" s="16"/>
      <c r="G67" s="16"/>
      <c r="H67" s="16"/>
      <c r="I67" s="16"/>
      <c r="J67" s="16"/>
      <c r="K67" s="16"/>
      <c r="L67" s="16"/>
      <c r="M67" s="16"/>
      <c r="N67" s="16"/>
      <c r="O67" s="16"/>
      <c r="P67" s="16"/>
      <c r="Q67" s="16"/>
      <c r="R67" s="16"/>
      <c r="S67" s="16"/>
      <c r="T67" s="16"/>
    </row>
    <row r="68" spans="2:20" x14ac:dyDescent="0.35">
      <c r="B68" s="16"/>
      <c r="C68" s="16"/>
      <c r="D68" s="16"/>
      <c r="E68" s="16"/>
      <c r="F68" s="16"/>
      <c r="G68" s="16"/>
      <c r="H68" s="16"/>
      <c r="I68" s="16"/>
      <c r="J68" s="16"/>
      <c r="K68" s="16"/>
      <c r="L68" s="16"/>
      <c r="M68" s="16"/>
      <c r="N68" s="16"/>
      <c r="O68" s="16"/>
      <c r="P68" s="16"/>
      <c r="Q68" s="16"/>
      <c r="R68" s="16"/>
      <c r="S68" s="16"/>
      <c r="T68" s="16"/>
    </row>
    <row r="69" spans="2:20" x14ac:dyDescent="0.35">
      <c r="B69" s="16"/>
      <c r="C69" s="16"/>
      <c r="D69" s="16"/>
      <c r="E69" s="16"/>
      <c r="F69" s="16"/>
      <c r="G69" s="16"/>
      <c r="H69" s="16"/>
      <c r="I69" s="16"/>
      <c r="J69" s="16"/>
      <c r="K69" s="16"/>
      <c r="L69" s="16"/>
      <c r="M69" s="16"/>
      <c r="N69" s="16"/>
      <c r="O69" s="16"/>
      <c r="P69" s="16"/>
      <c r="Q69" s="16"/>
      <c r="R69" s="16"/>
      <c r="S69" s="16"/>
      <c r="T69" s="16"/>
    </row>
    <row r="70" spans="2:20" x14ac:dyDescent="0.35">
      <c r="B70" s="16"/>
      <c r="C70" s="16"/>
      <c r="D70" s="16"/>
      <c r="E70" s="16"/>
      <c r="F70" s="16"/>
      <c r="G70" s="16"/>
      <c r="H70" s="16"/>
      <c r="I70" s="16"/>
      <c r="J70" s="16"/>
      <c r="K70" s="16"/>
      <c r="L70" s="16"/>
      <c r="M70" s="16"/>
      <c r="N70" s="16"/>
      <c r="O70" s="16"/>
      <c r="P70" s="16"/>
      <c r="Q70" s="16"/>
      <c r="R70" s="16"/>
      <c r="S70" s="16"/>
      <c r="T70" s="16"/>
    </row>
    <row r="71" spans="2:20" x14ac:dyDescent="0.35">
      <c r="B71" s="16"/>
      <c r="C71" s="16"/>
      <c r="D71" s="16"/>
      <c r="E71" s="16"/>
      <c r="F71" s="16"/>
      <c r="G71" s="16"/>
      <c r="H71" s="16"/>
      <c r="I71" s="16"/>
      <c r="J71" s="16"/>
      <c r="K71" s="16"/>
      <c r="L71" s="16"/>
      <c r="M71" s="16"/>
      <c r="N71" s="16"/>
      <c r="O71" s="16"/>
      <c r="P71" s="16"/>
      <c r="Q71" s="16"/>
      <c r="R71" s="16"/>
      <c r="S71" s="16"/>
      <c r="T71" s="16"/>
    </row>
    <row r="72" spans="2:20" x14ac:dyDescent="0.35">
      <c r="B72" s="16"/>
      <c r="C72" s="16"/>
      <c r="D72" s="16"/>
      <c r="E72" s="16"/>
      <c r="F72" s="16"/>
      <c r="G72" s="16"/>
      <c r="H72" s="16"/>
      <c r="I72" s="16"/>
      <c r="J72" s="16"/>
      <c r="K72" s="16"/>
      <c r="L72" s="16"/>
      <c r="M72" s="16"/>
      <c r="N72" s="16"/>
      <c r="O72" s="16"/>
      <c r="P72" s="16"/>
      <c r="Q72" s="16"/>
      <c r="R72" s="16"/>
      <c r="S72" s="16"/>
      <c r="T72" s="16"/>
    </row>
    <row r="73" spans="2:20" x14ac:dyDescent="0.35">
      <c r="B73" s="16"/>
      <c r="C73" s="16"/>
      <c r="D73" s="16"/>
      <c r="E73" s="16"/>
      <c r="F73" s="16"/>
      <c r="G73" s="16"/>
      <c r="H73" s="16"/>
      <c r="I73" s="16"/>
      <c r="J73" s="16"/>
      <c r="K73" s="16"/>
      <c r="L73" s="16"/>
      <c r="M73" s="16"/>
      <c r="N73" s="16"/>
      <c r="O73" s="16"/>
      <c r="P73" s="16"/>
      <c r="Q73" s="16"/>
      <c r="R73" s="16"/>
      <c r="S73" s="16"/>
      <c r="T73" s="16"/>
    </row>
    <row r="74" spans="2:20" x14ac:dyDescent="0.35">
      <c r="B74" s="16"/>
      <c r="C74" s="16"/>
      <c r="D74" s="16"/>
      <c r="E74" s="16"/>
      <c r="F74" s="16"/>
      <c r="G74" s="16"/>
      <c r="H74" s="16"/>
      <c r="I74" s="16"/>
      <c r="J74" s="16"/>
      <c r="K74" s="16"/>
      <c r="L74" s="16"/>
      <c r="M74" s="16"/>
      <c r="N74" s="16"/>
      <c r="O74" s="16"/>
      <c r="P74" s="16"/>
      <c r="Q74" s="16"/>
      <c r="R74" s="16"/>
      <c r="S74" s="16"/>
      <c r="T74" s="16"/>
    </row>
    <row r="75" spans="2:20" x14ac:dyDescent="0.35">
      <c r="B75" s="16"/>
      <c r="C75" s="16"/>
      <c r="D75" s="16"/>
      <c r="E75" s="16"/>
      <c r="F75" s="16"/>
      <c r="G75" s="16"/>
      <c r="H75" s="16"/>
      <c r="I75" s="16"/>
      <c r="J75" s="16"/>
      <c r="K75" s="16"/>
      <c r="L75" s="16"/>
      <c r="M75" s="16"/>
      <c r="N75" s="16"/>
      <c r="O75" s="16"/>
      <c r="P75" s="16"/>
      <c r="Q75" s="16"/>
      <c r="R75" s="16"/>
      <c r="S75" s="16"/>
      <c r="T75" s="16"/>
    </row>
    <row r="76" spans="2:20" x14ac:dyDescent="0.35">
      <c r="B76" s="16"/>
      <c r="C76" s="16"/>
      <c r="D76" s="16"/>
      <c r="E76" s="16"/>
      <c r="F76" s="16"/>
      <c r="G76" s="16"/>
      <c r="H76" s="16"/>
      <c r="I76" s="16"/>
      <c r="J76" s="16"/>
      <c r="K76" s="16"/>
      <c r="L76" s="16"/>
      <c r="M76" s="16"/>
      <c r="N76" s="16"/>
      <c r="O76" s="16"/>
      <c r="P76" s="16"/>
      <c r="Q76" s="16"/>
      <c r="R76" s="16"/>
      <c r="S76" s="16"/>
      <c r="T76" s="16"/>
    </row>
    <row r="77" spans="2:20" x14ac:dyDescent="0.35">
      <c r="B77" s="16"/>
      <c r="C77" s="16"/>
      <c r="D77" s="16"/>
      <c r="E77" s="16"/>
      <c r="F77" s="16"/>
      <c r="G77" s="16"/>
      <c r="H77" s="16"/>
      <c r="I77" s="16"/>
      <c r="J77" s="16"/>
      <c r="K77" s="16"/>
      <c r="L77" s="16"/>
      <c r="M77" s="16"/>
      <c r="N77" s="16"/>
      <c r="O77" s="16"/>
      <c r="P77" s="16"/>
      <c r="Q77" s="16"/>
      <c r="R77" s="16"/>
      <c r="S77" s="16"/>
      <c r="T77" s="16"/>
    </row>
    <row r="78" spans="2:20" x14ac:dyDescent="0.35">
      <c r="B78" s="16"/>
      <c r="C78" s="16"/>
      <c r="D78" s="16"/>
      <c r="E78" s="16"/>
      <c r="F78" s="16"/>
      <c r="G78" s="16"/>
      <c r="H78" s="16"/>
      <c r="I78" s="16"/>
      <c r="J78" s="16"/>
      <c r="K78" s="16"/>
      <c r="L78" s="16"/>
      <c r="M78" s="16"/>
      <c r="N78" s="16"/>
      <c r="O78" s="16"/>
      <c r="P78" s="16"/>
      <c r="Q78" s="16"/>
      <c r="R78" s="16"/>
      <c r="S78" s="16"/>
      <c r="T78" s="16"/>
    </row>
    <row r="79" spans="2:20" x14ac:dyDescent="0.35">
      <c r="B79" s="16"/>
      <c r="C79" s="16"/>
      <c r="D79" s="16"/>
      <c r="E79" s="16"/>
      <c r="F79" s="16"/>
      <c r="G79" s="16"/>
      <c r="H79" s="16"/>
      <c r="I79" s="16"/>
      <c r="J79" s="16"/>
      <c r="K79" s="16"/>
      <c r="L79" s="16"/>
      <c r="M79" s="16"/>
      <c r="N79" s="16"/>
      <c r="O79" s="16"/>
      <c r="P79" s="16"/>
      <c r="Q79" s="16"/>
      <c r="R79" s="16"/>
      <c r="S79" s="16"/>
      <c r="T79" s="16"/>
    </row>
    <row r="80" spans="2:20" x14ac:dyDescent="0.35">
      <c r="B80" s="16"/>
      <c r="C80" s="16"/>
      <c r="D80" s="16"/>
      <c r="E80" s="16"/>
      <c r="F80" s="16"/>
      <c r="G80" s="16"/>
      <c r="H80" s="16"/>
      <c r="I80" s="16"/>
      <c r="J80" s="16"/>
      <c r="K80" s="16"/>
      <c r="L80" s="16"/>
      <c r="M80" s="16"/>
      <c r="N80" s="16"/>
      <c r="O80" s="16"/>
      <c r="P80" s="16"/>
      <c r="Q80" s="16"/>
      <c r="R80" s="16"/>
      <c r="S80" s="16"/>
      <c r="T80" s="16"/>
    </row>
    <row r="81" spans="2:20" x14ac:dyDescent="0.35">
      <c r="B81" s="16"/>
      <c r="C81" s="16"/>
      <c r="D81" s="16"/>
      <c r="E81" s="16"/>
      <c r="F81" s="16"/>
      <c r="G81" s="16"/>
      <c r="H81" s="16"/>
      <c r="I81" s="16"/>
      <c r="J81" s="16"/>
      <c r="K81" s="16"/>
      <c r="L81" s="16"/>
      <c r="M81" s="16"/>
      <c r="N81" s="16"/>
      <c r="O81" s="16"/>
      <c r="P81" s="16"/>
      <c r="Q81" s="16"/>
      <c r="R81" s="16"/>
      <c r="S81" s="16"/>
      <c r="T81" s="16"/>
    </row>
    <row r="82" spans="2:20" x14ac:dyDescent="0.35">
      <c r="B82" s="16"/>
      <c r="C82" s="16"/>
      <c r="D82" s="16"/>
      <c r="E82" s="16"/>
      <c r="F82" s="16"/>
      <c r="G82" s="16"/>
      <c r="H82" s="16"/>
      <c r="I82" s="16"/>
      <c r="J82" s="16"/>
      <c r="K82" s="16"/>
      <c r="L82" s="16"/>
      <c r="M82" s="16"/>
      <c r="N82" s="16"/>
      <c r="O82" s="16"/>
      <c r="P82" s="16"/>
      <c r="Q82" s="16"/>
      <c r="R82" s="16"/>
      <c r="S82" s="16"/>
      <c r="T82" s="16"/>
    </row>
    <row r="83" spans="2:20" x14ac:dyDescent="0.35">
      <c r="B83" s="16"/>
      <c r="C83" s="16"/>
      <c r="D83" s="16"/>
      <c r="E83" s="16"/>
      <c r="F83" s="16"/>
      <c r="G83" s="16"/>
      <c r="H83" s="16"/>
      <c r="I83" s="16"/>
      <c r="J83" s="16"/>
      <c r="K83" s="16"/>
      <c r="L83" s="16"/>
      <c r="M83" s="16"/>
      <c r="N83" s="16"/>
      <c r="O83" s="16"/>
      <c r="P83" s="16"/>
      <c r="Q83" s="16"/>
      <c r="R83" s="16"/>
      <c r="S83" s="16"/>
      <c r="T83" s="16"/>
    </row>
    <row r="84" spans="2:20" x14ac:dyDescent="0.35">
      <c r="B84" s="16"/>
      <c r="C84" s="16"/>
      <c r="D84" s="16"/>
      <c r="E84" s="16"/>
      <c r="F84" s="16"/>
      <c r="G84" s="16"/>
      <c r="H84" s="16"/>
      <c r="I84" s="16"/>
      <c r="J84" s="16"/>
      <c r="K84" s="16"/>
      <c r="L84" s="16"/>
      <c r="M84" s="16"/>
      <c r="N84" s="16"/>
      <c r="O84" s="16"/>
      <c r="P84" s="16"/>
      <c r="Q84" s="16"/>
      <c r="R84" s="16"/>
      <c r="S84" s="16"/>
      <c r="T84" s="16"/>
    </row>
    <row r="85" spans="2:20" x14ac:dyDescent="0.35">
      <c r="B85" s="16"/>
      <c r="C85" s="16"/>
      <c r="D85" s="16"/>
      <c r="E85" s="16"/>
      <c r="F85" s="16"/>
      <c r="G85" s="16"/>
      <c r="H85" s="16"/>
      <c r="I85" s="16"/>
      <c r="J85" s="16"/>
      <c r="K85" s="16"/>
      <c r="L85" s="16"/>
      <c r="M85" s="16"/>
      <c r="N85" s="16"/>
      <c r="O85" s="16"/>
      <c r="P85" s="16"/>
      <c r="Q85" s="16"/>
      <c r="R85" s="16"/>
      <c r="S85" s="16"/>
      <c r="T85" s="16"/>
    </row>
    <row r="86" spans="2:20" x14ac:dyDescent="0.35">
      <c r="B86" s="16"/>
      <c r="C86" s="16"/>
      <c r="D86" s="16"/>
      <c r="E86" s="16"/>
      <c r="F86" s="16"/>
      <c r="G86" s="16"/>
      <c r="H86" s="16"/>
      <c r="I86" s="16"/>
      <c r="J86" s="16"/>
      <c r="K86" s="16"/>
      <c r="L86" s="16"/>
      <c r="M86" s="16"/>
      <c r="N86" s="16"/>
      <c r="O86" s="16"/>
      <c r="P86" s="16"/>
      <c r="Q86" s="16"/>
      <c r="R86" s="16"/>
      <c r="S86" s="16"/>
      <c r="T86" s="16"/>
    </row>
    <row r="87" spans="2:20" x14ac:dyDescent="0.35">
      <c r="B87" s="16"/>
      <c r="C87" s="16"/>
      <c r="D87" s="16"/>
      <c r="E87" s="16"/>
      <c r="F87" s="16"/>
      <c r="G87" s="16"/>
      <c r="H87" s="16"/>
      <c r="I87" s="16"/>
      <c r="J87" s="16"/>
      <c r="K87" s="16"/>
      <c r="L87" s="16"/>
      <c r="M87" s="16"/>
      <c r="N87" s="16"/>
      <c r="O87" s="16"/>
      <c r="P87" s="16"/>
      <c r="Q87" s="16"/>
      <c r="R87" s="16"/>
      <c r="S87" s="16"/>
      <c r="T87" s="16"/>
    </row>
    <row r="88" spans="2:20" x14ac:dyDescent="0.35">
      <c r="B88" s="16"/>
      <c r="C88" s="16"/>
      <c r="D88" s="16"/>
      <c r="E88" s="16"/>
      <c r="F88" s="16"/>
      <c r="G88" s="16"/>
      <c r="H88" s="16"/>
      <c r="I88" s="16"/>
      <c r="J88" s="16"/>
      <c r="K88" s="16"/>
      <c r="L88" s="16"/>
      <c r="M88" s="16"/>
      <c r="N88" s="16"/>
      <c r="O88" s="16"/>
      <c r="P88" s="16"/>
      <c r="Q88" s="16"/>
      <c r="R88" s="16"/>
      <c r="S88" s="16"/>
      <c r="T88" s="16"/>
    </row>
    <row r="89" spans="2:20" x14ac:dyDescent="0.35">
      <c r="B89" s="16"/>
      <c r="C89" s="16"/>
      <c r="D89" s="16"/>
      <c r="E89" s="16"/>
      <c r="F89" s="16"/>
      <c r="G89" s="16"/>
      <c r="H89" s="16"/>
      <c r="I89" s="16"/>
      <c r="J89" s="16"/>
      <c r="K89" s="16"/>
      <c r="L89" s="16"/>
      <c r="M89" s="16"/>
      <c r="N89" s="16"/>
      <c r="O89" s="16"/>
      <c r="P89" s="16"/>
      <c r="Q89" s="16"/>
      <c r="R89" s="16"/>
      <c r="S89" s="16"/>
      <c r="T89" s="16"/>
    </row>
    <row r="90" spans="2:20" x14ac:dyDescent="0.35">
      <c r="B90" s="16"/>
      <c r="C90" s="16"/>
      <c r="D90" s="16"/>
      <c r="E90" s="16"/>
      <c r="F90" s="16"/>
      <c r="G90" s="16"/>
      <c r="H90" s="16"/>
      <c r="I90" s="16"/>
      <c r="J90" s="16"/>
      <c r="K90" s="16"/>
      <c r="L90" s="16"/>
      <c r="M90" s="16"/>
      <c r="N90" s="16"/>
      <c r="O90" s="16"/>
      <c r="P90" s="16"/>
      <c r="Q90" s="16"/>
      <c r="R90" s="16"/>
      <c r="S90" s="16"/>
      <c r="T90" s="16"/>
    </row>
    <row r="91" spans="2:20" x14ac:dyDescent="0.35">
      <c r="B91" s="16"/>
      <c r="C91" s="16"/>
      <c r="D91" s="16"/>
      <c r="E91" s="16"/>
      <c r="F91" s="16"/>
      <c r="G91" s="16"/>
      <c r="H91" s="16"/>
      <c r="I91" s="16"/>
      <c r="J91" s="16"/>
      <c r="K91" s="16"/>
      <c r="L91" s="16"/>
      <c r="M91" s="16"/>
      <c r="N91" s="16"/>
      <c r="O91" s="16"/>
      <c r="P91" s="16"/>
      <c r="Q91" s="16"/>
      <c r="R91" s="16"/>
      <c r="S91" s="16"/>
      <c r="T91" s="16"/>
    </row>
    <row r="92" spans="2:20" x14ac:dyDescent="0.35">
      <c r="B92" s="16"/>
      <c r="C92" s="16"/>
      <c r="D92" s="16"/>
      <c r="E92" s="16"/>
      <c r="F92" s="16"/>
      <c r="G92" s="16"/>
      <c r="H92" s="16"/>
      <c r="I92" s="16"/>
      <c r="J92" s="16"/>
      <c r="K92" s="16"/>
      <c r="L92" s="16"/>
      <c r="M92" s="16"/>
      <c r="N92" s="16"/>
      <c r="O92" s="16"/>
      <c r="P92" s="16"/>
      <c r="Q92" s="16"/>
      <c r="R92" s="16"/>
      <c r="S92" s="16"/>
      <c r="T92" s="16"/>
    </row>
    <row r="93" spans="2:20" x14ac:dyDescent="0.35">
      <c r="B93" s="16"/>
      <c r="C93" s="16"/>
      <c r="D93" s="16"/>
      <c r="E93" s="16"/>
      <c r="F93" s="16"/>
      <c r="G93" s="16"/>
      <c r="H93" s="16"/>
      <c r="I93" s="16"/>
      <c r="J93" s="16"/>
      <c r="K93" s="16"/>
      <c r="L93" s="16"/>
      <c r="M93" s="16"/>
      <c r="N93" s="16"/>
      <c r="O93" s="16"/>
      <c r="P93" s="16"/>
      <c r="Q93" s="16"/>
      <c r="R93" s="16"/>
      <c r="S93" s="16"/>
      <c r="T93" s="16"/>
    </row>
    <row r="94" spans="2:20" x14ac:dyDescent="0.35">
      <c r="B94" s="16"/>
      <c r="C94" s="16"/>
      <c r="D94" s="16"/>
      <c r="E94" s="16"/>
      <c r="F94" s="16"/>
      <c r="G94" s="16"/>
      <c r="H94" s="16"/>
      <c r="I94" s="16"/>
      <c r="J94" s="16"/>
      <c r="K94" s="16"/>
      <c r="L94" s="16"/>
      <c r="M94" s="16"/>
      <c r="N94" s="16"/>
      <c r="O94" s="16"/>
      <c r="P94" s="16"/>
      <c r="Q94" s="16"/>
      <c r="R94" s="16"/>
      <c r="S94" s="16"/>
      <c r="T94" s="16"/>
    </row>
    <row r="95" spans="2:20" x14ac:dyDescent="0.35">
      <c r="B95" s="16"/>
      <c r="C95" s="16"/>
      <c r="D95" s="16"/>
      <c r="E95" s="16"/>
      <c r="F95" s="16"/>
      <c r="G95" s="16"/>
      <c r="H95" s="16"/>
      <c r="I95" s="16"/>
      <c r="J95" s="16"/>
      <c r="K95" s="16"/>
      <c r="L95" s="16"/>
      <c r="M95" s="16"/>
      <c r="N95" s="16"/>
      <c r="O95" s="16"/>
      <c r="P95" s="16"/>
      <c r="Q95" s="16"/>
      <c r="R95" s="16"/>
      <c r="S95" s="16"/>
      <c r="T95" s="16"/>
    </row>
    <row r="96" spans="2:20" x14ac:dyDescent="0.35">
      <c r="B96" s="16"/>
      <c r="C96" s="16"/>
      <c r="D96" s="16"/>
      <c r="E96" s="16"/>
      <c r="F96" s="16"/>
      <c r="G96" s="16"/>
      <c r="H96" s="16"/>
      <c r="I96" s="16"/>
      <c r="J96" s="16"/>
      <c r="K96" s="16"/>
      <c r="L96" s="16"/>
      <c r="M96" s="16"/>
      <c r="N96" s="16"/>
      <c r="O96" s="16"/>
      <c r="P96" s="16"/>
      <c r="Q96" s="16"/>
      <c r="R96" s="16"/>
      <c r="S96" s="16"/>
      <c r="T96" s="16"/>
    </row>
  </sheetData>
  <mergeCells count="3">
    <mergeCell ref="B1:P1"/>
    <mergeCell ref="B3:R3"/>
    <mergeCell ref="B34:R34"/>
  </mergeCells>
  <pageMargins left="0.511811024" right="0.511811024" top="0.78740157499999996" bottom="0.78740157499999996" header="0.31496062000000002" footer="0.31496062000000002"/>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
  <dimension ref="A1:K13"/>
  <sheetViews>
    <sheetView showGridLines="0" workbookViewId="0">
      <selection activeCell="F20" sqref="F20"/>
    </sheetView>
  </sheetViews>
  <sheetFormatPr defaultRowHeight="14.5" x14ac:dyDescent="0.35"/>
  <cols>
    <col min="1" max="2" width="11.26953125" bestFit="1" customWidth="1"/>
    <col min="3" max="10" width="9.54296875" bestFit="1" customWidth="1"/>
  </cols>
  <sheetData>
    <row r="1" spans="1:11" ht="15" thickBot="1" x14ac:dyDescent="0.4">
      <c r="A1" s="85"/>
      <c r="B1" s="85"/>
      <c r="C1" s="85" t="s">
        <v>74</v>
      </c>
      <c r="D1" s="85" t="s">
        <v>75</v>
      </c>
      <c r="E1" s="85" t="s">
        <v>76</v>
      </c>
      <c r="F1" s="85" t="s">
        <v>42</v>
      </c>
      <c r="G1" s="85" t="s">
        <v>72</v>
      </c>
      <c r="H1" s="85" t="s">
        <v>79</v>
      </c>
      <c r="I1" s="85" t="s">
        <v>73</v>
      </c>
      <c r="J1" s="85" t="s">
        <v>81</v>
      </c>
    </row>
    <row r="2" spans="1:11" ht="15" thickTop="1" x14ac:dyDescent="0.35">
      <c r="A2" s="228" t="s">
        <v>101</v>
      </c>
      <c r="B2" s="19" t="s">
        <v>22</v>
      </c>
      <c r="C2" s="88">
        <v>892.68704957795353</v>
      </c>
      <c r="D2" s="88">
        <v>964.10201354418984</v>
      </c>
      <c r="E2" s="88">
        <v>1041.2301746277251</v>
      </c>
      <c r="F2" s="88">
        <v>1124.5285885979431</v>
      </c>
      <c r="G2" s="88">
        <v>1214.4908756857785</v>
      </c>
      <c r="H2" s="88">
        <v>1311.6501457406409</v>
      </c>
      <c r="I2" s="88">
        <v>1784.4855426625336</v>
      </c>
      <c r="J2" s="88">
        <v>2373.3657717411697</v>
      </c>
      <c r="K2" s="16"/>
    </row>
    <row r="3" spans="1:11" x14ac:dyDescent="0.35">
      <c r="A3" s="228"/>
      <c r="B3" s="19" t="s">
        <v>21</v>
      </c>
      <c r="C3" s="3">
        <v>1957.86532168538</v>
      </c>
      <c r="D3" s="3">
        <v>2016.6012813359416</v>
      </c>
      <c r="E3" s="3">
        <v>2077.0993197760199</v>
      </c>
      <c r="F3" s="3">
        <v>2139.4122993693004</v>
      </c>
      <c r="G3" s="3">
        <v>2203.5946683503794</v>
      </c>
      <c r="H3" s="3">
        <v>2269.702508400891</v>
      </c>
      <c r="I3" s="3">
        <v>2554.5701692843022</v>
      </c>
      <c r="J3" s="3">
        <v>3065.4842031411627</v>
      </c>
      <c r="K3" s="16"/>
    </row>
    <row r="4" spans="1:11" x14ac:dyDescent="0.35">
      <c r="A4" s="226" t="s">
        <v>94</v>
      </c>
      <c r="B4" s="86" t="s">
        <v>22</v>
      </c>
      <c r="C4" s="87">
        <v>36.359290987231731</v>
      </c>
      <c r="D4" s="87">
        <v>99.988050214887267</v>
      </c>
      <c r="E4" s="87">
        <v>274.96713809094001</v>
      </c>
      <c r="F4" s="87">
        <v>343.70892261367499</v>
      </c>
      <c r="G4" s="87">
        <v>429.63615326709373</v>
      </c>
      <c r="H4" s="87">
        <v>537.04519158386711</v>
      </c>
      <c r="I4" s="87">
        <v>1311.1454872653007</v>
      </c>
      <c r="J4" s="87">
        <v>1704.489133444891</v>
      </c>
      <c r="K4" s="16"/>
    </row>
    <row r="5" spans="1:11" x14ac:dyDescent="0.35">
      <c r="A5" s="227"/>
      <c r="B5" s="89" t="s">
        <v>21</v>
      </c>
      <c r="C5" s="55">
        <v>511.87373581110853</v>
      </c>
      <c r="D5" s="55">
        <v>691.02954334499657</v>
      </c>
      <c r="E5" s="55">
        <v>932.8898835157454</v>
      </c>
      <c r="F5" s="55">
        <v>1259.4013427462564</v>
      </c>
      <c r="G5" s="55">
        <v>1372.7474635934195</v>
      </c>
      <c r="H5" s="55">
        <v>1496.2947353168274</v>
      </c>
      <c r="I5" s="55">
        <v>2112.1421315130519</v>
      </c>
      <c r="J5" s="55">
        <v>2302.2349233492268</v>
      </c>
      <c r="K5" s="16"/>
    </row>
    <row r="6" spans="1:11" x14ac:dyDescent="0.35">
      <c r="A6" s="229" t="s">
        <v>87</v>
      </c>
      <c r="B6" s="90" t="s">
        <v>22</v>
      </c>
      <c r="C6" s="92">
        <f>C2+C4</f>
        <v>929.04634056518523</v>
      </c>
      <c r="D6" s="92">
        <f t="shared" ref="D6:J6" si="0">D2+D4</f>
        <v>1064.0900637590771</v>
      </c>
      <c r="E6" s="92">
        <f t="shared" si="0"/>
        <v>1316.1973127186652</v>
      </c>
      <c r="F6" s="92">
        <f t="shared" si="0"/>
        <v>1468.2375112116181</v>
      </c>
      <c r="G6" s="92">
        <f t="shared" si="0"/>
        <v>1644.1270289528723</v>
      </c>
      <c r="H6" s="92">
        <f t="shared" si="0"/>
        <v>1848.695337324508</v>
      </c>
      <c r="I6" s="92">
        <f t="shared" si="0"/>
        <v>3095.6310299278343</v>
      </c>
      <c r="J6" s="92">
        <f t="shared" si="0"/>
        <v>4077.8549051860609</v>
      </c>
      <c r="K6" s="16"/>
    </row>
    <row r="7" spans="1:11" ht="15" thickBot="1" x14ac:dyDescent="0.4">
      <c r="A7" s="230"/>
      <c r="B7" s="91" t="s">
        <v>21</v>
      </c>
      <c r="C7" s="64">
        <f>(C3+C5)*0.4</f>
        <v>987.8956229985954</v>
      </c>
      <c r="D7" s="64">
        <f t="shared" ref="D7:J7" si="1">(D3+D5)*0.4</f>
        <v>1083.0523298723754</v>
      </c>
      <c r="E7" s="64">
        <f t="shared" si="1"/>
        <v>1203.9956813167062</v>
      </c>
      <c r="F7" s="64">
        <f t="shared" si="1"/>
        <v>1359.5254568462228</v>
      </c>
      <c r="G7" s="64">
        <f t="shared" si="1"/>
        <v>1430.5368527775197</v>
      </c>
      <c r="H7" s="64">
        <f t="shared" si="1"/>
        <v>1506.3988974870874</v>
      </c>
      <c r="I7" s="64">
        <f t="shared" si="1"/>
        <v>1866.6849203189417</v>
      </c>
      <c r="J7" s="64">
        <f t="shared" si="1"/>
        <v>2147.087650596156</v>
      </c>
      <c r="K7" s="16"/>
    </row>
    <row r="8" spans="1:11" ht="15" thickTop="1" x14ac:dyDescent="0.35">
      <c r="K8" s="16"/>
    </row>
    <row r="9" spans="1:11" x14ac:dyDescent="0.35">
      <c r="C9" s="16"/>
      <c r="D9" s="16"/>
      <c r="E9" s="16"/>
      <c r="F9" s="16"/>
      <c r="G9" s="16"/>
      <c r="H9" s="16"/>
      <c r="I9" s="16"/>
      <c r="J9" s="16"/>
      <c r="K9" s="16"/>
    </row>
    <row r="10" spans="1:11" x14ac:dyDescent="0.35">
      <c r="C10" s="16"/>
      <c r="D10" s="16"/>
      <c r="E10" s="16"/>
      <c r="F10" s="16"/>
      <c r="G10" s="16"/>
      <c r="H10" s="16"/>
      <c r="I10" s="16"/>
      <c r="J10" s="16"/>
      <c r="K10" s="16"/>
    </row>
    <row r="11" spans="1:11" x14ac:dyDescent="0.35">
      <c r="C11" s="16"/>
      <c r="D11" s="16"/>
      <c r="E11" s="16"/>
      <c r="F11" s="16"/>
      <c r="G11" s="16"/>
      <c r="H11" s="16"/>
      <c r="I11" s="16"/>
      <c r="J11" s="16"/>
      <c r="K11" s="16"/>
    </row>
    <row r="12" spans="1:11" x14ac:dyDescent="0.35">
      <c r="C12" s="16"/>
      <c r="D12" s="16"/>
      <c r="E12" s="16"/>
      <c r="F12" s="16"/>
      <c r="G12" s="16"/>
      <c r="H12" s="16"/>
      <c r="I12" s="16"/>
      <c r="J12" s="16"/>
      <c r="K12" s="16"/>
    </row>
    <row r="13" spans="1:11" x14ac:dyDescent="0.35">
      <c r="C13" s="16"/>
      <c r="D13" s="16"/>
      <c r="E13" s="16"/>
      <c r="F13" s="16"/>
      <c r="G13" s="16"/>
      <c r="H13" s="16"/>
      <c r="I13" s="16"/>
      <c r="J13" s="16"/>
      <c r="K13" s="16"/>
    </row>
  </sheetData>
  <mergeCells count="3">
    <mergeCell ref="A4:A5"/>
    <mergeCell ref="A2:A3"/>
    <mergeCell ref="A6:A7"/>
  </mergeCells>
  <conditionalFormatting sqref="K6 I4:J5">
    <cfRule type="cellIs" dxfId="239" priority="25" operator="notEqual">
      <formula>#REF!</formula>
    </cfRule>
  </conditionalFormatting>
  <conditionalFormatting sqref="C4:H4">
    <cfRule type="cellIs" dxfId="238" priority="21" operator="notEqual">
      <formula>#REF!</formula>
    </cfRule>
  </conditionalFormatting>
  <conditionalFormatting sqref="C5:H5">
    <cfRule type="cellIs" dxfId="237" priority="19" operator="notEqual">
      <formula>#REF!</formula>
    </cfRule>
  </conditionalFormatting>
  <conditionalFormatting sqref="C2:H2">
    <cfRule type="cellIs" dxfId="236" priority="7" operator="notEqual">
      <formula>#REF!</formula>
    </cfRule>
  </conditionalFormatting>
  <conditionalFormatting sqref="I2:K2">
    <cfRule type="cellIs" dxfId="235" priority="8" operator="notEqual">
      <formula>#REF!</formula>
    </cfRule>
  </conditionalFormatting>
  <conditionalFormatting sqref="C3:H3">
    <cfRule type="cellIs" dxfId="234" priority="5" operator="notEqual">
      <formula>#REF!</formula>
    </cfRule>
  </conditionalFormatting>
  <conditionalFormatting sqref="I3:K3">
    <cfRule type="cellIs" dxfId="233" priority="6" operator="notEqual">
      <formula>#REF!</formula>
    </cfRule>
  </conditionalFormatting>
  <conditionalFormatting sqref="I6:J6">
    <cfRule type="cellIs" dxfId="232" priority="4" operator="notEqual">
      <formula>#REF!</formula>
    </cfRule>
  </conditionalFormatting>
  <conditionalFormatting sqref="C6:H6">
    <cfRule type="cellIs" dxfId="231" priority="3" operator="notEqual">
      <formula>#REF!</formula>
    </cfRule>
  </conditionalFormatting>
  <conditionalFormatting sqref="C7">
    <cfRule type="cellIs" dxfId="230" priority="2" operator="notEqual">
      <formula>#REF!</formula>
    </cfRule>
  </conditionalFormatting>
  <conditionalFormatting sqref="D7:J7">
    <cfRule type="cellIs" dxfId="229" priority="1" operator="notEqual">
      <formula>#REF!</formula>
    </cfRule>
  </conditionalFormatting>
  <pageMargins left="0.511811024" right="0.511811024" top="0.78740157499999996" bottom="0.78740157499999996" header="0.31496062000000002" footer="0.31496062000000002"/>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Resultados soja e farelo</vt:lpstr>
      <vt:lpstr>Resultados milho</vt:lpstr>
      <vt:lpstr>VLI</vt:lpstr>
      <vt:lpstr>AI FNS</vt:lpstr>
      <vt:lpstr>Area_Soja</vt:lpstr>
      <vt:lpstr>Area_Milho Safra</vt:lpstr>
      <vt:lpstr>Area_Milho Safrinha</vt:lpstr>
      <vt:lpstr>Area_Milho Total</vt:lpstr>
      <vt:lpstr>MA_PI</vt:lpstr>
      <vt:lpstr>Analise MT</vt:lpstr>
      <vt:lpstr>dados em xeque</vt:lpstr>
      <vt:lpstr>analise agroconsult</vt:lpstr>
      <vt:lpstr>Area de Influencia FNS</vt:lpstr>
      <vt:lpstr>resultados_regioes vli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Prithviraj Bisht</cp:lastModifiedBy>
  <dcterms:created xsi:type="dcterms:W3CDTF">2012-04-11T18:20:31Z</dcterms:created>
  <dcterms:modified xsi:type="dcterms:W3CDTF">2018-11-19T19:22:55Z</dcterms:modified>
</cp:coreProperties>
</file>