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68ae647d17cc37/Desktop/Skillians/Datascience/Business Analyst/Vlookup/"/>
    </mc:Choice>
  </mc:AlternateContent>
  <xr:revisionPtr revIDLastSave="0" documentId="8_{333F73DF-95B7-4AEA-AADD-0085E843ADD7}" xr6:coauthVersionLast="47" xr6:coauthVersionMax="47" xr10:uidLastSave="{00000000-0000-0000-0000-000000000000}"/>
  <bookViews>
    <workbookView xWindow="-108" yWindow="-108" windowWidth="23256" windowHeight="12456" activeTab="4" xr2:uid="{7D65AE5E-B855-4ACF-991B-4713640FBF75}"/>
  </bookViews>
  <sheets>
    <sheet name="Vlookup_1" sheetId="15" r:id="rId1"/>
    <sheet name="Vlookup_2" sheetId="23" r:id="rId2"/>
    <sheet name="Employee_Data" sheetId="37" r:id="rId3"/>
    <sheet name="Vlookup_3" sheetId="35" r:id="rId4"/>
    <sheet name="Vlookup4" sheetId="36" r:id="rId5"/>
  </sheets>
  <definedNames>
    <definedName name="_xlnm._FilterDatabase" localSheetId="0" hidden="1">Vlookup_1!$B$4:$E$16</definedName>
    <definedName name="Z_04B54AA8_A716_4FDC_A906_0E283DD373E2_.wvu.FilterData" localSheetId="0" hidden="1">Vlookup_1!$B$4:$E$16</definedName>
    <definedName name="Z_6A35FF51_71B2_4793_9150_7D8C799041DC_.wvu.FilterData" localSheetId="0" hidden="1">Vlookup_1!$B$4:$E$16</definedName>
    <definedName name="Z_6F539EE7_61A2_4CDA_91FB_DD74C23C05CB_.wvu.FilterData" localSheetId="0" hidden="1">Vlookup_1!$B$4:$E$16</definedName>
    <definedName name="Z_714C269F_57A5_4954_8C62_CB87ECDF1E8D_.wvu.FilterData" localSheetId="0" hidden="1">Vlookup_1!$B$4:$E$16</definedName>
    <definedName name="Z_7B542DDE_0E6F_4C8F_80C5_CEF010784732_.wvu.FilterData" localSheetId="0" hidden="1">Vlookup_1!$B$4:$E$16</definedName>
    <definedName name="Z_8075095C_49D4_4A6A_AE11_97381CE6959D_.wvu.FilterData" localSheetId="0" hidden="1">Vlookup_1!$B$4:$E$16</definedName>
    <definedName name="Z_923C6DCC_F5BE_4CA9_A182_DDE75F299178_.wvu.FilterData" localSheetId="0" hidden="1">Vlookup_1!$B$4:$E$16</definedName>
    <definedName name="Z_A9A39E8B_D628_4F43_9435_5AAF5C71CAA0_.wvu.FilterData" localSheetId="0" hidden="1">Vlookup_1!$B$4:$E$16</definedName>
    <definedName name="Z_B479311F_4F86_42B7_BF79_621EA6E9FB08_.wvu.FilterData" localSheetId="0" hidden="1">Vlookup_1!$B$4:$E$16</definedName>
    <definedName name="Z_C07F01D7_3CE0_47DE_B5E8_478D6A23D3E2_.wvu.FilterData" localSheetId="0" hidden="1">Vlookup_1!$B$4:$E$16</definedName>
    <definedName name="Z_DDB4D3BD_A3A8_4E7D_B59C_2686AEBFE3F0_.wvu.FilterData" localSheetId="0" hidden="1">Vlookup_1!$B$4:$E$16</definedName>
  </definedNames>
  <calcPr calcId="191029"/>
  <customWorkbookViews>
    <customWorkbookView name="vlookup1" guid="{FCA32F5E-79CF-42CC-B015-2CE7C7FCA9AA}" includePrintSettings="0" includeHiddenRowCol="0" maximized="1" xWindow="-8" yWindow="-8" windowWidth="1382" windowHeight="784" activeSheetId="15"/>
    <customWorkbookView name="vlookup2" guid="{04B54AA8-A716-4FDC-A906-0E283DD373E2}" maximized="1" xWindow="-8" yWindow="-8" windowWidth="1382" windowHeight="784" activeSheetId="15"/>
    <customWorkbookView name="vlookup3" guid="{7B542DDE-0E6F-4C8F-80C5-CEF010784732}" maximized="1" xWindow="-8" yWindow="-8" windowWidth="1382" windowHeight="784" activeSheetId="15"/>
    <customWorkbookView name="vlookup4" guid="{6F539EE7-61A2-4CDA-91FB-DD74C23C05CB}" maximized="1" xWindow="-8" yWindow="-8" windowWidth="1382" windowHeight="784" activeSheetId="15"/>
    <customWorkbookView name="vlookup" guid="{923C6DCC-F5BE-4CA9-A182-DDE75F299178}" maximized="1" xWindow="-8" yWindow="-8" windowWidth="1382" windowHeight="784" activeSheetId="23"/>
    <customWorkbookView name="vlookup5" guid="{6A35FF51-71B2-4793-9150-7D8C799041DC}" maximized="1" xWindow="-8" yWindow="-8" windowWidth="1382" windowHeight="784" activeSheetId="23"/>
    <customWorkbookView name="vlookup6" guid="{C07F01D7-3CE0-47DE-B5E8-478D6A23D3E2}" maximized="1" xWindow="-8" yWindow="-8" windowWidth="1382" windowHeight="784" activeSheetId="23"/>
    <customWorkbookView name="vlookup8" guid="{714C269F-57A5-4954-8C62-CB87ECDF1E8D}" maximized="1" xWindow="-8" yWindow="-8" windowWidth="1382" windowHeight="784" activeSheetId="35"/>
    <customWorkbookView name="vlookup9" guid="{A9A39E8B-D628-4F43-9435-5AAF5C71CAA0}" maximized="1" xWindow="-8" yWindow="-8" windowWidth="1382" windowHeight="784" activeSheetId="35"/>
    <customWorkbookView name="vlookup7" guid="{8075095C-49D4-4A6A-AE11-97381CE6959D}" maximized="1" xWindow="-8" yWindow="-8" windowWidth="1382" windowHeight="784" activeSheetId="23"/>
    <customWorkbookView name="vlookup10" guid="{B479311F-4F86-42B7-BF79-621EA6E9FB08}" maximized="1" xWindow="-8" yWindow="-8" windowWidth="1382" windowHeight="784" activeSheetId="36"/>
    <customWorkbookView name="vlookup11" guid="{DDB4D3BD-A3A8-4E7D-B59C-2686AEBFE3F0}" maximized="1" xWindow="-8" yWindow="-8" windowWidth="1382" windowHeight="784" activeSheetId="36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36" l="1"/>
  <c r="F27" i="36"/>
  <c r="F28" i="36"/>
  <c r="F29" i="36"/>
  <c r="F30" i="36"/>
  <c r="F31" i="36"/>
  <c r="F32" i="36"/>
  <c r="F33" i="36"/>
  <c r="F34" i="36"/>
  <c r="F35" i="36"/>
  <c r="F36" i="36"/>
  <c r="F25" i="36"/>
  <c r="E26" i="36"/>
  <c r="E27" i="36"/>
  <c r="E28" i="36"/>
  <c r="E29" i="36"/>
  <c r="E30" i="36"/>
  <c r="E31" i="36"/>
  <c r="E32" i="36"/>
  <c r="E33" i="36"/>
  <c r="E34" i="36"/>
  <c r="E35" i="36"/>
  <c r="E36" i="36"/>
  <c r="E25" i="36"/>
  <c r="D4" i="36"/>
  <c r="D5" i="36"/>
  <c r="D6" i="36"/>
  <c r="D7" i="36"/>
  <c r="D8" i="36"/>
  <c r="D9" i="36"/>
  <c r="D10" i="36"/>
  <c r="D11" i="36"/>
  <c r="D12" i="36"/>
  <c r="D13" i="36"/>
  <c r="D3" i="36"/>
  <c r="E29" i="35"/>
  <c r="E30" i="35"/>
  <c r="E31" i="35"/>
  <c r="E32" i="35"/>
  <c r="E33" i="35"/>
  <c r="E34" i="35"/>
  <c r="E35" i="35"/>
  <c r="E36" i="35"/>
  <c r="E28" i="35"/>
  <c r="E6" i="35"/>
  <c r="E7" i="35"/>
  <c r="E8" i="35"/>
  <c r="E9" i="35"/>
  <c r="E10" i="35"/>
  <c r="E11" i="35"/>
  <c r="E12" i="35"/>
  <c r="E13" i="35"/>
  <c r="E5" i="35"/>
  <c r="D54" i="23"/>
  <c r="D55" i="23"/>
  <c r="D56" i="23"/>
  <c r="D57" i="23"/>
  <c r="D58" i="23"/>
  <c r="D59" i="23"/>
  <c r="D60" i="23"/>
  <c r="D61" i="23"/>
  <c r="D62" i="23"/>
  <c r="D63" i="23"/>
  <c r="D64" i="23"/>
  <c r="D53" i="23"/>
  <c r="D28" i="23"/>
  <c r="D29" i="23"/>
  <c r="D30" i="23"/>
  <c r="D31" i="23"/>
  <c r="D32" i="23"/>
  <c r="D33" i="23"/>
  <c r="D34" i="23"/>
  <c r="D35" i="23"/>
  <c r="D36" i="23"/>
  <c r="D37" i="23"/>
  <c r="D38" i="23"/>
  <c r="D27" i="23"/>
  <c r="C28" i="23"/>
  <c r="C29" i="23"/>
  <c r="C30" i="23"/>
  <c r="C31" i="23"/>
  <c r="C32" i="23"/>
  <c r="C33" i="23"/>
  <c r="C34" i="23"/>
  <c r="C35" i="23"/>
  <c r="C36" i="23"/>
  <c r="C37" i="23"/>
  <c r="C38" i="23"/>
  <c r="C27" i="23"/>
  <c r="D6" i="23"/>
  <c r="D7" i="23"/>
  <c r="D8" i="23"/>
  <c r="D9" i="23"/>
  <c r="D10" i="23"/>
  <c r="D11" i="23"/>
  <c r="D12" i="23"/>
  <c r="D13" i="23"/>
  <c r="D14" i="23"/>
  <c r="D15" i="23"/>
  <c r="D16" i="23"/>
  <c r="D5" i="23"/>
  <c r="E84" i="15"/>
  <c r="E85" i="15"/>
  <c r="E86" i="15"/>
  <c r="E87" i="15"/>
  <c r="E88" i="15"/>
  <c r="E89" i="15"/>
  <c r="E90" i="15"/>
  <c r="E91" i="15"/>
  <c r="E92" i="15"/>
  <c r="E93" i="15"/>
  <c r="E94" i="15"/>
  <c r="E83" i="15"/>
  <c r="E58" i="15"/>
  <c r="E59" i="15"/>
  <c r="E60" i="15"/>
  <c r="E61" i="15"/>
  <c r="E62" i="15"/>
  <c r="E63" i="15"/>
  <c r="E64" i="15"/>
  <c r="E65" i="15"/>
  <c r="E66" i="15"/>
  <c r="E67" i="15"/>
  <c r="E68" i="15"/>
  <c r="E57" i="15"/>
  <c r="E30" i="15"/>
  <c r="E31" i="15"/>
  <c r="E32" i="15"/>
  <c r="E33" i="15"/>
  <c r="E34" i="15"/>
  <c r="E35" i="15"/>
  <c r="E36" i="15"/>
  <c r="E37" i="15"/>
  <c r="E38" i="15"/>
  <c r="E39" i="15"/>
  <c r="E40" i="15"/>
  <c r="E29" i="15"/>
  <c r="D30" i="15"/>
  <c r="D31" i="15"/>
  <c r="D32" i="15"/>
  <c r="D33" i="15"/>
  <c r="D34" i="15"/>
  <c r="D35" i="15"/>
  <c r="D36" i="15"/>
  <c r="D37" i="15"/>
  <c r="D38" i="15"/>
  <c r="D39" i="15"/>
  <c r="D40" i="15"/>
  <c r="D29" i="15"/>
  <c r="E6" i="15"/>
  <c r="E7" i="15"/>
  <c r="E8" i="15"/>
  <c r="E9" i="15"/>
  <c r="E10" i="15"/>
  <c r="E11" i="15"/>
  <c r="E12" i="15"/>
  <c r="E13" i="15"/>
  <c r="E14" i="15"/>
  <c r="E15" i="15"/>
  <c r="E16" i="15"/>
  <c r="E5" i="15"/>
  <c r="D6" i="15"/>
  <c r="D5" i="15"/>
  <c r="D7" i="15"/>
  <c r="D8" i="15"/>
  <c r="D9" i="15"/>
  <c r="D10" i="15"/>
  <c r="D11" i="15"/>
  <c r="D12" i="15"/>
  <c r="D13" i="15"/>
  <c r="D14" i="15"/>
  <c r="D15" i="15"/>
  <c r="D16" i="15"/>
  <c r="F5" i="23"/>
  <c r="F6" i="23"/>
  <c r="F7" i="23"/>
  <c r="F8" i="23"/>
  <c r="F9" i="23"/>
  <c r="F10" i="23"/>
  <c r="F11" i="23"/>
  <c r="F12" i="23"/>
  <c r="F13" i="23"/>
  <c r="F14" i="23"/>
  <c r="F15" i="23"/>
  <c r="F16" i="23"/>
  <c r="C54" i="23"/>
  <c r="C55" i="23"/>
  <c r="C56" i="23"/>
  <c r="C57" i="23"/>
  <c r="C58" i="23"/>
  <c r="C59" i="23"/>
  <c r="C60" i="23"/>
  <c r="C61" i="23"/>
  <c r="C62" i="23"/>
  <c r="C63" i="23"/>
  <c r="C64" i="23"/>
  <c r="C53" i="23"/>
</calcChain>
</file>

<file path=xl/sharedStrings.xml><?xml version="1.0" encoding="utf-8"?>
<sst xmlns="http://schemas.openxmlformats.org/spreadsheetml/2006/main" count="331" uniqueCount="100">
  <si>
    <t>Google</t>
  </si>
  <si>
    <t>Banana</t>
  </si>
  <si>
    <t>DoorDash</t>
  </si>
  <si>
    <t>Grapes</t>
  </si>
  <si>
    <t>Lyft</t>
  </si>
  <si>
    <t>Pineapple</t>
  </si>
  <si>
    <t>Walmart</t>
  </si>
  <si>
    <t>Kiwi</t>
  </si>
  <si>
    <t>BigBasket</t>
  </si>
  <si>
    <t>Orange</t>
  </si>
  <si>
    <t>Amazon</t>
  </si>
  <si>
    <t>Apple</t>
  </si>
  <si>
    <t>Vendor</t>
  </si>
  <si>
    <t>Price</t>
  </si>
  <si>
    <t>Fruit Name</t>
  </si>
  <si>
    <t>Purchase Month</t>
  </si>
  <si>
    <t>Jan</t>
  </si>
  <si>
    <t>Feb</t>
  </si>
  <si>
    <t>Mar</t>
  </si>
  <si>
    <t>Jul</t>
  </si>
  <si>
    <t>Shirt</t>
  </si>
  <si>
    <t>Pants</t>
  </si>
  <si>
    <t>S</t>
  </si>
  <si>
    <t>M</t>
  </si>
  <si>
    <t>L</t>
  </si>
  <si>
    <t>Actual Price</t>
  </si>
  <si>
    <t>Dress Size</t>
  </si>
  <si>
    <t>Dress Type</t>
  </si>
  <si>
    <t>Student</t>
  </si>
  <si>
    <t>Score</t>
  </si>
  <si>
    <t>Grade</t>
  </si>
  <si>
    <t>Kyle</t>
  </si>
  <si>
    <t>Samant</t>
  </si>
  <si>
    <t>Tammanah</t>
  </si>
  <si>
    <t>Agent</t>
  </si>
  <si>
    <t>Mike</t>
  </si>
  <si>
    <t>Clark</t>
  </si>
  <si>
    <t>Cornell</t>
  </si>
  <si>
    <t>Trent</t>
  </si>
  <si>
    <t>Anderson</t>
  </si>
  <si>
    <t>Neo</t>
  </si>
  <si>
    <t>Jan Sales</t>
  </si>
  <si>
    <t>Feb Sales</t>
  </si>
  <si>
    <t>Commission %</t>
  </si>
  <si>
    <t>Muhib</t>
  </si>
  <si>
    <t>Sadhvi</t>
  </si>
  <si>
    <t>Tom</t>
  </si>
  <si>
    <t>Karen</t>
  </si>
  <si>
    <t>Kylie</t>
  </si>
  <si>
    <t>Eminem</t>
  </si>
  <si>
    <t>Tamizh</t>
  </si>
  <si>
    <t>Jimmy</t>
  </si>
  <si>
    <t>Thor</t>
  </si>
  <si>
    <t>Jane</t>
  </si>
  <si>
    <t>Commision for Jan</t>
  </si>
  <si>
    <t>Commision for Feb</t>
  </si>
  <si>
    <t>Zeus</t>
  </si>
  <si>
    <t>Herald</t>
  </si>
  <si>
    <t>Create a Commision Amount List with the help of the Slab on the right side</t>
  </si>
  <si>
    <t>Final Data</t>
  </si>
  <si>
    <t>Vendor Data</t>
  </si>
  <si>
    <t>Collect all the Purchase Information for each fruit in one Table</t>
  </si>
  <si>
    <t>Collect all the Vendor Information for each fruit  in one Table</t>
  </si>
  <si>
    <t>Price Data</t>
  </si>
  <si>
    <t>How</t>
  </si>
  <si>
    <t>Cash</t>
  </si>
  <si>
    <t>Card</t>
  </si>
  <si>
    <t>Purchase Type</t>
  </si>
  <si>
    <t>Collect Purchase type Info onto the Final Data</t>
  </si>
  <si>
    <t>Figure out the Purchase month info onto Final Table</t>
  </si>
  <si>
    <t>Date of Birth</t>
  </si>
  <si>
    <t>Pocket Money</t>
  </si>
  <si>
    <t>Year of Birth</t>
  </si>
  <si>
    <t>Pocket Money Limit</t>
  </si>
  <si>
    <t>Find out the Pocket money limit for each person's Date of Birth.</t>
  </si>
  <si>
    <t>PersonName</t>
  </si>
  <si>
    <t>Joining Date</t>
  </si>
  <si>
    <t>Bonus Amount</t>
  </si>
  <si>
    <t>Details of Joining Date and Bonus Amount is in "Employee Data" Sheet</t>
  </si>
  <si>
    <t>Profit %</t>
  </si>
  <si>
    <t>Small</t>
  </si>
  <si>
    <t>Medium</t>
  </si>
  <si>
    <t>Large</t>
  </si>
  <si>
    <t>Extra Large</t>
  </si>
  <si>
    <t>Profit Amount</t>
  </si>
  <si>
    <t>Find the Profit Amount for Each Dress Size</t>
  </si>
  <si>
    <t>Find the Profit Amount for Each Dress Type</t>
  </si>
  <si>
    <t>Margin Remarks</t>
  </si>
  <si>
    <t>Shirts have less Margin</t>
  </si>
  <si>
    <t>Pants have higher Margin</t>
  </si>
  <si>
    <t>Tip: Use Wild Cards</t>
  </si>
  <si>
    <t>Minimum Marks</t>
  </si>
  <si>
    <t>Grade "A"</t>
  </si>
  <si>
    <t>Grade "B"</t>
  </si>
  <si>
    <t>Grade "C"</t>
  </si>
  <si>
    <t>Grade "D"</t>
  </si>
  <si>
    <t>Grade "E"</t>
  </si>
  <si>
    <t>Sale Value</t>
  </si>
  <si>
    <t>Date of Joining</t>
  </si>
  <si>
    <t>Kom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</si>
</sst>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595959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rgb="FFBDFFD5"/>
      </left>
      <right style="thin">
        <color rgb="FFBDFFD5"/>
      </right>
      <top style="thin">
        <color rgb="FFBDFFD5"/>
      </top>
      <bottom style="thin">
        <color rgb="FFBDFFD5"/>
      </bottom>
      <diagonal/>
    </border>
    <border>
      <left style="thin">
        <color rgb="FFBDFFD5"/>
      </left>
      <right style="thin">
        <color rgb="FFBDFFD5"/>
      </right>
      <top/>
      <bottom style="thin">
        <color rgb="FFBDFFD5"/>
      </bottom>
      <diagonal/>
    </border>
    <border>
      <left style="medium">
        <color rgb="FF66FF99"/>
      </left>
      <right style="thin">
        <color rgb="FFBDFFD5"/>
      </right>
      <top/>
      <bottom style="thin">
        <color rgb="FFBDFFD5"/>
      </bottom>
      <diagonal/>
    </border>
    <border>
      <left style="thin">
        <color rgb="FFBDFFD5"/>
      </left>
      <right style="medium">
        <color rgb="FF66FF99"/>
      </right>
      <top/>
      <bottom style="thin">
        <color rgb="FFBDFFD5"/>
      </bottom>
      <diagonal/>
    </border>
    <border>
      <left style="medium">
        <color rgb="FF66FF99"/>
      </left>
      <right style="thin">
        <color rgb="FFBDFFD5"/>
      </right>
      <top style="thin">
        <color rgb="FFBDFFD5"/>
      </top>
      <bottom style="thin">
        <color rgb="FFBDFFD5"/>
      </bottom>
      <diagonal/>
    </border>
    <border>
      <left style="thin">
        <color rgb="FFBDFFD5"/>
      </left>
      <right style="medium">
        <color rgb="FF66FF99"/>
      </right>
      <top style="thin">
        <color rgb="FFBDFFD5"/>
      </top>
      <bottom style="thin">
        <color rgb="FFBDFFD5"/>
      </bottom>
      <diagonal/>
    </border>
    <border>
      <left style="medium">
        <color rgb="FF66FF99"/>
      </left>
      <right style="thin">
        <color rgb="FFBDFFD5"/>
      </right>
      <top style="thin">
        <color rgb="FFBDFFD5"/>
      </top>
      <bottom style="medium">
        <color rgb="FF66FF99"/>
      </bottom>
      <diagonal/>
    </border>
    <border>
      <left style="thin">
        <color rgb="FFBDFFD5"/>
      </left>
      <right style="thin">
        <color rgb="FFBDFFD5"/>
      </right>
      <top style="thin">
        <color rgb="FFBDFFD5"/>
      </top>
      <bottom style="medium">
        <color rgb="FF66FF99"/>
      </bottom>
      <diagonal/>
    </border>
    <border>
      <left style="thin">
        <color rgb="FFBDFFD5"/>
      </left>
      <right style="medium">
        <color rgb="FF66FF99"/>
      </right>
      <top style="thin">
        <color rgb="FFBDFFD5"/>
      </top>
      <bottom style="medium">
        <color rgb="FF66FF99"/>
      </bottom>
      <diagonal/>
    </border>
    <border>
      <left style="medium">
        <color rgb="FF66FF99"/>
      </left>
      <right/>
      <top style="medium">
        <color rgb="FF66FF99"/>
      </top>
      <bottom/>
      <diagonal/>
    </border>
    <border>
      <left/>
      <right/>
      <top style="medium">
        <color rgb="FF66FF99"/>
      </top>
      <bottom/>
      <diagonal/>
    </border>
    <border>
      <left/>
      <right style="medium">
        <color rgb="FF66FF99"/>
      </right>
      <top style="medium">
        <color rgb="FF66FF99"/>
      </top>
      <bottom/>
      <diagonal/>
    </border>
    <border>
      <left style="medium">
        <color rgb="FF66FF99"/>
      </left>
      <right/>
      <top style="medium">
        <color rgb="FF66FF99"/>
      </top>
      <bottom style="medium">
        <color rgb="FF66FF99"/>
      </bottom>
      <diagonal/>
    </border>
    <border>
      <left/>
      <right/>
      <top style="medium">
        <color rgb="FF66FF99"/>
      </top>
      <bottom style="medium">
        <color rgb="FF66FF99"/>
      </bottom>
      <diagonal/>
    </border>
    <border>
      <left/>
      <right style="medium">
        <color rgb="FF66FF99"/>
      </right>
      <top style="medium">
        <color rgb="FF66FF99"/>
      </top>
      <bottom style="medium">
        <color rgb="FF66FF99"/>
      </bottom>
      <diagonal/>
    </border>
    <border>
      <left style="medium">
        <color rgb="FF66FF99"/>
      </left>
      <right style="thin">
        <color rgb="FFBDFFD5"/>
      </right>
      <top style="medium">
        <color rgb="FF66FF99"/>
      </top>
      <bottom style="medium">
        <color rgb="FF66FF99"/>
      </bottom>
      <diagonal/>
    </border>
    <border>
      <left style="thin">
        <color rgb="FFBDFFD5"/>
      </left>
      <right style="thin">
        <color rgb="FFBDFFD5"/>
      </right>
      <top style="medium">
        <color rgb="FF66FF99"/>
      </top>
      <bottom style="medium">
        <color rgb="FF66FF99"/>
      </bottom>
      <diagonal/>
    </border>
    <border>
      <left style="thin">
        <color rgb="FFBDFFD5"/>
      </left>
      <right style="medium">
        <color rgb="FF66FF99"/>
      </right>
      <top style="medium">
        <color rgb="FF66FF99"/>
      </top>
      <bottom style="medium">
        <color rgb="FF66FF99"/>
      </bottom>
      <diagonal/>
    </border>
    <border>
      <left style="thin">
        <color rgb="FFBDFFD5"/>
      </left>
      <right style="thin">
        <color rgb="FFBDFFD5"/>
      </right>
      <top/>
      <bottom/>
      <diagonal/>
    </border>
    <border>
      <left style="medium">
        <color rgb="FF66FF99"/>
      </left>
      <right style="thin">
        <color rgb="FFBDFFD5"/>
      </right>
      <top style="medium">
        <color rgb="FF66FF99"/>
      </top>
      <bottom style="thin">
        <color rgb="FFBDFFD5"/>
      </bottom>
      <diagonal/>
    </border>
    <border>
      <left style="thin">
        <color rgb="FFBDFFD5"/>
      </left>
      <right style="thin">
        <color rgb="FFBDFFD5"/>
      </right>
      <top style="medium">
        <color rgb="FF66FF99"/>
      </top>
      <bottom style="thin">
        <color rgb="FFBDFFD5"/>
      </bottom>
      <diagonal/>
    </border>
    <border>
      <left style="thin">
        <color rgb="FFBDFFD5"/>
      </left>
      <right style="medium">
        <color rgb="FF66FF99"/>
      </right>
      <top style="medium">
        <color rgb="FF66FF99"/>
      </top>
      <bottom style="thin">
        <color rgb="FFBDFFD5"/>
      </bottom>
      <diagonal/>
    </border>
    <border>
      <left style="medium">
        <color rgb="FF66FF99"/>
      </left>
      <right/>
      <top/>
      <bottom/>
      <diagonal/>
    </border>
    <border>
      <left/>
      <right style="medium">
        <color rgb="FF66FF99"/>
      </right>
      <top/>
      <bottom/>
      <diagonal/>
    </border>
    <border>
      <left style="medium">
        <color rgb="FF66FF99"/>
      </left>
      <right/>
      <top/>
      <bottom style="medium">
        <color rgb="FF66FF99"/>
      </bottom>
      <diagonal/>
    </border>
    <border>
      <left/>
      <right style="medium">
        <color rgb="FF66FF99"/>
      </right>
      <top/>
      <bottom style="medium">
        <color rgb="FF66FF99"/>
      </bottom>
      <diagonal/>
    </border>
    <border>
      <left style="medium">
        <color rgb="FF66FF99"/>
      </left>
      <right style="thin">
        <color rgb="FF66FF99"/>
      </right>
      <top style="thin">
        <color rgb="FF66FF99"/>
      </top>
      <bottom style="thin">
        <color rgb="FF66FF99"/>
      </bottom>
      <diagonal/>
    </border>
    <border>
      <left style="thin">
        <color rgb="FF66FF99"/>
      </left>
      <right style="medium">
        <color rgb="FF66FF99"/>
      </right>
      <top style="thin">
        <color rgb="FF66FF99"/>
      </top>
      <bottom style="thin">
        <color rgb="FF66FF99"/>
      </bottom>
      <diagonal/>
    </border>
    <border>
      <left style="medium">
        <color rgb="FF66FF99"/>
      </left>
      <right style="thin">
        <color rgb="FF66FF99"/>
      </right>
      <top style="thin">
        <color rgb="FF66FF99"/>
      </top>
      <bottom style="medium">
        <color rgb="FF66FF99"/>
      </bottom>
      <diagonal/>
    </border>
    <border>
      <left style="thin">
        <color rgb="FF66FF99"/>
      </left>
      <right style="medium">
        <color rgb="FF66FF99"/>
      </right>
      <top style="thin">
        <color rgb="FF66FF99"/>
      </top>
      <bottom style="medium">
        <color rgb="FF66FF99"/>
      </bottom>
      <diagonal/>
    </border>
    <border>
      <left style="medium">
        <color rgb="FF66FF99"/>
      </left>
      <right style="thin">
        <color rgb="FF66FF99"/>
      </right>
      <top/>
      <bottom style="thin">
        <color rgb="FF66FF99"/>
      </bottom>
      <diagonal/>
    </border>
    <border>
      <left style="thin">
        <color rgb="FF66FF99"/>
      </left>
      <right style="medium">
        <color rgb="FF66FF99"/>
      </right>
      <top/>
      <bottom style="thin">
        <color rgb="FF66FF99"/>
      </bottom>
      <diagonal/>
    </border>
    <border>
      <left style="medium">
        <color rgb="FF66FF99"/>
      </left>
      <right style="thin">
        <color rgb="FF66FF99"/>
      </right>
      <top style="medium">
        <color rgb="FF66FF99"/>
      </top>
      <bottom style="medium">
        <color rgb="FF66FF99"/>
      </bottom>
      <diagonal/>
    </border>
    <border>
      <left style="thin">
        <color rgb="FF66FF99"/>
      </left>
      <right style="medium">
        <color rgb="FF66FF99"/>
      </right>
      <top style="medium">
        <color rgb="FF66FF99"/>
      </top>
      <bottom style="medium">
        <color rgb="FF66FF9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1" xfId="0" applyFont="1" applyBorder="1" applyAlignment="1">
      <alignment horizontal="center" vertical="center" readingOrder="1"/>
    </xf>
    <xf numFmtId="0" fontId="1" fillId="2" borderId="0" xfId="0" applyFont="1" applyFill="1" applyAlignment="1">
      <alignment horizontal="center"/>
    </xf>
    <xf numFmtId="15" fontId="2" fillId="0" borderId="1" xfId="0" applyNumberFormat="1" applyFont="1" applyBorder="1" applyAlignment="1">
      <alignment horizontal="center" vertical="center" readingOrder="1"/>
    </xf>
    <xf numFmtId="3" fontId="2" fillId="0" borderId="1" xfId="0" applyNumberFormat="1" applyFont="1" applyBorder="1" applyAlignment="1">
      <alignment horizontal="center" vertical="center" readingOrder="1"/>
    </xf>
    <xf numFmtId="3" fontId="2" fillId="0" borderId="19" xfId="0" applyNumberFormat="1" applyFont="1" applyBorder="1" applyAlignment="1">
      <alignment horizontal="center" vertical="center" readingOrder="1"/>
    </xf>
    <xf numFmtId="0" fontId="3" fillId="0" borderId="0" xfId="0" applyFont="1"/>
    <xf numFmtId="0" fontId="5" fillId="0" borderId="1" xfId="0" applyFont="1" applyBorder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 readingOrder="1"/>
    </xf>
    <xf numFmtId="15" fontId="5" fillId="0" borderId="1" xfId="0" applyNumberFormat="1" applyFont="1" applyBorder="1" applyAlignment="1">
      <alignment horizontal="center" vertical="center" readingOrder="1"/>
    </xf>
    <xf numFmtId="3" fontId="5" fillId="0" borderId="1" xfId="0" applyNumberFormat="1" applyFont="1" applyBorder="1" applyAlignment="1">
      <alignment horizontal="center" vertical="center" readingOrder="1"/>
    </xf>
    <xf numFmtId="15" fontId="3" fillId="0" borderId="0" xfId="0" applyNumberFormat="1" applyFont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 readingOrder="1"/>
    </xf>
    <xf numFmtId="9" fontId="3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 vertical="center" readingOrder="1"/>
    </xf>
    <xf numFmtId="0" fontId="5" fillId="0" borderId="6" xfId="0" applyFont="1" applyBorder="1" applyAlignment="1">
      <alignment horizontal="center" vertical="center" readingOrder="1"/>
    </xf>
    <xf numFmtId="0" fontId="5" fillId="0" borderId="8" xfId="0" applyFont="1" applyBorder="1" applyAlignment="1">
      <alignment horizontal="center" vertical="center" readingOrder="1"/>
    </xf>
    <xf numFmtId="0" fontId="5" fillId="0" borderId="9" xfId="0" applyFont="1" applyBorder="1" applyAlignment="1">
      <alignment horizontal="center" vertical="center" readingOrder="1"/>
    </xf>
    <xf numFmtId="0" fontId="5" fillId="0" borderId="7" xfId="0" applyFont="1" applyBorder="1" applyAlignment="1">
      <alignment horizontal="center" vertical="center" readingOrder="1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 readingOrder="1"/>
    </xf>
    <xf numFmtId="0" fontId="5" fillId="0" borderId="2" xfId="0" applyFont="1" applyBorder="1" applyAlignment="1">
      <alignment horizontal="center" vertical="center" readingOrder="1"/>
    </xf>
    <xf numFmtId="0" fontId="5" fillId="0" borderId="4" xfId="0" applyFont="1" applyBorder="1" applyAlignment="1">
      <alignment horizontal="center" vertical="center" readingOrder="1"/>
    </xf>
    <xf numFmtId="0" fontId="5" fillId="0" borderId="3" xfId="0" applyFont="1" applyBorder="1" applyAlignment="1">
      <alignment horizontal="left" vertical="center" readingOrder="1"/>
    </xf>
    <xf numFmtId="0" fontId="5" fillId="0" borderId="5" xfId="0" applyFont="1" applyBorder="1" applyAlignment="1">
      <alignment horizontal="left" vertical="center" readingOrder="1"/>
    </xf>
    <xf numFmtId="0" fontId="5" fillId="0" borderId="7" xfId="0" applyFont="1" applyBorder="1" applyAlignment="1">
      <alignment horizontal="left" vertical="center" readingOrder="1"/>
    </xf>
    <xf numFmtId="0" fontId="5" fillId="0" borderId="16" xfId="0" applyFont="1" applyBorder="1" applyAlignment="1">
      <alignment horizontal="center" vertical="center" readingOrder="1"/>
    </xf>
    <xf numFmtId="0" fontId="5" fillId="0" borderId="17" xfId="0" applyFont="1" applyBorder="1" applyAlignment="1">
      <alignment horizontal="center" vertical="center" readingOrder="1"/>
    </xf>
    <xf numFmtId="0" fontId="5" fillId="0" borderId="18" xfId="0" applyFont="1" applyBorder="1" applyAlignment="1">
      <alignment horizontal="center" vertical="center" readingOrder="1"/>
    </xf>
    <xf numFmtId="0" fontId="6" fillId="0" borderId="0" xfId="0" applyFont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readingOrder="1"/>
    </xf>
    <xf numFmtId="0" fontId="5" fillId="0" borderId="21" xfId="0" applyFont="1" applyBorder="1" applyAlignment="1">
      <alignment horizontal="center" vertical="center" readingOrder="1"/>
    </xf>
    <xf numFmtId="0" fontId="5" fillId="0" borderId="22" xfId="0" applyFont="1" applyBorder="1" applyAlignment="1">
      <alignment horizontal="center" vertical="center" readingOrder="1"/>
    </xf>
    <xf numFmtId="15" fontId="5" fillId="0" borderId="21" xfId="0" applyNumberFormat="1" applyFont="1" applyBorder="1" applyAlignment="1">
      <alignment horizontal="center" vertical="center" readingOrder="1"/>
    </xf>
    <xf numFmtId="15" fontId="5" fillId="0" borderId="8" xfId="0" applyNumberFormat="1" applyFont="1" applyBorder="1" applyAlignment="1">
      <alignment horizontal="center" vertical="center" readingOrder="1"/>
    </xf>
    <xf numFmtId="15" fontId="3" fillId="0" borderId="23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5" fontId="3" fillId="0" borderId="25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4" fontId="5" fillId="0" borderId="22" xfId="0" applyNumberFormat="1" applyFont="1" applyBorder="1" applyAlignment="1">
      <alignment horizontal="center" vertical="center" readingOrder="1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 readingOrder="1"/>
    </xf>
    <xf numFmtId="0" fontId="3" fillId="0" borderId="0" xfId="0" applyFont="1" applyAlignment="1">
      <alignment horizontal="center" vertical="center" wrapText="1"/>
    </xf>
    <xf numFmtId="0" fontId="4" fillId="0" borderId="35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readingOrder="1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00B050"/>
        </patternFill>
      </fill>
    </dxf>
  </dxfs>
  <tableStyles count="1" defaultTableStyle="TableStyleMedium2" defaultPivotStyle="PivotStyleLight16">
    <tableStyle name="Invisible" pivot="0" table="0" count="0" xr9:uid="{073DC94A-D754-415C-B3AB-B1E7E60AA270}"/>
  </tableStyles>
  <colors>
    <mruColors>
      <color rgb="FF66FF99"/>
      <color rgb="FFFFEFF4"/>
      <color rgb="FFCCFFCC"/>
      <color rgb="FFFFB48F"/>
      <color rgb="FFFCF492"/>
      <color rgb="FFFF97B7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Vlookup_1!A76"/><Relationship Id="rId2" Type="http://schemas.openxmlformats.org/officeDocument/2006/relationships/hyperlink" Target="#Vlookup_1!A57"/><Relationship Id="rId1" Type="http://schemas.openxmlformats.org/officeDocument/2006/relationships/hyperlink" Target="#Vlookup_1!A38"/><Relationship Id="rId4" Type="http://schemas.openxmlformats.org/officeDocument/2006/relationships/hyperlink" Target="#Vlookup_2!A2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Vlookup_3!A1"/><Relationship Id="rId2" Type="http://schemas.openxmlformats.org/officeDocument/2006/relationships/hyperlink" Target="#Vlookup_2!A54"/><Relationship Id="rId1" Type="http://schemas.openxmlformats.org/officeDocument/2006/relationships/hyperlink" Target="#Vlookup_2!A37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Vlookup4!A1"/><Relationship Id="rId1" Type="http://schemas.openxmlformats.org/officeDocument/2006/relationships/hyperlink" Target="#Vlookup_3!A37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Vlookup4!A3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195034</xdr:colOff>
      <xdr:row>16</xdr:row>
      <xdr:rowOff>120196</xdr:rowOff>
    </xdr:from>
    <xdr:to>
      <xdr:col>10</xdr:col>
      <xdr:colOff>204106</xdr:colOff>
      <xdr:row>17</xdr:row>
      <xdr:rowOff>121785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89C8A1-CB53-4874-A90B-2D7E8C71AA0B}"/>
            </a:ext>
          </a:extLst>
        </xdr:cNvPr>
        <xdr:cNvSpPr/>
      </xdr:nvSpPr>
      <xdr:spPr>
        <a:xfrm>
          <a:off x="7410222" y="3430134"/>
          <a:ext cx="1326697" cy="192089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>
              <a:solidFill>
                <a:schemeClr val="bg1">
                  <a:lumMod val="75000"/>
                </a:schemeClr>
              </a:solidFill>
            </a:rPr>
            <a:t>Go to Example 2</a:t>
          </a:r>
        </a:p>
      </xdr:txBody>
    </xdr:sp>
    <xdr:clientData/>
  </xdr:twoCellAnchor>
  <xdr:twoCellAnchor>
    <xdr:from>
      <xdr:col>9</xdr:col>
      <xdr:colOff>238125</xdr:colOff>
      <xdr:row>41</xdr:row>
      <xdr:rowOff>78241</xdr:rowOff>
    </xdr:from>
    <xdr:to>
      <xdr:col>10</xdr:col>
      <xdr:colOff>215446</xdr:colOff>
      <xdr:row>42</xdr:row>
      <xdr:rowOff>57604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B09717-7AA2-47D0-B4CF-6BAB7BB6F856}"/>
            </a:ext>
          </a:extLst>
        </xdr:cNvPr>
        <xdr:cNvSpPr/>
      </xdr:nvSpPr>
      <xdr:spPr>
        <a:xfrm>
          <a:off x="7456714" y="7276420"/>
          <a:ext cx="1290411" cy="169863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>
              <a:solidFill>
                <a:schemeClr val="bg1">
                  <a:lumMod val="75000"/>
                </a:schemeClr>
              </a:solidFill>
            </a:rPr>
            <a:t>Go to Example 3</a:t>
          </a:r>
        </a:p>
      </xdr:txBody>
    </xdr:sp>
    <xdr:clientData/>
  </xdr:twoCellAnchor>
  <xdr:twoCellAnchor>
    <xdr:from>
      <xdr:col>9</xdr:col>
      <xdr:colOff>105456</xdr:colOff>
      <xdr:row>69</xdr:row>
      <xdr:rowOff>92756</xdr:rowOff>
    </xdr:from>
    <xdr:to>
      <xdr:col>10</xdr:col>
      <xdr:colOff>27214</xdr:colOff>
      <xdr:row>70</xdr:row>
      <xdr:rowOff>86858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AE1E76D-F7D1-4ECD-9FFE-2B0AB75CF8F7}"/>
            </a:ext>
          </a:extLst>
        </xdr:cNvPr>
        <xdr:cNvSpPr/>
      </xdr:nvSpPr>
      <xdr:spPr>
        <a:xfrm>
          <a:off x="7324045" y="10835595"/>
          <a:ext cx="1234848" cy="184602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>
              <a:solidFill>
                <a:schemeClr val="bg1">
                  <a:lumMod val="75000"/>
                </a:schemeClr>
              </a:solidFill>
            </a:rPr>
            <a:t>Go to Example 4</a:t>
          </a:r>
        </a:p>
      </xdr:txBody>
    </xdr:sp>
    <xdr:clientData/>
  </xdr:twoCellAnchor>
  <xdr:twoCellAnchor>
    <xdr:from>
      <xdr:col>9</xdr:col>
      <xdr:colOff>256266</xdr:colOff>
      <xdr:row>95</xdr:row>
      <xdr:rowOff>44224</xdr:rowOff>
    </xdr:from>
    <xdr:to>
      <xdr:col>10</xdr:col>
      <xdr:colOff>225650</xdr:colOff>
      <xdr:row>96</xdr:row>
      <xdr:rowOff>15649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C868A50-CD18-4AB0-ADF6-15E02575E876}"/>
            </a:ext>
          </a:extLst>
        </xdr:cNvPr>
        <xdr:cNvSpPr/>
      </xdr:nvSpPr>
      <xdr:spPr>
        <a:xfrm>
          <a:off x="7474855" y="14352135"/>
          <a:ext cx="1282474" cy="1619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>
              <a:solidFill>
                <a:schemeClr val="bg1">
                  <a:lumMod val="75000"/>
                </a:schemeClr>
              </a:solidFill>
            </a:rPr>
            <a:t>Go To Example</a:t>
          </a:r>
          <a:r>
            <a:rPr lang="en-IN" sz="1000" b="1" baseline="0">
              <a:solidFill>
                <a:schemeClr val="bg1">
                  <a:lumMod val="75000"/>
                </a:schemeClr>
              </a:solidFill>
            </a:rPr>
            <a:t> 5</a:t>
          </a:r>
          <a:endParaRPr lang="en-IN" sz="1000" b="1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</xdr:colOff>
      <xdr:row>16</xdr:row>
      <xdr:rowOff>142874</xdr:rowOff>
    </xdr:from>
    <xdr:to>
      <xdr:col>11</xdr:col>
      <xdr:colOff>253999</xdr:colOff>
      <xdr:row>17</xdr:row>
      <xdr:rowOff>95250</xdr:rowOff>
    </xdr:to>
    <xdr:sp macro="[0]!Sheet4.vlookup6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5AD7AD-65CC-4EB5-8D9A-C3015D2B7AFA}"/>
            </a:ext>
          </a:extLst>
        </xdr:cNvPr>
        <xdr:cNvSpPr/>
      </xdr:nvSpPr>
      <xdr:spPr>
        <a:xfrm>
          <a:off x="8556625" y="3984624"/>
          <a:ext cx="1404937" cy="190501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Example 6</a:t>
          </a:r>
        </a:p>
      </xdr:txBody>
    </xdr:sp>
    <xdr:clientData/>
  </xdr:twoCellAnchor>
  <xdr:twoCellAnchor>
    <xdr:from>
      <xdr:col>9</xdr:col>
      <xdr:colOff>39687</xdr:colOff>
      <xdr:row>39</xdr:row>
      <xdr:rowOff>128588</xdr:rowOff>
    </xdr:from>
    <xdr:to>
      <xdr:col>11</xdr:col>
      <xdr:colOff>111124</xdr:colOff>
      <xdr:row>40</xdr:row>
      <xdr:rowOff>79373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889313-B923-459F-9D3D-251E5C3814BC}"/>
            </a:ext>
          </a:extLst>
        </xdr:cNvPr>
        <xdr:cNvSpPr/>
      </xdr:nvSpPr>
      <xdr:spPr>
        <a:xfrm>
          <a:off x="8524875" y="6700838"/>
          <a:ext cx="1293812" cy="14128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Example 7</a:t>
          </a:r>
        </a:p>
      </xdr:txBody>
    </xdr:sp>
    <xdr:clientData/>
  </xdr:twoCellAnchor>
  <xdr:twoCellAnchor>
    <xdr:from>
      <xdr:col>9</xdr:col>
      <xdr:colOff>71437</xdr:colOff>
      <xdr:row>63</xdr:row>
      <xdr:rowOff>166688</xdr:rowOff>
    </xdr:from>
    <xdr:to>
      <xdr:col>11</xdr:col>
      <xdr:colOff>198435</xdr:colOff>
      <xdr:row>64</xdr:row>
      <xdr:rowOff>103188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52D51D3-9E20-4696-BD73-FB2FFE78AE5D}"/>
            </a:ext>
          </a:extLst>
        </xdr:cNvPr>
        <xdr:cNvSpPr/>
      </xdr:nvSpPr>
      <xdr:spPr>
        <a:xfrm>
          <a:off x="8556625" y="11866563"/>
          <a:ext cx="1349373" cy="17462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Example 8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563564</xdr:colOff>
      <xdr:row>16</xdr:row>
      <xdr:rowOff>142875</xdr:rowOff>
    </xdr:from>
    <xdr:to>
      <xdr:col>10</xdr:col>
      <xdr:colOff>23812</xdr:colOff>
      <xdr:row>17</xdr:row>
      <xdr:rowOff>103189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129D0-09EC-480E-B4F0-2470744C64FA}"/>
            </a:ext>
          </a:extLst>
        </xdr:cNvPr>
        <xdr:cNvSpPr/>
      </xdr:nvSpPr>
      <xdr:spPr>
        <a:xfrm>
          <a:off x="8897939" y="3667125"/>
          <a:ext cx="1206498" cy="150814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Example 9</a:t>
          </a:r>
        </a:p>
      </xdr:txBody>
    </xdr:sp>
    <xdr:clientData/>
  </xdr:twoCellAnchor>
  <xdr:twoCellAnchor>
    <xdr:from>
      <xdr:col>8</xdr:col>
      <xdr:colOff>547688</xdr:colOff>
      <xdr:row>41</xdr:row>
      <xdr:rowOff>15874</xdr:rowOff>
    </xdr:from>
    <xdr:to>
      <xdr:col>10</xdr:col>
      <xdr:colOff>7936</xdr:colOff>
      <xdr:row>41</xdr:row>
      <xdr:rowOff>182563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73554C2-9F2B-4F53-B3D4-DB5A74C13289}"/>
            </a:ext>
          </a:extLst>
        </xdr:cNvPr>
        <xdr:cNvSpPr/>
      </xdr:nvSpPr>
      <xdr:spPr>
        <a:xfrm>
          <a:off x="8882063" y="7635874"/>
          <a:ext cx="1206498" cy="166689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Example 10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1138236</xdr:colOff>
      <xdr:row>13</xdr:row>
      <xdr:rowOff>31749</xdr:rowOff>
    </xdr:from>
    <xdr:to>
      <xdr:col>8</xdr:col>
      <xdr:colOff>1103311</xdr:colOff>
      <xdr:row>13</xdr:row>
      <xdr:rowOff>182564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AD0F69-6848-4DDB-B245-B438E3DE3C7B}"/>
            </a:ext>
          </a:extLst>
        </xdr:cNvPr>
        <xdr:cNvSpPr/>
      </xdr:nvSpPr>
      <xdr:spPr>
        <a:xfrm>
          <a:off x="8734424" y="3603624"/>
          <a:ext cx="1235075" cy="150815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Example 11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.bin"/><Relationship Id="rId13" Type="http://schemas.openxmlformats.org/officeDocument/2006/relationships/drawing" Target="../drawings/drawing2.xml"/><Relationship Id="rId3" Type="http://schemas.openxmlformats.org/officeDocument/2006/relationships/printerSettings" Target="../printerSettings/printerSettings15.bin"/><Relationship Id="rId7" Type="http://schemas.openxmlformats.org/officeDocument/2006/relationships/printerSettings" Target="../printerSettings/printerSettings19.bin"/><Relationship Id="rId12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11" Type="http://schemas.openxmlformats.org/officeDocument/2006/relationships/printerSettings" Target="../printerSettings/printerSettings23.bin"/><Relationship Id="rId5" Type="http://schemas.openxmlformats.org/officeDocument/2006/relationships/printerSettings" Target="../printerSettings/printerSettings17.bin"/><Relationship Id="rId10" Type="http://schemas.openxmlformats.org/officeDocument/2006/relationships/printerSettings" Target="../printerSettings/printerSettings22.bin"/><Relationship Id="rId4" Type="http://schemas.openxmlformats.org/officeDocument/2006/relationships/printerSettings" Target="../printerSettings/printerSettings16.bin"/><Relationship Id="rId9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29.bin"/><Relationship Id="rId4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7.bin"/><Relationship Id="rId13" Type="http://schemas.openxmlformats.org/officeDocument/2006/relationships/drawing" Target="../drawings/drawing4.xml"/><Relationship Id="rId3" Type="http://schemas.openxmlformats.org/officeDocument/2006/relationships/printerSettings" Target="../printerSettings/printerSettings32.bin"/><Relationship Id="rId7" Type="http://schemas.openxmlformats.org/officeDocument/2006/relationships/printerSettings" Target="../printerSettings/printerSettings36.bin"/><Relationship Id="rId12" Type="http://schemas.openxmlformats.org/officeDocument/2006/relationships/printerSettings" Target="../printerSettings/printerSettings41.bin"/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Relationship Id="rId6" Type="http://schemas.openxmlformats.org/officeDocument/2006/relationships/printerSettings" Target="../printerSettings/printerSettings35.bin"/><Relationship Id="rId11" Type="http://schemas.openxmlformats.org/officeDocument/2006/relationships/printerSettings" Target="../printerSettings/printerSettings40.bin"/><Relationship Id="rId5" Type="http://schemas.openxmlformats.org/officeDocument/2006/relationships/printerSettings" Target="../printerSettings/printerSettings34.bin"/><Relationship Id="rId10" Type="http://schemas.openxmlformats.org/officeDocument/2006/relationships/printerSettings" Target="../printerSettings/printerSettings39.bin"/><Relationship Id="rId4" Type="http://schemas.openxmlformats.org/officeDocument/2006/relationships/printerSettings" Target="../printerSettings/printerSettings33.bin"/><Relationship Id="rId9" Type="http://schemas.openxmlformats.org/officeDocument/2006/relationships/printerSettings" Target="../printerSettings/printerSettings3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D679-BBB8-44F0-B28F-9E16A9FB1BA6}">
  <sheetPr codeName="Sheet1">
    <pageSetUpPr autoPageBreaks="0"/>
  </sheetPr>
  <dimension ref="B2:L94"/>
  <sheetViews>
    <sheetView showGridLines="0" topLeftCell="A74" zoomScaleNormal="100" workbookViewId="0">
      <selection activeCell="E83" sqref="E83:E94"/>
    </sheetView>
  </sheetViews>
  <sheetFormatPr defaultColWidth="9.109375" defaultRowHeight="14.4" x14ac:dyDescent="0.3"/>
  <cols>
    <col min="1" max="1" width="8.6640625" style="6" customWidth="1"/>
    <col min="2" max="2" width="17.109375" style="6" bestFit="1" customWidth="1"/>
    <col min="3" max="3" width="8.33203125" style="6" bestFit="1" customWidth="1"/>
    <col min="4" max="4" width="13.77734375" style="6" bestFit="1" customWidth="1"/>
    <col min="5" max="5" width="19.6640625" style="6" bestFit="1" customWidth="1"/>
    <col min="6" max="6" width="7.109375" style="6" customWidth="1"/>
    <col min="7" max="7" width="7.44140625" style="6" customWidth="1"/>
    <col min="8" max="8" width="13.44140625" style="6" bestFit="1" customWidth="1"/>
    <col min="9" max="9" width="12.44140625" style="6" bestFit="1" customWidth="1"/>
    <col min="10" max="10" width="19.6640625" style="6" bestFit="1" customWidth="1"/>
    <col min="11" max="16384" width="9.109375" style="6"/>
  </cols>
  <sheetData>
    <row r="2" spans="2:12" ht="16.5" customHeight="1" thickBot="1" x14ac:dyDescent="0.35"/>
    <row r="3" spans="2:12" ht="15" thickBot="1" x14ac:dyDescent="0.35">
      <c r="B3" s="59" t="s">
        <v>59</v>
      </c>
      <c r="C3" s="59"/>
      <c r="D3" s="59"/>
      <c r="E3" s="59"/>
      <c r="H3" s="60" t="s">
        <v>60</v>
      </c>
      <c r="I3" s="61"/>
      <c r="J3" s="62"/>
    </row>
    <row r="4" spans="2:12" s="24" customFormat="1" ht="15" thickBot="1" x14ac:dyDescent="0.35">
      <c r="B4" s="56" t="s">
        <v>14</v>
      </c>
      <c r="C4" s="56" t="s">
        <v>13</v>
      </c>
      <c r="D4" s="56" t="s">
        <v>12</v>
      </c>
      <c r="E4" s="56" t="s">
        <v>15</v>
      </c>
      <c r="H4" s="21" t="s">
        <v>14</v>
      </c>
      <c r="I4" s="22" t="s">
        <v>12</v>
      </c>
      <c r="J4" s="23" t="s">
        <v>15</v>
      </c>
    </row>
    <row r="5" spans="2:12" x14ac:dyDescent="0.3">
      <c r="B5" s="57" t="s">
        <v>11</v>
      </c>
      <c r="C5" s="57">
        <v>7.85</v>
      </c>
      <c r="D5" s="57" t="str">
        <f>VLOOKUP(B5,$H$4:$J$7,2,FALSE)</f>
        <v>Amazon</v>
      </c>
      <c r="E5" s="57" t="str">
        <f>VLOOKUP(B5,$H$4:$J$7,3,FALSE)</f>
        <v>Jan</v>
      </c>
      <c r="H5" s="28" t="s">
        <v>11</v>
      </c>
      <c r="I5" s="26" t="s">
        <v>10</v>
      </c>
      <c r="J5" s="27" t="s">
        <v>16</v>
      </c>
    </row>
    <row r="6" spans="2:12" ht="18.75" customHeight="1" x14ac:dyDescent="0.3">
      <c r="B6" s="57" t="s">
        <v>9</v>
      </c>
      <c r="C6" s="57">
        <v>3.25</v>
      </c>
      <c r="D6" s="57" t="e">
        <f>VLOOKUP(B6,$H$4:$J$7,2,FALSE)</f>
        <v>#N/A</v>
      </c>
      <c r="E6" s="57" t="e">
        <f t="shared" ref="E6:E16" si="0">VLOOKUP(B6,$H$4:$J$7,3,FALSE)</f>
        <v>#N/A</v>
      </c>
      <c r="H6" s="29" t="s">
        <v>7</v>
      </c>
      <c r="I6" s="7" t="s">
        <v>8</v>
      </c>
      <c r="J6" s="16" t="s">
        <v>17</v>
      </c>
    </row>
    <row r="7" spans="2:12" ht="16.95" customHeight="1" thickBot="1" x14ac:dyDescent="0.35">
      <c r="B7" s="57" t="s">
        <v>7</v>
      </c>
      <c r="C7" s="57">
        <v>12.5</v>
      </c>
      <c r="D7" s="57" t="str">
        <f t="shared" ref="D6:D16" si="1">VLOOKUP(B7,$H$4:$J$7,2,FALSE)</f>
        <v>BigBasket</v>
      </c>
      <c r="E7" s="57" t="str">
        <f t="shared" si="0"/>
        <v>Feb</v>
      </c>
      <c r="H7" s="30" t="s">
        <v>3</v>
      </c>
      <c r="I7" s="17" t="s">
        <v>6</v>
      </c>
      <c r="J7" s="18" t="s">
        <v>18</v>
      </c>
    </row>
    <row r="8" spans="2:12" x14ac:dyDescent="0.3">
      <c r="B8" s="57" t="s">
        <v>5</v>
      </c>
      <c r="C8" s="57">
        <v>6.35</v>
      </c>
      <c r="D8" s="57" t="e">
        <f t="shared" si="1"/>
        <v>#N/A</v>
      </c>
      <c r="E8" s="57" t="e">
        <f t="shared" si="0"/>
        <v>#N/A</v>
      </c>
      <c r="L8" s="8"/>
    </row>
    <row r="9" spans="2:12" x14ac:dyDescent="0.3">
      <c r="B9" s="57" t="s">
        <v>3</v>
      </c>
      <c r="C9" s="57">
        <v>2.5</v>
      </c>
      <c r="D9" s="57" t="str">
        <f t="shared" si="1"/>
        <v>Walmart</v>
      </c>
      <c r="E9" s="57" t="str">
        <f t="shared" si="0"/>
        <v>Mar</v>
      </c>
    </row>
    <row r="10" spans="2:12" ht="18.75" customHeight="1" x14ac:dyDescent="0.3">
      <c r="B10" s="57" t="s">
        <v>1</v>
      </c>
      <c r="C10" s="57">
        <v>6.5</v>
      </c>
      <c r="D10" s="57" t="e">
        <f t="shared" si="1"/>
        <v>#N/A</v>
      </c>
      <c r="E10" s="57" t="e">
        <f t="shared" si="0"/>
        <v>#N/A</v>
      </c>
      <c r="H10" s="58" t="s">
        <v>62</v>
      </c>
      <c r="I10" s="58"/>
      <c r="J10" s="58"/>
    </row>
    <row r="11" spans="2:12" x14ac:dyDescent="0.3">
      <c r="B11" s="57" t="s">
        <v>11</v>
      </c>
      <c r="C11" s="57">
        <v>8.75</v>
      </c>
      <c r="D11" s="57" t="str">
        <f t="shared" si="1"/>
        <v>Amazon</v>
      </c>
      <c r="E11" s="57" t="str">
        <f t="shared" si="0"/>
        <v>Jan</v>
      </c>
      <c r="H11" s="58"/>
      <c r="I11" s="58"/>
      <c r="J11" s="58"/>
    </row>
    <row r="12" spans="2:12" x14ac:dyDescent="0.3">
      <c r="B12" s="57" t="s">
        <v>5</v>
      </c>
      <c r="C12" s="57">
        <v>4.6500000000000004</v>
      </c>
      <c r="D12" s="57" t="e">
        <f t="shared" si="1"/>
        <v>#N/A</v>
      </c>
      <c r="E12" s="57" t="e">
        <f t="shared" si="0"/>
        <v>#N/A</v>
      </c>
    </row>
    <row r="13" spans="2:12" x14ac:dyDescent="0.3">
      <c r="B13" s="57" t="s">
        <v>11</v>
      </c>
      <c r="C13" s="57">
        <v>12.85</v>
      </c>
      <c r="D13" s="57" t="str">
        <f t="shared" si="1"/>
        <v>Amazon</v>
      </c>
      <c r="E13" s="57" t="str">
        <f t="shared" si="0"/>
        <v>Jan</v>
      </c>
    </row>
    <row r="14" spans="2:12" ht="18.75" customHeight="1" x14ac:dyDescent="0.3">
      <c r="B14" s="57" t="s">
        <v>9</v>
      </c>
      <c r="C14" s="57">
        <v>8.25</v>
      </c>
      <c r="D14" s="57" t="e">
        <f t="shared" si="1"/>
        <v>#N/A</v>
      </c>
      <c r="E14" s="57" t="e">
        <f t="shared" si="0"/>
        <v>#N/A</v>
      </c>
    </row>
    <row r="15" spans="2:12" x14ac:dyDescent="0.3">
      <c r="B15" s="57" t="s">
        <v>7</v>
      </c>
      <c r="C15" s="57">
        <v>13.5</v>
      </c>
      <c r="D15" s="57" t="str">
        <f t="shared" si="1"/>
        <v>BigBasket</v>
      </c>
      <c r="E15" s="57" t="str">
        <f t="shared" si="0"/>
        <v>Feb</v>
      </c>
    </row>
    <row r="16" spans="2:12" x14ac:dyDescent="0.3">
      <c r="B16" s="57" t="s">
        <v>5</v>
      </c>
      <c r="C16" s="57">
        <v>9.9499999999999993</v>
      </c>
      <c r="D16" s="57" t="e">
        <f t="shared" si="1"/>
        <v>#N/A</v>
      </c>
      <c r="E16" s="57" t="e">
        <f t="shared" si="0"/>
        <v>#N/A</v>
      </c>
    </row>
    <row r="26" spans="2:12" ht="15" thickBot="1" x14ac:dyDescent="0.35"/>
    <row r="27" spans="2:12" ht="15" thickBot="1" x14ac:dyDescent="0.35">
      <c r="B27" s="59" t="s">
        <v>59</v>
      </c>
      <c r="C27" s="59"/>
      <c r="D27" s="59"/>
      <c r="E27" s="59"/>
      <c r="H27" s="60" t="s">
        <v>60</v>
      </c>
      <c r="I27" s="61"/>
      <c r="J27" s="62"/>
    </row>
    <row r="28" spans="2:12" ht="15" thickBot="1" x14ac:dyDescent="0.35">
      <c r="B28" s="56" t="s">
        <v>14</v>
      </c>
      <c r="C28" s="56" t="s">
        <v>13</v>
      </c>
      <c r="D28" s="56" t="s">
        <v>12</v>
      </c>
      <c r="E28" s="56" t="s">
        <v>15</v>
      </c>
      <c r="F28" s="24"/>
      <c r="G28" s="24"/>
      <c r="H28" s="31" t="s">
        <v>12</v>
      </c>
      <c r="I28" s="32" t="s">
        <v>14</v>
      </c>
      <c r="J28" s="33" t="s">
        <v>15</v>
      </c>
    </row>
    <row r="29" spans="2:12" x14ac:dyDescent="0.3">
      <c r="B29" s="57" t="s">
        <v>11</v>
      </c>
      <c r="C29" s="57">
        <v>7.85</v>
      </c>
      <c r="D29" s="57" t="e">
        <f>VLOOKUP(B29,H28:J32,1,FALSE)</f>
        <v>#N/A</v>
      </c>
      <c r="E29" s="57" t="str">
        <f>VLOOKUP(B29,$I$28:$J$32,2,FALSE)</f>
        <v>Jan</v>
      </c>
      <c r="H29" s="25" t="s">
        <v>10</v>
      </c>
      <c r="I29" s="26" t="s">
        <v>11</v>
      </c>
      <c r="J29" s="27" t="s">
        <v>16</v>
      </c>
    </row>
    <row r="30" spans="2:12" x14ac:dyDescent="0.3">
      <c r="B30" s="57" t="s">
        <v>9</v>
      </c>
      <c r="C30" s="57">
        <v>3.25</v>
      </c>
      <c r="D30" s="57" t="e">
        <f t="shared" ref="D30:D40" si="2">VLOOKUP(B30,H29:J33,1,FALSE)</f>
        <v>#N/A</v>
      </c>
      <c r="E30" s="57" t="str">
        <f t="shared" ref="E30:E40" si="3">VLOOKUP(B30,$I$28:$J$32,2,FALSE)</f>
        <v>Feb</v>
      </c>
      <c r="H30" s="15" t="s">
        <v>8</v>
      </c>
      <c r="I30" s="7" t="s">
        <v>9</v>
      </c>
      <c r="J30" s="16" t="s">
        <v>17</v>
      </c>
    </row>
    <row r="31" spans="2:12" x14ac:dyDescent="0.3">
      <c r="B31" s="57" t="s">
        <v>7</v>
      </c>
      <c r="C31" s="57">
        <v>12.5</v>
      </c>
      <c r="D31" s="57" t="str">
        <f t="shared" si="2"/>
        <v>Kiwi</v>
      </c>
      <c r="E31" s="57" t="str">
        <f t="shared" si="3"/>
        <v>Jul</v>
      </c>
      <c r="H31" s="15" t="s">
        <v>6</v>
      </c>
      <c r="I31" s="7" t="s">
        <v>5</v>
      </c>
      <c r="J31" s="16" t="s">
        <v>18</v>
      </c>
      <c r="L31" s="8"/>
    </row>
    <row r="32" spans="2:12" ht="15" thickBot="1" x14ac:dyDescent="0.35">
      <c r="B32" s="57" t="s">
        <v>5</v>
      </c>
      <c r="C32" s="57">
        <v>6.35</v>
      </c>
      <c r="D32" s="57" t="e">
        <f t="shared" si="2"/>
        <v>#N/A</v>
      </c>
      <c r="E32" s="57" t="str">
        <f t="shared" si="3"/>
        <v>Mar</v>
      </c>
      <c r="H32" s="19" t="s">
        <v>7</v>
      </c>
      <c r="I32" s="17" t="s">
        <v>7</v>
      </c>
      <c r="J32" s="18" t="s">
        <v>19</v>
      </c>
    </row>
    <row r="33" spans="2:10" x14ac:dyDescent="0.3">
      <c r="B33" s="57" t="s">
        <v>3</v>
      </c>
      <c r="C33" s="57">
        <v>2.5</v>
      </c>
      <c r="D33" s="57" t="e">
        <f t="shared" si="2"/>
        <v>#N/A</v>
      </c>
      <c r="E33" s="57" t="e">
        <f t="shared" si="3"/>
        <v>#N/A</v>
      </c>
    </row>
    <row r="34" spans="2:10" x14ac:dyDescent="0.3">
      <c r="B34" s="57" t="s">
        <v>1</v>
      </c>
      <c r="C34" s="57">
        <v>6.5</v>
      </c>
      <c r="D34" s="57" t="e">
        <f t="shared" si="2"/>
        <v>#N/A</v>
      </c>
      <c r="E34" s="57" t="e">
        <f t="shared" si="3"/>
        <v>#N/A</v>
      </c>
      <c r="H34" s="58" t="s">
        <v>61</v>
      </c>
      <c r="I34" s="58"/>
      <c r="J34" s="58"/>
    </row>
    <row r="35" spans="2:10" x14ac:dyDescent="0.3">
      <c r="B35" s="57" t="s">
        <v>11</v>
      </c>
      <c r="C35" s="57">
        <v>8.75</v>
      </c>
      <c r="D35" s="57" t="e">
        <f t="shared" si="2"/>
        <v>#N/A</v>
      </c>
      <c r="E35" s="57" t="str">
        <f t="shared" si="3"/>
        <v>Jan</v>
      </c>
      <c r="H35" s="58"/>
      <c r="I35" s="58"/>
      <c r="J35" s="58"/>
    </row>
    <row r="36" spans="2:10" x14ac:dyDescent="0.3">
      <c r="B36" s="57" t="s">
        <v>5</v>
      </c>
      <c r="C36" s="57">
        <v>4.6500000000000004</v>
      </c>
      <c r="D36" s="57" t="e">
        <f t="shared" si="2"/>
        <v>#N/A</v>
      </c>
      <c r="E36" s="57" t="str">
        <f t="shared" si="3"/>
        <v>Mar</v>
      </c>
    </row>
    <row r="37" spans="2:10" x14ac:dyDescent="0.3">
      <c r="B37" s="57" t="s">
        <v>11</v>
      </c>
      <c r="C37" s="57">
        <v>12.85</v>
      </c>
      <c r="D37" s="57" t="e">
        <f t="shared" si="2"/>
        <v>#N/A</v>
      </c>
      <c r="E37" s="57" t="str">
        <f t="shared" si="3"/>
        <v>Jan</v>
      </c>
    </row>
    <row r="38" spans="2:10" x14ac:dyDescent="0.3">
      <c r="B38" s="57" t="s">
        <v>9</v>
      </c>
      <c r="C38" s="57">
        <v>8.25</v>
      </c>
      <c r="D38" s="57" t="e">
        <f t="shared" si="2"/>
        <v>#N/A</v>
      </c>
      <c r="E38" s="57" t="str">
        <f t="shared" si="3"/>
        <v>Feb</v>
      </c>
    </row>
    <row r="39" spans="2:10" x14ac:dyDescent="0.3">
      <c r="B39" s="57" t="s">
        <v>7</v>
      </c>
      <c r="C39" s="57">
        <v>13.5</v>
      </c>
      <c r="D39" s="57" t="e">
        <f t="shared" si="2"/>
        <v>#N/A</v>
      </c>
      <c r="E39" s="57" t="str">
        <f t="shared" si="3"/>
        <v>Jul</v>
      </c>
    </row>
    <row r="40" spans="2:10" x14ac:dyDescent="0.3">
      <c r="B40" s="57" t="s">
        <v>5</v>
      </c>
      <c r="C40" s="57">
        <v>9.9499999999999993</v>
      </c>
      <c r="D40" s="57" t="e">
        <f t="shared" si="2"/>
        <v>#N/A</v>
      </c>
      <c r="E40" s="57" t="str">
        <f t="shared" si="3"/>
        <v>Mar</v>
      </c>
    </row>
    <row r="54" spans="2:12" ht="15" thickBot="1" x14ac:dyDescent="0.35"/>
    <row r="55" spans="2:12" ht="21.75" customHeight="1" thickBot="1" x14ac:dyDescent="0.35">
      <c r="B55" s="59" t="s">
        <v>59</v>
      </c>
      <c r="C55" s="59"/>
      <c r="D55" s="59"/>
      <c r="E55" s="59"/>
      <c r="H55" s="60" t="s">
        <v>63</v>
      </c>
      <c r="I55" s="61"/>
      <c r="J55" s="62"/>
    </row>
    <row r="56" spans="2:12" ht="15" thickBot="1" x14ac:dyDescent="0.35">
      <c r="B56" s="56" t="s">
        <v>14</v>
      </c>
      <c r="C56" s="56" t="s">
        <v>13</v>
      </c>
      <c r="D56" s="56" t="s">
        <v>12</v>
      </c>
      <c r="E56" s="56" t="s">
        <v>15</v>
      </c>
      <c r="H56" s="31" t="s">
        <v>13</v>
      </c>
      <c r="I56" s="32" t="s">
        <v>64</v>
      </c>
      <c r="J56" s="33" t="s">
        <v>15</v>
      </c>
    </row>
    <row r="57" spans="2:12" x14ac:dyDescent="0.3">
      <c r="B57" s="57" t="s">
        <v>11</v>
      </c>
      <c r="C57" s="57">
        <v>7.85</v>
      </c>
      <c r="D57" s="57" t="s">
        <v>10</v>
      </c>
      <c r="E57" s="57" t="str">
        <f>VLOOKUP(C57,$H$56:$J$62,3,FALSE)</f>
        <v>Jan</v>
      </c>
      <c r="H57" s="25">
        <v>7.85</v>
      </c>
      <c r="I57" s="26" t="s">
        <v>65</v>
      </c>
      <c r="J57" s="27" t="s">
        <v>16</v>
      </c>
    </row>
    <row r="58" spans="2:12" x14ac:dyDescent="0.3">
      <c r="B58" s="57" t="s">
        <v>9</v>
      </c>
      <c r="C58" s="57">
        <v>3.25</v>
      </c>
      <c r="D58" s="57" t="s">
        <v>8</v>
      </c>
      <c r="E58" s="57" t="e">
        <f t="shared" ref="E58:E68" si="4">VLOOKUP(C58,$H$56:$J$62,3,FALSE)</f>
        <v>#N/A</v>
      </c>
      <c r="H58" s="15">
        <v>12.5</v>
      </c>
      <c r="I58" s="7" t="s">
        <v>66</v>
      </c>
      <c r="J58" s="16" t="s">
        <v>18</v>
      </c>
    </row>
    <row r="59" spans="2:12" x14ac:dyDescent="0.3">
      <c r="B59" s="57" t="s">
        <v>7</v>
      </c>
      <c r="C59" s="57">
        <v>12.5</v>
      </c>
      <c r="D59" s="57" t="s">
        <v>6</v>
      </c>
      <c r="E59" s="57" t="str">
        <f t="shared" si="4"/>
        <v>Mar</v>
      </c>
      <c r="H59" s="15">
        <v>6.5</v>
      </c>
      <c r="I59" s="7" t="s">
        <v>66</v>
      </c>
      <c r="J59" s="16" t="s">
        <v>18</v>
      </c>
      <c r="L59" s="8"/>
    </row>
    <row r="60" spans="2:12" x14ac:dyDescent="0.3">
      <c r="B60" s="57" t="s">
        <v>5</v>
      </c>
      <c r="C60" s="57">
        <v>6.35</v>
      </c>
      <c r="D60" s="57" t="s">
        <v>4</v>
      </c>
      <c r="E60" s="57" t="e">
        <f t="shared" si="4"/>
        <v>#N/A</v>
      </c>
      <c r="H60" s="15">
        <v>8.75</v>
      </c>
      <c r="I60" s="7" t="s">
        <v>65</v>
      </c>
      <c r="J60" s="16" t="s">
        <v>19</v>
      </c>
    </row>
    <row r="61" spans="2:12" x14ac:dyDescent="0.3">
      <c r="B61" s="57" t="s">
        <v>3</v>
      </c>
      <c r="C61" s="57">
        <v>2.5</v>
      </c>
      <c r="D61" s="57" t="s">
        <v>2</v>
      </c>
      <c r="E61" s="57" t="e">
        <f t="shared" si="4"/>
        <v>#N/A</v>
      </c>
      <c r="H61" s="15">
        <v>4.6500000000000004</v>
      </c>
      <c r="I61" s="7" t="s">
        <v>66</v>
      </c>
      <c r="J61" s="16" t="s">
        <v>17</v>
      </c>
    </row>
    <row r="62" spans="2:12" ht="15" thickBot="1" x14ac:dyDescent="0.35">
      <c r="B62" s="57" t="s">
        <v>1</v>
      </c>
      <c r="C62" s="57">
        <v>6.5</v>
      </c>
      <c r="D62" s="57" t="s">
        <v>0</v>
      </c>
      <c r="E62" s="57" t="str">
        <f t="shared" si="4"/>
        <v>Mar</v>
      </c>
      <c r="H62" s="19">
        <v>12.85</v>
      </c>
      <c r="I62" s="17" t="s">
        <v>65</v>
      </c>
      <c r="J62" s="18" t="s">
        <v>18</v>
      </c>
    </row>
    <row r="63" spans="2:12" x14ac:dyDescent="0.3">
      <c r="B63" s="57" t="s">
        <v>11</v>
      </c>
      <c r="C63" s="57">
        <v>8.75</v>
      </c>
      <c r="D63" s="57" t="s">
        <v>10</v>
      </c>
      <c r="E63" s="57" t="str">
        <f t="shared" si="4"/>
        <v>Jul</v>
      </c>
    </row>
    <row r="64" spans="2:12" x14ac:dyDescent="0.3">
      <c r="B64" s="57" t="s">
        <v>5</v>
      </c>
      <c r="C64" s="57">
        <v>4.6500000000000004</v>
      </c>
      <c r="D64" s="57" t="s">
        <v>4</v>
      </c>
      <c r="E64" s="57" t="str">
        <f t="shared" si="4"/>
        <v>Feb</v>
      </c>
      <c r="H64" s="58" t="s">
        <v>69</v>
      </c>
      <c r="I64" s="58"/>
      <c r="J64" s="58"/>
    </row>
    <row r="65" spans="2:10" x14ac:dyDescent="0.3">
      <c r="B65" s="57" t="s">
        <v>11</v>
      </c>
      <c r="C65" s="57">
        <v>12.85</v>
      </c>
      <c r="D65" s="57" t="s">
        <v>10</v>
      </c>
      <c r="E65" s="57" t="str">
        <f t="shared" si="4"/>
        <v>Mar</v>
      </c>
      <c r="H65" s="58"/>
      <c r="I65" s="58"/>
      <c r="J65" s="58"/>
    </row>
    <row r="66" spans="2:10" x14ac:dyDescent="0.3">
      <c r="B66" s="57" t="s">
        <v>9</v>
      </c>
      <c r="C66" s="57">
        <v>8.25</v>
      </c>
      <c r="D66" s="57" t="s">
        <v>8</v>
      </c>
      <c r="E66" s="57" t="e">
        <f t="shared" si="4"/>
        <v>#N/A</v>
      </c>
    </row>
    <row r="67" spans="2:10" x14ac:dyDescent="0.3">
      <c r="B67" s="57" t="s">
        <v>7</v>
      </c>
      <c r="C67" s="57">
        <v>13.5</v>
      </c>
      <c r="D67" s="57" t="s">
        <v>6</v>
      </c>
      <c r="E67" s="57" t="e">
        <f t="shared" si="4"/>
        <v>#N/A</v>
      </c>
    </row>
    <row r="68" spans="2:10" x14ac:dyDescent="0.3">
      <c r="B68" s="57" t="s">
        <v>5</v>
      </c>
      <c r="C68" s="57">
        <v>9.9499999999999993</v>
      </c>
      <c r="D68" s="57" t="s">
        <v>4</v>
      </c>
      <c r="E68" s="57" t="e">
        <f t="shared" si="4"/>
        <v>#N/A</v>
      </c>
    </row>
    <row r="80" spans="2:10" ht="15" thickBot="1" x14ac:dyDescent="0.35"/>
    <row r="81" spans="2:12" ht="20.25" customHeight="1" thickBot="1" x14ac:dyDescent="0.35">
      <c r="B81" s="60" t="s">
        <v>59</v>
      </c>
      <c r="C81" s="61"/>
      <c r="D81" s="61"/>
      <c r="E81" s="62"/>
      <c r="H81" s="60" t="s">
        <v>63</v>
      </c>
      <c r="I81" s="61"/>
      <c r="J81" s="62"/>
    </row>
    <row r="82" spans="2:12" ht="15" thickBot="1" x14ac:dyDescent="0.35">
      <c r="B82" s="35" t="s">
        <v>14</v>
      </c>
      <c r="C82" s="36" t="s">
        <v>13</v>
      </c>
      <c r="D82" s="36" t="s">
        <v>12</v>
      </c>
      <c r="E82" s="37" t="s">
        <v>67</v>
      </c>
      <c r="H82" s="31" t="s">
        <v>13</v>
      </c>
      <c r="I82" s="32" t="s">
        <v>64</v>
      </c>
      <c r="J82" s="33" t="s">
        <v>15</v>
      </c>
    </row>
    <row r="83" spans="2:12" ht="15" thickBot="1" x14ac:dyDescent="0.35">
      <c r="B83" s="38" t="s">
        <v>11</v>
      </c>
      <c r="C83" s="39">
        <v>7.85</v>
      </c>
      <c r="D83" s="39" t="s">
        <v>10</v>
      </c>
      <c r="E83" s="40" t="str">
        <f>VLOOKUP(C83,$H$82:$J$88,2,FALSE)</f>
        <v>Cash</v>
      </c>
      <c r="H83" s="25">
        <v>7.85</v>
      </c>
      <c r="I83" s="26" t="s">
        <v>65</v>
      </c>
      <c r="J83" s="27" t="s">
        <v>16</v>
      </c>
    </row>
    <row r="84" spans="2:12" ht="15" thickBot="1" x14ac:dyDescent="0.35">
      <c r="B84" s="15" t="s">
        <v>9</v>
      </c>
      <c r="C84" s="7">
        <v>3.25</v>
      </c>
      <c r="D84" s="7" t="s">
        <v>8</v>
      </c>
      <c r="E84" s="40" t="e">
        <f t="shared" ref="E84:E94" si="5">VLOOKUP(C84,$H$82:$J$88,2,FALSE)</f>
        <v>#N/A</v>
      </c>
      <c r="H84" s="15">
        <v>12.5</v>
      </c>
      <c r="I84" s="7" t="s">
        <v>66</v>
      </c>
      <c r="J84" s="16" t="s">
        <v>18</v>
      </c>
    </row>
    <row r="85" spans="2:12" ht="15" thickBot="1" x14ac:dyDescent="0.35">
      <c r="B85" s="15" t="s">
        <v>7</v>
      </c>
      <c r="C85" s="7">
        <v>12.5</v>
      </c>
      <c r="D85" s="7" t="s">
        <v>6</v>
      </c>
      <c r="E85" s="40" t="str">
        <f t="shared" si="5"/>
        <v>Card</v>
      </c>
      <c r="H85" s="15">
        <v>6.5</v>
      </c>
      <c r="I85" s="7" t="s">
        <v>66</v>
      </c>
      <c r="J85" s="16" t="s">
        <v>18</v>
      </c>
      <c r="L85" s="8"/>
    </row>
    <row r="86" spans="2:12" ht="15" thickBot="1" x14ac:dyDescent="0.35">
      <c r="B86" s="15" t="s">
        <v>5</v>
      </c>
      <c r="C86" s="7">
        <v>6.35</v>
      </c>
      <c r="D86" s="7" t="s">
        <v>4</v>
      </c>
      <c r="E86" s="40" t="e">
        <f t="shared" si="5"/>
        <v>#N/A</v>
      </c>
      <c r="H86" s="15">
        <v>8.75</v>
      </c>
      <c r="I86" s="7" t="s">
        <v>65</v>
      </c>
      <c r="J86" s="16" t="s">
        <v>19</v>
      </c>
    </row>
    <row r="87" spans="2:12" ht="15" thickBot="1" x14ac:dyDescent="0.35">
      <c r="B87" s="15" t="s">
        <v>3</v>
      </c>
      <c r="C87" s="7">
        <v>2.5</v>
      </c>
      <c r="D87" s="7" t="s">
        <v>2</v>
      </c>
      <c r="E87" s="40" t="e">
        <f t="shared" si="5"/>
        <v>#N/A</v>
      </c>
      <c r="H87" s="15">
        <v>4.6500000000000004</v>
      </c>
      <c r="I87" s="7" t="s">
        <v>66</v>
      </c>
      <c r="J87" s="16" t="s">
        <v>17</v>
      </c>
    </row>
    <row r="88" spans="2:12" ht="18.75" customHeight="1" thickBot="1" x14ac:dyDescent="0.35">
      <c r="B88" s="15" t="s">
        <v>1</v>
      </c>
      <c r="C88" s="7">
        <v>6.5</v>
      </c>
      <c r="D88" s="7" t="s">
        <v>0</v>
      </c>
      <c r="E88" s="40" t="str">
        <f t="shared" si="5"/>
        <v>Card</v>
      </c>
      <c r="H88" s="19">
        <v>12.85</v>
      </c>
      <c r="I88" s="17" t="s">
        <v>65</v>
      </c>
      <c r="J88" s="18" t="s">
        <v>18</v>
      </c>
    </row>
    <row r="89" spans="2:12" ht="15" thickBot="1" x14ac:dyDescent="0.35">
      <c r="B89" s="15" t="s">
        <v>11</v>
      </c>
      <c r="C89" s="7">
        <v>8.75</v>
      </c>
      <c r="D89" s="7" t="s">
        <v>10</v>
      </c>
      <c r="E89" s="40" t="str">
        <f t="shared" si="5"/>
        <v>Cash</v>
      </c>
    </row>
    <row r="90" spans="2:12" ht="15" thickBot="1" x14ac:dyDescent="0.35">
      <c r="B90" s="15" t="s">
        <v>5</v>
      </c>
      <c r="C90" s="7">
        <v>4.6500000000000004</v>
      </c>
      <c r="D90" s="7" t="s">
        <v>4</v>
      </c>
      <c r="E90" s="40" t="str">
        <f t="shared" si="5"/>
        <v>Card</v>
      </c>
      <c r="H90" s="58" t="s">
        <v>68</v>
      </c>
      <c r="I90" s="58"/>
      <c r="J90" s="58"/>
    </row>
    <row r="91" spans="2:12" ht="18.75" customHeight="1" thickBot="1" x14ac:dyDescent="0.35">
      <c r="B91" s="15" t="s">
        <v>11</v>
      </c>
      <c r="C91" s="7">
        <v>12.85</v>
      </c>
      <c r="D91" s="7" t="s">
        <v>10</v>
      </c>
      <c r="E91" s="40" t="str">
        <f t="shared" si="5"/>
        <v>Cash</v>
      </c>
      <c r="H91" s="58"/>
      <c r="I91" s="58"/>
      <c r="J91" s="58"/>
    </row>
    <row r="92" spans="2:12" ht="15" thickBot="1" x14ac:dyDescent="0.35">
      <c r="B92" s="15" t="s">
        <v>9</v>
      </c>
      <c r="C92" s="7">
        <v>8.25</v>
      </c>
      <c r="D92" s="7" t="s">
        <v>8</v>
      </c>
      <c r="E92" s="40" t="e">
        <f t="shared" si="5"/>
        <v>#N/A</v>
      </c>
    </row>
    <row r="93" spans="2:12" ht="15" thickBot="1" x14ac:dyDescent="0.35">
      <c r="B93" s="15" t="s">
        <v>7</v>
      </c>
      <c r="C93" s="7">
        <v>13.5</v>
      </c>
      <c r="D93" s="7" t="s">
        <v>6</v>
      </c>
      <c r="E93" s="40" t="e">
        <f t="shared" si="5"/>
        <v>#N/A</v>
      </c>
    </row>
    <row r="94" spans="2:12" ht="15" thickBot="1" x14ac:dyDescent="0.35">
      <c r="B94" s="19" t="s">
        <v>5</v>
      </c>
      <c r="C94" s="17">
        <v>9.9499999999999993</v>
      </c>
      <c r="D94" s="17" t="s">
        <v>4</v>
      </c>
      <c r="E94" s="40" t="e">
        <f t="shared" si="5"/>
        <v>#N/A</v>
      </c>
    </row>
  </sheetData>
  <customSheetViews>
    <customSheetView guid="{FCA32F5E-79CF-42CC-B015-2CE7C7FCA9AA}" scale="120" showGridLines="0" topLeftCell="A2">
      <selection activeCell="D5" sqref="D5"/>
    </customSheetView>
    <customSheetView guid="{04B54AA8-A716-4FDC-A906-0E283DD373E2}" scale="120" showGridLines="0" topLeftCell="A19">
      <selection activeCell="D22" sqref="D22"/>
      <pageMargins left="0.7" right="0.7" top="0.75" bottom="0.75" header="0.3" footer="0.3"/>
      <pageSetup orientation="portrait" r:id="rId1"/>
    </customSheetView>
    <customSheetView guid="{7B542DDE-0E6F-4C8F-80C5-CEF010784732}" scale="120" showGridLines="0" topLeftCell="A35">
      <selection activeCell="E38" sqref="E38"/>
      <pageMargins left="0.7" right="0.7" top="0.75" bottom="0.75" header="0.3" footer="0.3"/>
      <pageSetup orientation="portrait" r:id="rId2"/>
    </customSheetView>
    <customSheetView guid="{6F539EE7-61A2-4CDA-91FB-DD74C23C05CB}" scale="120" showGridLines="0" topLeftCell="A53">
      <selection activeCell="E56" sqref="E56"/>
      <pageMargins left="0.7" right="0.7" top="0.75" bottom="0.75" header="0.3" footer="0.3"/>
      <pageSetup orientation="portrait" r:id="rId3"/>
    </customSheetView>
    <customSheetView guid="{923C6DCC-F5BE-4CA9-A182-DDE75F299178}" scale="120" showGridLines="0" topLeftCell="A53">
      <selection activeCell="H54" sqref="H54:J54"/>
      <pageMargins left="0.7" right="0.7" top="0.75" bottom="0.75" header="0.3" footer="0.3"/>
      <pageSetup orientation="portrait" r:id="rId4"/>
    </customSheetView>
    <customSheetView guid="{6A35FF51-71B2-4793-9150-7D8C799041DC}" scale="120" showGridLines="0" topLeftCell="A53">
      <selection activeCell="E56" sqref="E56"/>
      <pageMargins left="0.7" right="0.7" top="0.75" bottom="0.75" header="0.3" footer="0.3"/>
      <pageSetup orientation="portrait" r:id="rId5"/>
    </customSheetView>
    <customSheetView guid="{C07F01D7-3CE0-47DE-B5E8-478D6A23D3E2}" scale="120" showGridLines="0" topLeftCell="A53">
      <selection activeCell="E56" sqref="E56"/>
      <pageMargins left="0.7" right="0.7" top="0.75" bottom="0.75" header="0.3" footer="0.3"/>
      <pageSetup orientation="portrait" r:id="rId6"/>
    </customSheetView>
    <customSheetView guid="{714C269F-57A5-4954-8C62-CB87ECDF1E8D}" scale="120" showGridLines="0" topLeftCell="A53">
      <selection activeCell="E56" sqref="E56"/>
      <pageMargins left="0.7" right="0.7" top="0.75" bottom="0.75" header="0.3" footer="0.3"/>
      <pageSetup orientation="portrait" r:id="rId7"/>
    </customSheetView>
    <customSheetView guid="{A9A39E8B-D628-4F43-9435-5AAF5C71CAA0}" scale="120" showGridLines="0" topLeftCell="A53">
      <selection activeCell="E56" sqref="E56"/>
      <pageMargins left="0.7" right="0.7" top="0.75" bottom="0.75" header="0.3" footer="0.3"/>
      <pageSetup orientation="portrait" r:id="rId8"/>
    </customSheetView>
    <customSheetView guid="{8075095C-49D4-4A6A-AE11-97381CE6959D}" scale="120" showGridLines="0" topLeftCell="A53">
      <selection activeCell="E56" sqref="E56"/>
      <pageMargins left="0.7" right="0.7" top="0.75" bottom="0.75" header="0.3" footer="0.3"/>
      <pageSetup orientation="portrait" r:id="rId9"/>
    </customSheetView>
    <customSheetView guid="{B479311F-4F86-42B7-BF79-621EA6E9FB08}" scale="120" showGridLines="0" topLeftCell="A53">
      <selection activeCell="E56" sqref="E56"/>
      <pageMargins left="0.7" right="0.7" top="0.75" bottom="0.75" header="0.3" footer="0.3"/>
      <pageSetup orientation="portrait" r:id="rId10"/>
    </customSheetView>
    <customSheetView guid="{DDB4D3BD-A3A8-4E7D-B59C-2686AEBFE3F0}" scale="120" showGridLines="0" topLeftCell="A53">
      <selection activeCell="E56" sqref="E56"/>
      <pageMargins left="0.7" right="0.7" top="0.75" bottom="0.75" header="0.3" footer="0.3"/>
      <pageSetup orientation="portrait" r:id="rId11"/>
    </customSheetView>
  </customSheetViews>
  <mergeCells count="12">
    <mergeCell ref="H3:J3"/>
    <mergeCell ref="B3:E3"/>
    <mergeCell ref="B27:E27"/>
    <mergeCell ref="H27:J27"/>
    <mergeCell ref="H34:J35"/>
    <mergeCell ref="H10:J11"/>
    <mergeCell ref="H64:J65"/>
    <mergeCell ref="B55:E55"/>
    <mergeCell ref="B81:E81"/>
    <mergeCell ref="H81:J81"/>
    <mergeCell ref="H90:J91"/>
    <mergeCell ref="H55:J55"/>
  </mergeCells>
  <pageMargins left="0.7" right="0.7" top="0.75" bottom="0.75" header="0.3" footer="0.3"/>
  <pageSetup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4828-FCAD-401D-B1F9-5ADBF54998CC}">
  <sheetPr codeName="Sheet4">
    <pageSetUpPr autoPageBreaks="0"/>
  </sheetPr>
  <dimension ref="B3:J64"/>
  <sheetViews>
    <sheetView showGridLines="0" topLeftCell="A55" zoomScaleNormal="100" workbookViewId="0">
      <selection activeCell="D53" sqref="D53:D64"/>
    </sheetView>
  </sheetViews>
  <sheetFormatPr defaultColWidth="9.109375" defaultRowHeight="14.4" x14ac:dyDescent="0.3"/>
  <cols>
    <col min="1" max="1" width="8.6640625" style="6" customWidth="1"/>
    <col min="2" max="3" width="17.109375" style="6" bestFit="1" customWidth="1"/>
    <col min="4" max="4" width="17.77734375" style="6" bestFit="1" customWidth="1"/>
    <col min="5" max="5" width="9.109375" style="6"/>
    <col min="6" max="6" width="9.44140625" style="6" customWidth="1"/>
    <col min="7" max="7" width="9.109375" style="6"/>
    <col min="8" max="8" width="15.33203125" style="6" bestFit="1" customWidth="1"/>
    <col min="9" max="9" width="23.33203125" style="6" bestFit="1" customWidth="1"/>
    <col min="10" max="16384" width="9.109375" style="6"/>
  </cols>
  <sheetData>
    <row r="3" spans="2:10" ht="15" thickBot="1" x14ac:dyDescent="0.35"/>
    <row r="4" spans="2:10" ht="15" thickBot="1" x14ac:dyDescent="0.35">
      <c r="B4" s="21" t="s">
        <v>75</v>
      </c>
      <c r="C4" s="21" t="s">
        <v>70</v>
      </c>
      <c r="D4" s="23" t="s">
        <v>71</v>
      </c>
      <c r="H4" s="21" t="s">
        <v>72</v>
      </c>
      <c r="I4" s="23" t="s">
        <v>73</v>
      </c>
    </row>
    <row r="5" spans="2:10" ht="15" thickBot="1" x14ac:dyDescent="0.35">
      <c r="B5" s="38" t="s">
        <v>35</v>
      </c>
      <c r="C5" s="41">
        <v>44379</v>
      </c>
      <c r="D5" s="40">
        <f>VLOOKUP(C5,$H$4:$I$7,2,TRUE)</f>
        <v>400</v>
      </c>
      <c r="F5" s="34">
        <f>VLOOKUP(C5,$H$5:$I$8,2,1)</f>
        <v>400</v>
      </c>
      <c r="H5" s="43">
        <v>43466</v>
      </c>
      <c r="I5" s="44">
        <v>150</v>
      </c>
    </row>
    <row r="6" spans="2:10" ht="18.75" customHeight="1" thickBot="1" x14ac:dyDescent="0.35">
      <c r="B6" s="15" t="s">
        <v>36</v>
      </c>
      <c r="C6" s="10">
        <v>44001</v>
      </c>
      <c r="D6" s="40">
        <f t="shared" ref="D6:D16" si="0">VLOOKUP(C6,$H$4:$I$7,2,TRUE)</f>
        <v>250</v>
      </c>
      <c r="F6" s="34">
        <f t="shared" ref="F6:F16" si="1">VLOOKUP(C6,$H$5:$I$8,2,1)</f>
        <v>250</v>
      </c>
      <c r="H6" s="43">
        <v>43831</v>
      </c>
      <c r="I6" s="44">
        <v>250</v>
      </c>
    </row>
    <row r="7" spans="2:10" ht="21" customHeight="1" thickBot="1" x14ac:dyDescent="0.35">
      <c r="B7" s="15" t="s">
        <v>37</v>
      </c>
      <c r="C7" s="10">
        <v>44246</v>
      </c>
      <c r="D7" s="40">
        <f t="shared" si="0"/>
        <v>400</v>
      </c>
      <c r="F7" s="34">
        <f t="shared" si="1"/>
        <v>400</v>
      </c>
      <c r="H7" s="45">
        <v>44197</v>
      </c>
      <c r="I7" s="46">
        <v>400</v>
      </c>
    </row>
    <row r="8" spans="2:10" ht="18.75" customHeight="1" thickBot="1" x14ac:dyDescent="0.35">
      <c r="B8" s="15" t="s">
        <v>38</v>
      </c>
      <c r="C8" s="10">
        <v>44377</v>
      </c>
      <c r="D8" s="40">
        <f t="shared" si="0"/>
        <v>400</v>
      </c>
      <c r="F8" s="34">
        <f t="shared" si="1"/>
        <v>400</v>
      </c>
      <c r="I8" s="8"/>
    </row>
    <row r="9" spans="2:10" ht="15" thickBot="1" x14ac:dyDescent="0.35">
      <c r="B9" s="15" t="s">
        <v>39</v>
      </c>
      <c r="C9" s="10">
        <v>43983</v>
      </c>
      <c r="D9" s="40">
        <f t="shared" si="0"/>
        <v>250</v>
      </c>
      <c r="F9" s="34">
        <f t="shared" si="1"/>
        <v>250</v>
      </c>
    </row>
    <row r="10" spans="2:10" ht="15" thickBot="1" x14ac:dyDescent="0.35">
      <c r="B10" s="15" t="s">
        <v>40</v>
      </c>
      <c r="C10" s="10">
        <v>44220</v>
      </c>
      <c r="D10" s="40">
        <f t="shared" si="0"/>
        <v>400</v>
      </c>
      <c r="F10" s="34">
        <f t="shared" si="1"/>
        <v>400</v>
      </c>
      <c r="H10" s="58" t="s">
        <v>74</v>
      </c>
      <c r="I10" s="58"/>
      <c r="J10" s="58"/>
    </row>
    <row r="11" spans="2:10" ht="15" thickBot="1" x14ac:dyDescent="0.35">
      <c r="B11" s="15" t="s">
        <v>48</v>
      </c>
      <c r="C11" s="10">
        <v>44003</v>
      </c>
      <c r="D11" s="40">
        <f t="shared" si="0"/>
        <v>250</v>
      </c>
      <c r="F11" s="34">
        <f t="shared" si="1"/>
        <v>250</v>
      </c>
      <c r="H11" s="58"/>
      <c r="I11" s="58"/>
      <c r="J11" s="58"/>
    </row>
    <row r="12" spans="2:10" ht="15" thickBot="1" x14ac:dyDescent="0.35">
      <c r="B12" s="15" t="s">
        <v>51</v>
      </c>
      <c r="C12" s="10">
        <v>43985</v>
      </c>
      <c r="D12" s="40">
        <f t="shared" si="0"/>
        <v>250</v>
      </c>
      <c r="F12" s="34">
        <f t="shared" si="1"/>
        <v>250</v>
      </c>
      <c r="H12" s="63"/>
      <c r="I12" s="63"/>
      <c r="J12" s="63"/>
    </row>
    <row r="13" spans="2:10" ht="15" thickBot="1" x14ac:dyDescent="0.35">
      <c r="B13" s="15" t="s">
        <v>52</v>
      </c>
      <c r="C13" s="10">
        <v>43495</v>
      </c>
      <c r="D13" s="40">
        <f t="shared" si="0"/>
        <v>150</v>
      </c>
      <c r="F13" s="34">
        <f t="shared" si="1"/>
        <v>150</v>
      </c>
    </row>
    <row r="14" spans="2:10" ht="18.75" customHeight="1" thickBot="1" x14ac:dyDescent="0.35">
      <c r="B14" s="15" t="s">
        <v>53</v>
      </c>
      <c r="C14" s="10">
        <v>44271</v>
      </c>
      <c r="D14" s="40">
        <f t="shared" si="0"/>
        <v>400</v>
      </c>
      <c r="F14" s="34">
        <f t="shared" si="1"/>
        <v>400</v>
      </c>
    </row>
    <row r="15" spans="2:10" ht="15" thickBot="1" x14ac:dyDescent="0.35">
      <c r="B15" s="15" t="s">
        <v>56</v>
      </c>
      <c r="C15" s="10">
        <v>44730</v>
      </c>
      <c r="D15" s="40">
        <f t="shared" si="0"/>
        <v>400</v>
      </c>
      <c r="F15" s="34">
        <f t="shared" si="1"/>
        <v>400</v>
      </c>
    </row>
    <row r="16" spans="2:10" ht="15" thickBot="1" x14ac:dyDescent="0.35">
      <c r="B16" s="19" t="s">
        <v>57</v>
      </c>
      <c r="C16" s="42">
        <v>43215</v>
      </c>
      <c r="D16" s="40" t="e">
        <f t="shared" si="0"/>
        <v>#N/A</v>
      </c>
      <c r="F16" s="34" t="e">
        <f t="shared" si="1"/>
        <v>#N/A</v>
      </c>
    </row>
    <row r="25" spans="2:9" ht="15" thickBot="1" x14ac:dyDescent="0.35"/>
    <row r="26" spans="2:9" ht="15" thickBot="1" x14ac:dyDescent="0.35">
      <c r="B26" s="21" t="s">
        <v>75</v>
      </c>
      <c r="C26" s="21" t="s">
        <v>76</v>
      </c>
      <c r="D26" s="23" t="s">
        <v>77</v>
      </c>
      <c r="H26" s="21" t="s">
        <v>75</v>
      </c>
      <c r="I26" s="23" t="s">
        <v>98</v>
      </c>
    </row>
    <row r="27" spans="2:9" ht="15" thickBot="1" x14ac:dyDescent="0.35">
      <c r="B27" s="38" t="s">
        <v>35</v>
      </c>
      <c r="C27" s="41">
        <f>IFERROR(VLOOKUP(B27,$H$26:$I$32,2,FALSE),"No Joining Info")</f>
        <v>44379</v>
      </c>
      <c r="D27" s="40">
        <f>IFERROR(VLOOKUP(C27,$H$34:$I$39,2,TRUE),"No Bonus")</f>
        <v>100</v>
      </c>
      <c r="H27" s="7" t="s">
        <v>35</v>
      </c>
      <c r="I27" s="10">
        <v>44379</v>
      </c>
    </row>
    <row r="28" spans="2:9" ht="15" thickBot="1" x14ac:dyDescent="0.35">
      <c r="B28" s="15" t="s">
        <v>36</v>
      </c>
      <c r="C28" s="41">
        <f t="shared" ref="C28:C38" si="2">IFERROR(VLOOKUP(B28,$H$26:$I$32,2,FALSE),"No Joining Info")</f>
        <v>44001</v>
      </c>
      <c r="D28" s="40">
        <f t="shared" ref="D28:D38" si="3">IFERROR(VLOOKUP(C28,$H$34:$I$39,2,TRUE),"No Bonus")</f>
        <v>500</v>
      </c>
      <c r="H28" s="7" t="s">
        <v>36</v>
      </c>
      <c r="I28" s="10">
        <v>44001</v>
      </c>
    </row>
    <row r="29" spans="2:9" ht="15" thickBot="1" x14ac:dyDescent="0.35">
      <c r="B29" s="15" t="s">
        <v>37</v>
      </c>
      <c r="C29" s="41" t="str">
        <f t="shared" si="2"/>
        <v>No Joining Info</v>
      </c>
      <c r="D29" s="40" t="str">
        <f t="shared" si="3"/>
        <v>Bonus Amount</v>
      </c>
      <c r="H29" s="7" t="s">
        <v>39</v>
      </c>
      <c r="I29" s="10">
        <v>43983</v>
      </c>
    </row>
    <row r="30" spans="2:9" ht="15" thickBot="1" x14ac:dyDescent="0.35">
      <c r="B30" s="15" t="s">
        <v>38</v>
      </c>
      <c r="C30" s="41">
        <f t="shared" si="2"/>
        <v>44377</v>
      </c>
      <c r="D30" s="40">
        <f t="shared" si="3"/>
        <v>100</v>
      </c>
      <c r="H30" s="7" t="s">
        <v>38</v>
      </c>
      <c r="I30" s="10">
        <v>44377</v>
      </c>
    </row>
    <row r="31" spans="2:9" ht="15" thickBot="1" x14ac:dyDescent="0.35">
      <c r="B31" s="15" t="s">
        <v>39</v>
      </c>
      <c r="C31" s="41">
        <f t="shared" si="2"/>
        <v>43983</v>
      </c>
      <c r="D31" s="40">
        <f t="shared" si="3"/>
        <v>500</v>
      </c>
      <c r="H31" s="7" t="s">
        <v>51</v>
      </c>
      <c r="I31" s="10">
        <v>43985</v>
      </c>
    </row>
    <row r="32" spans="2:9" ht="15" thickBot="1" x14ac:dyDescent="0.35">
      <c r="B32" s="15" t="s">
        <v>40</v>
      </c>
      <c r="C32" s="41" t="str">
        <f t="shared" si="2"/>
        <v>No Joining Info</v>
      </c>
      <c r="D32" s="40" t="str">
        <f t="shared" si="3"/>
        <v>Bonus Amount</v>
      </c>
      <c r="H32" s="7" t="s">
        <v>56</v>
      </c>
      <c r="I32" s="10">
        <v>44730</v>
      </c>
    </row>
    <row r="33" spans="2:9" ht="15" thickBot="1" x14ac:dyDescent="0.35">
      <c r="B33" s="15" t="s">
        <v>48</v>
      </c>
      <c r="C33" s="41" t="str">
        <f t="shared" si="2"/>
        <v>No Joining Info</v>
      </c>
      <c r="D33" s="40" t="str">
        <f t="shared" si="3"/>
        <v>Bonus Amount</v>
      </c>
    </row>
    <row r="34" spans="2:9" ht="15" thickBot="1" x14ac:dyDescent="0.35">
      <c r="B34" s="15" t="s">
        <v>51</v>
      </c>
      <c r="C34" s="41">
        <f t="shared" si="2"/>
        <v>43985</v>
      </c>
      <c r="D34" s="40">
        <f t="shared" si="3"/>
        <v>500</v>
      </c>
      <c r="H34" s="21" t="s">
        <v>76</v>
      </c>
      <c r="I34" s="23" t="s">
        <v>77</v>
      </c>
    </row>
    <row r="35" spans="2:9" ht="15" thickBot="1" x14ac:dyDescent="0.35">
      <c r="B35" s="15" t="s">
        <v>52</v>
      </c>
      <c r="C35" s="41" t="str">
        <f t="shared" si="2"/>
        <v>No Joining Info</v>
      </c>
      <c r="D35" s="40" t="str">
        <f t="shared" si="3"/>
        <v>Bonus Amount</v>
      </c>
      <c r="H35" s="10">
        <v>43466</v>
      </c>
      <c r="I35" s="11">
        <v>1000</v>
      </c>
    </row>
    <row r="36" spans="2:9" ht="15" thickBot="1" x14ac:dyDescent="0.35">
      <c r="B36" s="15" t="s">
        <v>53</v>
      </c>
      <c r="C36" s="41" t="str">
        <f t="shared" si="2"/>
        <v>No Joining Info</v>
      </c>
      <c r="D36" s="40" t="str">
        <f t="shared" si="3"/>
        <v>Bonus Amount</v>
      </c>
      <c r="H36" s="10">
        <v>43831</v>
      </c>
      <c r="I36" s="11">
        <v>750</v>
      </c>
    </row>
    <row r="37" spans="2:9" ht="15" thickBot="1" x14ac:dyDescent="0.35">
      <c r="B37" s="15" t="s">
        <v>56</v>
      </c>
      <c r="C37" s="41">
        <f t="shared" si="2"/>
        <v>44730</v>
      </c>
      <c r="D37" s="40">
        <f t="shared" si="3"/>
        <v>100</v>
      </c>
      <c r="H37" s="10">
        <v>43983</v>
      </c>
      <c r="I37" s="11">
        <v>500</v>
      </c>
    </row>
    <row r="38" spans="2:9" ht="15" thickBot="1" x14ac:dyDescent="0.35">
      <c r="B38" s="19" t="s">
        <v>57</v>
      </c>
      <c r="C38" s="41" t="str">
        <f t="shared" si="2"/>
        <v>No Joining Info</v>
      </c>
      <c r="D38" s="40" t="str">
        <f t="shared" si="3"/>
        <v>Bonus Amount</v>
      </c>
      <c r="H38" s="10">
        <v>44197</v>
      </c>
      <c r="I38" s="11">
        <v>250</v>
      </c>
    </row>
    <row r="39" spans="2:9" x14ac:dyDescent="0.3">
      <c r="H39" s="10">
        <v>44348</v>
      </c>
      <c r="I39" s="11">
        <v>100</v>
      </c>
    </row>
    <row r="51" spans="2:10" ht="15" thickBot="1" x14ac:dyDescent="0.35"/>
    <row r="52" spans="2:10" ht="15" thickBot="1" x14ac:dyDescent="0.35">
      <c r="B52" s="21" t="s">
        <v>75</v>
      </c>
      <c r="C52" s="21" t="s">
        <v>76</v>
      </c>
      <c r="D52" s="23" t="s">
        <v>77</v>
      </c>
    </row>
    <row r="53" spans="2:10" ht="15" thickBot="1" x14ac:dyDescent="0.35">
      <c r="B53" s="38" t="s">
        <v>35</v>
      </c>
      <c r="C53" s="41">
        <f>VLOOKUP(B53,Employee_Data!A1:B13,2,FALSE)</f>
        <v>44379</v>
      </c>
      <c r="D53" s="40">
        <f>VLOOKUP(C53,Employee_Data!$H$1:$I$7,2,TRUE)</f>
        <v>250</v>
      </c>
    </row>
    <row r="54" spans="2:10" ht="15" thickBot="1" x14ac:dyDescent="0.35">
      <c r="B54" s="15" t="s">
        <v>36</v>
      </c>
      <c r="C54" s="10">
        <f>VLOOKUP(B54,Employee_Data!A2:B14,2,FALSE)</f>
        <v>44001</v>
      </c>
      <c r="D54" s="40">
        <f>VLOOKUP(C54,Employee_Data!$H$1:$I$7,2,TRUE)</f>
        <v>1000</v>
      </c>
    </row>
    <row r="55" spans="2:10" ht="15" thickBot="1" x14ac:dyDescent="0.35">
      <c r="B55" s="15" t="s">
        <v>37</v>
      </c>
      <c r="C55" s="10">
        <f>VLOOKUP(B55,Employee_Data!A3:B15,2,FALSE)</f>
        <v>44246</v>
      </c>
      <c r="D55" s="40">
        <f>VLOOKUP(C55,Employee_Data!$H$1:$I$7,2,TRUE)</f>
        <v>750</v>
      </c>
    </row>
    <row r="56" spans="2:10" ht="15" thickBot="1" x14ac:dyDescent="0.35">
      <c r="B56" s="15" t="s">
        <v>38</v>
      </c>
      <c r="C56" s="10">
        <f>VLOOKUP(B56,Employee_Data!A4:B16,2,FALSE)</f>
        <v>44377</v>
      </c>
      <c r="D56" s="40">
        <f>VLOOKUP(C56,Employee_Data!$H$1:$I$7,2,TRUE)</f>
        <v>250</v>
      </c>
      <c r="H56" s="58" t="s">
        <v>74</v>
      </c>
      <c r="I56" s="58"/>
      <c r="J56" s="58"/>
    </row>
    <row r="57" spans="2:10" ht="15" thickBot="1" x14ac:dyDescent="0.35">
      <c r="B57" s="15" t="s">
        <v>39</v>
      </c>
      <c r="C57" s="10">
        <f>VLOOKUP(B57,Employee_Data!A5:B17,2,FALSE)</f>
        <v>43983</v>
      </c>
      <c r="D57" s="40">
        <f>VLOOKUP(C57,Employee_Data!$H$1:$I$7,2,TRUE)</f>
        <v>1000</v>
      </c>
      <c r="H57" s="58"/>
      <c r="I57" s="58"/>
      <c r="J57" s="58"/>
    </row>
    <row r="58" spans="2:10" ht="18.75" customHeight="1" thickBot="1" x14ac:dyDescent="0.35">
      <c r="B58" s="15" t="s">
        <v>40</v>
      </c>
      <c r="C58" s="10">
        <f>VLOOKUP(B58,Employee_Data!A6:B18,2,FALSE)</f>
        <v>44220</v>
      </c>
      <c r="D58" s="40">
        <f>VLOOKUP(C58,Employee_Data!$H$1:$I$7,2,TRUE)</f>
        <v>750</v>
      </c>
      <c r="H58" s="6" t="s">
        <v>78</v>
      </c>
    </row>
    <row r="59" spans="2:10" ht="15" thickBot="1" x14ac:dyDescent="0.35">
      <c r="B59" s="15" t="s">
        <v>48</v>
      </c>
      <c r="C59" s="10">
        <f>VLOOKUP(B59,Employee_Data!A7:B19,2,FALSE)</f>
        <v>44003</v>
      </c>
      <c r="D59" s="40">
        <f>VLOOKUP(C59,Employee_Data!$H$1:$I$7,2,TRUE)</f>
        <v>1000</v>
      </c>
    </row>
    <row r="60" spans="2:10" ht="15" thickBot="1" x14ac:dyDescent="0.35">
      <c r="B60" s="15" t="s">
        <v>51</v>
      </c>
      <c r="C60" s="10">
        <f>VLOOKUP(B60,Employee_Data!A8:B20,2,FALSE)</f>
        <v>43985</v>
      </c>
      <c r="D60" s="40">
        <f>VLOOKUP(C60,Employee_Data!$H$1:$I$7,2,TRUE)</f>
        <v>1000</v>
      </c>
    </row>
    <row r="61" spans="2:10" ht="15" thickBot="1" x14ac:dyDescent="0.35">
      <c r="B61" s="15" t="s">
        <v>52</v>
      </c>
      <c r="C61" s="10">
        <f>VLOOKUP(B61,Employee_Data!A9:B21,2,FALSE)</f>
        <v>43495</v>
      </c>
      <c r="D61" s="40">
        <f>VLOOKUP(C61,Employee_Data!$H$1:$I$7,2,TRUE)</f>
        <v>2500</v>
      </c>
    </row>
    <row r="62" spans="2:10" ht="15" thickBot="1" x14ac:dyDescent="0.35">
      <c r="B62" s="15" t="s">
        <v>53</v>
      </c>
      <c r="C62" s="10">
        <f>VLOOKUP(B62,Employee_Data!A10:B22,2,FALSE)</f>
        <v>44271</v>
      </c>
      <c r="D62" s="40">
        <f>VLOOKUP(C62,Employee_Data!$H$1:$I$7,2,TRUE)</f>
        <v>750</v>
      </c>
    </row>
    <row r="63" spans="2:10" ht="15" thickBot="1" x14ac:dyDescent="0.35">
      <c r="B63" s="15" t="s">
        <v>56</v>
      </c>
      <c r="C63" s="10">
        <f>VLOOKUP(B63,Employee_Data!A11:B23,2,FALSE)</f>
        <v>44730</v>
      </c>
      <c r="D63" s="40">
        <f>VLOOKUP(C63,Employee_Data!$H$1:$I$7,2,TRUE)</f>
        <v>250</v>
      </c>
    </row>
    <row r="64" spans="2:10" ht="15" thickBot="1" x14ac:dyDescent="0.35">
      <c r="B64" s="19" t="s">
        <v>57</v>
      </c>
      <c r="C64" s="42">
        <f>VLOOKUP(B64,Employee_Data!A12:B24,2,FALSE)</f>
        <v>43215</v>
      </c>
      <c r="D64" s="40" t="e">
        <f>VLOOKUP(C64,Employee_Data!$H$1:$I$7,2,TRUE)</f>
        <v>#N/A</v>
      </c>
    </row>
  </sheetData>
  <customSheetViews>
    <customSheetView guid="{FCA32F5E-79CF-42CC-B015-2CE7C7FCA9AA}" scale="120" showGridLines="0" topLeftCell="A4">
      <selection activeCell="E13" sqref="E13"/>
    </customSheetView>
    <customSheetView guid="{04B54AA8-A716-4FDC-A906-0E283DD373E2}" scale="120" showGridLines="0" topLeftCell="A4">
      <selection activeCell="E13" sqref="E13"/>
      <pageMargins left="0.7" right="0.7" top="0.75" bottom="0.75" header="0.3" footer="0.3"/>
      <pageSetup orientation="portrait" r:id="rId1"/>
    </customSheetView>
    <customSheetView guid="{7B542DDE-0E6F-4C8F-80C5-CEF010784732}" scale="120" showGridLines="0" topLeftCell="A4">
      <selection activeCell="E13" sqref="E13"/>
      <pageMargins left="0.7" right="0.7" top="0.75" bottom="0.75" header="0.3" footer="0.3"/>
      <pageSetup orientation="portrait" r:id="rId2"/>
    </customSheetView>
    <customSheetView guid="{6F539EE7-61A2-4CDA-91FB-DD74C23C05CB}" scale="120" showGridLines="0" topLeftCell="A4">
      <selection activeCell="E13" sqref="E13"/>
      <pageMargins left="0.7" right="0.7" top="0.75" bottom="0.75" header="0.3" footer="0.3"/>
      <pageSetup orientation="portrait" r:id="rId3"/>
    </customSheetView>
    <customSheetView guid="{923C6DCC-F5BE-4CA9-A182-DDE75F299178}" scale="120" showGridLines="0" topLeftCell="A3">
      <selection activeCell="D5" sqref="D5"/>
      <pageMargins left="0.7" right="0.7" top="0.75" bottom="0.75" header="0.3" footer="0.3"/>
      <pageSetup orientation="portrait" r:id="rId4"/>
    </customSheetView>
    <customSheetView guid="{6A35FF51-71B2-4793-9150-7D8C799041DC}" scale="120" showGridLines="0" topLeftCell="A3">
      <selection activeCell="D5" sqref="D5"/>
      <pageMargins left="0.7" right="0.7" top="0.75" bottom="0.75" header="0.3" footer="0.3"/>
      <pageSetup orientation="portrait" r:id="rId5"/>
    </customSheetView>
    <customSheetView guid="{C07F01D7-3CE0-47DE-B5E8-478D6A23D3E2}" scale="120" showGridLines="0" topLeftCell="A19">
      <selection activeCell="C21" sqref="C21"/>
      <pageMargins left="0.7" right="0.7" top="0.75" bottom="0.75" header="0.3" footer="0.3"/>
      <pageSetup orientation="portrait" r:id="rId6"/>
    </customSheetView>
    <customSheetView guid="{714C269F-57A5-4954-8C62-CB87ECDF1E8D}" scale="120" showGridLines="0">
      <selection activeCell="H4" sqref="H4:I7"/>
      <pageMargins left="0.7" right="0.7" top="0.75" bottom="0.75" header="0.3" footer="0.3"/>
      <pageSetup orientation="portrait" r:id="rId7"/>
    </customSheetView>
    <customSheetView guid="{A9A39E8B-D628-4F43-9435-5AAF5C71CAA0}" scale="120" showGridLines="0">
      <selection activeCell="H4" sqref="H4:I7"/>
      <pageMargins left="0.7" right="0.7" top="0.75" bottom="0.75" header="0.3" footer="0.3"/>
      <pageSetup orientation="portrait" r:id="rId8"/>
    </customSheetView>
    <customSheetView guid="{8075095C-49D4-4A6A-AE11-97381CE6959D}" scale="120" showGridLines="0" topLeftCell="A37">
      <selection activeCell="C39" sqref="C39"/>
      <pageMargins left="0.7" right="0.7" top="0.75" bottom="0.75" header="0.3" footer="0.3"/>
      <pageSetup orientation="portrait" r:id="rId9"/>
    </customSheetView>
    <customSheetView guid="{B479311F-4F86-42B7-BF79-621EA6E9FB08}" scale="120" showGridLines="0">
      <selection activeCell="H4" sqref="H4:I7"/>
      <pageMargins left="0.7" right="0.7" top="0.75" bottom="0.75" header="0.3" footer="0.3"/>
      <pageSetup orientation="portrait" r:id="rId10"/>
    </customSheetView>
    <customSheetView guid="{DDB4D3BD-A3A8-4E7D-B59C-2686AEBFE3F0}" scale="120" showGridLines="0">
      <selection activeCell="H4" sqref="H4:I7"/>
      <pageMargins left="0.7" right="0.7" top="0.75" bottom="0.75" header="0.3" footer="0.3"/>
      <pageSetup orientation="portrait" r:id="rId11"/>
    </customSheetView>
  </customSheetViews>
  <mergeCells count="3">
    <mergeCell ref="H10:J11"/>
    <mergeCell ref="H12:J12"/>
    <mergeCell ref="H56:J57"/>
  </mergeCells>
  <conditionalFormatting sqref="D5:D16">
    <cfRule type="expression" dxfId="0" priority="2">
      <formula>$D5=$F5</formula>
    </cfRule>
  </conditionalFormatting>
  <pageMargins left="0.7" right="0.7" top="0.75" bottom="0.75" header="0.3" footer="0.3"/>
  <pageSetup orientation="portrait" r:id="rId12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D156A-6C66-43FC-8053-1199F57C46F4}">
  <sheetPr codeName="Sheet7"/>
  <dimension ref="A1:I13"/>
  <sheetViews>
    <sheetView showGridLines="0" topLeftCell="A16" workbookViewId="0">
      <selection activeCell="F9" sqref="F9"/>
    </sheetView>
  </sheetViews>
  <sheetFormatPr defaultColWidth="8.77734375" defaultRowHeight="14.4" x14ac:dyDescent="0.3"/>
  <cols>
    <col min="1" max="1" width="15.44140625" bestFit="1" customWidth="1"/>
    <col min="2" max="2" width="14.6640625" bestFit="1" customWidth="1"/>
    <col min="8" max="8" width="14.6640625" bestFit="1" customWidth="1"/>
    <col min="9" max="9" width="17.77734375" bestFit="1" customWidth="1"/>
  </cols>
  <sheetData>
    <row r="1" spans="1:9" ht="18" x14ac:dyDescent="0.35">
      <c r="A1" s="2" t="s">
        <v>75</v>
      </c>
      <c r="B1" s="2" t="s">
        <v>76</v>
      </c>
      <c r="H1" s="2" t="s">
        <v>76</v>
      </c>
      <c r="I1" s="2" t="s">
        <v>77</v>
      </c>
    </row>
    <row r="2" spans="1:9" ht="18" x14ac:dyDescent="0.3">
      <c r="A2" s="1" t="s">
        <v>35</v>
      </c>
      <c r="B2" s="3">
        <v>44379</v>
      </c>
      <c r="H2" s="3">
        <v>43466</v>
      </c>
      <c r="I2" s="4">
        <v>2500</v>
      </c>
    </row>
    <row r="3" spans="1:9" ht="18" x14ac:dyDescent="0.3">
      <c r="A3" s="1" t="s">
        <v>36</v>
      </c>
      <c r="B3" s="3">
        <v>44001</v>
      </c>
      <c r="H3" s="3">
        <v>43831</v>
      </c>
      <c r="I3" s="4">
        <v>1500</v>
      </c>
    </row>
    <row r="4" spans="1:9" ht="18" x14ac:dyDescent="0.3">
      <c r="A4" s="1" t="s">
        <v>37</v>
      </c>
      <c r="B4" s="3">
        <v>44246</v>
      </c>
      <c r="H4" s="3">
        <v>43983</v>
      </c>
      <c r="I4" s="4">
        <v>1000</v>
      </c>
    </row>
    <row r="5" spans="1:9" ht="18" x14ac:dyDescent="0.3">
      <c r="A5" s="1" t="s">
        <v>38</v>
      </c>
      <c r="B5" s="3">
        <v>44377</v>
      </c>
      <c r="H5" s="3">
        <v>44197</v>
      </c>
      <c r="I5" s="4">
        <v>750</v>
      </c>
    </row>
    <row r="6" spans="1:9" ht="18" x14ac:dyDescent="0.3">
      <c r="A6" s="1" t="s">
        <v>39</v>
      </c>
      <c r="B6" s="3">
        <v>43983</v>
      </c>
      <c r="H6" s="3">
        <v>44348</v>
      </c>
      <c r="I6" s="4">
        <v>500</v>
      </c>
    </row>
    <row r="7" spans="1:9" ht="18" x14ac:dyDescent="0.3">
      <c r="A7" s="1" t="s">
        <v>40</v>
      </c>
      <c r="B7" s="3">
        <v>44220</v>
      </c>
      <c r="H7" s="3">
        <v>44348</v>
      </c>
      <c r="I7" s="5">
        <v>250</v>
      </c>
    </row>
    <row r="8" spans="1:9" ht="18" x14ac:dyDescent="0.3">
      <c r="A8" s="1" t="s">
        <v>48</v>
      </c>
      <c r="B8" s="3">
        <v>44003</v>
      </c>
    </row>
    <row r="9" spans="1:9" ht="18" x14ac:dyDescent="0.3">
      <c r="A9" s="1" t="s">
        <v>51</v>
      </c>
      <c r="B9" s="3">
        <v>43985</v>
      </c>
    </row>
    <row r="10" spans="1:9" ht="18" x14ac:dyDescent="0.3">
      <c r="A10" s="1" t="s">
        <v>52</v>
      </c>
      <c r="B10" s="3">
        <v>43495</v>
      </c>
    </row>
    <row r="11" spans="1:9" ht="18" x14ac:dyDescent="0.3">
      <c r="A11" s="1" t="s">
        <v>53</v>
      </c>
      <c r="B11" s="3">
        <v>44271</v>
      </c>
    </row>
    <row r="12" spans="1:9" ht="18" x14ac:dyDescent="0.3">
      <c r="A12" s="1" t="s">
        <v>56</v>
      </c>
      <c r="B12" s="3">
        <v>44730</v>
      </c>
    </row>
    <row r="13" spans="1:9" ht="18" x14ac:dyDescent="0.3">
      <c r="A13" s="1" t="s">
        <v>57</v>
      </c>
      <c r="B13" s="3">
        <v>43215</v>
      </c>
    </row>
  </sheetData>
  <customSheetViews>
    <customSheetView guid="{714C269F-57A5-4954-8C62-CB87ECDF1E8D}">
      <selection activeCell="F9" sqref="F9"/>
      <pageMargins left="0.7" right="0.7" top="0.75" bottom="0.75" header="0.3" footer="0.3"/>
    </customSheetView>
    <customSheetView guid="{A9A39E8B-D628-4F43-9435-5AAF5C71CAA0}">
      <selection activeCell="F9" sqref="F9"/>
      <pageMargins left="0.7" right="0.7" top="0.75" bottom="0.75" header="0.3" footer="0.3"/>
    </customSheetView>
    <customSheetView guid="{8075095C-49D4-4A6A-AE11-97381CE6959D}">
      <selection activeCell="F9" sqref="F9"/>
      <pageMargins left="0.7" right="0.7" top="0.75" bottom="0.75" header="0.3" footer="0.3"/>
    </customSheetView>
    <customSheetView guid="{B479311F-4F86-42B7-BF79-621EA6E9FB08}">
      <selection activeCell="F9" sqref="F9"/>
      <pageMargins left="0.7" right="0.7" top="0.75" bottom="0.75" header="0.3" footer="0.3"/>
    </customSheetView>
    <customSheetView guid="{DDB4D3BD-A3A8-4E7D-B59C-2686AEBFE3F0}">
      <selection activeCell="F9" sqref="F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FE080-ABAA-4240-849E-6FD3E7B865DE}">
  <sheetPr codeName="Sheet11"/>
  <dimension ref="B3:I36"/>
  <sheetViews>
    <sheetView showGridLines="0" zoomScaleNormal="100" zoomScaleSheetLayoutView="50" workbookViewId="0">
      <selection activeCell="E28" sqref="E28:E36"/>
    </sheetView>
  </sheetViews>
  <sheetFormatPr defaultColWidth="9.109375" defaultRowHeight="14.4" x14ac:dyDescent="0.3"/>
  <cols>
    <col min="1" max="1" width="9.109375" style="6"/>
    <col min="2" max="2" width="13.44140625" style="6" bestFit="1" customWidth="1"/>
    <col min="3" max="3" width="12.44140625" style="6" bestFit="1" customWidth="1"/>
    <col min="4" max="4" width="14.33203125" style="6" bestFit="1" customWidth="1"/>
    <col min="5" max="5" width="28.109375" style="6" bestFit="1" customWidth="1"/>
    <col min="6" max="7" width="9.109375" style="6"/>
    <col min="8" max="8" width="29.109375" style="6" customWidth="1"/>
    <col min="9" max="9" width="17" style="6" bestFit="1" customWidth="1"/>
    <col min="10" max="16384" width="9.109375" style="6"/>
  </cols>
  <sheetData>
    <row r="3" spans="2:9" ht="15" thickBot="1" x14ac:dyDescent="0.35"/>
    <row r="4" spans="2:9" ht="15" thickBot="1" x14ac:dyDescent="0.35">
      <c r="B4" s="21" t="s">
        <v>27</v>
      </c>
      <c r="C4" s="21" t="s">
        <v>26</v>
      </c>
      <c r="D4" s="21" t="s">
        <v>25</v>
      </c>
      <c r="E4" s="23" t="s">
        <v>84</v>
      </c>
      <c r="H4" s="21" t="s">
        <v>26</v>
      </c>
      <c r="I4" s="23" t="s">
        <v>79</v>
      </c>
    </row>
    <row r="5" spans="2:9" ht="15" thickBot="1" x14ac:dyDescent="0.35">
      <c r="B5" s="38" t="s">
        <v>20</v>
      </c>
      <c r="C5" s="39" t="s">
        <v>22</v>
      </c>
      <c r="D5" s="39">
        <v>787</v>
      </c>
      <c r="E5" s="47">
        <f>VLOOKUP(C5&amp;"*",$H$4:$I$8,2,FALSE)*D5</f>
        <v>98.375</v>
      </c>
      <c r="H5" s="7" t="s">
        <v>80</v>
      </c>
      <c r="I5" s="13">
        <v>0.125</v>
      </c>
    </row>
    <row r="6" spans="2:9" ht="15" thickBot="1" x14ac:dyDescent="0.35">
      <c r="B6" s="15" t="s">
        <v>21</v>
      </c>
      <c r="C6" s="7" t="s">
        <v>22</v>
      </c>
      <c r="D6" s="7">
        <v>457</v>
      </c>
      <c r="E6" s="47">
        <f t="shared" ref="E6:E13" si="0">VLOOKUP(C6&amp;"*",$H$4:$I$8,2,FALSE)*D6</f>
        <v>57.125</v>
      </c>
      <c r="H6" s="7" t="s">
        <v>81</v>
      </c>
      <c r="I6" s="13">
        <v>0.17</v>
      </c>
    </row>
    <row r="7" spans="2:9" ht="18.75" customHeight="1" thickBot="1" x14ac:dyDescent="0.35">
      <c r="B7" s="15" t="s">
        <v>20</v>
      </c>
      <c r="C7" s="7" t="s">
        <v>23</v>
      </c>
      <c r="D7" s="7">
        <v>411</v>
      </c>
      <c r="E7" s="47">
        <f t="shared" si="0"/>
        <v>69.87</v>
      </c>
      <c r="H7" s="7" t="s">
        <v>82</v>
      </c>
      <c r="I7" s="13">
        <v>0.15</v>
      </c>
    </row>
    <row r="8" spans="2:9" ht="15" thickBot="1" x14ac:dyDescent="0.35">
      <c r="B8" s="15" t="s">
        <v>21</v>
      </c>
      <c r="C8" s="7" t="s">
        <v>23</v>
      </c>
      <c r="D8" s="7">
        <v>506</v>
      </c>
      <c r="E8" s="47">
        <f t="shared" si="0"/>
        <v>86.02000000000001</v>
      </c>
      <c r="H8" s="7" t="s">
        <v>83</v>
      </c>
      <c r="I8" s="13">
        <v>0.1</v>
      </c>
    </row>
    <row r="9" spans="2:9" ht="15" thickBot="1" x14ac:dyDescent="0.35">
      <c r="B9" s="15" t="s">
        <v>20</v>
      </c>
      <c r="C9" s="7" t="s">
        <v>24</v>
      </c>
      <c r="D9" s="7">
        <v>370</v>
      </c>
      <c r="E9" s="47">
        <f t="shared" si="0"/>
        <v>55.5</v>
      </c>
    </row>
    <row r="10" spans="2:9" ht="15" thickBot="1" x14ac:dyDescent="0.35">
      <c r="B10" s="15" t="s">
        <v>21</v>
      </c>
      <c r="C10" s="7" t="s">
        <v>24</v>
      </c>
      <c r="D10" s="7">
        <v>713</v>
      </c>
      <c r="E10" s="47">
        <f t="shared" si="0"/>
        <v>106.95</v>
      </c>
    </row>
    <row r="11" spans="2:9" ht="18.75" customHeight="1" thickBot="1" x14ac:dyDescent="0.35">
      <c r="B11" s="15" t="s">
        <v>20</v>
      </c>
      <c r="C11" s="7" t="s">
        <v>22</v>
      </c>
      <c r="D11" s="7">
        <v>346</v>
      </c>
      <c r="E11" s="47">
        <f t="shared" si="0"/>
        <v>43.25</v>
      </c>
      <c r="H11" s="65" t="s">
        <v>85</v>
      </c>
      <c r="I11" s="65"/>
    </row>
    <row r="12" spans="2:9" ht="15" thickBot="1" x14ac:dyDescent="0.35">
      <c r="B12" s="15" t="s">
        <v>21</v>
      </c>
      <c r="C12" s="7" t="s">
        <v>23</v>
      </c>
      <c r="D12" s="7">
        <v>691</v>
      </c>
      <c r="E12" s="47">
        <f t="shared" si="0"/>
        <v>117.47000000000001</v>
      </c>
      <c r="H12" s="65"/>
      <c r="I12" s="65"/>
    </row>
    <row r="13" spans="2:9" ht="15" thickBot="1" x14ac:dyDescent="0.35">
      <c r="B13" s="19" t="s">
        <v>21</v>
      </c>
      <c r="C13" s="17" t="s">
        <v>24</v>
      </c>
      <c r="D13" s="17">
        <v>461</v>
      </c>
      <c r="E13" s="47">
        <f t="shared" si="0"/>
        <v>69.149999999999991</v>
      </c>
    </row>
    <row r="26" spans="2:9" ht="15" thickBot="1" x14ac:dyDescent="0.35"/>
    <row r="27" spans="2:9" ht="15" thickBot="1" x14ac:dyDescent="0.35">
      <c r="B27" s="21" t="s">
        <v>27</v>
      </c>
      <c r="C27" s="21" t="s">
        <v>26</v>
      </c>
      <c r="D27" s="21" t="s">
        <v>25</v>
      </c>
      <c r="E27" s="23" t="s">
        <v>84</v>
      </c>
      <c r="H27" s="21" t="s">
        <v>87</v>
      </c>
      <c r="I27" s="23" t="s">
        <v>84</v>
      </c>
    </row>
    <row r="28" spans="2:9" ht="15" thickBot="1" x14ac:dyDescent="0.35">
      <c r="B28" s="38" t="s">
        <v>20</v>
      </c>
      <c r="C28" s="39" t="s">
        <v>22</v>
      </c>
      <c r="D28" s="39">
        <v>787</v>
      </c>
      <c r="E28" s="47">
        <f>VLOOKUP("*"&amp;B28&amp;"*",$H$27:$I$29,2,FALSE)</f>
        <v>120</v>
      </c>
      <c r="H28" s="7" t="s">
        <v>88</v>
      </c>
      <c r="I28" s="9">
        <v>120</v>
      </c>
    </row>
    <row r="29" spans="2:9" ht="15" thickBot="1" x14ac:dyDescent="0.35">
      <c r="B29" s="15" t="s">
        <v>21</v>
      </c>
      <c r="C29" s="7" t="s">
        <v>22</v>
      </c>
      <c r="D29" s="7">
        <v>457</v>
      </c>
      <c r="E29" s="47">
        <f t="shared" ref="E29:E36" si="1">VLOOKUP("*"&amp;B29&amp;"*",$H$27:$I$29,2,FALSE)</f>
        <v>180</v>
      </c>
      <c r="H29" s="7" t="s">
        <v>89</v>
      </c>
      <c r="I29" s="9">
        <v>180</v>
      </c>
    </row>
    <row r="30" spans="2:9" ht="15" thickBot="1" x14ac:dyDescent="0.35">
      <c r="B30" s="15" t="s">
        <v>20</v>
      </c>
      <c r="C30" s="7" t="s">
        <v>23</v>
      </c>
      <c r="D30" s="7">
        <v>411</v>
      </c>
      <c r="E30" s="47">
        <f t="shared" si="1"/>
        <v>120</v>
      </c>
      <c r="H30" s="12"/>
      <c r="I30" s="14"/>
    </row>
    <row r="31" spans="2:9" ht="15" thickBot="1" x14ac:dyDescent="0.35">
      <c r="B31" s="15" t="s">
        <v>21</v>
      </c>
      <c r="C31" s="7" t="s">
        <v>23</v>
      </c>
      <c r="D31" s="7">
        <v>506</v>
      </c>
      <c r="E31" s="47">
        <f t="shared" si="1"/>
        <v>180</v>
      </c>
      <c r="H31" s="12"/>
      <c r="I31" s="14"/>
    </row>
    <row r="32" spans="2:9" ht="15" thickBot="1" x14ac:dyDescent="0.35">
      <c r="B32" s="15" t="s">
        <v>20</v>
      </c>
      <c r="C32" s="7" t="s">
        <v>24</v>
      </c>
      <c r="D32" s="7">
        <v>370</v>
      </c>
      <c r="E32" s="47">
        <f t="shared" si="1"/>
        <v>120</v>
      </c>
    </row>
    <row r="33" spans="2:9" ht="15" thickBot="1" x14ac:dyDescent="0.35">
      <c r="B33" s="15" t="s">
        <v>21</v>
      </c>
      <c r="C33" s="7" t="s">
        <v>24</v>
      </c>
      <c r="D33" s="7">
        <v>713</v>
      </c>
      <c r="E33" s="47">
        <f t="shared" si="1"/>
        <v>180</v>
      </c>
    </row>
    <row r="34" spans="2:9" ht="15" thickBot="1" x14ac:dyDescent="0.35">
      <c r="B34" s="15" t="s">
        <v>20</v>
      </c>
      <c r="C34" s="7" t="s">
        <v>22</v>
      </c>
      <c r="D34" s="7">
        <v>346</v>
      </c>
      <c r="E34" s="47">
        <f t="shared" si="1"/>
        <v>120</v>
      </c>
      <c r="H34" s="65" t="s">
        <v>86</v>
      </c>
      <c r="I34" s="65"/>
    </row>
    <row r="35" spans="2:9" ht="15" thickBot="1" x14ac:dyDescent="0.35">
      <c r="B35" s="15" t="s">
        <v>21</v>
      </c>
      <c r="C35" s="7" t="s">
        <v>23</v>
      </c>
      <c r="D35" s="7">
        <v>691</v>
      </c>
      <c r="E35" s="47">
        <f t="shared" si="1"/>
        <v>180</v>
      </c>
      <c r="H35" s="65"/>
      <c r="I35" s="65"/>
    </row>
    <row r="36" spans="2:9" ht="15" thickBot="1" x14ac:dyDescent="0.35">
      <c r="B36" s="19" t="s">
        <v>21</v>
      </c>
      <c r="C36" s="17" t="s">
        <v>24</v>
      </c>
      <c r="D36" s="17">
        <v>461</v>
      </c>
      <c r="E36" s="47">
        <f t="shared" si="1"/>
        <v>180</v>
      </c>
      <c r="H36" s="64" t="s">
        <v>90</v>
      </c>
      <c r="I36" s="64"/>
    </row>
  </sheetData>
  <customSheetViews>
    <customSheetView guid="{FCA32F5E-79CF-42CC-B015-2CE7C7FCA9AA}" scale="120" showGridLines="0" topLeftCell="A15">
      <selection activeCell="F20" sqref="F20"/>
    </customSheetView>
    <customSheetView guid="{04B54AA8-A716-4FDC-A906-0E283DD373E2}" scale="120" showGridLines="0" topLeftCell="A15">
      <selection activeCell="F20" sqref="F20"/>
      <pageMargins left="0.7" right="0.7" top="0.75" bottom="0.75" header="0.3" footer="0.3"/>
    </customSheetView>
    <customSheetView guid="{7B542DDE-0E6F-4C8F-80C5-CEF010784732}" scale="120" showGridLines="0" topLeftCell="A15">
      <selection activeCell="F20" sqref="F20"/>
      <pageMargins left="0.7" right="0.7" top="0.75" bottom="0.75" header="0.3" footer="0.3"/>
    </customSheetView>
    <customSheetView guid="{6F539EE7-61A2-4CDA-91FB-DD74C23C05CB}" scale="120" showGridLines="0" topLeftCell="A15">
      <selection activeCell="F20" sqref="F20"/>
      <pageMargins left="0.7" right="0.7" top="0.75" bottom="0.75" header="0.3" footer="0.3"/>
    </customSheetView>
    <customSheetView guid="{923C6DCC-F5BE-4CA9-A182-DDE75F299178}" scale="120" showGridLines="0" topLeftCell="A15">
      <selection activeCell="F20" sqref="F20"/>
      <pageMargins left="0.7" right="0.7" top="0.75" bottom="0.75" header="0.3" footer="0.3"/>
    </customSheetView>
    <customSheetView guid="{6A35FF51-71B2-4793-9150-7D8C799041DC}" scale="120" showGridLines="0" topLeftCell="A15">
      <selection activeCell="F20" sqref="F20"/>
      <pageMargins left="0.7" right="0.7" top="0.75" bottom="0.75" header="0.3" footer="0.3"/>
    </customSheetView>
    <customSheetView guid="{C07F01D7-3CE0-47DE-B5E8-478D6A23D3E2}" scale="120" showGridLines="0" topLeftCell="A15">
      <selection activeCell="F20" sqref="F20"/>
      <pageMargins left="0.7" right="0.7" top="0.75" bottom="0.75" header="0.3" footer="0.3"/>
    </customSheetView>
    <customSheetView guid="{714C269F-57A5-4954-8C62-CB87ECDF1E8D}" scale="120" showPageBreaks="1" showGridLines="0" topLeftCell="A2">
      <selection activeCell="E5" sqref="E5"/>
      <pageMargins left="0.7" right="0.7" top="0.75" bottom="0.75" header="0.3" footer="0.3"/>
      <pageSetup orientation="portrait" r:id="rId1"/>
    </customSheetView>
    <customSheetView guid="{A9A39E8B-D628-4F43-9435-5AAF5C71CAA0}" scale="120" showPageBreaks="1" showGridLines="0" topLeftCell="A20">
      <selection activeCell="E22" sqref="E22"/>
      <pageMargins left="0.7" right="0.7" top="0.75" bottom="0.75" header="0.3" footer="0.3"/>
      <pageSetup orientation="portrait" r:id="rId2"/>
    </customSheetView>
    <customSheetView guid="{8075095C-49D4-4A6A-AE11-97381CE6959D}" scale="120" showGridLines="0">
      <selection activeCell="F20" sqref="F20"/>
      <pageMargins left="0.7" right="0.7" top="0.75" bottom="0.75" header="0.3" footer="0.3"/>
    </customSheetView>
    <customSheetView guid="{B479311F-4F86-42B7-BF79-621EA6E9FB08}" scale="120" showPageBreaks="1" showGridLines="0" topLeftCell="A20">
      <selection activeCell="E22" sqref="E22"/>
      <pageMargins left="0.7" right="0.7" top="0.75" bottom="0.75" header="0.3" footer="0.3"/>
      <pageSetup orientation="portrait" r:id="rId3"/>
    </customSheetView>
    <customSheetView guid="{DDB4D3BD-A3A8-4E7D-B59C-2686AEBFE3F0}" scale="120" showPageBreaks="1" showGridLines="0" topLeftCell="A20">
      <selection activeCell="E22" sqref="E22"/>
      <pageMargins left="0.7" right="0.7" top="0.75" bottom="0.75" header="0.3" footer="0.3"/>
      <pageSetup orientation="portrait" r:id="rId4"/>
    </customSheetView>
  </customSheetViews>
  <mergeCells count="3">
    <mergeCell ref="H36:I36"/>
    <mergeCell ref="H11:I12"/>
    <mergeCell ref="H34:I35"/>
  </mergeCells>
  <pageMargins left="0.7" right="0.7" top="0.75" bottom="0.75" header="0.3" footer="0.3"/>
  <pageSetup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40DA-FDA6-4C4B-99F8-120F42A4E452}">
  <sheetPr codeName="Sheet19"/>
  <dimension ref="B1:I36"/>
  <sheetViews>
    <sheetView showGridLines="0" tabSelected="1" topLeftCell="A22" zoomScaleNormal="100" workbookViewId="0">
      <selection activeCell="F25" sqref="F25:F36"/>
    </sheetView>
  </sheetViews>
  <sheetFormatPr defaultColWidth="9.109375" defaultRowHeight="14.4" x14ac:dyDescent="0.3"/>
  <cols>
    <col min="1" max="1" width="9.109375" style="6"/>
    <col min="2" max="2" width="13.6640625" style="6" bestFit="1" customWidth="1"/>
    <col min="3" max="3" width="15.6640625" style="6" bestFit="1" customWidth="1"/>
    <col min="4" max="4" width="14.6640625" style="6" bestFit="1" customWidth="1"/>
    <col min="5" max="5" width="22" style="6" bestFit="1" customWidth="1"/>
    <col min="6" max="6" width="22.44140625" style="6" bestFit="1" customWidth="1"/>
    <col min="7" max="7" width="16.109375" style="6" bestFit="1" customWidth="1"/>
    <col min="8" max="8" width="19" style="6" bestFit="1" customWidth="1"/>
    <col min="9" max="9" width="17.44140625" style="6" bestFit="1" customWidth="1"/>
    <col min="10" max="16384" width="9.109375" style="6"/>
  </cols>
  <sheetData>
    <row r="1" spans="2:8" ht="15" thickBot="1" x14ac:dyDescent="0.35"/>
    <row r="2" spans="2:8" ht="15" thickBot="1" x14ac:dyDescent="0.35">
      <c r="B2" s="21" t="s">
        <v>28</v>
      </c>
      <c r="C2" s="21" t="s">
        <v>29</v>
      </c>
      <c r="D2" s="23" t="s">
        <v>30</v>
      </c>
      <c r="G2" s="54" t="s">
        <v>91</v>
      </c>
      <c r="H2" s="55" t="s">
        <v>30</v>
      </c>
    </row>
    <row r="3" spans="2:8" ht="21.45" customHeight="1" thickBot="1" x14ac:dyDescent="0.35">
      <c r="B3" s="38" t="s">
        <v>99</v>
      </c>
      <c r="C3" s="39">
        <v>56</v>
      </c>
      <c r="D3" s="40" t="e">
        <f>VLOOKUP(C3,$G$2:$H$7,2,TRUE)</f>
        <v>#N/A</v>
      </c>
      <c r="G3" s="52">
        <v>90</v>
      </c>
      <c r="H3" s="53" t="s">
        <v>92</v>
      </c>
    </row>
    <row r="4" spans="2:8" ht="21.45" customHeight="1" thickBot="1" x14ac:dyDescent="0.35">
      <c r="B4" s="15" t="s">
        <v>31</v>
      </c>
      <c r="C4" s="7">
        <v>78</v>
      </c>
      <c r="D4" s="40" t="e">
        <f t="shared" ref="D4:D13" si="0">VLOOKUP(C4,$G$2:$H$7,2,TRUE)</f>
        <v>#N/A</v>
      </c>
      <c r="G4" s="48">
        <v>80</v>
      </c>
      <c r="H4" s="49" t="s">
        <v>93</v>
      </c>
    </row>
    <row r="5" spans="2:8" ht="21.45" customHeight="1" thickBot="1" x14ac:dyDescent="0.35">
      <c r="B5" s="15" t="s">
        <v>32</v>
      </c>
      <c r="C5" s="7">
        <v>35</v>
      </c>
      <c r="D5" s="40" t="e">
        <f t="shared" si="0"/>
        <v>#N/A</v>
      </c>
      <c r="G5" s="48">
        <v>70</v>
      </c>
      <c r="H5" s="49" t="s">
        <v>94</v>
      </c>
    </row>
    <row r="6" spans="2:8" ht="21.45" customHeight="1" thickBot="1" x14ac:dyDescent="0.35">
      <c r="B6" s="15" t="s">
        <v>33</v>
      </c>
      <c r="C6" s="7">
        <v>12</v>
      </c>
      <c r="D6" s="40" t="e">
        <f t="shared" si="0"/>
        <v>#N/A</v>
      </c>
      <c r="G6" s="48">
        <v>60</v>
      </c>
      <c r="H6" s="49" t="s">
        <v>95</v>
      </c>
    </row>
    <row r="7" spans="2:8" ht="21.45" customHeight="1" thickBot="1" x14ac:dyDescent="0.35">
      <c r="B7" s="15" t="s">
        <v>44</v>
      </c>
      <c r="C7" s="7">
        <v>95</v>
      </c>
      <c r="D7" s="40" t="str">
        <f t="shared" si="0"/>
        <v>Grade "E"</v>
      </c>
      <c r="G7" s="50">
        <v>35</v>
      </c>
      <c r="H7" s="51" t="s">
        <v>96</v>
      </c>
    </row>
    <row r="8" spans="2:8" ht="21.45" customHeight="1" thickBot="1" x14ac:dyDescent="0.35">
      <c r="B8" s="15" t="s">
        <v>45</v>
      </c>
      <c r="C8" s="7">
        <v>74</v>
      </c>
      <c r="D8" s="40" t="e">
        <f t="shared" si="0"/>
        <v>#N/A</v>
      </c>
    </row>
    <row r="9" spans="2:8" ht="21.45" customHeight="1" thickBot="1" x14ac:dyDescent="0.35">
      <c r="B9" s="15" t="s">
        <v>46</v>
      </c>
      <c r="C9" s="7">
        <v>66</v>
      </c>
      <c r="D9" s="40" t="e">
        <f t="shared" si="0"/>
        <v>#N/A</v>
      </c>
    </row>
    <row r="10" spans="2:8" ht="21.45" customHeight="1" thickBot="1" x14ac:dyDescent="0.35">
      <c r="B10" s="15" t="s">
        <v>47</v>
      </c>
      <c r="C10" s="7">
        <v>43</v>
      </c>
      <c r="D10" s="40" t="e">
        <f t="shared" si="0"/>
        <v>#N/A</v>
      </c>
    </row>
    <row r="11" spans="2:8" ht="21.45" customHeight="1" thickBot="1" x14ac:dyDescent="0.35">
      <c r="B11" s="15" t="s">
        <v>48</v>
      </c>
      <c r="C11" s="7">
        <v>67</v>
      </c>
      <c r="D11" s="40" t="e">
        <f t="shared" si="0"/>
        <v>#N/A</v>
      </c>
    </row>
    <row r="12" spans="2:8" ht="21.45" customHeight="1" thickBot="1" x14ac:dyDescent="0.35">
      <c r="B12" s="15" t="s">
        <v>49</v>
      </c>
      <c r="C12" s="7">
        <v>98</v>
      </c>
      <c r="D12" s="40" t="str">
        <f t="shared" si="0"/>
        <v>Grade "E"</v>
      </c>
    </row>
    <row r="13" spans="2:8" ht="21.45" customHeight="1" thickBot="1" x14ac:dyDescent="0.35">
      <c r="B13" s="19" t="s">
        <v>50</v>
      </c>
      <c r="C13" s="17">
        <v>87</v>
      </c>
      <c r="D13" s="40" t="str">
        <f t="shared" si="0"/>
        <v>Grade "E"</v>
      </c>
    </row>
    <row r="14" spans="2:8" ht="22.5" customHeight="1" x14ac:dyDescent="0.3"/>
    <row r="15" spans="2:8" ht="22.5" customHeight="1" x14ac:dyDescent="0.3"/>
    <row r="23" spans="2:9" ht="15" thickBot="1" x14ac:dyDescent="0.35"/>
    <row r="24" spans="2:9" ht="15" thickBot="1" x14ac:dyDescent="0.35">
      <c r="B24" s="21" t="s">
        <v>34</v>
      </c>
      <c r="C24" s="23" t="s">
        <v>41</v>
      </c>
      <c r="D24" s="23" t="s">
        <v>42</v>
      </c>
      <c r="E24" s="23" t="s">
        <v>54</v>
      </c>
      <c r="F24" s="23" t="s">
        <v>55</v>
      </c>
      <c r="H24" s="20" t="s">
        <v>97</v>
      </c>
      <c r="I24" s="20" t="s">
        <v>43</v>
      </c>
    </row>
    <row r="25" spans="2:9" x14ac:dyDescent="0.3">
      <c r="B25" s="7" t="s">
        <v>35</v>
      </c>
      <c r="C25" s="7">
        <v>8000</v>
      </c>
      <c r="D25" s="7">
        <v>9500</v>
      </c>
      <c r="E25" s="66">
        <f>VLOOKUP(C25,$H$25:$I$29,2,TRUE)*C25</f>
        <v>560</v>
      </c>
      <c r="F25" s="66">
        <f>VLOOKUP(D25,$H$25:$I$29,2,TRUE)*D25</f>
        <v>665.00000000000011</v>
      </c>
      <c r="H25" s="7">
        <v>3500</v>
      </c>
      <c r="I25" s="13">
        <v>0</v>
      </c>
    </row>
    <row r="26" spans="2:9" x14ac:dyDescent="0.3">
      <c r="B26" s="7" t="s">
        <v>36</v>
      </c>
      <c r="C26" s="7">
        <v>1300</v>
      </c>
      <c r="D26" s="7">
        <v>3500</v>
      </c>
      <c r="E26" s="66" t="e">
        <f t="shared" ref="E26:E36" si="1">VLOOKUP(C26,$H$25:$I$29,2,TRUE)*C26</f>
        <v>#N/A</v>
      </c>
      <c r="F26" s="66">
        <f t="shared" ref="F26:F36" si="2">VLOOKUP(D26,$H$25:$I$29,2,TRUE)*D26</f>
        <v>0</v>
      </c>
      <c r="H26" s="7">
        <v>5000</v>
      </c>
      <c r="I26" s="13">
        <v>0.03</v>
      </c>
    </row>
    <row r="27" spans="2:9" x14ac:dyDescent="0.3">
      <c r="B27" s="7" t="s">
        <v>37</v>
      </c>
      <c r="C27" s="7">
        <v>13000</v>
      </c>
      <c r="D27" s="7">
        <v>1839</v>
      </c>
      <c r="E27" s="66">
        <f t="shared" si="1"/>
        <v>1105</v>
      </c>
      <c r="F27" s="66" t="e">
        <f t="shared" si="2"/>
        <v>#N/A</v>
      </c>
      <c r="H27" s="7">
        <v>8000</v>
      </c>
      <c r="I27" s="13">
        <v>7.0000000000000007E-2</v>
      </c>
    </row>
    <row r="28" spans="2:9" x14ac:dyDescent="0.3">
      <c r="B28" s="7" t="s">
        <v>38</v>
      </c>
      <c r="C28" s="7">
        <v>300</v>
      </c>
      <c r="D28" s="7">
        <v>35000</v>
      </c>
      <c r="E28" s="66" t="e">
        <f t="shared" si="1"/>
        <v>#N/A</v>
      </c>
      <c r="F28" s="66">
        <f t="shared" si="2"/>
        <v>3500</v>
      </c>
      <c r="H28" s="7">
        <v>12000</v>
      </c>
      <c r="I28" s="13">
        <v>8.5000000000000006E-2</v>
      </c>
    </row>
    <row r="29" spans="2:9" x14ac:dyDescent="0.3">
      <c r="B29" s="7" t="s">
        <v>39</v>
      </c>
      <c r="C29" s="7">
        <v>6500</v>
      </c>
      <c r="D29" s="7">
        <v>8900</v>
      </c>
      <c r="E29" s="66">
        <f t="shared" si="1"/>
        <v>195</v>
      </c>
      <c r="F29" s="66">
        <f t="shared" si="2"/>
        <v>623.00000000000011</v>
      </c>
      <c r="H29" s="7">
        <v>25000</v>
      </c>
      <c r="I29" s="13">
        <v>0.1</v>
      </c>
    </row>
    <row r="30" spans="2:9" x14ac:dyDescent="0.3">
      <c r="B30" s="7" t="s">
        <v>40</v>
      </c>
      <c r="C30" s="7">
        <v>5300</v>
      </c>
      <c r="D30" s="7">
        <v>7350</v>
      </c>
      <c r="E30" s="66">
        <f t="shared" si="1"/>
        <v>159</v>
      </c>
      <c r="F30" s="66">
        <f t="shared" si="2"/>
        <v>220.5</v>
      </c>
    </row>
    <row r="31" spans="2:9" ht="18.75" customHeight="1" x14ac:dyDescent="0.3">
      <c r="B31" s="7" t="s">
        <v>48</v>
      </c>
      <c r="C31" s="7">
        <v>8950</v>
      </c>
      <c r="D31" s="7">
        <v>2900</v>
      </c>
      <c r="E31" s="66">
        <f t="shared" si="1"/>
        <v>626.50000000000011</v>
      </c>
      <c r="F31" s="66" t="e">
        <f t="shared" si="2"/>
        <v>#N/A</v>
      </c>
      <c r="H31" s="65" t="s">
        <v>58</v>
      </c>
      <c r="I31" s="65"/>
    </row>
    <row r="32" spans="2:9" x14ac:dyDescent="0.3">
      <c r="B32" s="7" t="s">
        <v>51</v>
      </c>
      <c r="C32" s="7">
        <v>17600</v>
      </c>
      <c r="D32" s="7">
        <v>8300</v>
      </c>
      <c r="E32" s="66">
        <f t="shared" si="1"/>
        <v>1496</v>
      </c>
      <c r="F32" s="66">
        <f t="shared" si="2"/>
        <v>581</v>
      </c>
      <c r="H32" s="65"/>
      <c r="I32" s="65"/>
    </row>
    <row r="33" spans="2:9" x14ac:dyDescent="0.3">
      <c r="B33" s="7" t="s">
        <v>52</v>
      </c>
      <c r="C33" s="7">
        <v>11340</v>
      </c>
      <c r="D33" s="7">
        <v>4600</v>
      </c>
      <c r="E33" s="66">
        <f t="shared" si="1"/>
        <v>793.80000000000007</v>
      </c>
      <c r="F33" s="66">
        <f t="shared" si="2"/>
        <v>0</v>
      </c>
      <c r="H33" s="65"/>
      <c r="I33" s="65"/>
    </row>
    <row r="34" spans="2:9" x14ac:dyDescent="0.3">
      <c r="B34" s="7" t="s">
        <v>53</v>
      </c>
      <c r="C34" s="7">
        <v>2600</v>
      </c>
      <c r="D34" s="7">
        <v>3200</v>
      </c>
      <c r="E34" s="66" t="e">
        <f t="shared" si="1"/>
        <v>#N/A</v>
      </c>
      <c r="F34" s="66" t="e">
        <f t="shared" si="2"/>
        <v>#N/A</v>
      </c>
    </row>
    <row r="35" spans="2:9" x14ac:dyDescent="0.3">
      <c r="B35" s="7" t="s">
        <v>56</v>
      </c>
      <c r="C35" s="7">
        <v>4300</v>
      </c>
      <c r="D35" s="7">
        <v>1700</v>
      </c>
      <c r="E35" s="66">
        <f t="shared" si="1"/>
        <v>0</v>
      </c>
      <c r="F35" s="66" t="e">
        <f t="shared" si="2"/>
        <v>#N/A</v>
      </c>
    </row>
    <row r="36" spans="2:9" x14ac:dyDescent="0.3">
      <c r="B36" s="7" t="s">
        <v>57</v>
      </c>
      <c r="C36" s="7">
        <v>7600</v>
      </c>
      <c r="D36" s="7">
        <v>9200</v>
      </c>
      <c r="E36" s="66">
        <f t="shared" si="1"/>
        <v>228</v>
      </c>
      <c r="F36" s="66">
        <f t="shared" si="2"/>
        <v>644.00000000000011</v>
      </c>
    </row>
  </sheetData>
  <customSheetViews>
    <customSheetView guid="{FCA32F5E-79CF-42CC-B015-2CE7C7FCA9AA}" scale="120" showGridLines="0" topLeftCell="A38">
      <selection activeCell="F31" sqref="F31"/>
    </customSheetView>
    <customSheetView guid="{04B54AA8-A716-4FDC-A906-0E283DD373E2}" scale="120" showGridLines="0" topLeftCell="A38">
      <selection activeCell="F31" sqref="F31"/>
      <pageMargins left="0.7" right="0.7" top="0.75" bottom="0.75" header="0.3" footer="0.3"/>
      <pageSetup orientation="portrait" r:id="rId1"/>
    </customSheetView>
    <customSheetView guid="{7B542DDE-0E6F-4C8F-80C5-CEF010784732}" scale="120" showGridLines="0" topLeftCell="A38">
      <selection activeCell="F31" sqref="F31"/>
      <pageMargins left="0.7" right="0.7" top="0.75" bottom="0.75" header="0.3" footer="0.3"/>
      <pageSetup orientation="portrait" r:id="rId2"/>
    </customSheetView>
    <customSheetView guid="{6F539EE7-61A2-4CDA-91FB-DD74C23C05CB}" scale="120" showGridLines="0" topLeftCell="A38">
      <selection activeCell="F31" sqref="F31"/>
      <pageMargins left="0.7" right="0.7" top="0.75" bottom="0.75" header="0.3" footer="0.3"/>
      <pageSetup orientation="portrait" r:id="rId3"/>
    </customSheetView>
    <customSheetView guid="{923C6DCC-F5BE-4CA9-A182-DDE75F299178}" scale="120" showGridLines="0" topLeftCell="A38">
      <selection activeCell="F31" sqref="F31"/>
      <pageMargins left="0.7" right="0.7" top="0.75" bottom="0.75" header="0.3" footer="0.3"/>
      <pageSetup orientation="portrait" r:id="rId4"/>
    </customSheetView>
    <customSheetView guid="{6A35FF51-71B2-4793-9150-7D8C799041DC}" scale="120" showGridLines="0" topLeftCell="A38">
      <selection activeCell="F31" sqref="F31"/>
      <pageMargins left="0.7" right="0.7" top="0.75" bottom="0.75" header="0.3" footer="0.3"/>
      <pageSetup orientation="portrait" r:id="rId5"/>
    </customSheetView>
    <customSheetView guid="{C07F01D7-3CE0-47DE-B5E8-478D6A23D3E2}" scale="120" showGridLines="0" topLeftCell="A38">
      <selection activeCell="F31" sqref="F31"/>
      <pageMargins left="0.7" right="0.7" top="0.75" bottom="0.75" header="0.3" footer="0.3"/>
      <pageSetup orientation="portrait" r:id="rId6"/>
    </customSheetView>
    <customSheetView guid="{714C269F-57A5-4954-8C62-CB87ECDF1E8D}" scale="120" showGridLines="0">
      <selection activeCell="D14" sqref="D14"/>
      <pageMargins left="0.7" right="0.7" top="0.75" bottom="0.75" header="0.3" footer="0.3"/>
      <pageSetup orientation="portrait" r:id="rId7"/>
    </customSheetView>
    <customSheetView guid="{A9A39E8B-D628-4F43-9435-5AAF5C71CAA0}" scale="120" showGridLines="0">
      <selection activeCell="D14" sqref="D14"/>
      <pageMargins left="0.7" right="0.7" top="0.75" bottom="0.75" header="0.3" footer="0.3"/>
      <pageSetup orientation="portrait" r:id="rId8"/>
    </customSheetView>
    <customSheetView guid="{8075095C-49D4-4A6A-AE11-97381CE6959D}" scale="120" showGridLines="0" topLeftCell="A38">
      <selection activeCell="D41" sqref="D41"/>
      <pageMargins left="0.7" right="0.7" top="0.75" bottom="0.75" header="0.3" footer="0.3"/>
      <pageSetup orientation="portrait" r:id="rId9"/>
    </customSheetView>
    <customSheetView guid="{B479311F-4F86-42B7-BF79-621EA6E9FB08}" scale="120" showGridLines="0">
      <selection activeCell="D3" sqref="D3"/>
      <pageMargins left="0.7" right="0.7" top="0.75" bottom="0.75" header="0.3" footer="0.3"/>
      <pageSetup orientation="portrait" r:id="rId10"/>
    </customSheetView>
    <customSheetView guid="{DDB4D3BD-A3A8-4E7D-B59C-2686AEBFE3F0}" scale="120" showGridLines="0" topLeftCell="A19">
      <selection activeCell="E22" sqref="E22"/>
      <pageMargins left="0.7" right="0.7" top="0.75" bottom="0.75" header="0.3" footer="0.3"/>
      <pageSetup orientation="portrait" r:id="rId11"/>
    </customSheetView>
  </customSheetViews>
  <mergeCells count="1">
    <mergeCell ref="H31:I33"/>
  </mergeCells>
  <pageMargins left="0.7" right="0.7" top="0.75" bottom="0.75" header="0.3" footer="0.3"/>
  <pageSetup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Vlookup_1</vt:lpstr>
      <vt:lpstr>Vlookup_2</vt:lpstr>
      <vt:lpstr>Employee_Data</vt:lpstr>
      <vt:lpstr>Vlookup_3</vt:lpstr>
      <vt:lpstr>Vlookup4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TAMIZH</dc:creator>
  <cp:lastModifiedBy>Ankita Panpatil</cp:lastModifiedBy>
  <cp:lastPrinted>2022-12-29T09:39:41Z</cp:lastPrinted>
  <dcterms:created xsi:type="dcterms:W3CDTF">2022-03-05T05:03:48Z</dcterms:created>
  <dcterms:modified xsi:type="dcterms:W3CDTF">2024-08-09T11:34:16Z</dcterms:modified>
</cp:coreProperties>
</file>