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212A90783EEA01/Documents/"/>
    </mc:Choice>
  </mc:AlternateContent>
  <xr:revisionPtr revIDLastSave="13" documentId="8_{41E2A11B-13F1-4B60-B540-746DBF47256F}" xr6:coauthVersionLast="47" xr6:coauthVersionMax="47" xr10:uidLastSave="{2A06E449-EFC4-4F3A-B9F3-0946872F6CE6}"/>
  <bookViews>
    <workbookView xWindow="-108" yWindow="-108" windowWidth="23256" windowHeight="12456" firstSheet="1" activeTab="1" xr2:uid="{00000000-000D-0000-FFFF-FFFF00000000}"/>
  </bookViews>
  <sheets>
    <sheet name="Formula sumIF" sheetId="1" r:id="rId1"/>
    <sheet name="Statisticals -Assignment" sheetId="3" r:id="rId2"/>
  </sheets>
  <definedNames>
    <definedName name="_xlnm._FilterDatabase" localSheetId="1" hidden="1">'Statisticals -Assignment'!$A$9:$Q$109</definedName>
    <definedName name="Reefer">#REF!</definedName>
    <definedName name="Standard">#REF!</definedName>
    <definedName name="Upgrade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" l="1"/>
  <c r="M7" i="3"/>
  <c r="L110" i="3"/>
  <c r="N6" i="3"/>
  <c r="M6" i="3"/>
  <c r="I5" i="3" l="1"/>
  <c r="I3" i="3"/>
  <c r="I1" i="3"/>
  <c r="H11" i="1"/>
  <c r="D18" i="1"/>
  <c r="D17" i="1"/>
</calcChain>
</file>

<file path=xl/sharedStrings.xml><?xml version="1.0" encoding="utf-8"?>
<sst xmlns="http://schemas.openxmlformats.org/spreadsheetml/2006/main" count="376" uniqueCount="78">
  <si>
    <t>Name</t>
  </si>
  <si>
    <t>items</t>
  </si>
  <si>
    <t>price</t>
  </si>
  <si>
    <t>HCL</t>
  </si>
  <si>
    <t>Wipro</t>
  </si>
  <si>
    <t>Jonson</t>
  </si>
  <si>
    <t>Dell</t>
  </si>
  <si>
    <t>Samsang</t>
  </si>
  <si>
    <t>no</t>
  </si>
  <si>
    <t>yes</t>
  </si>
  <si>
    <t>paid?</t>
  </si>
  <si>
    <t>Sr No</t>
  </si>
  <si>
    <t>Total Amount Received(Payment)</t>
  </si>
  <si>
    <t>Balance Amount(Payment)</t>
  </si>
  <si>
    <t>LAKSHMI</t>
  </si>
  <si>
    <t>MADHUBALA</t>
  </si>
  <si>
    <t>Sales Report</t>
  </si>
  <si>
    <t>ANURAG</t>
  </si>
  <si>
    <t>Nikon</t>
  </si>
  <si>
    <t>Sony</t>
  </si>
  <si>
    <t>Apple</t>
  </si>
  <si>
    <t>Videocon</t>
  </si>
  <si>
    <t xml:space="preserve">CHAMAN </t>
  </si>
  <si>
    <t xml:space="preserve">KRISHAN </t>
  </si>
  <si>
    <t xml:space="preserve">MEENU </t>
  </si>
  <si>
    <t>T-Series</t>
  </si>
  <si>
    <t>No</t>
  </si>
  <si>
    <t>Ramesh</t>
  </si>
  <si>
    <t>Suresh</t>
  </si>
  <si>
    <t>Mahesh</t>
  </si>
  <si>
    <t>krishna</t>
  </si>
  <si>
    <t>Q2</t>
  </si>
  <si>
    <t>Household</t>
  </si>
  <si>
    <t>Delhi</t>
  </si>
  <si>
    <t>Northen</t>
  </si>
  <si>
    <t>Personal Care</t>
  </si>
  <si>
    <t>Mumbai</t>
  </si>
  <si>
    <t>Western</t>
  </si>
  <si>
    <t>Vegetables</t>
  </si>
  <si>
    <t>Bhubaneswar</t>
  </si>
  <si>
    <t>Eastern</t>
  </si>
  <si>
    <t>Fruits</t>
  </si>
  <si>
    <t>Nagpur</t>
  </si>
  <si>
    <t>Clothes</t>
  </si>
  <si>
    <t>Kolkata</t>
  </si>
  <si>
    <t>Beverages</t>
  </si>
  <si>
    <t>Bangalore</t>
  </si>
  <si>
    <t>Southern</t>
  </si>
  <si>
    <t>Cosmetics</t>
  </si>
  <si>
    <t>Office Supplies</t>
  </si>
  <si>
    <t>Baby Food</t>
  </si>
  <si>
    <t>Lucknow</t>
  </si>
  <si>
    <t>Snacks</t>
  </si>
  <si>
    <t>Jaipur</t>
  </si>
  <si>
    <t>Cereal</t>
  </si>
  <si>
    <t>Pune</t>
  </si>
  <si>
    <t>Chennai</t>
  </si>
  <si>
    <t>Meat</t>
  </si>
  <si>
    <t>Total Profit</t>
  </si>
  <si>
    <t>Total Cost</t>
  </si>
  <si>
    <t>Unit Cost</t>
  </si>
  <si>
    <t>Total Revenue</t>
  </si>
  <si>
    <t>Unit Price</t>
  </si>
  <si>
    <t>Units Sold</t>
  </si>
  <si>
    <t>Ship Date</t>
  </si>
  <si>
    <t>Order ID</t>
  </si>
  <si>
    <t>Order Date</t>
  </si>
  <si>
    <t>Item Type</t>
  </si>
  <si>
    <t>Branch</t>
  </si>
  <si>
    <t>Region</t>
  </si>
  <si>
    <t>Result</t>
  </si>
  <si>
    <t>Total Unit Sold</t>
  </si>
  <si>
    <r>
      <t xml:space="preserve">Q1.  How many Records in sheet where </t>
    </r>
    <r>
      <rPr>
        <b/>
        <i/>
        <sz val="14"/>
        <color rgb="FFFF0000"/>
        <rFont val="Times New Roman"/>
        <family val="1"/>
      </rPr>
      <t>Revenue Amt</t>
    </r>
    <r>
      <rPr>
        <b/>
        <i/>
        <sz val="14"/>
        <color rgb="FF00B050"/>
        <rFont val="Times New Roman"/>
        <family val="1"/>
      </rPr>
      <t xml:space="preserve"> are in between 30 Lac - 50 Lac</t>
    </r>
  </si>
  <si>
    <r>
      <rPr>
        <b/>
        <i/>
        <sz val="14"/>
        <color theme="1"/>
        <rFont val="Times New Roman"/>
        <family val="1"/>
      </rPr>
      <t xml:space="preserve">Q2. </t>
    </r>
    <r>
      <rPr>
        <b/>
        <i/>
        <sz val="14"/>
        <color rgb="FF00B050"/>
        <rFont val="Times New Roman"/>
        <family val="1"/>
      </rPr>
      <t xml:space="preserve">  Calculate Total Profit of </t>
    </r>
    <r>
      <rPr>
        <b/>
        <i/>
        <sz val="14"/>
        <color rgb="FFFF0000"/>
        <rFont val="Times New Roman"/>
        <family val="1"/>
      </rPr>
      <t>Northen Region</t>
    </r>
    <r>
      <rPr>
        <b/>
        <i/>
        <sz val="14"/>
        <color rgb="FF00B050"/>
        <rFont val="Times New Roman"/>
        <family val="1"/>
      </rPr>
      <t>.</t>
    </r>
  </si>
  <si>
    <r>
      <rPr>
        <b/>
        <i/>
        <sz val="14"/>
        <color theme="1"/>
        <rFont val="Times New Roman"/>
        <family val="1"/>
      </rPr>
      <t xml:space="preserve">Q3. </t>
    </r>
    <r>
      <rPr>
        <b/>
        <i/>
        <sz val="14"/>
        <color rgb="FF00B050"/>
        <rFont val="Times New Roman"/>
        <family val="1"/>
      </rPr>
      <t xml:space="preserve">Calculate </t>
    </r>
    <r>
      <rPr>
        <b/>
        <i/>
        <sz val="14"/>
        <color rgb="FFFF0000"/>
        <rFont val="Times New Roman"/>
        <family val="1"/>
      </rPr>
      <t>Profit Total</t>
    </r>
    <r>
      <rPr>
        <b/>
        <i/>
        <sz val="14"/>
        <color rgb="FF00B050"/>
        <rFont val="Times New Roman"/>
        <family val="1"/>
      </rPr>
      <t xml:space="preserve"> of</t>
    </r>
    <r>
      <rPr>
        <b/>
        <i/>
        <sz val="14"/>
        <color rgb="FFFF0000"/>
        <rFont val="Times New Roman"/>
        <family val="1"/>
      </rPr>
      <t xml:space="preserve"> Western Region</t>
    </r>
    <r>
      <rPr>
        <b/>
        <i/>
        <sz val="14"/>
        <color rgb="FF00B050"/>
        <rFont val="Times New Roman"/>
        <family val="1"/>
      </rPr>
      <t xml:space="preserve"> for </t>
    </r>
    <r>
      <rPr>
        <b/>
        <i/>
        <sz val="14"/>
        <color rgb="FFFF0000"/>
        <rFont val="Times New Roman"/>
        <family val="1"/>
      </rPr>
      <t>Clothes</t>
    </r>
    <r>
      <rPr>
        <b/>
        <i/>
        <sz val="14"/>
        <color rgb="FF00B050"/>
        <rFont val="Times New Roman"/>
        <family val="1"/>
      </rPr>
      <t xml:space="preserve">  Item type </t>
    </r>
  </si>
  <si>
    <r>
      <rPr>
        <b/>
        <i/>
        <sz val="14"/>
        <color theme="1"/>
        <rFont val="Times New Roman"/>
        <family val="1"/>
      </rPr>
      <t>Q4.</t>
    </r>
    <r>
      <rPr>
        <b/>
        <i/>
        <sz val="14"/>
        <color rgb="FF00B050"/>
        <rFont val="Times New Roman"/>
        <family val="1"/>
      </rPr>
      <t xml:space="preserve">  Create a Drop Down of </t>
    </r>
    <r>
      <rPr>
        <b/>
        <i/>
        <sz val="14"/>
        <color rgb="FFFF0000"/>
        <rFont val="Times New Roman"/>
        <family val="1"/>
      </rPr>
      <t>Region</t>
    </r>
    <r>
      <rPr>
        <b/>
        <i/>
        <sz val="14"/>
        <color rgb="FF00B050"/>
        <rFont val="Times New Roman"/>
        <family val="1"/>
      </rPr>
      <t xml:space="preserve"> and </t>
    </r>
    <r>
      <rPr>
        <b/>
        <i/>
        <sz val="14"/>
        <color rgb="FFFF0000"/>
        <rFont val="Times New Roman"/>
        <family val="1"/>
      </rPr>
      <t>Item Types</t>
    </r>
    <r>
      <rPr>
        <b/>
        <i/>
        <sz val="14"/>
        <color rgb="FF00B050"/>
        <rFont val="Times New Roman"/>
        <family val="1"/>
      </rPr>
      <t xml:space="preserve"> and then choose any </t>
    </r>
    <r>
      <rPr>
        <b/>
        <i/>
        <sz val="14"/>
        <color rgb="FFFF0000"/>
        <rFont val="Times New Roman"/>
        <family val="1"/>
      </rPr>
      <t>Region</t>
    </r>
    <r>
      <rPr>
        <b/>
        <i/>
        <sz val="14"/>
        <color rgb="FF00B050"/>
        <rFont val="Times New Roman"/>
        <family val="1"/>
      </rPr>
      <t xml:space="preserve"> and any </t>
    </r>
    <r>
      <rPr>
        <b/>
        <i/>
        <sz val="14"/>
        <color rgb="FFFF0000"/>
        <rFont val="Times New Roman"/>
        <family val="1"/>
      </rPr>
      <t>Branch</t>
    </r>
    <r>
      <rPr>
        <b/>
        <i/>
        <sz val="14"/>
        <color rgb="FF00B050"/>
        <rFont val="Times New Roman"/>
        <family val="1"/>
      </rPr>
      <t xml:space="preserve"> from drop down list  &amp; do as follows. </t>
    </r>
  </si>
  <si>
    <t xml:space="preserve">      Q5.  Caluclate Total Profit Amount for selected region and Branch from list.</t>
  </si>
  <si>
    <t xml:space="preserve">      Q6. Calulcate no. of Total Unit Sold for selected region and Branch.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</si>
</sst>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1"/>
      <color rgb="FF20212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rgb="FF00B05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i/>
      <sz val="14"/>
      <color rgb="FF0070C0"/>
      <name val="Times New Roman"/>
      <family val="1"/>
    </font>
    <font>
      <b/>
      <i/>
      <sz val="16"/>
      <color rgb="FF0070C0"/>
      <name val="Times New Roman"/>
      <family val="1"/>
    </font>
    <font>
      <b/>
      <i/>
      <sz val="14"/>
      <color rgb="FF00B050"/>
      <name val="Times New Roman"/>
      <family val="1"/>
    </font>
    <font>
      <b/>
      <i/>
      <sz val="14"/>
      <color theme="1"/>
      <name val="Times New Roman"/>
      <family val="1"/>
    </font>
    <font>
      <b/>
      <i/>
      <sz val="14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1" fillId="2" borderId="4" xfId="0" applyFont="1" applyFill="1" applyBorder="1"/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2" borderId="1" xfId="0" applyFont="1" applyFill="1" applyBorder="1"/>
    <xf numFmtId="0" fontId="11" fillId="4" borderId="0" xfId="0" applyFont="1" applyFill="1" applyAlignment="1">
      <alignment horizontal="left" vertical="center"/>
    </xf>
    <xf numFmtId="0" fontId="9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8" fillId="6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10" fillId="7" borderId="0" xfId="0" applyFont="1" applyFill="1"/>
    <xf numFmtId="0" fontId="0" fillId="7" borderId="0" xfId="0" applyFill="1"/>
    <xf numFmtId="0" fontId="11" fillId="7" borderId="0" xfId="0" applyFont="1" applyFill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9" fillId="3" borderId="0" xfId="0" applyFont="1" applyFill="1" applyAlignment="1">
      <alignment horizontal="left" vertical="center"/>
    </xf>
    <xf numFmtId="0" fontId="12" fillId="2" borderId="3" xfId="0" applyFont="1" applyFill="1" applyBorder="1" applyAlignment="1">
      <alignment vertical="center"/>
    </xf>
    <xf numFmtId="0" fontId="0" fillId="8" borderId="0" xfId="0" applyFill="1"/>
    <xf numFmtId="0" fontId="0" fillId="6" borderId="0" xfId="0" applyFill="1"/>
    <xf numFmtId="0" fontId="13" fillId="2" borderId="1" xfId="0" applyFont="1" applyFill="1" applyBorder="1" applyAlignment="1">
      <alignment vertical="center"/>
    </xf>
    <xf numFmtId="0" fontId="0" fillId="2" borderId="0" xfId="0" applyFill="1"/>
    <xf numFmtId="0" fontId="14" fillId="5" borderId="0" xfId="0" applyFont="1" applyFill="1" applyAlignment="1">
      <alignment vertical="center"/>
    </xf>
    <xf numFmtId="0" fontId="4" fillId="8" borderId="0" xfId="0" applyFont="1" applyFill="1" applyAlignment="1">
      <alignment horizontal="left" vertical="center"/>
    </xf>
    <xf numFmtId="0" fontId="4" fillId="6" borderId="0" xfId="0" applyFont="1" applyFill="1" applyAlignment="1">
      <alignment vertical="center"/>
    </xf>
    <xf numFmtId="0" fontId="1" fillId="10" borderId="3" xfId="0" applyFont="1" applyFill="1" applyBorder="1"/>
    <xf numFmtId="0" fontId="4" fillId="10" borderId="2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14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1</xdr:row>
      <xdr:rowOff>174812</xdr:rowOff>
    </xdr:from>
    <xdr:ext cx="4916089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7F96F0-B866-9ED8-D840-94A26D2F75F3}"/>
            </a:ext>
          </a:extLst>
        </xdr:cNvPr>
        <xdr:cNvSpPr txBox="1"/>
      </xdr:nvSpPr>
      <xdr:spPr>
        <a:xfrm>
          <a:off x="3724835" y="389965"/>
          <a:ext cx="4916089" cy="78124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  <a:p>
          <a:r>
            <a:rPr lang="en-IN" sz="1100" b="1">
              <a:solidFill>
                <a:schemeClr val="bg1"/>
              </a:solidFill>
            </a:rPr>
            <a:t>Q1: In this sales Report,Find how much payment received and balance payment?</a:t>
          </a:r>
        </a:p>
        <a:p>
          <a:endParaRPr lang="en-IN" sz="1100" b="1">
            <a:solidFill>
              <a:schemeClr val="bg1"/>
            </a:solidFill>
          </a:endParaRPr>
        </a:p>
        <a:p>
          <a:r>
            <a:rPr lang="en-IN" sz="1100" b="1">
              <a:solidFill>
                <a:schemeClr val="bg1"/>
              </a:solidFill>
            </a:rPr>
            <a:t>Q2: Find out how much payment paid(paid = yes) by Anurag?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18"/>
  <sheetViews>
    <sheetView zoomScale="72" zoomScaleNormal="72" workbookViewId="0">
      <selection activeCell="H23" sqref="H23"/>
    </sheetView>
  </sheetViews>
  <sheetFormatPr defaultRowHeight="14.4" x14ac:dyDescent="0.3"/>
  <cols>
    <col min="1" max="1" width="7.6640625" customWidth="1"/>
    <col min="2" max="2" width="14.44140625" customWidth="1"/>
    <col min="5" max="5" width="11.109375" customWidth="1"/>
    <col min="7" max="7" width="13.6640625" customWidth="1"/>
    <col min="8" max="8" width="16.88671875" customWidth="1"/>
  </cols>
  <sheetData>
    <row r="1" spans="1:8" ht="16.8" thickBot="1" x14ac:dyDescent="0.4">
      <c r="A1" s="38" t="s">
        <v>16</v>
      </c>
      <c r="B1" s="38"/>
      <c r="C1" s="38"/>
      <c r="D1" s="38"/>
      <c r="E1" s="38"/>
    </row>
    <row r="2" spans="1:8" x14ac:dyDescent="0.3">
      <c r="A2" s="37" t="s">
        <v>11</v>
      </c>
      <c r="B2" s="37" t="s">
        <v>0</v>
      </c>
      <c r="C2" s="37" t="s">
        <v>1</v>
      </c>
      <c r="D2" s="37" t="s">
        <v>2</v>
      </c>
      <c r="E2" s="37" t="s">
        <v>10</v>
      </c>
    </row>
    <row r="3" spans="1:8" x14ac:dyDescent="0.3">
      <c r="A3" s="2">
        <v>1</v>
      </c>
      <c r="B3" s="1" t="s">
        <v>14</v>
      </c>
      <c r="C3" s="1" t="s">
        <v>18</v>
      </c>
      <c r="D3" s="2">
        <v>979</v>
      </c>
      <c r="E3" s="2" t="s">
        <v>9</v>
      </c>
    </row>
    <row r="4" spans="1:8" x14ac:dyDescent="0.3">
      <c r="A4" s="2">
        <v>2</v>
      </c>
      <c r="B4" s="1" t="s">
        <v>17</v>
      </c>
      <c r="C4" s="1" t="s">
        <v>19</v>
      </c>
      <c r="D4" s="2">
        <v>1245</v>
      </c>
      <c r="E4" s="2" t="s">
        <v>8</v>
      </c>
    </row>
    <row r="5" spans="1:8" x14ac:dyDescent="0.3">
      <c r="A5" s="2">
        <v>3</v>
      </c>
      <c r="B5" s="1" t="s">
        <v>22</v>
      </c>
      <c r="C5" s="1" t="s">
        <v>20</v>
      </c>
      <c r="D5" s="2">
        <v>4000</v>
      </c>
      <c r="E5" s="2" t="s">
        <v>26</v>
      </c>
    </row>
    <row r="6" spans="1:8" x14ac:dyDescent="0.3">
      <c r="A6" s="2">
        <v>4</v>
      </c>
      <c r="B6" s="1" t="s">
        <v>23</v>
      </c>
      <c r="C6" s="1" t="s">
        <v>3</v>
      </c>
      <c r="D6" s="2">
        <v>199</v>
      </c>
      <c r="E6" s="2" t="s">
        <v>8</v>
      </c>
    </row>
    <row r="7" spans="1:8" x14ac:dyDescent="0.3">
      <c r="A7" s="2">
        <v>5</v>
      </c>
      <c r="B7" s="1" t="s">
        <v>17</v>
      </c>
      <c r="C7" s="1" t="s">
        <v>4</v>
      </c>
      <c r="D7" s="2">
        <v>250</v>
      </c>
      <c r="E7" s="2" t="s">
        <v>9</v>
      </c>
    </row>
    <row r="8" spans="1:8" x14ac:dyDescent="0.3">
      <c r="A8" s="2">
        <v>6</v>
      </c>
      <c r="B8" s="1" t="s">
        <v>14</v>
      </c>
      <c r="C8" s="1" t="s">
        <v>5</v>
      </c>
      <c r="D8" s="2">
        <v>30</v>
      </c>
      <c r="E8" s="2" t="s">
        <v>9</v>
      </c>
    </row>
    <row r="9" spans="1:8" x14ac:dyDescent="0.3">
      <c r="A9" s="2">
        <v>7</v>
      </c>
      <c r="B9" s="1" t="s">
        <v>15</v>
      </c>
      <c r="C9" s="1" t="s">
        <v>6</v>
      </c>
      <c r="D9" s="2">
        <v>1175</v>
      </c>
      <c r="E9" s="2" t="s">
        <v>8</v>
      </c>
    </row>
    <row r="10" spans="1:8" ht="15" thickBot="1" x14ac:dyDescent="0.35">
      <c r="A10" s="2">
        <v>8</v>
      </c>
      <c r="B10" s="1" t="s">
        <v>17</v>
      </c>
      <c r="C10" s="1" t="s">
        <v>7</v>
      </c>
      <c r="D10" s="2">
        <v>345</v>
      </c>
      <c r="E10" s="2" t="s">
        <v>9</v>
      </c>
    </row>
    <row r="11" spans="1:8" ht="15" thickBot="1" x14ac:dyDescent="0.35">
      <c r="A11" s="2">
        <v>9</v>
      </c>
      <c r="B11" s="1" t="s">
        <v>24</v>
      </c>
      <c r="C11" s="1" t="s">
        <v>25</v>
      </c>
      <c r="D11" s="2">
        <v>234</v>
      </c>
      <c r="E11" s="2" t="s">
        <v>8</v>
      </c>
      <c r="G11" s="4" t="s">
        <v>31</v>
      </c>
      <c r="H11" s="3">
        <f>SUMIFS(D3:D16,B3:B16,"Anurag",E3:E16,"yes")</f>
        <v>1519</v>
      </c>
    </row>
    <row r="12" spans="1:8" x14ac:dyDescent="0.3">
      <c r="A12" s="2">
        <v>10</v>
      </c>
      <c r="B12" s="1" t="s">
        <v>17</v>
      </c>
      <c r="C12" s="1" t="s">
        <v>21</v>
      </c>
      <c r="D12" s="2">
        <v>924</v>
      </c>
      <c r="E12" s="2" t="s">
        <v>9</v>
      </c>
    </row>
    <row r="13" spans="1:8" x14ac:dyDescent="0.3">
      <c r="A13" s="2">
        <v>11</v>
      </c>
      <c r="B13" s="1" t="s">
        <v>27</v>
      </c>
      <c r="C13" s="1" t="s">
        <v>6</v>
      </c>
      <c r="D13" s="2">
        <v>1175</v>
      </c>
      <c r="E13" s="2" t="s">
        <v>9</v>
      </c>
    </row>
    <row r="14" spans="1:8" x14ac:dyDescent="0.3">
      <c r="A14" s="2">
        <v>12</v>
      </c>
      <c r="B14" s="1" t="s">
        <v>28</v>
      </c>
      <c r="C14" s="1" t="s">
        <v>7</v>
      </c>
      <c r="D14" s="2">
        <v>345</v>
      </c>
      <c r="E14" s="2" t="s">
        <v>8</v>
      </c>
    </row>
    <row r="15" spans="1:8" x14ac:dyDescent="0.3">
      <c r="A15" s="2">
        <v>13</v>
      </c>
      <c r="B15" s="1" t="s">
        <v>29</v>
      </c>
      <c r="C15" s="1" t="s">
        <v>25</v>
      </c>
      <c r="D15" s="2">
        <v>234</v>
      </c>
      <c r="E15" s="2" t="s">
        <v>9</v>
      </c>
    </row>
    <row r="16" spans="1:8" x14ac:dyDescent="0.3">
      <c r="A16" s="2">
        <v>14</v>
      </c>
      <c r="B16" s="1" t="s">
        <v>30</v>
      </c>
      <c r="C16" s="1" t="s">
        <v>21</v>
      </c>
      <c r="D16" s="2">
        <v>924</v>
      </c>
      <c r="E16" s="2" t="s">
        <v>8</v>
      </c>
    </row>
    <row r="17" spans="1:5" x14ac:dyDescent="0.3">
      <c r="A17" s="39" t="s">
        <v>12</v>
      </c>
      <c r="B17" s="40"/>
      <c r="C17" s="41"/>
      <c r="D17" s="5">
        <f>SUMIF(E3:E16,"yes",D3:D16)</f>
        <v>3937</v>
      </c>
      <c r="E17" s="5"/>
    </row>
    <row r="18" spans="1:5" x14ac:dyDescent="0.3">
      <c r="A18" s="39" t="s">
        <v>13</v>
      </c>
      <c r="B18" s="40"/>
      <c r="C18" s="41"/>
      <c r="D18" s="5">
        <f>SUMIF(E3:E16,"no",D3:D16)</f>
        <v>8122</v>
      </c>
      <c r="E18" s="5"/>
    </row>
  </sheetData>
  <mergeCells count="3">
    <mergeCell ref="A1:E1"/>
    <mergeCell ref="A17:C17"/>
    <mergeCell ref="A18:C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0E4A-D253-490E-B857-C6B5DD36FACC}">
  <sheetPr filterMode="1">
    <tabColor theme="9" tint="0.59999389629810485"/>
  </sheetPr>
  <dimension ref="A1:Q204"/>
  <sheetViews>
    <sheetView tabSelected="1" topLeftCell="A2" zoomScale="83" zoomScaleNormal="83" workbookViewId="0">
      <selection activeCell="N8" sqref="N8"/>
    </sheetView>
  </sheetViews>
  <sheetFormatPr defaultRowHeight="14.4" x14ac:dyDescent="0.3"/>
  <cols>
    <col min="1" max="1" width="14.109375" customWidth="1"/>
    <col min="2" max="2" width="17.6640625" customWidth="1"/>
    <col min="3" max="3" width="17.21875" customWidth="1"/>
    <col min="4" max="4" width="16.88671875" customWidth="1"/>
    <col min="5" max="5" width="18.21875" customWidth="1"/>
    <col min="6" max="6" width="16.6640625" customWidth="1"/>
    <col min="7" max="7" width="13.109375" bestFit="1" customWidth="1"/>
    <col min="8" max="8" width="15.109375" customWidth="1"/>
    <col min="9" max="9" width="17.44140625" bestFit="1" customWidth="1"/>
    <col min="10" max="10" width="17.44140625" customWidth="1"/>
    <col min="11" max="11" width="18.33203125" bestFit="1" customWidth="1"/>
    <col min="12" max="12" width="13" bestFit="1" customWidth="1"/>
    <col min="13" max="13" width="14.44140625" style="27" bestFit="1" customWidth="1"/>
    <col min="14" max="14" width="14.109375" style="27" customWidth="1"/>
    <col min="15" max="16" width="8.88671875" style="27"/>
  </cols>
  <sheetData>
    <row r="1" spans="1:17" ht="25.2" customHeight="1" x14ac:dyDescent="0.3">
      <c r="A1" s="34" t="s">
        <v>72</v>
      </c>
      <c r="B1" s="11"/>
      <c r="C1" s="11"/>
      <c r="D1" s="11"/>
      <c r="E1" s="11"/>
      <c r="F1" s="12"/>
      <c r="G1" s="26"/>
      <c r="H1" s="32" t="s">
        <v>70</v>
      </c>
      <c r="I1" s="10">
        <f>SUMIFS(I9:I109,I9:I109,"&gt;3000000",I9:I109,"&lt;5000000")</f>
        <v>54793859.75999999</v>
      </c>
      <c r="J1" s="27"/>
      <c r="K1" s="42" t="s">
        <v>75</v>
      </c>
      <c r="L1" s="42"/>
      <c r="M1" s="42"/>
      <c r="N1" s="42"/>
      <c r="O1" s="42"/>
      <c r="P1" s="42"/>
      <c r="Q1" s="42"/>
    </row>
    <row r="2" spans="1:17" ht="25.2" customHeight="1" x14ac:dyDescent="0.3">
      <c r="A2" s="17"/>
      <c r="B2" s="17"/>
      <c r="C2" s="18"/>
      <c r="D2" s="18"/>
      <c r="E2" s="18"/>
      <c r="F2" s="18"/>
      <c r="G2" s="27"/>
      <c r="H2" s="19"/>
      <c r="I2" s="19"/>
      <c r="J2" s="27"/>
      <c r="K2" s="42"/>
      <c r="L2" s="42"/>
      <c r="M2" s="42"/>
      <c r="N2" s="42"/>
      <c r="O2" s="42"/>
      <c r="P2" s="42"/>
      <c r="Q2" s="42"/>
    </row>
    <row r="3" spans="1:17" ht="25.2" customHeight="1" x14ac:dyDescent="0.3">
      <c r="A3" s="34" t="s">
        <v>73</v>
      </c>
      <c r="B3" s="11"/>
      <c r="C3" s="11"/>
      <c r="D3" s="11"/>
      <c r="E3" s="11"/>
      <c r="F3" s="13"/>
      <c r="G3" s="27"/>
      <c r="H3" s="32" t="s">
        <v>70</v>
      </c>
      <c r="I3" s="10">
        <f>SUMIF(A9:A109,"northen",L9:L109)</f>
        <v>13489959.790000003</v>
      </c>
      <c r="J3" s="27"/>
      <c r="K3" s="35" t="s">
        <v>76</v>
      </c>
      <c r="L3" s="21"/>
      <c r="M3" s="22"/>
      <c r="N3" s="22"/>
      <c r="O3" s="23"/>
      <c r="P3" s="23"/>
      <c r="Q3" s="30"/>
    </row>
    <row r="4" spans="1:17" ht="25.2" customHeight="1" x14ac:dyDescent="0.3">
      <c r="A4" s="17"/>
      <c r="B4" s="17"/>
      <c r="C4" s="18"/>
      <c r="D4" s="18"/>
      <c r="E4" s="18"/>
      <c r="F4" s="18"/>
      <c r="G4" s="27"/>
      <c r="H4" s="19"/>
      <c r="I4" s="19"/>
      <c r="J4" s="27"/>
      <c r="K4" s="36" t="s">
        <v>77</v>
      </c>
      <c r="L4" s="14"/>
      <c r="M4" s="15"/>
      <c r="N4" s="15"/>
      <c r="O4" s="16"/>
      <c r="P4" s="16"/>
      <c r="Q4" s="31"/>
    </row>
    <row r="5" spans="1:17" ht="25.2" customHeight="1" x14ac:dyDescent="0.3">
      <c r="A5" s="34" t="s">
        <v>74</v>
      </c>
      <c r="B5" s="11"/>
      <c r="C5" s="11"/>
      <c r="D5" s="11"/>
      <c r="E5" s="11"/>
      <c r="F5" s="13"/>
      <c r="G5" s="27"/>
      <c r="H5" s="32" t="s">
        <v>70</v>
      </c>
      <c r="I5" s="10">
        <f>SUMIFS(L9:L109,A9:A109,"western",C9:C109,"clothes")</f>
        <v>2961908.6399999997</v>
      </c>
      <c r="J5" s="27"/>
      <c r="K5" s="33"/>
      <c r="L5" s="33"/>
      <c r="M5" s="29" t="s">
        <v>69</v>
      </c>
      <c r="N5" s="29" t="s">
        <v>68</v>
      </c>
      <c r="Q5" s="27"/>
    </row>
    <row r="6" spans="1:17" ht="30.6" customHeight="1" x14ac:dyDescent="0.3">
      <c r="A6" s="27"/>
      <c r="B6" s="27"/>
      <c r="C6" s="27"/>
      <c r="D6" s="27"/>
      <c r="E6" s="27"/>
      <c r="F6" s="27"/>
      <c r="G6" s="28"/>
      <c r="H6" s="27"/>
      <c r="I6" s="27"/>
      <c r="J6" s="27"/>
      <c r="K6" s="24" t="s">
        <v>58</v>
      </c>
      <c r="L6" s="25"/>
      <c r="M6" s="25">
        <f>SUMIF(A9:A109,"Northen",L9:L109)</f>
        <v>13489959.790000003</v>
      </c>
      <c r="N6" s="25">
        <f>SUMIF(B9:B109,"Delhi",L9:L109)</f>
        <v>9577678.5200000014</v>
      </c>
      <c r="Q6" s="27"/>
    </row>
    <row r="7" spans="1:17" ht="32.4" customHeight="1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4" t="s">
        <v>71</v>
      </c>
      <c r="L7" s="20"/>
      <c r="M7" s="20">
        <f>SUMIF(A9:A109,"Northen",G9:G109)</f>
        <v>152187</v>
      </c>
      <c r="N7" s="20">
        <f>SUMIF(B9:B109,"Delhi",G9:G109)</f>
        <v>84739</v>
      </c>
      <c r="Q7" s="27"/>
    </row>
    <row r="8" spans="1:17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M8"/>
      <c r="Q8" s="27"/>
    </row>
    <row r="9" spans="1:17" ht="15.6" x14ac:dyDescent="0.3">
      <c r="A9" s="9" t="s">
        <v>69</v>
      </c>
      <c r="B9" s="9" t="s">
        <v>68</v>
      </c>
      <c r="C9" s="9" t="s">
        <v>67</v>
      </c>
      <c r="D9" s="9" t="s">
        <v>66</v>
      </c>
      <c r="E9" s="9" t="s">
        <v>65</v>
      </c>
      <c r="F9" s="9" t="s">
        <v>64</v>
      </c>
      <c r="G9" s="9" t="s">
        <v>63</v>
      </c>
      <c r="H9" s="9" t="s">
        <v>62</v>
      </c>
      <c r="I9" s="9" t="s">
        <v>61</v>
      </c>
      <c r="J9" s="9" t="s">
        <v>60</v>
      </c>
      <c r="K9" s="9" t="s">
        <v>59</v>
      </c>
      <c r="L9" s="9" t="s">
        <v>58</v>
      </c>
      <c r="Q9" s="27"/>
    </row>
    <row r="10" spans="1:17" hidden="1" x14ac:dyDescent="0.3">
      <c r="A10" s="7" t="s">
        <v>40</v>
      </c>
      <c r="B10" s="8" t="s">
        <v>39</v>
      </c>
      <c r="C10" s="1" t="s">
        <v>50</v>
      </c>
      <c r="D10" s="6">
        <v>43248</v>
      </c>
      <c r="E10" s="1">
        <v>669165933</v>
      </c>
      <c r="F10" s="6">
        <v>43278</v>
      </c>
      <c r="G10" s="1">
        <v>9925</v>
      </c>
      <c r="H10" s="1">
        <v>255.28</v>
      </c>
      <c r="I10" s="1">
        <v>2533654</v>
      </c>
      <c r="J10" s="1">
        <v>159.41999999999999</v>
      </c>
      <c r="K10" s="1">
        <v>1582243.5</v>
      </c>
      <c r="L10" s="1">
        <v>951410.5</v>
      </c>
      <c r="Q10" s="27"/>
    </row>
    <row r="11" spans="1:17" hidden="1" x14ac:dyDescent="0.3">
      <c r="A11" s="7" t="s">
        <v>40</v>
      </c>
      <c r="B11" s="8" t="s">
        <v>39</v>
      </c>
      <c r="C11" s="1" t="s">
        <v>54</v>
      </c>
      <c r="D11" s="6">
        <v>43699</v>
      </c>
      <c r="E11" s="1">
        <v>963881480</v>
      </c>
      <c r="F11" s="6">
        <v>43723</v>
      </c>
      <c r="G11" s="1">
        <v>2804</v>
      </c>
      <c r="H11" s="1">
        <v>205.7</v>
      </c>
      <c r="I11" s="1">
        <v>576782.80000000005</v>
      </c>
      <c r="J11" s="1">
        <v>117.11</v>
      </c>
      <c r="K11" s="1">
        <v>328376.44</v>
      </c>
      <c r="L11" s="1">
        <v>248406.36</v>
      </c>
      <c r="Q11" s="27"/>
    </row>
    <row r="12" spans="1:17" hidden="1" x14ac:dyDescent="0.3">
      <c r="A12" s="7" t="s">
        <v>37</v>
      </c>
      <c r="B12" s="7" t="s">
        <v>42</v>
      </c>
      <c r="C12" s="1" t="s">
        <v>49</v>
      </c>
      <c r="D12" s="6">
        <v>43953</v>
      </c>
      <c r="E12" s="1">
        <v>341417157</v>
      </c>
      <c r="F12" s="6">
        <v>43959</v>
      </c>
      <c r="G12" s="1">
        <v>1779</v>
      </c>
      <c r="H12" s="1">
        <v>651.21</v>
      </c>
      <c r="I12" s="1">
        <v>1158502.5900000001</v>
      </c>
      <c r="J12" s="1">
        <v>524.96</v>
      </c>
      <c r="K12" s="1">
        <v>933903.84</v>
      </c>
      <c r="L12" s="1">
        <v>224598.75</v>
      </c>
      <c r="Q12" s="27"/>
    </row>
    <row r="13" spans="1:17" hidden="1" x14ac:dyDescent="0.3">
      <c r="A13" s="7" t="s">
        <v>37</v>
      </c>
      <c r="B13" s="7" t="s">
        <v>42</v>
      </c>
      <c r="C13" s="1" t="s">
        <v>41</v>
      </c>
      <c r="D13" s="6">
        <v>44002</v>
      </c>
      <c r="E13" s="1">
        <v>514321792</v>
      </c>
      <c r="F13" s="6">
        <v>44017</v>
      </c>
      <c r="G13" s="1">
        <v>8102</v>
      </c>
      <c r="H13" s="1">
        <v>9.33</v>
      </c>
      <c r="I13" s="1">
        <v>75591.66</v>
      </c>
      <c r="J13" s="1">
        <v>6.92</v>
      </c>
      <c r="K13" s="1">
        <v>56065.84</v>
      </c>
      <c r="L13" s="1">
        <v>19525.82</v>
      </c>
      <c r="Q13" s="27"/>
    </row>
    <row r="14" spans="1:17" hidden="1" x14ac:dyDescent="0.3">
      <c r="A14" s="7" t="s">
        <v>47</v>
      </c>
      <c r="B14" s="7" t="s">
        <v>46</v>
      </c>
      <c r="C14" s="1" t="s">
        <v>49</v>
      </c>
      <c r="D14" s="6">
        <v>43862</v>
      </c>
      <c r="E14" s="1">
        <v>115456712</v>
      </c>
      <c r="F14" s="6">
        <v>43867</v>
      </c>
      <c r="G14" s="1">
        <v>5062</v>
      </c>
      <c r="H14" s="1">
        <v>651.21</v>
      </c>
      <c r="I14" s="1">
        <v>3296425.02</v>
      </c>
      <c r="J14" s="1">
        <v>524.96</v>
      </c>
      <c r="K14" s="1">
        <v>2657347.52</v>
      </c>
      <c r="L14" s="1">
        <v>639077.5</v>
      </c>
      <c r="Q14" s="27"/>
    </row>
    <row r="15" spans="1:17" hidden="1" x14ac:dyDescent="0.3">
      <c r="A15" s="7" t="s">
        <v>34</v>
      </c>
      <c r="B15" s="7" t="s">
        <v>51</v>
      </c>
      <c r="C15" s="1" t="s">
        <v>50</v>
      </c>
      <c r="D15" s="6">
        <v>44231</v>
      </c>
      <c r="E15" s="1">
        <v>547995746</v>
      </c>
      <c r="F15" s="6">
        <v>44248</v>
      </c>
      <c r="G15" s="1">
        <v>2974</v>
      </c>
      <c r="H15" s="1">
        <v>255.28</v>
      </c>
      <c r="I15" s="1">
        <v>759202.72</v>
      </c>
      <c r="J15" s="1">
        <v>159.41999999999999</v>
      </c>
      <c r="K15" s="1">
        <v>474115.08</v>
      </c>
      <c r="L15" s="1">
        <v>285087.64</v>
      </c>
      <c r="Q15" s="27"/>
    </row>
    <row r="16" spans="1:17" hidden="1" x14ac:dyDescent="0.3">
      <c r="A16" s="7" t="s">
        <v>37</v>
      </c>
      <c r="B16" s="7" t="s">
        <v>36</v>
      </c>
      <c r="C16" s="1" t="s">
        <v>32</v>
      </c>
      <c r="D16" s="6">
        <v>43213</v>
      </c>
      <c r="E16" s="1">
        <v>135425221</v>
      </c>
      <c r="F16" s="6">
        <v>43217</v>
      </c>
      <c r="G16" s="1">
        <v>4187</v>
      </c>
      <c r="H16" s="1">
        <v>668.27</v>
      </c>
      <c r="I16" s="1">
        <v>2798046.49</v>
      </c>
      <c r="J16" s="1">
        <v>502.54</v>
      </c>
      <c r="K16" s="1">
        <v>2104134.98</v>
      </c>
      <c r="L16" s="1">
        <v>693911.51</v>
      </c>
      <c r="Q16" s="27"/>
    </row>
    <row r="17" spans="1:17" hidden="1" x14ac:dyDescent="0.3">
      <c r="A17" s="7" t="s">
        <v>37</v>
      </c>
      <c r="B17" s="7" t="s">
        <v>51</v>
      </c>
      <c r="C17" s="1" t="s">
        <v>38</v>
      </c>
      <c r="D17" s="6">
        <v>43663</v>
      </c>
      <c r="E17" s="1">
        <v>871543967</v>
      </c>
      <c r="F17" s="6">
        <v>43673</v>
      </c>
      <c r="G17" s="1">
        <v>8082</v>
      </c>
      <c r="H17" s="1">
        <v>154.06</v>
      </c>
      <c r="I17" s="1">
        <v>1245112.92</v>
      </c>
      <c r="J17" s="1">
        <v>90.93</v>
      </c>
      <c r="K17" s="1">
        <v>734896.26</v>
      </c>
      <c r="L17" s="1">
        <v>510216.66</v>
      </c>
      <c r="Q17" s="27"/>
    </row>
    <row r="18" spans="1:17" hidden="1" x14ac:dyDescent="0.3">
      <c r="A18" s="7" t="s">
        <v>40</v>
      </c>
      <c r="B18" s="7" t="s">
        <v>44</v>
      </c>
      <c r="C18" s="1" t="s">
        <v>35</v>
      </c>
      <c r="D18" s="6">
        <v>44391</v>
      </c>
      <c r="E18" s="1">
        <v>770463311</v>
      </c>
      <c r="F18" s="6">
        <v>44433</v>
      </c>
      <c r="G18" s="1">
        <v>6070</v>
      </c>
      <c r="H18" s="1">
        <v>81.73</v>
      </c>
      <c r="I18" s="1">
        <v>496101.1</v>
      </c>
      <c r="J18" s="1">
        <v>56.67</v>
      </c>
      <c r="K18" s="1">
        <v>343986.9</v>
      </c>
      <c r="L18" s="1">
        <v>152114.20000000001</v>
      </c>
      <c r="Q18" s="27"/>
    </row>
    <row r="19" spans="1:17" hidden="1" x14ac:dyDescent="0.3">
      <c r="A19" s="7" t="s">
        <v>37</v>
      </c>
      <c r="B19" s="7" t="s">
        <v>55</v>
      </c>
      <c r="C19" s="1" t="s">
        <v>54</v>
      </c>
      <c r="D19" s="6">
        <v>43939</v>
      </c>
      <c r="E19" s="1">
        <v>616607081</v>
      </c>
      <c r="F19" s="6">
        <v>43981</v>
      </c>
      <c r="G19" s="1">
        <v>6593</v>
      </c>
      <c r="H19" s="1">
        <v>205.7</v>
      </c>
      <c r="I19" s="1">
        <v>1356180.1</v>
      </c>
      <c r="J19" s="1">
        <v>117.11</v>
      </c>
      <c r="K19" s="1">
        <v>772106.23</v>
      </c>
      <c r="L19" s="1">
        <v>584073.87</v>
      </c>
      <c r="Q19" s="27"/>
    </row>
    <row r="20" spans="1:17" hidden="1" x14ac:dyDescent="0.3">
      <c r="A20" s="7" t="s">
        <v>47</v>
      </c>
      <c r="B20" s="7" t="s">
        <v>46</v>
      </c>
      <c r="C20" s="1" t="s">
        <v>38</v>
      </c>
      <c r="D20" s="6">
        <v>43275</v>
      </c>
      <c r="E20" s="1">
        <v>814711606</v>
      </c>
      <c r="F20" s="6">
        <v>43293</v>
      </c>
      <c r="G20" s="1">
        <v>124</v>
      </c>
      <c r="H20" s="1">
        <v>154.06</v>
      </c>
      <c r="I20" s="1">
        <v>19103.439999999999</v>
      </c>
      <c r="J20" s="1">
        <v>90.93</v>
      </c>
      <c r="K20" s="1">
        <v>11275.32</v>
      </c>
      <c r="L20" s="1">
        <v>7828.12</v>
      </c>
      <c r="Q20" s="27"/>
    </row>
    <row r="21" spans="1:17" hidden="1" x14ac:dyDescent="0.3">
      <c r="A21" s="7" t="s">
        <v>37</v>
      </c>
      <c r="B21" s="7" t="s">
        <v>36</v>
      </c>
      <c r="C21" s="1" t="s">
        <v>43</v>
      </c>
      <c r="D21" s="6">
        <v>44045</v>
      </c>
      <c r="E21" s="1">
        <v>939825713</v>
      </c>
      <c r="F21" s="6">
        <v>44062</v>
      </c>
      <c r="G21" s="1">
        <v>4168</v>
      </c>
      <c r="H21" s="1">
        <v>109.28</v>
      </c>
      <c r="I21" s="1">
        <v>455479.03999999998</v>
      </c>
      <c r="J21" s="1">
        <v>35.840000000000003</v>
      </c>
      <c r="K21" s="1">
        <v>149381.12</v>
      </c>
      <c r="L21" s="1">
        <v>306097.91999999998</v>
      </c>
      <c r="Q21" s="27"/>
    </row>
    <row r="22" spans="1:17" hidden="1" x14ac:dyDescent="0.3">
      <c r="A22" s="7" t="s">
        <v>37</v>
      </c>
      <c r="B22" s="7" t="s">
        <v>36</v>
      </c>
      <c r="C22" s="1" t="s">
        <v>43</v>
      </c>
      <c r="D22" s="6">
        <v>44209</v>
      </c>
      <c r="E22" s="1">
        <v>187310731</v>
      </c>
      <c r="F22" s="6">
        <v>44256</v>
      </c>
      <c r="G22" s="1">
        <v>8263</v>
      </c>
      <c r="H22" s="1">
        <v>109.28</v>
      </c>
      <c r="I22" s="1">
        <v>902980.64</v>
      </c>
      <c r="J22" s="1">
        <v>35.840000000000003</v>
      </c>
      <c r="K22" s="1">
        <v>296145.91999999998</v>
      </c>
      <c r="L22" s="1">
        <v>606834.72</v>
      </c>
      <c r="Q22" s="27"/>
    </row>
    <row r="23" spans="1:17" hidden="1" x14ac:dyDescent="0.3">
      <c r="A23" s="7" t="s">
        <v>37</v>
      </c>
      <c r="B23" s="7" t="s">
        <v>36</v>
      </c>
      <c r="C23" s="1" t="s">
        <v>32</v>
      </c>
      <c r="D23" s="6">
        <v>44235</v>
      </c>
      <c r="E23" s="1">
        <v>522840487</v>
      </c>
      <c r="F23" s="6">
        <v>44240</v>
      </c>
      <c r="G23" s="1">
        <v>8974</v>
      </c>
      <c r="H23" s="1">
        <v>668.27</v>
      </c>
      <c r="I23" s="1">
        <v>5997054.9800000004</v>
      </c>
      <c r="J23" s="1">
        <v>502.54</v>
      </c>
      <c r="K23" s="1">
        <v>4509793.96</v>
      </c>
      <c r="L23" s="1">
        <v>1487261.02</v>
      </c>
      <c r="Q23" s="27"/>
    </row>
    <row r="24" spans="1:17" hidden="1" x14ac:dyDescent="0.3">
      <c r="A24" s="7" t="s">
        <v>47</v>
      </c>
      <c r="B24" s="7" t="s">
        <v>56</v>
      </c>
      <c r="C24" s="1" t="s">
        <v>35</v>
      </c>
      <c r="D24" s="6">
        <v>43880</v>
      </c>
      <c r="E24" s="1">
        <v>832401311</v>
      </c>
      <c r="F24" s="6">
        <v>43884</v>
      </c>
      <c r="G24" s="1">
        <v>4901</v>
      </c>
      <c r="H24" s="1">
        <v>81.73</v>
      </c>
      <c r="I24" s="1">
        <v>400558.73</v>
      </c>
      <c r="J24" s="1">
        <v>56.67</v>
      </c>
      <c r="K24" s="1">
        <v>277739.67</v>
      </c>
      <c r="L24" s="1">
        <v>122819.06</v>
      </c>
      <c r="Q24" s="27"/>
    </row>
    <row r="25" spans="1:17" hidden="1" x14ac:dyDescent="0.3">
      <c r="A25" s="7" t="s">
        <v>37</v>
      </c>
      <c r="B25" s="7" t="s">
        <v>42</v>
      </c>
      <c r="C25" s="1" t="s">
        <v>43</v>
      </c>
      <c r="D25" s="6">
        <v>43578</v>
      </c>
      <c r="E25" s="1">
        <v>972292029</v>
      </c>
      <c r="F25" s="6">
        <v>43619</v>
      </c>
      <c r="G25" s="1">
        <v>1673</v>
      </c>
      <c r="H25" s="1">
        <v>109.28</v>
      </c>
      <c r="I25" s="1">
        <v>182825.44</v>
      </c>
      <c r="J25" s="1">
        <v>35.840000000000003</v>
      </c>
      <c r="K25" s="1">
        <v>59960.32</v>
      </c>
      <c r="L25" s="1">
        <v>122865.12</v>
      </c>
      <c r="Q25" s="27"/>
    </row>
    <row r="26" spans="1:17" hidden="1" x14ac:dyDescent="0.3">
      <c r="A26" s="7" t="s">
        <v>37</v>
      </c>
      <c r="B26" s="7" t="s">
        <v>36</v>
      </c>
      <c r="C26" s="1" t="s">
        <v>48</v>
      </c>
      <c r="D26" s="6">
        <v>44519</v>
      </c>
      <c r="E26" s="1">
        <v>419123971</v>
      </c>
      <c r="F26" s="6">
        <v>44548</v>
      </c>
      <c r="G26" s="1">
        <v>6952</v>
      </c>
      <c r="H26" s="1">
        <v>437.2</v>
      </c>
      <c r="I26" s="1">
        <v>3039414.4</v>
      </c>
      <c r="J26" s="1">
        <v>263.33</v>
      </c>
      <c r="K26" s="1">
        <v>1830670.16</v>
      </c>
      <c r="L26" s="1">
        <v>1208744.24</v>
      </c>
      <c r="Q26" s="27"/>
    </row>
    <row r="27" spans="1:17" hidden="1" x14ac:dyDescent="0.3">
      <c r="A27" s="7" t="s">
        <v>37</v>
      </c>
      <c r="B27" s="7" t="s">
        <v>36</v>
      </c>
      <c r="C27" s="1" t="s">
        <v>45</v>
      </c>
      <c r="D27" s="6">
        <v>44287</v>
      </c>
      <c r="E27" s="1">
        <v>519820964</v>
      </c>
      <c r="F27" s="6">
        <v>44304</v>
      </c>
      <c r="G27" s="1">
        <v>5430</v>
      </c>
      <c r="H27" s="1">
        <v>47.45</v>
      </c>
      <c r="I27" s="1">
        <v>257653.5</v>
      </c>
      <c r="J27" s="1">
        <v>31.79</v>
      </c>
      <c r="K27" s="1">
        <v>172619.7</v>
      </c>
      <c r="L27" s="1">
        <v>85033.8</v>
      </c>
      <c r="Q27" s="27"/>
    </row>
    <row r="28" spans="1:17" hidden="1" x14ac:dyDescent="0.3">
      <c r="A28" s="7" t="s">
        <v>37</v>
      </c>
      <c r="B28" s="7" t="s">
        <v>36</v>
      </c>
      <c r="C28" s="1" t="s">
        <v>32</v>
      </c>
      <c r="D28" s="6">
        <v>43464</v>
      </c>
      <c r="E28" s="1">
        <v>441619336</v>
      </c>
      <c r="F28" s="6">
        <v>43120</v>
      </c>
      <c r="G28" s="1">
        <v>3830</v>
      </c>
      <c r="H28" s="1">
        <v>668.27</v>
      </c>
      <c r="I28" s="1">
        <v>2559474.1</v>
      </c>
      <c r="J28" s="1">
        <v>502.54</v>
      </c>
      <c r="K28" s="1">
        <v>1924728.2</v>
      </c>
      <c r="L28" s="1">
        <v>634745.9</v>
      </c>
      <c r="Q28" s="27"/>
    </row>
    <row r="29" spans="1:17" hidden="1" x14ac:dyDescent="0.3">
      <c r="A29" s="7" t="s">
        <v>37</v>
      </c>
      <c r="B29" s="7" t="s">
        <v>55</v>
      </c>
      <c r="C29" s="1" t="s">
        <v>57</v>
      </c>
      <c r="D29" s="6">
        <v>43677</v>
      </c>
      <c r="E29" s="1">
        <v>322067916</v>
      </c>
      <c r="F29" s="6">
        <v>43719</v>
      </c>
      <c r="G29" s="1">
        <v>5908</v>
      </c>
      <c r="H29" s="1">
        <v>421.89</v>
      </c>
      <c r="I29" s="1">
        <v>2492526.12</v>
      </c>
      <c r="J29" s="1">
        <v>364.69</v>
      </c>
      <c r="K29" s="1">
        <v>2154588.52</v>
      </c>
      <c r="L29" s="1">
        <v>337937.6</v>
      </c>
      <c r="Q29" s="27"/>
    </row>
    <row r="30" spans="1:17" hidden="1" x14ac:dyDescent="0.3">
      <c r="A30" s="7" t="s">
        <v>37</v>
      </c>
      <c r="B30" s="7" t="s">
        <v>55</v>
      </c>
      <c r="C30" s="1" t="s">
        <v>50</v>
      </c>
      <c r="D30" s="6">
        <v>43965</v>
      </c>
      <c r="E30" s="1">
        <v>819028031</v>
      </c>
      <c r="F30" s="6">
        <v>44010</v>
      </c>
      <c r="G30" s="1">
        <v>7450</v>
      </c>
      <c r="H30" s="1">
        <v>255.28</v>
      </c>
      <c r="I30" s="1">
        <v>1901836</v>
      </c>
      <c r="J30" s="1">
        <v>159.41999999999999</v>
      </c>
      <c r="K30" s="1">
        <v>1187679</v>
      </c>
      <c r="L30" s="1">
        <v>714157</v>
      </c>
      <c r="Q30" s="27"/>
    </row>
    <row r="31" spans="1:17" hidden="1" x14ac:dyDescent="0.3">
      <c r="A31" s="7" t="s">
        <v>37</v>
      </c>
      <c r="B31" s="7" t="s">
        <v>55</v>
      </c>
      <c r="C31" s="1" t="s">
        <v>50</v>
      </c>
      <c r="D31" s="6">
        <v>44408</v>
      </c>
      <c r="E31" s="1">
        <v>860673511</v>
      </c>
      <c r="F31" s="6">
        <v>44442</v>
      </c>
      <c r="G31" s="1">
        <v>1273</v>
      </c>
      <c r="H31" s="1">
        <v>255.28</v>
      </c>
      <c r="I31" s="1">
        <v>324971.44</v>
      </c>
      <c r="J31" s="1">
        <v>159.41999999999999</v>
      </c>
      <c r="K31" s="1">
        <v>202941.66</v>
      </c>
      <c r="L31" s="1">
        <v>122029.78</v>
      </c>
      <c r="Q31" s="27"/>
    </row>
    <row r="32" spans="1:17" hidden="1" x14ac:dyDescent="0.3">
      <c r="A32" s="7" t="s">
        <v>47</v>
      </c>
      <c r="B32" s="7" t="s">
        <v>56</v>
      </c>
      <c r="C32" s="1" t="s">
        <v>52</v>
      </c>
      <c r="D32" s="6">
        <v>44377</v>
      </c>
      <c r="E32" s="1">
        <v>795490682</v>
      </c>
      <c r="F32" s="6">
        <v>44403</v>
      </c>
      <c r="G32" s="1">
        <v>2225</v>
      </c>
      <c r="H32" s="1">
        <v>152.58000000000001</v>
      </c>
      <c r="I32" s="1">
        <v>339490.5</v>
      </c>
      <c r="J32" s="1">
        <v>97.44</v>
      </c>
      <c r="K32" s="1">
        <v>216804</v>
      </c>
      <c r="L32" s="1">
        <v>122686.5</v>
      </c>
      <c r="Q32" s="27"/>
    </row>
    <row r="33" spans="1:17" hidden="1" x14ac:dyDescent="0.3">
      <c r="A33" s="7" t="s">
        <v>34</v>
      </c>
      <c r="B33" s="7" t="s">
        <v>53</v>
      </c>
      <c r="C33" s="1" t="s">
        <v>41</v>
      </c>
      <c r="D33" s="6">
        <v>44082</v>
      </c>
      <c r="E33" s="1">
        <v>142278373</v>
      </c>
      <c r="F33" s="6">
        <v>44108</v>
      </c>
      <c r="G33" s="1">
        <v>2187</v>
      </c>
      <c r="H33" s="1">
        <v>9.33</v>
      </c>
      <c r="I33" s="1">
        <v>20404.71</v>
      </c>
      <c r="J33" s="1">
        <v>6.92</v>
      </c>
      <c r="K33" s="1">
        <v>15134.04</v>
      </c>
      <c r="L33" s="1">
        <v>5270.67</v>
      </c>
      <c r="Q33" s="27"/>
    </row>
    <row r="34" spans="1:17" hidden="1" x14ac:dyDescent="0.3">
      <c r="A34" s="7" t="s">
        <v>40</v>
      </c>
      <c r="B34" s="8" t="s">
        <v>39</v>
      </c>
      <c r="C34" s="1" t="s">
        <v>35</v>
      </c>
      <c r="D34" s="6">
        <v>44323</v>
      </c>
      <c r="E34" s="1">
        <v>740147912</v>
      </c>
      <c r="F34" s="6">
        <v>44326</v>
      </c>
      <c r="G34" s="1">
        <v>5070</v>
      </c>
      <c r="H34" s="1">
        <v>81.73</v>
      </c>
      <c r="I34" s="1">
        <v>414371.1</v>
      </c>
      <c r="J34" s="1">
        <v>56.67</v>
      </c>
      <c r="K34" s="1">
        <v>287316.90000000002</v>
      </c>
      <c r="L34" s="1">
        <v>127054.2</v>
      </c>
      <c r="Q34" s="27"/>
    </row>
    <row r="35" spans="1:17" hidden="1" x14ac:dyDescent="0.3">
      <c r="A35" s="7" t="s">
        <v>37</v>
      </c>
      <c r="B35" s="7" t="s">
        <v>42</v>
      </c>
      <c r="C35" s="1" t="s">
        <v>48</v>
      </c>
      <c r="D35" s="6">
        <v>44338</v>
      </c>
      <c r="E35" s="1">
        <v>898523128</v>
      </c>
      <c r="F35" s="6">
        <v>44352</v>
      </c>
      <c r="G35" s="1">
        <v>1815</v>
      </c>
      <c r="H35" s="1">
        <v>437.2</v>
      </c>
      <c r="I35" s="1">
        <v>793518</v>
      </c>
      <c r="J35" s="1">
        <v>263.33</v>
      </c>
      <c r="K35" s="1">
        <v>477943.95</v>
      </c>
      <c r="L35" s="1">
        <v>315574.05</v>
      </c>
      <c r="Q35" s="27"/>
    </row>
    <row r="36" spans="1:17" x14ac:dyDescent="0.3">
      <c r="A36" s="7" t="s">
        <v>34</v>
      </c>
      <c r="B36" s="7" t="s">
        <v>33</v>
      </c>
      <c r="C36" s="1" t="s">
        <v>41</v>
      </c>
      <c r="D36" s="6">
        <v>44117</v>
      </c>
      <c r="E36" s="1">
        <v>347140347</v>
      </c>
      <c r="F36" s="6">
        <v>44145</v>
      </c>
      <c r="G36" s="1">
        <v>5398</v>
      </c>
      <c r="H36" s="1">
        <v>9.33</v>
      </c>
      <c r="I36" s="1">
        <v>50363.34</v>
      </c>
      <c r="J36" s="1">
        <v>6.92</v>
      </c>
      <c r="K36" s="1">
        <v>37354.160000000003</v>
      </c>
      <c r="L36" s="1">
        <v>13009.18</v>
      </c>
      <c r="Q36" s="27"/>
    </row>
    <row r="37" spans="1:17" hidden="1" x14ac:dyDescent="0.3">
      <c r="A37" s="7" t="s">
        <v>37</v>
      </c>
      <c r="B37" s="7" t="s">
        <v>36</v>
      </c>
      <c r="C37" s="1" t="s">
        <v>41</v>
      </c>
      <c r="D37" s="6">
        <v>43227</v>
      </c>
      <c r="E37" s="1">
        <v>686048400</v>
      </c>
      <c r="F37" s="6">
        <v>43230</v>
      </c>
      <c r="G37" s="1">
        <v>5822</v>
      </c>
      <c r="H37" s="1">
        <v>9.33</v>
      </c>
      <c r="I37" s="1">
        <v>54319.26</v>
      </c>
      <c r="J37" s="1">
        <v>6.92</v>
      </c>
      <c r="K37" s="1">
        <v>40288.239999999998</v>
      </c>
      <c r="L37" s="1">
        <v>14031.02</v>
      </c>
      <c r="Q37" s="27"/>
    </row>
    <row r="38" spans="1:17" hidden="1" x14ac:dyDescent="0.3">
      <c r="A38" s="7" t="s">
        <v>47</v>
      </c>
      <c r="B38" s="7" t="s">
        <v>46</v>
      </c>
      <c r="C38" s="1" t="s">
        <v>45</v>
      </c>
      <c r="D38" s="6">
        <v>44030</v>
      </c>
      <c r="E38" s="1">
        <v>435608613</v>
      </c>
      <c r="F38" s="6">
        <v>44042</v>
      </c>
      <c r="G38" s="1">
        <v>5124</v>
      </c>
      <c r="H38" s="1">
        <v>47.45</v>
      </c>
      <c r="I38" s="1">
        <v>243133.8</v>
      </c>
      <c r="J38" s="1">
        <v>31.79</v>
      </c>
      <c r="K38" s="1">
        <v>162891.96</v>
      </c>
      <c r="L38" s="1">
        <v>80241.84</v>
      </c>
      <c r="Q38" s="27"/>
    </row>
    <row r="39" spans="1:17" x14ac:dyDescent="0.3">
      <c r="A39" s="7" t="s">
        <v>34</v>
      </c>
      <c r="B39" s="7" t="s">
        <v>33</v>
      </c>
      <c r="C39" s="1" t="s">
        <v>32</v>
      </c>
      <c r="D39" s="6">
        <v>43611</v>
      </c>
      <c r="E39" s="1">
        <v>886494815</v>
      </c>
      <c r="F39" s="6">
        <v>43625</v>
      </c>
      <c r="G39" s="1">
        <v>2370</v>
      </c>
      <c r="H39" s="1">
        <v>668.27</v>
      </c>
      <c r="I39" s="1">
        <v>1583799.9</v>
      </c>
      <c r="J39" s="1">
        <v>502.54</v>
      </c>
      <c r="K39" s="1">
        <v>1191019.8</v>
      </c>
      <c r="L39" s="1">
        <v>392780.1</v>
      </c>
      <c r="Q39" s="27"/>
    </row>
    <row r="40" spans="1:17" x14ac:dyDescent="0.3">
      <c r="A40" s="7" t="s">
        <v>34</v>
      </c>
      <c r="B40" s="7" t="s">
        <v>33</v>
      </c>
      <c r="C40" s="1" t="s">
        <v>48</v>
      </c>
      <c r="D40" s="6">
        <v>43725</v>
      </c>
      <c r="E40" s="1">
        <v>249693334</v>
      </c>
      <c r="F40" s="6">
        <v>43758</v>
      </c>
      <c r="G40" s="1">
        <v>8661</v>
      </c>
      <c r="H40" s="1">
        <v>437.2</v>
      </c>
      <c r="I40" s="1">
        <v>3786589.2</v>
      </c>
      <c r="J40" s="1">
        <v>263.33</v>
      </c>
      <c r="K40" s="1">
        <v>2280701.13</v>
      </c>
      <c r="L40" s="1">
        <v>1505888.07</v>
      </c>
      <c r="Q40" s="27"/>
    </row>
    <row r="41" spans="1:17" hidden="1" x14ac:dyDescent="0.3">
      <c r="A41" s="7" t="s">
        <v>40</v>
      </c>
      <c r="B41" s="8" t="s">
        <v>39</v>
      </c>
      <c r="C41" s="1" t="s">
        <v>35</v>
      </c>
      <c r="D41" s="6">
        <v>44194</v>
      </c>
      <c r="E41" s="1">
        <v>406502997</v>
      </c>
      <c r="F41" s="6">
        <v>43858</v>
      </c>
      <c r="G41" s="1">
        <v>2125</v>
      </c>
      <c r="H41" s="1">
        <v>81.73</v>
      </c>
      <c r="I41" s="1">
        <v>173676.25</v>
      </c>
      <c r="J41" s="1">
        <v>56.67</v>
      </c>
      <c r="K41" s="1">
        <v>120423.75</v>
      </c>
      <c r="L41" s="1">
        <v>53252.5</v>
      </c>
      <c r="Q41" s="27"/>
    </row>
    <row r="42" spans="1:17" hidden="1" x14ac:dyDescent="0.3">
      <c r="A42" s="7" t="s">
        <v>37</v>
      </c>
      <c r="B42" s="7" t="s">
        <v>42</v>
      </c>
      <c r="C42" s="1" t="s">
        <v>49</v>
      </c>
      <c r="D42" s="6">
        <v>44496</v>
      </c>
      <c r="E42" s="1">
        <v>158535134</v>
      </c>
      <c r="F42" s="6">
        <v>44525</v>
      </c>
      <c r="G42" s="1">
        <v>2924</v>
      </c>
      <c r="H42" s="1">
        <v>651.21</v>
      </c>
      <c r="I42" s="1">
        <v>1904138.04</v>
      </c>
      <c r="J42" s="1">
        <v>524.96</v>
      </c>
      <c r="K42" s="1">
        <v>1534983.04</v>
      </c>
      <c r="L42" s="1">
        <v>369155</v>
      </c>
      <c r="Q42" s="27"/>
    </row>
    <row r="43" spans="1:17" x14ac:dyDescent="0.3">
      <c r="A43" s="7" t="s">
        <v>34</v>
      </c>
      <c r="B43" s="7" t="s">
        <v>33</v>
      </c>
      <c r="C43" s="1" t="s">
        <v>32</v>
      </c>
      <c r="D43" s="6">
        <v>44212</v>
      </c>
      <c r="E43" s="1">
        <v>177713572</v>
      </c>
      <c r="F43" s="6">
        <v>44256</v>
      </c>
      <c r="G43" s="1">
        <v>8250</v>
      </c>
      <c r="H43" s="1">
        <v>668.27</v>
      </c>
      <c r="I43" s="1">
        <v>5513227.5</v>
      </c>
      <c r="J43" s="1">
        <v>502.54</v>
      </c>
      <c r="K43" s="1">
        <v>4145955</v>
      </c>
      <c r="L43" s="1">
        <v>1367272.5</v>
      </c>
      <c r="Q43" s="27"/>
    </row>
    <row r="44" spans="1:17" hidden="1" x14ac:dyDescent="0.3">
      <c r="A44" s="7" t="s">
        <v>34</v>
      </c>
      <c r="B44" s="7" t="s">
        <v>51</v>
      </c>
      <c r="C44" s="1" t="s">
        <v>52</v>
      </c>
      <c r="D44" s="6">
        <v>44252</v>
      </c>
      <c r="E44" s="1">
        <v>756274640</v>
      </c>
      <c r="F44" s="6">
        <v>44252</v>
      </c>
      <c r="G44" s="1">
        <v>7327</v>
      </c>
      <c r="H44" s="1">
        <v>152.58000000000001</v>
      </c>
      <c r="I44" s="1">
        <v>1117953.6599999999</v>
      </c>
      <c r="J44" s="1">
        <v>97.44</v>
      </c>
      <c r="K44" s="1">
        <v>713942.88</v>
      </c>
      <c r="L44" s="1">
        <v>404010.78</v>
      </c>
      <c r="Q44" s="27"/>
    </row>
    <row r="45" spans="1:17" hidden="1" x14ac:dyDescent="0.3">
      <c r="A45" s="7" t="s">
        <v>40</v>
      </c>
      <c r="B45" s="7" t="s">
        <v>44</v>
      </c>
      <c r="C45" s="1" t="s">
        <v>35</v>
      </c>
      <c r="D45" s="6">
        <v>44324</v>
      </c>
      <c r="E45" s="1">
        <v>456767165</v>
      </c>
      <c r="F45" s="6">
        <v>44337</v>
      </c>
      <c r="G45" s="1">
        <v>6409</v>
      </c>
      <c r="H45" s="1">
        <v>81.73</v>
      </c>
      <c r="I45" s="1">
        <v>523807.57</v>
      </c>
      <c r="J45" s="1">
        <v>56.67</v>
      </c>
      <c r="K45" s="1">
        <v>363198.03</v>
      </c>
      <c r="L45" s="1">
        <v>160609.54</v>
      </c>
      <c r="Q45" s="27"/>
    </row>
    <row r="46" spans="1:17" hidden="1" x14ac:dyDescent="0.3">
      <c r="A46" s="7" t="s">
        <v>47</v>
      </c>
      <c r="B46" s="7" t="s">
        <v>56</v>
      </c>
      <c r="C46" s="1" t="s">
        <v>41</v>
      </c>
      <c r="D46" s="6">
        <v>43426</v>
      </c>
      <c r="E46" s="1">
        <v>162052476</v>
      </c>
      <c r="F46" s="6">
        <v>43437</v>
      </c>
      <c r="G46" s="1">
        <v>3784</v>
      </c>
      <c r="H46" s="1">
        <v>9.33</v>
      </c>
      <c r="I46" s="1">
        <v>35304.720000000001</v>
      </c>
      <c r="J46" s="1">
        <v>6.92</v>
      </c>
      <c r="K46" s="1">
        <v>26185.279999999999</v>
      </c>
      <c r="L46" s="1">
        <v>9119.44</v>
      </c>
      <c r="Q46" s="27"/>
    </row>
    <row r="47" spans="1:17" hidden="1" x14ac:dyDescent="0.3">
      <c r="A47" s="7" t="s">
        <v>40</v>
      </c>
      <c r="B47" s="7" t="s">
        <v>44</v>
      </c>
      <c r="C47" s="1" t="s">
        <v>57</v>
      </c>
      <c r="D47" s="6">
        <v>44210</v>
      </c>
      <c r="E47" s="1">
        <v>825304400</v>
      </c>
      <c r="F47" s="6">
        <v>44219</v>
      </c>
      <c r="G47" s="1">
        <v>4767</v>
      </c>
      <c r="H47" s="1">
        <v>421.89</v>
      </c>
      <c r="I47" s="1">
        <v>2011149.63</v>
      </c>
      <c r="J47" s="1">
        <v>364.69</v>
      </c>
      <c r="K47" s="1">
        <v>1738477.23</v>
      </c>
      <c r="L47" s="1">
        <v>272672.40000000002</v>
      </c>
      <c r="Q47" s="27"/>
    </row>
    <row r="48" spans="1:17" hidden="1" x14ac:dyDescent="0.3">
      <c r="A48" s="7" t="s">
        <v>37</v>
      </c>
      <c r="B48" s="7" t="s">
        <v>42</v>
      </c>
      <c r="C48" s="1" t="s">
        <v>49</v>
      </c>
      <c r="D48" s="6">
        <v>43556</v>
      </c>
      <c r="E48" s="1">
        <v>320009267</v>
      </c>
      <c r="F48" s="6">
        <v>43593</v>
      </c>
      <c r="G48" s="1">
        <v>6708</v>
      </c>
      <c r="H48" s="1">
        <v>651.21</v>
      </c>
      <c r="I48" s="1">
        <v>4368316.68</v>
      </c>
      <c r="J48" s="1">
        <v>524.96</v>
      </c>
      <c r="K48" s="1">
        <v>3521431.68</v>
      </c>
      <c r="L48" s="1">
        <v>846885</v>
      </c>
      <c r="Q48" s="27"/>
    </row>
    <row r="49" spans="1:17" hidden="1" x14ac:dyDescent="0.3">
      <c r="A49" s="7" t="s">
        <v>40</v>
      </c>
      <c r="B49" s="7" t="s">
        <v>44</v>
      </c>
      <c r="C49" s="1" t="s">
        <v>49</v>
      </c>
      <c r="D49" s="6">
        <v>43512</v>
      </c>
      <c r="E49" s="1">
        <v>189965903</v>
      </c>
      <c r="F49" s="6">
        <v>43524</v>
      </c>
      <c r="G49" s="1">
        <v>3987</v>
      </c>
      <c r="H49" s="1">
        <v>651.21</v>
      </c>
      <c r="I49" s="1">
        <v>2596374.27</v>
      </c>
      <c r="J49" s="1">
        <v>524.96</v>
      </c>
      <c r="K49" s="1">
        <v>2093015.52</v>
      </c>
      <c r="L49" s="1">
        <v>503358.75</v>
      </c>
      <c r="Q49" s="27"/>
    </row>
    <row r="50" spans="1:17" hidden="1" x14ac:dyDescent="0.3">
      <c r="A50" s="7" t="s">
        <v>40</v>
      </c>
      <c r="B50" s="7" t="s">
        <v>44</v>
      </c>
      <c r="C50" s="1" t="s">
        <v>35</v>
      </c>
      <c r="D50" s="6">
        <v>44266</v>
      </c>
      <c r="E50" s="1">
        <v>699285638</v>
      </c>
      <c r="F50" s="6">
        <v>44283</v>
      </c>
      <c r="G50" s="1">
        <v>3015</v>
      </c>
      <c r="H50" s="1">
        <v>81.73</v>
      </c>
      <c r="I50" s="1">
        <v>246415.95</v>
      </c>
      <c r="J50" s="1">
        <v>56.67</v>
      </c>
      <c r="K50" s="1">
        <v>170860.05</v>
      </c>
      <c r="L50" s="1">
        <v>75555.899999999994</v>
      </c>
      <c r="Q50" s="27"/>
    </row>
    <row r="51" spans="1:17" x14ac:dyDescent="0.3">
      <c r="A51" s="7" t="s">
        <v>34</v>
      </c>
      <c r="B51" s="7" t="s">
        <v>33</v>
      </c>
      <c r="C51" s="1" t="s">
        <v>48</v>
      </c>
      <c r="D51" s="6">
        <v>43137</v>
      </c>
      <c r="E51" s="1">
        <v>382392299</v>
      </c>
      <c r="F51" s="6">
        <v>43156</v>
      </c>
      <c r="G51" s="1">
        <v>7234</v>
      </c>
      <c r="H51" s="1">
        <v>437.2</v>
      </c>
      <c r="I51" s="1">
        <v>3162704.8</v>
      </c>
      <c r="J51" s="1">
        <v>263.33</v>
      </c>
      <c r="K51" s="1">
        <v>1904929.22</v>
      </c>
      <c r="L51" s="1">
        <v>1257775.58</v>
      </c>
      <c r="Q51" s="27"/>
    </row>
    <row r="52" spans="1:17" hidden="1" x14ac:dyDescent="0.3">
      <c r="A52" s="7" t="s">
        <v>47</v>
      </c>
      <c r="B52" s="7" t="s">
        <v>56</v>
      </c>
      <c r="C52" s="1" t="s">
        <v>54</v>
      </c>
      <c r="D52" s="6">
        <v>43623</v>
      </c>
      <c r="E52" s="1">
        <v>994022214</v>
      </c>
      <c r="F52" s="6">
        <v>43624</v>
      </c>
      <c r="G52" s="1">
        <v>2117</v>
      </c>
      <c r="H52" s="1">
        <v>205.7</v>
      </c>
      <c r="I52" s="1">
        <v>435466.9</v>
      </c>
      <c r="J52" s="1">
        <v>117.11</v>
      </c>
      <c r="K52" s="1">
        <v>247921.87</v>
      </c>
      <c r="L52" s="1">
        <v>187545.03</v>
      </c>
      <c r="Q52" s="27"/>
    </row>
    <row r="53" spans="1:17" x14ac:dyDescent="0.3">
      <c r="A53" s="7" t="s">
        <v>34</v>
      </c>
      <c r="B53" s="7" t="s">
        <v>33</v>
      </c>
      <c r="C53" s="1" t="s">
        <v>38</v>
      </c>
      <c r="D53" s="6">
        <v>43744</v>
      </c>
      <c r="E53" s="1">
        <v>759224212</v>
      </c>
      <c r="F53" s="6">
        <v>43779</v>
      </c>
      <c r="G53" s="1">
        <v>171</v>
      </c>
      <c r="H53" s="1">
        <v>154.06</v>
      </c>
      <c r="I53" s="1">
        <v>26344.26</v>
      </c>
      <c r="J53" s="1">
        <v>90.93</v>
      </c>
      <c r="K53" s="1">
        <v>15549.03</v>
      </c>
      <c r="L53" s="1">
        <v>10795.23</v>
      </c>
      <c r="Q53" s="27"/>
    </row>
    <row r="54" spans="1:17" x14ac:dyDescent="0.3">
      <c r="A54" s="7" t="s">
        <v>34</v>
      </c>
      <c r="B54" s="7" t="s">
        <v>33</v>
      </c>
      <c r="C54" s="1" t="s">
        <v>43</v>
      </c>
      <c r="D54" s="6">
        <v>44514</v>
      </c>
      <c r="E54" s="1">
        <v>223359620</v>
      </c>
      <c r="F54" s="6">
        <v>44518</v>
      </c>
      <c r="G54" s="1">
        <v>5930</v>
      </c>
      <c r="H54" s="1">
        <v>109.28</v>
      </c>
      <c r="I54" s="1">
        <v>648030.4</v>
      </c>
      <c r="J54" s="1">
        <v>35.840000000000003</v>
      </c>
      <c r="K54" s="1">
        <v>212531.20000000001</v>
      </c>
      <c r="L54" s="1">
        <v>435499.2</v>
      </c>
      <c r="Q54" s="27"/>
    </row>
    <row r="55" spans="1:17" hidden="1" x14ac:dyDescent="0.3">
      <c r="A55" s="7" t="s">
        <v>40</v>
      </c>
      <c r="B55" s="7" t="s">
        <v>44</v>
      </c>
      <c r="C55" s="1" t="s">
        <v>54</v>
      </c>
      <c r="D55" s="6">
        <v>44284</v>
      </c>
      <c r="E55" s="1">
        <v>902102267</v>
      </c>
      <c r="F55" s="6">
        <v>44315</v>
      </c>
      <c r="G55" s="1">
        <v>962</v>
      </c>
      <c r="H55" s="1">
        <v>205.7</v>
      </c>
      <c r="I55" s="1">
        <v>197883.4</v>
      </c>
      <c r="J55" s="1">
        <v>117.11</v>
      </c>
      <c r="K55" s="1">
        <v>112659.82</v>
      </c>
      <c r="L55" s="1">
        <v>85223.58</v>
      </c>
      <c r="Q55" s="27"/>
    </row>
    <row r="56" spans="1:17" hidden="1" x14ac:dyDescent="0.3">
      <c r="A56" s="7" t="s">
        <v>40</v>
      </c>
      <c r="B56" s="7" t="s">
        <v>44</v>
      </c>
      <c r="C56" s="1" t="s">
        <v>48</v>
      </c>
      <c r="D56" s="6">
        <v>44561</v>
      </c>
      <c r="E56" s="1">
        <v>331438481</v>
      </c>
      <c r="F56" s="6">
        <v>44561</v>
      </c>
      <c r="G56" s="1">
        <v>8867</v>
      </c>
      <c r="H56" s="1">
        <v>437.2</v>
      </c>
      <c r="I56" s="1">
        <v>3876652.4</v>
      </c>
      <c r="J56" s="1">
        <v>263.33</v>
      </c>
      <c r="K56" s="1">
        <v>2334947.11</v>
      </c>
      <c r="L56" s="1">
        <v>1541705.29</v>
      </c>
      <c r="Q56" s="27"/>
    </row>
    <row r="57" spans="1:17" hidden="1" x14ac:dyDescent="0.3">
      <c r="A57" s="7" t="s">
        <v>47</v>
      </c>
      <c r="B57" s="7" t="s">
        <v>46</v>
      </c>
      <c r="C57" s="1" t="s">
        <v>35</v>
      </c>
      <c r="D57" s="6">
        <v>43457</v>
      </c>
      <c r="E57" s="1">
        <v>617667090</v>
      </c>
      <c r="F57" s="6">
        <v>43131</v>
      </c>
      <c r="G57" s="1">
        <v>273</v>
      </c>
      <c r="H57" s="1">
        <v>81.73</v>
      </c>
      <c r="I57" s="1">
        <v>22312.29</v>
      </c>
      <c r="J57" s="1">
        <v>56.67</v>
      </c>
      <c r="K57" s="1">
        <v>15470.91</v>
      </c>
      <c r="L57" s="1">
        <v>6841.38</v>
      </c>
      <c r="Q57" s="27"/>
    </row>
    <row r="58" spans="1:17" hidden="1" x14ac:dyDescent="0.3">
      <c r="A58" s="7" t="s">
        <v>34</v>
      </c>
      <c r="B58" s="7" t="s">
        <v>51</v>
      </c>
      <c r="C58" s="1" t="s">
        <v>43</v>
      </c>
      <c r="D58" s="6">
        <v>44118</v>
      </c>
      <c r="E58" s="1">
        <v>787399423</v>
      </c>
      <c r="F58" s="6">
        <v>44149</v>
      </c>
      <c r="G58" s="1">
        <v>7842</v>
      </c>
      <c r="H58" s="1">
        <v>109.28</v>
      </c>
      <c r="I58" s="1">
        <v>856973.76</v>
      </c>
      <c r="J58" s="1">
        <v>35.840000000000003</v>
      </c>
      <c r="K58" s="1">
        <v>281057.28000000003</v>
      </c>
      <c r="L58" s="1">
        <v>575916.48</v>
      </c>
      <c r="Q58" s="27"/>
    </row>
    <row r="59" spans="1:17" x14ac:dyDescent="0.3">
      <c r="A59" s="7" t="s">
        <v>34</v>
      </c>
      <c r="B59" s="7" t="s">
        <v>33</v>
      </c>
      <c r="C59" s="1" t="s">
        <v>49</v>
      </c>
      <c r="D59" s="6">
        <v>43476</v>
      </c>
      <c r="E59" s="1">
        <v>837559306</v>
      </c>
      <c r="F59" s="6">
        <v>43478</v>
      </c>
      <c r="G59" s="1">
        <v>1266</v>
      </c>
      <c r="H59" s="1">
        <v>651.21</v>
      </c>
      <c r="I59" s="1">
        <v>824431.86</v>
      </c>
      <c r="J59" s="1">
        <v>524.96</v>
      </c>
      <c r="K59" s="1">
        <v>664599.36</v>
      </c>
      <c r="L59" s="1">
        <v>159832.5</v>
      </c>
      <c r="Q59" s="27"/>
    </row>
    <row r="60" spans="1:17" hidden="1" x14ac:dyDescent="0.3">
      <c r="A60" s="7" t="s">
        <v>34</v>
      </c>
      <c r="B60" s="7" t="s">
        <v>51</v>
      </c>
      <c r="C60" s="1" t="s">
        <v>43</v>
      </c>
      <c r="D60" s="6">
        <v>43133</v>
      </c>
      <c r="E60" s="1">
        <v>385383069</v>
      </c>
      <c r="F60" s="6">
        <v>43177</v>
      </c>
      <c r="G60" s="1">
        <v>2269</v>
      </c>
      <c r="H60" s="1">
        <v>109.28</v>
      </c>
      <c r="I60" s="1">
        <v>247956.32</v>
      </c>
      <c r="J60" s="1">
        <v>35.840000000000003</v>
      </c>
      <c r="K60" s="1">
        <v>81320.960000000006</v>
      </c>
      <c r="L60" s="1">
        <v>166635.35999999999</v>
      </c>
      <c r="Q60" s="27"/>
    </row>
    <row r="61" spans="1:17" hidden="1" x14ac:dyDescent="0.3">
      <c r="A61" s="7" t="s">
        <v>47</v>
      </c>
      <c r="B61" s="7" t="s">
        <v>56</v>
      </c>
      <c r="C61" s="1" t="s">
        <v>41</v>
      </c>
      <c r="D61" s="6">
        <v>44061</v>
      </c>
      <c r="E61" s="1">
        <v>918419539</v>
      </c>
      <c r="F61" s="6">
        <v>44092</v>
      </c>
      <c r="G61" s="1">
        <v>9606</v>
      </c>
      <c r="H61" s="1">
        <v>9.33</v>
      </c>
      <c r="I61" s="1">
        <v>89623.98</v>
      </c>
      <c r="J61" s="1">
        <v>6.92</v>
      </c>
      <c r="K61" s="1">
        <v>66473.52</v>
      </c>
      <c r="L61" s="1">
        <v>23150.46</v>
      </c>
      <c r="Q61" s="27"/>
    </row>
    <row r="62" spans="1:17" hidden="1" x14ac:dyDescent="0.3">
      <c r="A62" s="7" t="s">
        <v>47</v>
      </c>
      <c r="B62" s="7" t="s">
        <v>46</v>
      </c>
      <c r="C62" s="1" t="s">
        <v>54</v>
      </c>
      <c r="D62" s="6">
        <v>43915</v>
      </c>
      <c r="E62" s="1">
        <v>844530045</v>
      </c>
      <c r="F62" s="6">
        <v>43918</v>
      </c>
      <c r="G62" s="1">
        <v>4063</v>
      </c>
      <c r="H62" s="1">
        <v>205.7</v>
      </c>
      <c r="I62" s="1">
        <v>835759.1</v>
      </c>
      <c r="J62" s="1">
        <v>117.11</v>
      </c>
      <c r="K62" s="1">
        <v>475817.93</v>
      </c>
      <c r="L62" s="1">
        <v>359941.17</v>
      </c>
      <c r="Q62" s="27"/>
    </row>
    <row r="63" spans="1:17" hidden="1" x14ac:dyDescent="0.3">
      <c r="A63" s="7" t="s">
        <v>37</v>
      </c>
      <c r="B63" s="7" t="s">
        <v>55</v>
      </c>
      <c r="C63" s="1" t="s">
        <v>49</v>
      </c>
      <c r="D63" s="6">
        <v>43430</v>
      </c>
      <c r="E63" s="1">
        <v>441888415</v>
      </c>
      <c r="F63" s="6">
        <v>43472</v>
      </c>
      <c r="G63" s="1">
        <v>3457</v>
      </c>
      <c r="H63" s="1">
        <v>651.21</v>
      </c>
      <c r="I63" s="1">
        <v>2251232.9700000002</v>
      </c>
      <c r="J63" s="1">
        <v>524.96</v>
      </c>
      <c r="K63" s="1">
        <v>1814786.72</v>
      </c>
      <c r="L63" s="1">
        <v>436446.25</v>
      </c>
      <c r="Q63" s="27"/>
    </row>
    <row r="64" spans="1:17" hidden="1" x14ac:dyDescent="0.3">
      <c r="A64" s="7" t="s">
        <v>34</v>
      </c>
      <c r="B64" s="7" t="s">
        <v>51</v>
      </c>
      <c r="C64" s="1" t="s">
        <v>41</v>
      </c>
      <c r="D64" s="6">
        <v>44091</v>
      </c>
      <c r="E64" s="1">
        <v>508980977</v>
      </c>
      <c r="F64" s="6">
        <v>44128</v>
      </c>
      <c r="G64" s="1">
        <v>7637</v>
      </c>
      <c r="H64" s="1">
        <v>9.33</v>
      </c>
      <c r="I64" s="1">
        <v>71253.210000000006</v>
      </c>
      <c r="J64" s="1">
        <v>6.92</v>
      </c>
      <c r="K64" s="1">
        <v>52848.04</v>
      </c>
      <c r="L64" s="1">
        <v>18405.169999999998</v>
      </c>
      <c r="Q64" s="27"/>
    </row>
    <row r="65" spans="1:17" hidden="1" x14ac:dyDescent="0.3">
      <c r="A65" s="7" t="s">
        <v>37</v>
      </c>
      <c r="B65" s="7" t="s">
        <v>55</v>
      </c>
      <c r="C65" s="1" t="s">
        <v>43</v>
      </c>
      <c r="D65" s="6">
        <v>43624</v>
      </c>
      <c r="E65" s="1">
        <v>114606559</v>
      </c>
      <c r="F65" s="6">
        <v>43643</v>
      </c>
      <c r="G65" s="1">
        <v>3482</v>
      </c>
      <c r="H65" s="1">
        <v>109.28</v>
      </c>
      <c r="I65" s="1">
        <v>380512.96</v>
      </c>
      <c r="J65" s="1">
        <v>35.840000000000003</v>
      </c>
      <c r="K65" s="1">
        <v>124794.88</v>
      </c>
      <c r="L65" s="1">
        <v>255718.08</v>
      </c>
      <c r="Q65" s="27"/>
    </row>
    <row r="66" spans="1:17" hidden="1" x14ac:dyDescent="0.3">
      <c r="A66" s="7" t="s">
        <v>37</v>
      </c>
      <c r="B66" s="7" t="s">
        <v>36</v>
      </c>
      <c r="C66" s="1" t="s">
        <v>43</v>
      </c>
      <c r="D66" s="6">
        <v>43281</v>
      </c>
      <c r="E66" s="1">
        <v>647876489</v>
      </c>
      <c r="F66" s="6">
        <v>43313</v>
      </c>
      <c r="G66" s="1">
        <v>9905</v>
      </c>
      <c r="H66" s="1">
        <v>109.28</v>
      </c>
      <c r="I66" s="1">
        <v>1082418.3999999999</v>
      </c>
      <c r="J66" s="1">
        <v>35.840000000000003</v>
      </c>
      <c r="K66" s="1">
        <v>354995.20000000001</v>
      </c>
      <c r="L66" s="1">
        <v>727423.2</v>
      </c>
      <c r="Q66" s="27"/>
    </row>
    <row r="67" spans="1:17" hidden="1" x14ac:dyDescent="0.3">
      <c r="A67" s="7" t="s">
        <v>40</v>
      </c>
      <c r="B67" s="8" t="s">
        <v>39</v>
      </c>
      <c r="C67" s="1" t="s">
        <v>48</v>
      </c>
      <c r="D67" s="6">
        <v>44250</v>
      </c>
      <c r="E67" s="1">
        <v>868214595</v>
      </c>
      <c r="F67" s="6">
        <v>44257</v>
      </c>
      <c r="G67" s="1">
        <v>2847</v>
      </c>
      <c r="H67" s="1">
        <v>437.2</v>
      </c>
      <c r="I67" s="1">
        <v>1244708.3999999999</v>
      </c>
      <c r="J67" s="1">
        <v>263.33</v>
      </c>
      <c r="K67" s="1">
        <v>749700.51</v>
      </c>
      <c r="L67" s="1">
        <v>495007.89</v>
      </c>
      <c r="Q67" s="27"/>
    </row>
    <row r="68" spans="1:17" hidden="1" x14ac:dyDescent="0.3">
      <c r="A68" s="7" t="s">
        <v>37</v>
      </c>
      <c r="B68" s="7" t="s">
        <v>36</v>
      </c>
      <c r="C68" s="1" t="s">
        <v>32</v>
      </c>
      <c r="D68" s="6">
        <v>43470</v>
      </c>
      <c r="E68" s="1">
        <v>955357205</v>
      </c>
      <c r="F68" s="6">
        <v>43510</v>
      </c>
      <c r="G68" s="1">
        <v>282</v>
      </c>
      <c r="H68" s="1">
        <v>668.27</v>
      </c>
      <c r="I68" s="1">
        <v>188452.14</v>
      </c>
      <c r="J68" s="1">
        <v>502.54</v>
      </c>
      <c r="K68" s="1">
        <v>141716.28</v>
      </c>
      <c r="L68" s="1">
        <v>46735.86</v>
      </c>
      <c r="Q68" s="27"/>
    </row>
    <row r="69" spans="1:17" x14ac:dyDescent="0.3">
      <c r="A69" s="7" t="s">
        <v>34</v>
      </c>
      <c r="B69" s="7" t="s">
        <v>33</v>
      </c>
      <c r="C69" s="1" t="s">
        <v>48</v>
      </c>
      <c r="D69" s="6">
        <v>43928</v>
      </c>
      <c r="E69" s="1">
        <v>259353148</v>
      </c>
      <c r="F69" s="6">
        <v>43940</v>
      </c>
      <c r="G69" s="1">
        <v>7215</v>
      </c>
      <c r="H69" s="1">
        <v>437.2</v>
      </c>
      <c r="I69" s="1">
        <v>3154398</v>
      </c>
      <c r="J69" s="1">
        <v>263.33</v>
      </c>
      <c r="K69" s="1">
        <v>1899925.95</v>
      </c>
      <c r="L69" s="1">
        <v>1254472.05</v>
      </c>
      <c r="Q69" s="27"/>
    </row>
    <row r="70" spans="1:17" x14ac:dyDescent="0.3">
      <c r="A70" s="7" t="s">
        <v>34</v>
      </c>
      <c r="B70" s="7" t="s">
        <v>33</v>
      </c>
      <c r="C70" s="1" t="s">
        <v>54</v>
      </c>
      <c r="D70" s="6">
        <v>43991</v>
      </c>
      <c r="E70" s="1">
        <v>450563752</v>
      </c>
      <c r="F70" s="6">
        <v>44014</v>
      </c>
      <c r="G70" s="1">
        <v>682</v>
      </c>
      <c r="H70" s="1">
        <v>205.7</v>
      </c>
      <c r="I70" s="1">
        <v>140287.4</v>
      </c>
      <c r="J70" s="1">
        <v>117.11</v>
      </c>
      <c r="K70" s="1">
        <v>79869.02</v>
      </c>
      <c r="L70" s="1">
        <v>60418.38</v>
      </c>
      <c r="Q70" s="27"/>
    </row>
    <row r="71" spans="1:17" hidden="1" x14ac:dyDescent="0.3">
      <c r="A71" s="7" t="s">
        <v>34</v>
      </c>
      <c r="B71" s="7" t="s">
        <v>51</v>
      </c>
      <c r="C71" s="1" t="s">
        <v>50</v>
      </c>
      <c r="D71" s="6">
        <v>44008</v>
      </c>
      <c r="E71" s="1">
        <v>569662845</v>
      </c>
      <c r="F71" s="6">
        <v>44013</v>
      </c>
      <c r="G71" s="1">
        <v>4750</v>
      </c>
      <c r="H71" s="1">
        <v>255.28</v>
      </c>
      <c r="I71" s="1">
        <v>1212580</v>
      </c>
      <c r="J71" s="1">
        <v>159.41999999999999</v>
      </c>
      <c r="K71" s="1">
        <v>757245</v>
      </c>
      <c r="L71" s="1">
        <v>455335</v>
      </c>
      <c r="Q71" s="27"/>
    </row>
    <row r="72" spans="1:17" hidden="1" x14ac:dyDescent="0.3">
      <c r="A72" s="7" t="s">
        <v>40</v>
      </c>
      <c r="B72" s="7" t="s">
        <v>44</v>
      </c>
      <c r="C72" s="1" t="s">
        <v>49</v>
      </c>
      <c r="D72" s="6">
        <v>43411</v>
      </c>
      <c r="E72" s="1">
        <v>177636754</v>
      </c>
      <c r="F72" s="6">
        <v>43419</v>
      </c>
      <c r="G72" s="1">
        <v>5518</v>
      </c>
      <c r="H72" s="1">
        <v>651.21</v>
      </c>
      <c r="I72" s="1">
        <v>3593376.78</v>
      </c>
      <c r="J72" s="1">
        <v>524.96</v>
      </c>
      <c r="K72" s="1">
        <v>2896729.28</v>
      </c>
      <c r="L72" s="1">
        <v>696647.5</v>
      </c>
      <c r="Q72" s="27"/>
    </row>
    <row r="73" spans="1:17" hidden="1" x14ac:dyDescent="0.3">
      <c r="A73" s="7" t="s">
        <v>40</v>
      </c>
      <c r="B73" s="7" t="s">
        <v>44</v>
      </c>
      <c r="C73" s="1" t="s">
        <v>43</v>
      </c>
      <c r="D73" s="6">
        <v>43403</v>
      </c>
      <c r="E73" s="1">
        <v>705784308</v>
      </c>
      <c r="F73" s="6">
        <v>43421</v>
      </c>
      <c r="G73" s="1">
        <v>6116</v>
      </c>
      <c r="H73" s="1">
        <v>109.28</v>
      </c>
      <c r="I73" s="1">
        <v>668356.48</v>
      </c>
      <c r="J73" s="1">
        <v>35.840000000000003</v>
      </c>
      <c r="K73" s="1">
        <v>219197.44</v>
      </c>
      <c r="L73" s="1">
        <v>449159.04</v>
      </c>
      <c r="Q73" s="27"/>
    </row>
    <row r="74" spans="1:17" hidden="1" x14ac:dyDescent="0.3">
      <c r="A74" s="7" t="s">
        <v>37</v>
      </c>
      <c r="B74" s="7" t="s">
        <v>55</v>
      </c>
      <c r="C74" s="1" t="s">
        <v>48</v>
      </c>
      <c r="D74" s="6">
        <v>44117</v>
      </c>
      <c r="E74" s="1">
        <v>505716836</v>
      </c>
      <c r="F74" s="6">
        <v>44151</v>
      </c>
      <c r="G74" s="1">
        <v>1705</v>
      </c>
      <c r="H74" s="1">
        <v>437.2</v>
      </c>
      <c r="I74" s="1">
        <v>745426</v>
      </c>
      <c r="J74" s="1">
        <v>263.33</v>
      </c>
      <c r="K74" s="1">
        <v>448977.65</v>
      </c>
      <c r="L74" s="1">
        <v>296448.34999999998</v>
      </c>
      <c r="Q74" s="27"/>
    </row>
    <row r="75" spans="1:17" hidden="1" x14ac:dyDescent="0.3">
      <c r="A75" s="7" t="s">
        <v>37</v>
      </c>
      <c r="B75" s="7" t="s">
        <v>42</v>
      </c>
      <c r="C75" s="1" t="s">
        <v>48</v>
      </c>
      <c r="D75" s="6">
        <v>44115</v>
      </c>
      <c r="E75" s="1">
        <v>699358165</v>
      </c>
      <c r="F75" s="6">
        <v>44160</v>
      </c>
      <c r="G75" s="1">
        <v>4477</v>
      </c>
      <c r="H75" s="1">
        <v>437.2</v>
      </c>
      <c r="I75" s="1">
        <v>1957344.4</v>
      </c>
      <c r="J75" s="1">
        <v>263.33</v>
      </c>
      <c r="K75" s="1">
        <v>1178928.4099999999</v>
      </c>
      <c r="L75" s="1">
        <v>778415.99</v>
      </c>
      <c r="Q75" s="27"/>
    </row>
    <row r="76" spans="1:17" hidden="1" x14ac:dyDescent="0.3">
      <c r="A76" s="7" t="s">
        <v>37</v>
      </c>
      <c r="B76" s="7" t="s">
        <v>36</v>
      </c>
      <c r="C76" s="1" t="s">
        <v>35</v>
      </c>
      <c r="D76" s="6">
        <v>43654</v>
      </c>
      <c r="E76" s="1">
        <v>228944623</v>
      </c>
      <c r="F76" s="6">
        <v>43655</v>
      </c>
      <c r="G76" s="1">
        <v>8656</v>
      </c>
      <c r="H76" s="1">
        <v>81.73</v>
      </c>
      <c r="I76" s="1">
        <v>707454.88</v>
      </c>
      <c r="J76" s="1">
        <v>56.67</v>
      </c>
      <c r="K76" s="1">
        <v>490535.52</v>
      </c>
      <c r="L76" s="1">
        <v>216919.36</v>
      </c>
      <c r="Q76" s="27"/>
    </row>
    <row r="77" spans="1:17" hidden="1" x14ac:dyDescent="0.3">
      <c r="A77" s="7" t="s">
        <v>37</v>
      </c>
      <c r="B77" s="7" t="s">
        <v>55</v>
      </c>
      <c r="C77" s="1" t="s">
        <v>43</v>
      </c>
      <c r="D77" s="6">
        <v>44402</v>
      </c>
      <c r="E77" s="1">
        <v>807025039</v>
      </c>
      <c r="F77" s="6">
        <v>44446</v>
      </c>
      <c r="G77" s="1">
        <v>5498</v>
      </c>
      <c r="H77" s="1">
        <v>109.28</v>
      </c>
      <c r="I77" s="1">
        <v>600821.43999999994</v>
      </c>
      <c r="J77" s="1">
        <v>35.840000000000003</v>
      </c>
      <c r="K77" s="1">
        <v>197048.32000000001</v>
      </c>
      <c r="L77" s="1">
        <v>403773.12</v>
      </c>
      <c r="Q77" s="27"/>
    </row>
    <row r="78" spans="1:17" hidden="1" x14ac:dyDescent="0.3">
      <c r="A78" s="7" t="s">
        <v>37</v>
      </c>
      <c r="B78" s="7" t="s">
        <v>55</v>
      </c>
      <c r="C78" s="1" t="s">
        <v>49</v>
      </c>
      <c r="D78" s="6">
        <v>43397</v>
      </c>
      <c r="E78" s="1">
        <v>166460740</v>
      </c>
      <c r="F78" s="6">
        <v>43421</v>
      </c>
      <c r="G78" s="1">
        <v>8287</v>
      </c>
      <c r="H78" s="1">
        <v>651.21</v>
      </c>
      <c r="I78" s="1">
        <v>5396577.2699999996</v>
      </c>
      <c r="J78" s="1">
        <v>524.96</v>
      </c>
      <c r="K78" s="1">
        <v>4350343.5199999996</v>
      </c>
      <c r="L78" s="1">
        <v>1046233.75</v>
      </c>
      <c r="Q78" s="27"/>
    </row>
    <row r="79" spans="1:17" hidden="1" x14ac:dyDescent="0.3">
      <c r="A79" s="7" t="s">
        <v>37</v>
      </c>
      <c r="B79" s="7" t="s">
        <v>55</v>
      </c>
      <c r="C79" s="1" t="s">
        <v>43</v>
      </c>
      <c r="D79" s="6">
        <v>44311</v>
      </c>
      <c r="E79" s="1">
        <v>610425555</v>
      </c>
      <c r="F79" s="6">
        <v>44344</v>
      </c>
      <c r="G79" s="1">
        <v>7342</v>
      </c>
      <c r="H79" s="1">
        <v>109.28</v>
      </c>
      <c r="I79" s="1">
        <v>802333.76</v>
      </c>
      <c r="J79" s="1">
        <v>35.840000000000003</v>
      </c>
      <c r="K79" s="1">
        <v>263137.28000000003</v>
      </c>
      <c r="L79" s="1">
        <v>539196.48</v>
      </c>
      <c r="Q79" s="27"/>
    </row>
    <row r="80" spans="1:17" hidden="1" x14ac:dyDescent="0.3">
      <c r="A80" s="7" t="s">
        <v>34</v>
      </c>
      <c r="B80" s="7" t="s">
        <v>51</v>
      </c>
      <c r="C80" s="1" t="s">
        <v>49</v>
      </c>
      <c r="D80" s="6">
        <v>43944</v>
      </c>
      <c r="E80" s="1">
        <v>462405812</v>
      </c>
      <c r="F80" s="6">
        <v>43971</v>
      </c>
      <c r="G80" s="1">
        <v>5010</v>
      </c>
      <c r="H80" s="1">
        <v>651.21</v>
      </c>
      <c r="I80" s="1">
        <v>3262562.1</v>
      </c>
      <c r="J80" s="1">
        <v>524.96</v>
      </c>
      <c r="K80" s="1">
        <v>2630049.6</v>
      </c>
      <c r="L80" s="1">
        <v>632512.5</v>
      </c>
      <c r="Q80" s="27"/>
    </row>
    <row r="81" spans="1:17" hidden="1" x14ac:dyDescent="0.3">
      <c r="A81" s="7" t="s">
        <v>37</v>
      </c>
      <c r="B81" s="7" t="s">
        <v>42</v>
      </c>
      <c r="C81" s="1" t="s">
        <v>41</v>
      </c>
      <c r="D81" s="6">
        <v>44422</v>
      </c>
      <c r="E81" s="1">
        <v>816200339</v>
      </c>
      <c r="F81" s="6">
        <v>44469</v>
      </c>
      <c r="G81" s="1">
        <v>673</v>
      </c>
      <c r="H81" s="1">
        <v>9.33</v>
      </c>
      <c r="I81" s="1">
        <v>6279.09</v>
      </c>
      <c r="J81" s="1">
        <v>6.92</v>
      </c>
      <c r="K81" s="1">
        <v>4657.16</v>
      </c>
      <c r="L81" s="1">
        <v>1621.93</v>
      </c>
      <c r="Q81" s="27"/>
    </row>
    <row r="82" spans="1:17" hidden="1" x14ac:dyDescent="0.3">
      <c r="A82" s="7" t="s">
        <v>40</v>
      </c>
      <c r="B82" s="8" t="s">
        <v>39</v>
      </c>
      <c r="C82" s="1" t="s">
        <v>45</v>
      </c>
      <c r="D82" s="6">
        <v>43246</v>
      </c>
      <c r="E82" s="1">
        <v>585920464</v>
      </c>
      <c r="F82" s="6">
        <v>43296</v>
      </c>
      <c r="G82" s="1">
        <v>5741</v>
      </c>
      <c r="H82" s="1">
        <v>47.45</v>
      </c>
      <c r="I82" s="1">
        <v>272410.45</v>
      </c>
      <c r="J82" s="1">
        <v>31.79</v>
      </c>
      <c r="K82" s="1">
        <v>182506.39</v>
      </c>
      <c r="L82" s="1">
        <v>89904.06</v>
      </c>
      <c r="Q82" s="27"/>
    </row>
    <row r="83" spans="1:17" hidden="1" x14ac:dyDescent="0.3">
      <c r="A83" s="7" t="s">
        <v>40</v>
      </c>
      <c r="B83" s="8" t="s">
        <v>39</v>
      </c>
      <c r="C83" s="1" t="s">
        <v>54</v>
      </c>
      <c r="D83" s="6">
        <v>44336</v>
      </c>
      <c r="E83" s="1">
        <v>555990016</v>
      </c>
      <c r="F83" s="6">
        <v>44364</v>
      </c>
      <c r="G83" s="1">
        <v>8656</v>
      </c>
      <c r="H83" s="1">
        <v>205.7</v>
      </c>
      <c r="I83" s="1">
        <v>1780539.2</v>
      </c>
      <c r="J83" s="1">
        <v>117.11</v>
      </c>
      <c r="K83" s="1">
        <v>1013704.16</v>
      </c>
      <c r="L83" s="1">
        <v>766835.04</v>
      </c>
      <c r="Q83" s="27"/>
    </row>
    <row r="84" spans="1:17" x14ac:dyDescent="0.3">
      <c r="A84" s="7" t="s">
        <v>34</v>
      </c>
      <c r="B84" s="7" t="s">
        <v>33</v>
      </c>
      <c r="C84" s="1" t="s">
        <v>48</v>
      </c>
      <c r="D84" s="6">
        <v>44017</v>
      </c>
      <c r="E84" s="1">
        <v>231145322</v>
      </c>
      <c r="F84" s="6">
        <v>44059</v>
      </c>
      <c r="G84" s="1">
        <v>9892</v>
      </c>
      <c r="H84" s="1">
        <v>437.2</v>
      </c>
      <c r="I84" s="1">
        <v>4324782.4000000004</v>
      </c>
      <c r="J84" s="1">
        <v>263.33</v>
      </c>
      <c r="K84" s="1">
        <v>2604860.36</v>
      </c>
      <c r="L84" s="1">
        <v>1719922.04</v>
      </c>
      <c r="Q84" s="27"/>
    </row>
    <row r="85" spans="1:17" hidden="1" x14ac:dyDescent="0.3">
      <c r="A85" s="7" t="s">
        <v>40</v>
      </c>
      <c r="B85" s="7" t="s">
        <v>44</v>
      </c>
      <c r="C85" s="1" t="s">
        <v>32</v>
      </c>
      <c r="D85" s="6">
        <v>44141</v>
      </c>
      <c r="E85" s="1">
        <v>986435210</v>
      </c>
      <c r="F85" s="6">
        <v>44177</v>
      </c>
      <c r="G85" s="1">
        <v>6954</v>
      </c>
      <c r="H85" s="1">
        <v>668.27</v>
      </c>
      <c r="I85" s="1">
        <v>4647149.58</v>
      </c>
      <c r="J85" s="1">
        <v>502.54</v>
      </c>
      <c r="K85" s="1">
        <v>3494663.16</v>
      </c>
      <c r="L85" s="1">
        <v>1152486.42</v>
      </c>
      <c r="Q85" s="27"/>
    </row>
    <row r="86" spans="1:17" hidden="1" x14ac:dyDescent="0.3">
      <c r="A86" s="7" t="s">
        <v>34</v>
      </c>
      <c r="B86" s="7" t="s">
        <v>53</v>
      </c>
      <c r="C86" s="1" t="s">
        <v>45</v>
      </c>
      <c r="D86" s="6">
        <v>44132</v>
      </c>
      <c r="E86" s="1">
        <v>217221009</v>
      </c>
      <c r="F86" s="6">
        <v>44150</v>
      </c>
      <c r="G86" s="1">
        <v>9379</v>
      </c>
      <c r="H86" s="1">
        <v>47.45</v>
      </c>
      <c r="I86" s="1">
        <v>445033.55</v>
      </c>
      <c r="J86" s="1">
        <v>31.79</v>
      </c>
      <c r="K86" s="1">
        <v>298158.40999999997</v>
      </c>
      <c r="L86" s="1">
        <v>146875.14000000001</v>
      </c>
      <c r="Q86" s="27"/>
    </row>
    <row r="87" spans="1:17" hidden="1" x14ac:dyDescent="0.3">
      <c r="A87" s="7" t="s">
        <v>34</v>
      </c>
      <c r="B87" s="7" t="s">
        <v>53</v>
      </c>
      <c r="C87" s="1" t="s">
        <v>38</v>
      </c>
      <c r="D87" s="6">
        <v>43358</v>
      </c>
      <c r="E87" s="1">
        <v>789176547</v>
      </c>
      <c r="F87" s="6">
        <v>43396</v>
      </c>
      <c r="G87" s="1">
        <v>3732</v>
      </c>
      <c r="H87" s="1">
        <v>154.06</v>
      </c>
      <c r="I87" s="1">
        <v>574951.92000000004</v>
      </c>
      <c r="J87" s="1">
        <v>90.93</v>
      </c>
      <c r="K87" s="1">
        <v>339350.76</v>
      </c>
      <c r="L87" s="1">
        <v>235601.16</v>
      </c>
      <c r="Q87" s="27"/>
    </row>
    <row r="88" spans="1:17" hidden="1" x14ac:dyDescent="0.3">
      <c r="A88" s="7" t="s">
        <v>37</v>
      </c>
      <c r="B88" s="7" t="s">
        <v>36</v>
      </c>
      <c r="C88" s="1" t="s">
        <v>50</v>
      </c>
      <c r="D88" s="6">
        <v>43614</v>
      </c>
      <c r="E88" s="1">
        <v>688288152</v>
      </c>
      <c r="F88" s="6">
        <v>43618</v>
      </c>
      <c r="G88" s="1">
        <v>8614</v>
      </c>
      <c r="H88" s="1">
        <v>255.28</v>
      </c>
      <c r="I88" s="1">
        <v>2198981.92</v>
      </c>
      <c r="J88" s="1">
        <v>159.41999999999999</v>
      </c>
      <c r="K88" s="1">
        <v>1373243.88</v>
      </c>
      <c r="L88" s="1">
        <v>825738.04</v>
      </c>
      <c r="Q88" s="27"/>
    </row>
    <row r="89" spans="1:17" hidden="1" x14ac:dyDescent="0.3">
      <c r="A89" s="7" t="s">
        <v>37</v>
      </c>
      <c r="B89" s="7" t="s">
        <v>36</v>
      </c>
      <c r="C89" s="1" t="s">
        <v>48</v>
      </c>
      <c r="D89" s="6">
        <v>44032</v>
      </c>
      <c r="E89" s="1">
        <v>670854651</v>
      </c>
      <c r="F89" s="6">
        <v>44050</v>
      </c>
      <c r="G89" s="1">
        <v>9654</v>
      </c>
      <c r="H89" s="1">
        <v>437.2</v>
      </c>
      <c r="I89" s="1">
        <v>4220728.8</v>
      </c>
      <c r="J89" s="1">
        <v>263.33</v>
      </c>
      <c r="K89" s="1">
        <v>2542187.8199999998</v>
      </c>
      <c r="L89" s="1">
        <v>1678540.98</v>
      </c>
      <c r="Q89" s="27"/>
    </row>
    <row r="90" spans="1:17" hidden="1" x14ac:dyDescent="0.3">
      <c r="A90" s="7" t="s">
        <v>40</v>
      </c>
      <c r="B90" s="8" t="s">
        <v>39</v>
      </c>
      <c r="C90" s="1" t="s">
        <v>32</v>
      </c>
      <c r="D90" s="6">
        <v>43759</v>
      </c>
      <c r="E90" s="1">
        <v>213487374</v>
      </c>
      <c r="F90" s="6">
        <v>43799</v>
      </c>
      <c r="G90" s="1">
        <v>4513</v>
      </c>
      <c r="H90" s="1">
        <v>668.27</v>
      </c>
      <c r="I90" s="1">
        <v>3015902.51</v>
      </c>
      <c r="J90" s="1">
        <v>502.54</v>
      </c>
      <c r="K90" s="1">
        <v>2267963.02</v>
      </c>
      <c r="L90" s="1">
        <v>747939.49</v>
      </c>
      <c r="Q90" s="27"/>
    </row>
    <row r="91" spans="1:17" hidden="1" x14ac:dyDescent="0.3">
      <c r="A91" s="7" t="s">
        <v>34</v>
      </c>
      <c r="B91" s="7" t="s">
        <v>53</v>
      </c>
      <c r="C91" s="1" t="s">
        <v>43</v>
      </c>
      <c r="D91" s="6">
        <v>43726</v>
      </c>
      <c r="E91" s="1">
        <v>663110148</v>
      </c>
      <c r="F91" s="6">
        <v>43746</v>
      </c>
      <c r="G91" s="1">
        <v>7884</v>
      </c>
      <c r="H91" s="1">
        <v>109.28</v>
      </c>
      <c r="I91" s="1">
        <v>861563.52</v>
      </c>
      <c r="J91" s="1">
        <v>35.840000000000003</v>
      </c>
      <c r="K91" s="1">
        <v>282562.56</v>
      </c>
      <c r="L91" s="1">
        <v>579000.96</v>
      </c>
      <c r="Q91" s="27"/>
    </row>
    <row r="92" spans="1:17" hidden="1" x14ac:dyDescent="0.3">
      <c r="A92" s="7" t="s">
        <v>40</v>
      </c>
      <c r="B92" s="7" t="s">
        <v>44</v>
      </c>
      <c r="C92" s="1" t="s">
        <v>48</v>
      </c>
      <c r="D92" s="6">
        <v>44515</v>
      </c>
      <c r="E92" s="1">
        <v>286959302</v>
      </c>
      <c r="F92" s="6">
        <v>44538</v>
      </c>
      <c r="G92" s="1">
        <v>6489</v>
      </c>
      <c r="H92" s="1">
        <v>437.2</v>
      </c>
      <c r="I92" s="1">
        <v>2836990.8</v>
      </c>
      <c r="J92" s="1">
        <v>263.33</v>
      </c>
      <c r="K92" s="1">
        <v>1708748.37</v>
      </c>
      <c r="L92" s="1">
        <v>1128242.43</v>
      </c>
      <c r="Q92" s="27"/>
    </row>
    <row r="93" spans="1:17" x14ac:dyDescent="0.3">
      <c r="A93" s="7" t="s">
        <v>34</v>
      </c>
      <c r="B93" s="7" t="s">
        <v>33</v>
      </c>
      <c r="C93" s="1" t="s">
        <v>52</v>
      </c>
      <c r="D93" s="6">
        <v>43104</v>
      </c>
      <c r="E93" s="1">
        <v>122583663</v>
      </c>
      <c r="F93" s="6">
        <v>43105</v>
      </c>
      <c r="G93" s="1">
        <v>4085</v>
      </c>
      <c r="H93" s="1">
        <v>152.58000000000001</v>
      </c>
      <c r="I93" s="1">
        <v>623289.30000000005</v>
      </c>
      <c r="J93" s="1">
        <v>97.44</v>
      </c>
      <c r="K93" s="1">
        <v>398042.4</v>
      </c>
      <c r="L93" s="1">
        <v>225246.9</v>
      </c>
      <c r="Q93" s="27"/>
    </row>
    <row r="94" spans="1:17" hidden="1" x14ac:dyDescent="0.3">
      <c r="A94" s="7" t="s">
        <v>34</v>
      </c>
      <c r="B94" s="7" t="s">
        <v>51</v>
      </c>
      <c r="C94" s="1" t="s">
        <v>38</v>
      </c>
      <c r="D94" s="6">
        <v>43542</v>
      </c>
      <c r="E94" s="1">
        <v>827844560</v>
      </c>
      <c r="F94" s="6">
        <v>43562</v>
      </c>
      <c r="G94" s="1">
        <v>6457</v>
      </c>
      <c r="H94" s="1">
        <v>154.06</v>
      </c>
      <c r="I94" s="1">
        <v>994765.42</v>
      </c>
      <c r="J94" s="1">
        <v>90.93</v>
      </c>
      <c r="K94" s="1">
        <v>587135.01</v>
      </c>
      <c r="L94" s="1">
        <v>407630.41</v>
      </c>
      <c r="Q94" s="27"/>
    </row>
    <row r="95" spans="1:17" hidden="1" x14ac:dyDescent="0.3">
      <c r="A95" s="7" t="s">
        <v>40</v>
      </c>
      <c r="B95" s="7" t="s">
        <v>44</v>
      </c>
      <c r="C95" s="1" t="s">
        <v>35</v>
      </c>
      <c r="D95" s="6">
        <v>43513</v>
      </c>
      <c r="E95" s="1">
        <v>430915820</v>
      </c>
      <c r="F95" s="6">
        <v>43544</v>
      </c>
      <c r="G95" s="1">
        <v>6422</v>
      </c>
      <c r="H95" s="1">
        <v>81.73</v>
      </c>
      <c r="I95" s="1">
        <v>524870.06000000006</v>
      </c>
      <c r="J95" s="1">
        <v>56.67</v>
      </c>
      <c r="K95" s="1">
        <v>363934.74</v>
      </c>
      <c r="L95" s="1">
        <v>160935.32</v>
      </c>
      <c r="Q95" s="27"/>
    </row>
    <row r="96" spans="1:17" x14ac:dyDescent="0.3">
      <c r="A96" s="7" t="s">
        <v>34</v>
      </c>
      <c r="B96" s="7" t="s">
        <v>33</v>
      </c>
      <c r="C96" s="1" t="s">
        <v>45</v>
      </c>
      <c r="D96" s="6">
        <v>43116</v>
      </c>
      <c r="E96" s="1">
        <v>180283772</v>
      </c>
      <c r="F96" s="6">
        <v>43121</v>
      </c>
      <c r="G96" s="1">
        <v>8829</v>
      </c>
      <c r="H96" s="1">
        <v>47.45</v>
      </c>
      <c r="I96" s="1">
        <v>418936.05</v>
      </c>
      <c r="J96" s="1">
        <v>31.79</v>
      </c>
      <c r="K96" s="1">
        <v>280673.90999999997</v>
      </c>
      <c r="L96" s="1">
        <v>138262.14000000001</v>
      </c>
      <c r="Q96" s="27"/>
    </row>
    <row r="97" spans="1:17" hidden="1" x14ac:dyDescent="0.3">
      <c r="A97" s="7" t="s">
        <v>47</v>
      </c>
      <c r="B97" s="7" t="s">
        <v>46</v>
      </c>
      <c r="C97" s="1" t="s">
        <v>50</v>
      </c>
      <c r="D97" s="6">
        <v>43864</v>
      </c>
      <c r="E97" s="1">
        <v>494747245</v>
      </c>
      <c r="F97" s="6">
        <v>43910</v>
      </c>
      <c r="G97" s="1">
        <v>5559</v>
      </c>
      <c r="H97" s="1">
        <v>255.28</v>
      </c>
      <c r="I97" s="1">
        <v>1419101.52</v>
      </c>
      <c r="J97" s="1">
        <v>159.41999999999999</v>
      </c>
      <c r="K97" s="1">
        <v>886215.78</v>
      </c>
      <c r="L97" s="1">
        <v>532885.74</v>
      </c>
      <c r="Q97" s="27"/>
    </row>
    <row r="98" spans="1:17" hidden="1" x14ac:dyDescent="0.3">
      <c r="A98" s="7" t="s">
        <v>40</v>
      </c>
      <c r="B98" s="7" t="s">
        <v>44</v>
      </c>
      <c r="C98" s="1" t="s">
        <v>41</v>
      </c>
      <c r="D98" s="6">
        <v>43585</v>
      </c>
      <c r="E98" s="1">
        <v>513417565</v>
      </c>
      <c r="F98" s="6">
        <v>43603</v>
      </c>
      <c r="G98" s="1">
        <v>522</v>
      </c>
      <c r="H98" s="1">
        <v>9.33</v>
      </c>
      <c r="I98" s="1">
        <v>4870.26</v>
      </c>
      <c r="J98" s="1">
        <v>6.92</v>
      </c>
      <c r="K98" s="1">
        <v>3612.24</v>
      </c>
      <c r="L98" s="1">
        <v>1258.02</v>
      </c>
      <c r="Q98" s="27"/>
    </row>
    <row r="99" spans="1:17" hidden="1" x14ac:dyDescent="0.3">
      <c r="A99" s="7" t="s">
        <v>47</v>
      </c>
      <c r="B99" s="7" t="s">
        <v>46</v>
      </c>
      <c r="C99" s="1" t="s">
        <v>45</v>
      </c>
      <c r="D99" s="6">
        <v>44492</v>
      </c>
      <c r="E99" s="1">
        <v>345718562</v>
      </c>
      <c r="F99" s="6">
        <v>44525</v>
      </c>
      <c r="G99" s="1">
        <v>4660</v>
      </c>
      <c r="H99" s="1">
        <v>47.45</v>
      </c>
      <c r="I99" s="1">
        <v>221117</v>
      </c>
      <c r="J99" s="1">
        <v>31.79</v>
      </c>
      <c r="K99" s="1">
        <v>148141.4</v>
      </c>
      <c r="L99" s="1">
        <v>72975.600000000006</v>
      </c>
      <c r="Q99" s="27"/>
    </row>
    <row r="100" spans="1:17" hidden="1" x14ac:dyDescent="0.3">
      <c r="A100" s="7" t="s">
        <v>40</v>
      </c>
      <c r="B100" s="7" t="s">
        <v>44</v>
      </c>
      <c r="C100" s="1" t="s">
        <v>49</v>
      </c>
      <c r="D100" s="6">
        <v>44536</v>
      </c>
      <c r="E100" s="1">
        <v>621386563</v>
      </c>
      <c r="F100" s="6">
        <v>44544</v>
      </c>
      <c r="G100" s="1">
        <v>948</v>
      </c>
      <c r="H100" s="1">
        <v>651.21</v>
      </c>
      <c r="I100" s="1">
        <v>617347.07999999996</v>
      </c>
      <c r="J100" s="1">
        <v>524.96</v>
      </c>
      <c r="K100" s="1">
        <v>497662.08</v>
      </c>
      <c r="L100" s="1">
        <v>119685</v>
      </c>
      <c r="Q100" s="27"/>
    </row>
    <row r="101" spans="1:17" x14ac:dyDescent="0.3">
      <c r="A101" s="7" t="s">
        <v>34</v>
      </c>
      <c r="B101" s="7" t="s">
        <v>33</v>
      </c>
      <c r="C101" s="1" t="s">
        <v>45</v>
      </c>
      <c r="D101" s="6">
        <v>44019</v>
      </c>
      <c r="E101" s="1">
        <v>240470397</v>
      </c>
      <c r="F101" s="6">
        <v>44023</v>
      </c>
      <c r="G101" s="1">
        <v>9389</v>
      </c>
      <c r="H101" s="1">
        <v>47.45</v>
      </c>
      <c r="I101" s="1">
        <v>445508.05</v>
      </c>
      <c r="J101" s="1">
        <v>31.79</v>
      </c>
      <c r="K101" s="1">
        <v>298476.31</v>
      </c>
      <c r="L101" s="1">
        <v>147031.74</v>
      </c>
      <c r="Q101" s="27"/>
    </row>
    <row r="102" spans="1:17" hidden="1" x14ac:dyDescent="0.3">
      <c r="A102" s="7" t="s">
        <v>40</v>
      </c>
      <c r="B102" s="7" t="s">
        <v>44</v>
      </c>
      <c r="C102" s="1" t="s">
        <v>49</v>
      </c>
      <c r="D102" s="6">
        <v>43629</v>
      </c>
      <c r="E102" s="1">
        <v>423331391</v>
      </c>
      <c r="F102" s="6">
        <v>43670</v>
      </c>
      <c r="G102" s="1">
        <v>2021</v>
      </c>
      <c r="H102" s="1">
        <v>651.21</v>
      </c>
      <c r="I102" s="1">
        <v>1316095.4099999999</v>
      </c>
      <c r="J102" s="1">
        <v>524.96</v>
      </c>
      <c r="K102" s="1">
        <v>1060944.1599999999</v>
      </c>
      <c r="L102" s="1">
        <v>255151.25</v>
      </c>
      <c r="Q102" s="27"/>
    </row>
    <row r="103" spans="1:17" hidden="1" x14ac:dyDescent="0.3">
      <c r="A103" s="7" t="s">
        <v>40</v>
      </c>
      <c r="B103" s="8" t="s">
        <v>39</v>
      </c>
      <c r="C103" s="1" t="s">
        <v>48</v>
      </c>
      <c r="D103" s="6">
        <v>43430</v>
      </c>
      <c r="E103" s="1">
        <v>660643374</v>
      </c>
      <c r="F103" s="6">
        <v>43459</v>
      </c>
      <c r="G103" s="1">
        <v>7910</v>
      </c>
      <c r="H103" s="1">
        <v>437.2</v>
      </c>
      <c r="I103" s="1">
        <v>3458252</v>
      </c>
      <c r="J103" s="1">
        <v>263.33</v>
      </c>
      <c r="K103" s="1">
        <v>2082940.3</v>
      </c>
      <c r="L103" s="1">
        <v>1375311.7</v>
      </c>
      <c r="Q103" s="27"/>
    </row>
    <row r="104" spans="1:17" hidden="1" x14ac:dyDescent="0.3">
      <c r="A104" s="7" t="s">
        <v>47</v>
      </c>
      <c r="B104" s="7" t="s">
        <v>46</v>
      </c>
      <c r="C104" s="1" t="s">
        <v>45</v>
      </c>
      <c r="D104" s="6">
        <v>43139</v>
      </c>
      <c r="E104" s="1">
        <v>963392674</v>
      </c>
      <c r="F104" s="6">
        <v>43180</v>
      </c>
      <c r="G104" s="1">
        <v>8156</v>
      </c>
      <c r="H104" s="1">
        <v>47.45</v>
      </c>
      <c r="I104" s="1">
        <v>387002.2</v>
      </c>
      <c r="J104" s="1">
        <v>31.79</v>
      </c>
      <c r="K104" s="1">
        <v>259279.24</v>
      </c>
      <c r="L104" s="1">
        <v>127722.96</v>
      </c>
      <c r="Q104" s="27"/>
    </row>
    <row r="105" spans="1:17" hidden="1" x14ac:dyDescent="0.3">
      <c r="A105" s="7" t="s">
        <v>40</v>
      </c>
      <c r="B105" s="7" t="s">
        <v>44</v>
      </c>
      <c r="C105" s="1" t="s">
        <v>43</v>
      </c>
      <c r="D105" s="6">
        <v>43307</v>
      </c>
      <c r="E105" s="1">
        <v>512878119</v>
      </c>
      <c r="F105" s="6">
        <v>43346</v>
      </c>
      <c r="G105" s="1">
        <v>888</v>
      </c>
      <c r="H105" s="1">
        <v>109.28</v>
      </c>
      <c r="I105" s="1">
        <v>97040.639999999999</v>
      </c>
      <c r="J105" s="1">
        <v>35.840000000000003</v>
      </c>
      <c r="K105" s="1">
        <v>31825.919999999998</v>
      </c>
      <c r="L105" s="1">
        <v>65214.720000000001</v>
      </c>
      <c r="Q105" s="27"/>
    </row>
    <row r="106" spans="1:17" hidden="1" x14ac:dyDescent="0.3">
      <c r="A106" s="7" t="s">
        <v>37</v>
      </c>
      <c r="B106" s="7" t="s">
        <v>42</v>
      </c>
      <c r="C106" s="1" t="s">
        <v>41</v>
      </c>
      <c r="D106" s="6">
        <v>43415</v>
      </c>
      <c r="E106" s="1">
        <v>810711038</v>
      </c>
      <c r="F106" s="6">
        <v>43462</v>
      </c>
      <c r="G106" s="1">
        <v>6267</v>
      </c>
      <c r="H106" s="1">
        <v>9.33</v>
      </c>
      <c r="I106" s="1">
        <v>58471.11</v>
      </c>
      <c r="J106" s="1">
        <v>6.92</v>
      </c>
      <c r="K106" s="1">
        <v>43367.64</v>
      </c>
      <c r="L106" s="1">
        <v>15103.47</v>
      </c>
      <c r="Q106" s="27"/>
    </row>
    <row r="107" spans="1:17" hidden="1" x14ac:dyDescent="0.3">
      <c r="A107" s="7" t="s">
        <v>40</v>
      </c>
      <c r="B107" s="8" t="s">
        <v>39</v>
      </c>
      <c r="C107" s="1" t="s">
        <v>38</v>
      </c>
      <c r="D107" s="6">
        <v>44348</v>
      </c>
      <c r="E107" s="1">
        <v>728815257</v>
      </c>
      <c r="F107" s="6">
        <v>44376</v>
      </c>
      <c r="G107" s="1">
        <v>1485</v>
      </c>
      <c r="H107" s="1">
        <v>154.06</v>
      </c>
      <c r="I107" s="1">
        <v>228779.1</v>
      </c>
      <c r="J107" s="1">
        <v>90.93</v>
      </c>
      <c r="K107" s="1">
        <v>135031.04999999999</v>
      </c>
      <c r="L107" s="1">
        <v>93748.05</v>
      </c>
      <c r="Q107" s="27"/>
    </row>
    <row r="108" spans="1:17" hidden="1" x14ac:dyDescent="0.3">
      <c r="A108" s="7" t="s">
        <v>37</v>
      </c>
      <c r="B108" s="7" t="s">
        <v>36</v>
      </c>
      <c r="C108" s="1" t="s">
        <v>35</v>
      </c>
      <c r="D108" s="6">
        <v>44407</v>
      </c>
      <c r="E108" s="1">
        <v>559427106</v>
      </c>
      <c r="F108" s="6">
        <v>44416</v>
      </c>
      <c r="G108" s="1">
        <v>5767</v>
      </c>
      <c r="H108" s="1">
        <v>81.73</v>
      </c>
      <c r="I108" s="1">
        <v>471336.91</v>
      </c>
      <c r="J108" s="1">
        <v>56.67</v>
      </c>
      <c r="K108" s="1">
        <v>326815.89</v>
      </c>
      <c r="L108" s="1">
        <v>144521.01999999999</v>
      </c>
      <c r="Q108" s="27"/>
    </row>
    <row r="109" spans="1:17" x14ac:dyDescent="0.3">
      <c r="A109" s="7" t="s">
        <v>34</v>
      </c>
      <c r="B109" s="7" t="s">
        <v>33</v>
      </c>
      <c r="C109" s="1" t="s">
        <v>32</v>
      </c>
      <c r="D109" s="6">
        <v>43506</v>
      </c>
      <c r="E109" s="1">
        <v>665095412</v>
      </c>
      <c r="F109" s="6">
        <v>43511</v>
      </c>
      <c r="G109" s="1">
        <v>5367</v>
      </c>
      <c r="H109" s="1">
        <v>668.27</v>
      </c>
      <c r="I109" s="1">
        <v>3586605.09</v>
      </c>
      <c r="J109" s="1">
        <v>502.54</v>
      </c>
      <c r="K109" s="1">
        <v>2697132.18</v>
      </c>
      <c r="L109" s="1">
        <v>889472.91</v>
      </c>
      <c r="Q109" s="27"/>
    </row>
    <row r="110" spans="1:17" x14ac:dyDescent="0.3">
      <c r="L110">
        <f>SUM(L36:L109)</f>
        <v>33532835.889999997</v>
      </c>
      <c r="Q110" s="27"/>
    </row>
    <row r="111" spans="1:17" x14ac:dyDescent="0.3">
      <c r="Q111" s="27"/>
    </row>
    <row r="112" spans="1:17" x14ac:dyDescent="0.3">
      <c r="Q112" s="27"/>
    </row>
    <row r="113" spans="17:17" x14ac:dyDescent="0.3">
      <c r="Q113" s="27"/>
    </row>
    <row r="114" spans="17:17" x14ac:dyDescent="0.3">
      <c r="Q114" s="27"/>
    </row>
    <row r="115" spans="17:17" x14ac:dyDescent="0.3">
      <c r="Q115" s="27"/>
    </row>
    <row r="116" spans="17:17" x14ac:dyDescent="0.3">
      <c r="Q116" s="27"/>
    </row>
    <row r="117" spans="17:17" x14ac:dyDescent="0.3">
      <c r="Q117" s="27"/>
    </row>
    <row r="118" spans="17:17" x14ac:dyDescent="0.3">
      <c r="Q118" s="27"/>
    </row>
    <row r="119" spans="17:17" x14ac:dyDescent="0.3">
      <c r="Q119" s="27"/>
    </row>
    <row r="120" spans="17:17" x14ac:dyDescent="0.3">
      <c r="Q120" s="27"/>
    </row>
    <row r="121" spans="17:17" x14ac:dyDescent="0.3">
      <c r="Q121" s="27"/>
    </row>
    <row r="122" spans="17:17" x14ac:dyDescent="0.3">
      <c r="Q122" s="27"/>
    </row>
    <row r="123" spans="17:17" x14ac:dyDescent="0.3">
      <c r="Q123" s="27"/>
    </row>
    <row r="124" spans="17:17" x14ac:dyDescent="0.3">
      <c r="Q124" s="27"/>
    </row>
    <row r="125" spans="17:17" x14ac:dyDescent="0.3">
      <c r="Q125" s="27"/>
    </row>
    <row r="126" spans="17:17" x14ac:dyDescent="0.3">
      <c r="Q126" s="27"/>
    </row>
    <row r="127" spans="17:17" x14ac:dyDescent="0.3">
      <c r="Q127" s="27"/>
    </row>
    <row r="128" spans="17:17" x14ac:dyDescent="0.3">
      <c r="Q128" s="27"/>
    </row>
    <row r="129" spans="17:17" x14ac:dyDescent="0.3">
      <c r="Q129" s="27"/>
    </row>
    <row r="130" spans="17:17" x14ac:dyDescent="0.3">
      <c r="Q130" s="27"/>
    </row>
    <row r="131" spans="17:17" x14ac:dyDescent="0.3">
      <c r="Q131" s="27"/>
    </row>
    <row r="132" spans="17:17" x14ac:dyDescent="0.3">
      <c r="Q132" s="27"/>
    </row>
    <row r="133" spans="17:17" x14ac:dyDescent="0.3">
      <c r="Q133" s="27"/>
    </row>
    <row r="134" spans="17:17" x14ac:dyDescent="0.3">
      <c r="Q134" s="27"/>
    </row>
    <row r="135" spans="17:17" x14ac:dyDescent="0.3">
      <c r="Q135" s="27"/>
    </row>
    <row r="136" spans="17:17" x14ac:dyDescent="0.3">
      <c r="Q136" s="27"/>
    </row>
    <row r="137" spans="17:17" x14ac:dyDescent="0.3">
      <c r="Q137" s="27"/>
    </row>
    <row r="138" spans="17:17" x14ac:dyDescent="0.3">
      <c r="Q138" s="27"/>
    </row>
    <row r="139" spans="17:17" x14ac:dyDescent="0.3">
      <c r="Q139" s="27"/>
    </row>
    <row r="140" spans="17:17" x14ac:dyDescent="0.3">
      <c r="Q140" s="27"/>
    </row>
    <row r="141" spans="17:17" x14ac:dyDescent="0.3">
      <c r="Q141" s="27"/>
    </row>
    <row r="142" spans="17:17" x14ac:dyDescent="0.3">
      <c r="Q142" s="27"/>
    </row>
    <row r="143" spans="17:17" x14ac:dyDescent="0.3">
      <c r="Q143" s="27"/>
    </row>
    <row r="144" spans="17:17" x14ac:dyDescent="0.3">
      <c r="Q144" s="27"/>
    </row>
    <row r="145" spans="17:17" x14ac:dyDescent="0.3">
      <c r="Q145" s="27"/>
    </row>
    <row r="146" spans="17:17" x14ac:dyDescent="0.3">
      <c r="Q146" s="27"/>
    </row>
    <row r="147" spans="17:17" x14ac:dyDescent="0.3">
      <c r="Q147" s="27"/>
    </row>
    <row r="148" spans="17:17" x14ac:dyDescent="0.3">
      <c r="Q148" s="27"/>
    </row>
    <row r="149" spans="17:17" x14ac:dyDescent="0.3">
      <c r="Q149" s="27"/>
    </row>
    <row r="150" spans="17:17" x14ac:dyDescent="0.3">
      <c r="Q150" s="27"/>
    </row>
    <row r="151" spans="17:17" x14ac:dyDescent="0.3">
      <c r="Q151" s="27"/>
    </row>
    <row r="152" spans="17:17" x14ac:dyDescent="0.3">
      <c r="Q152" s="27"/>
    </row>
    <row r="153" spans="17:17" x14ac:dyDescent="0.3">
      <c r="Q153" s="27"/>
    </row>
    <row r="154" spans="17:17" x14ac:dyDescent="0.3">
      <c r="Q154" s="27"/>
    </row>
    <row r="155" spans="17:17" x14ac:dyDescent="0.3">
      <c r="Q155" s="27"/>
    </row>
    <row r="156" spans="17:17" x14ac:dyDescent="0.3">
      <c r="Q156" s="27"/>
    </row>
    <row r="157" spans="17:17" x14ac:dyDescent="0.3">
      <c r="Q157" s="27"/>
    </row>
    <row r="158" spans="17:17" x14ac:dyDescent="0.3">
      <c r="Q158" s="27"/>
    </row>
    <row r="159" spans="17:17" x14ac:dyDescent="0.3">
      <c r="Q159" s="27"/>
    </row>
    <row r="160" spans="17:17" x14ac:dyDescent="0.3">
      <c r="Q160" s="27"/>
    </row>
    <row r="161" spans="17:17" x14ac:dyDescent="0.3">
      <c r="Q161" s="27"/>
    </row>
    <row r="162" spans="17:17" x14ac:dyDescent="0.3">
      <c r="Q162" s="27"/>
    </row>
    <row r="163" spans="17:17" x14ac:dyDescent="0.3">
      <c r="Q163" s="27"/>
    </row>
    <row r="164" spans="17:17" x14ac:dyDescent="0.3">
      <c r="Q164" s="27"/>
    </row>
    <row r="165" spans="17:17" x14ac:dyDescent="0.3">
      <c r="Q165" s="27"/>
    </row>
    <row r="166" spans="17:17" x14ac:dyDescent="0.3">
      <c r="Q166" s="27"/>
    </row>
    <row r="167" spans="17:17" x14ac:dyDescent="0.3">
      <c r="Q167" s="27"/>
    </row>
    <row r="168" spans="17:17" x14ac:dyDescent="0.3">
      <c r="Q168" s="27"/>
    </row>
    <row r="169" spans="17:17" x14ac:dyDescent="0.3">
      <c r="Q169" s="27"/>
    </row>
    <row r="170" spans="17:17" x14ac:dyDescent="0.3">
      <c r="Q170" s="27"/>
    </row>
    <row r="171" spans="17:17" x14ac:dyDescent="0.3">
      <c r="Q171" s="27"/>
    </row>
    <row r="172" spans="17:17" x14ac:dyDescent="0.3">
      <c r="Q172" s="27"/>
    </row>
    <row r="173" spans="17:17" x14ac:dyDescent="0.3">
      <c r="Q173" s="27"/>
    </row>
    <row r="174" spans="17:17" x14ac:dyDescent="0.3">
      <c r="Q174" s="27"/>
    </row>
    <row r="175" spans="17:17" x14ac:dyDescent="0.3">
      <c r="Q175" s="27"/>
    </row>
    <row r="176" spans="17:17" x14ac:dyDescent="0.3">
      <c r="Q176" s="27"/>
    </row>
    <row r="177" spans="17:17" x14ac:dyDescent="0.3">
      <c r="Q177" s="27"/>
    </row>
    <row r="178" spans="17:17" x14ac:dyDescent="0.3">
      <c r="Q178" s="27"/>
    </row>
    <row r="179" spans="17:17" x14ac:dyDescent="0.3">
      <c r="Q179" s="27"/>
    </row>
    <row r="180" spans="17:17" x14ac:dyDescent="0.3">
      <c r="Q180" s="27"/>
    </row>
    <row r="181" spans="17:17" x14ac:dyDescent="0.3">
      <c r="Q181" s="27"/>
    </row>
    <row r="182" spans="17:17" x14ac:dyDescent="0.3">
      <c r="Q182" s="27"/>
    </row>
    <row r="183" spans="17:17" x14ac:dyDescent="0.3">
      <c r="Q183" s="27"/>
    </row>
    <row r="184" spans="17:17" x14ac:dyDescent="0.3">
      <c r="Q184" s="27"/>
    </row>
    <row r="185" spans="17:17" x14ac:dyDescent="0.3">
      <c r="Q185" s="27"/>
    </row>
    <row r="186" spans="17:17" x14ac:dyDescent="0.3">
      <c r="Q186" s="27"/>
    </row>
    <row r="187" spans="17:17" x14ac:dyDescent="0.3">
      <c r="Q187" s="27"/>
    </row>
    <row r="188" spans="17:17" x14ac:dyDescent="0.3">
      <c r="Q188" s="27"/>
    </row>
    <row r="189" spans="17:17" x14ac:dyDescent="0.3">
      <c r="Q189" s="27"/>
    </row>
    <row r="190" spans="17:17" x14ac:dyDescent="0.3">
      <c r="Q190" s="27"/>
    </row>
    <row r="191" spans="17:17" x14ac:dyDescent="0.3">
      <c r="Q191" s="27"/>
    </row>
    <row r="192" spans="17:17" x14ac:dyDescent="0.3">
      <c r="Q192" s="27"/>
    </row>
    <row r="193" spans="17:17" x14ac:dyDescent="0.3">
      <c r="Q193" s="27"/>
    </row>
    <row r="194" spans="17:17" x14ac:dyDescent="0.3">
      <c r="Q194" s="27"/>
    </row>
    <row r="195" spans="17:17" x14ac:dyDescent="0.3">
      <c r="Q195" s="27"/>
    </row>
    <row r="196" spans="17:17" x14ac:dyDescent="0.3">
      <c r="Q196" s="27"/>
    </row>
    <row r="197" spans="17:17" x14ac:dyDescent="0.3">
      <c r="Q197" s="27"/>
    </row>
    <row r="198" spans="17:17" x14ac:dyDescent="0.3">
      <c r="Q198" s="27"/>
    </row>
    <row r="199" spans="17:17" x14ac:dyDescent="0.3">
      <c r="Q199" s="27"/>
    </row>
    <row r="200" spans="17:17" x14ac:dyDescent="0.3">
      <c r="Q200" s="27"/>
    </row>
    <row r="201" spans="17:17" x14ac:dyDescent="0.3">
      <c r="Q201" s="27"/>
    </row>
    <row r="202" spans="17:17" x14ac:dyDescent="0.3">
      <c r="Q202" s="27"/>
    </row>
    <row r="203" spans="17:17" x14ac:dyDescent="0.3">
      <c r="Q203" s="27"/>
    </row>
    <row r="204" spans="17:17" x14ac:dyDescent="0.3">
      <c r="Q204" s="27"/>
    </row>
  </sheetData>
  <autoFilter ref="A9:Q109" xr:uid="{2DA50E4A-D253-490E-B857-C6B5DD36FACC}">
    <filterColumn colId="0">
      <filters>
        <filter val="Northen"/>
      </filters>
    </filterColumn>
    <filterColumn colId="1">
      <filters>
        <filter val="Delhi"/>
      </filters>
    </filterColumn>
  </autoFilter>
  <mergeCells count="1">
    <mergeCell ref="K1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 sumIF</vt:lpstr>
      <vt:lpstr>Statisticals -Assignment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Basics</dc:title>
  <dc:subject>L-1</dc:subject>
  <dc:creator>ExcelByPradeep</dc:creator>
  <cp:lastModifiedBy>ankita80168@gmail.com</cp:lastModifiedBy>
  <dcterms:created xsi:type="dcterms:W3CDTF">2012-09-30T19:27:28Z</dcterms:created>
  <dcterms:modified xsi:type="dcterms:W3CDTF">2025-04-03T16:43:20Z</dcterms:modified>
</cp:coreProperties>
</file>