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5e03150c3fcf9818/Desktop/August 2024/HR Data Analysis/"/>
    </mc:Choice>
  </mc:AlternateContent>
  <xr:revisionPtr revIDLastSave="104" documentId="8_{2C4AD25A-7CA3-4985-9ECF-3AF3A023E3D7}" xr6:coauthVersionLast="47" xr6:coauthVersionMax="47" xr10:uidLastSave="{9B64A2AC-E3F3-4F1E-A26F-594D31437D69}"/>
  <bookViews>
    <workbookView xWindow="-108" yWindow="-108" windowWidth="23256" windowHeight="12456" activeTab="1" xr2:uid="{00000000-000D-0000-FFFF-FFFF00000000}"/>
  </bookViews>
  <sheets>
    <sheet name="HR Data " sheetId="1" r:id="rId1"/>
    <sheet name="Pivot Charts" sheetId="3" r:id="rId2"/>
    <sheet name="Dashboard" sheetId="4" r:id="rId3"/>
  </sheets>
  <definedNames>
    <definedName name="_xlnm._FilterDatabase" localSheetId="0" hidden="1">'HR Data '!$A$1:$R$501</definedName>
    <definedName name="_xlchart.v1.0" hidden="1">'Pivot Charts'!$D$42:$D$48</definedName>
    <definedName name="_xlchart.v1.1" hidden="1">'Pivot Charts'!$E$42:$E$48</definedName>
    <definedName name="Slicer_Department">#N/A</definedName>
    <definedName name="Slicer_Hire_Type">#N/A</definedName>
    <definedName name="Slicer_Promotion_Eligible">#N/A</definedName>
    <definedName name="Slicer_Qualification">#N/A</definedName>
    <definedName name="Slicer_Years__Hire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 i="3" l="1"/>
  <c r="E43" i="3" s="1"/>
  <c r="D44" i="3"/>
  <c r="E44" i="3" s="1"/>
  <c r="D45" i="3"/>
  <c r="E45" i="3" s="1"/>
  <c r="D46" i="3"/>
  <c r="E46" i="3" s="1"/>
  <c r="D47" i="3"/>
  <c r="E47" i="3" s="1"/>
  <c r="D48" i="3"/>
  <c r="E48" i="3" s="1"/>
  <c r="D42" i="3"/>
  <c r="E42" i="3" s="1"/>
  <c r="H76" i="3"/>
  <c r="G61" i="3"/>
  <c r="G62" i="3"/>
  <c r="G63" i="3"/>
  <c r="G64" i="3"/>
  <c r="G65" i="3"/>
  <c r="G66" i="3"/>
  <c r="G60" i="3"/>
  <c r="F61" i="3"/>
  <c r="F62" i="3"/>
  <c r="F63" i="3"/>
  <c r="F64" i="3"/>
  <c r="F65" i="3"/>
  <c r="F66" i="3"/>
  <c r="F60" i="3"/>
  <c r="B81" i="3"/>
  <c r="K60" i="3"/>
  <c r="J60" i="3"/>
  <c r="E70" i="3"/>
  <c r="I60" i="3"/>
  <c r="E71" i="3" l="1"/>
  <c r="E73" i="3" s="1"/>
  <c r="H70" i="3" s="1"/>
  <c r="E77" i="3" s="1"/>
  <c r="E79" i="3" s="1"/>
</calcChain>
</file>

<file path=xl/sharedStrings.xml><?xml version="1.0" encoding="utf-8"?>
<sst xmlns="http://schemas.openxmlformats.org/spreadsheetml/2006/main" count="4121" uniqueCount="577">
  <si>
    <t>Full Name</t>
  </si>
  <si>
    <t>Gender</t>
  </si>
  <si>
    <t>Hire Date</t>
  </si>
  <si>
    <t>Status</t>
  </si>
  <si>
    <t>Hire Type</t>
  </si>
  <si>
    <t>Department</t>
  </si>
  <si>
    <t>Category</t>
  </si>
  <si>
    <t>Qualification</t>
  </si>
  <si>
    <t>Salary</t>
  </si>
  <si>
    <t>Bonus</t>
  </si>
  <si>
    <t>Over time</t>
  </si>
  <si>
    <t>Sick leaves</t>
  </si>
  <si>
    <t>Rating - Performance</t>
  </si>
  <si>
    <t>Rating - Behaviour</t>
  </si>
  <si>
    <t>Rating - Innovation</t>
  </si>
  <si>
    <t>Rating - Colleagues</t>
  </si>
  <si>
    <t>Average Rating</t>
  </si>
  <si>
    <t>Promotion Eligible</t>
  </si>
  <si>
    <t>Christopher Norris</t>
  </si>
  <si>
    <t>Female</t>
  </si>
  <si>
    <t>Full-time</t>
  </si>
  <si>
    <t>IT</t>
  </si>
  <si>
    <t>Senior</t>
  </si>
  <si>
    <t>Master's Degree</t>
  </si>
  <si>
    <t>No</t>
  </si>
  <si>
    <t>Chad Munoz</t>
  </si>
  <si>
    <t>Male</t>
  </si>
  <si>
    <t>Active</t>
  </si>
  <si>
    <t>Contract</t>
  </si>
  <si>
    <t>Marketing</t>
  </si>
  <si>
    <t>Mid-level</t>
  </si>
  <si>
    <t>PhD</t>
  </si>
  <si>
    <t>Jason Carter</t>
  </si>
  <si>
    <t>Non-binary</t>
  </si>
  <si>
    <t>Part-time</t>
  </si>
  <si>
    <t>Sales</t>
  </si>
  <si>
    <t>Marco Watkins</t>
  </si>
  <si>
    <t>High School Diploma</t>
  </si>
  <si>
    <t>Nicole Griffin</t>
  </si>
  <si>
    <t>Back Office</t>
  </si>
  <si>
    <t>Jeffrey Williams</t>
  </si>
  <si>
    <t>Heather Shepard</t>
  </si>
  <si>
    <t>Junior</t>
  </si>
  <si>
    <t>Aaron Ward</t>
  </si>
  <si>
    <t>Bachelor's Degree</t>
  </si>
  <si>
    <t>Jamie Evans</t>
  </si>
  <si>
    <t>Victoria Chambers</t>
  </si>
  <si>
    <t>Finance</t>
  </si>
  <si>
    <t>Robert Howell</t>
  </si>
  <si>
    <t>Robert Heath</t>
  </si>
  <si>
    <t>HR</t>
  </si>
  <si>
    <t>Victor Tran</t>
  </si>
  <si>
    <t>Yes</t>
  </si>
  <si>
    <t>Jessica Walsh</t>
  </si>
  <si>
    <t>Jasmine Mcdowell</t>
  </si>
  <si>
    <t>Linda Jimenez</t>
  </si>
  <si>
    <t>Associate's Degree</t>
  </si>
  <si>
    <t>Tiffany Martin</t>
  </si>
  <si>
    <t>Adam Bryant</t>
  </si>
  <si>
    <t>Miss Kelly Hart DDS</t>
  </si>
  <si>
    <t>Jeanette Harris</t>
  </si>
  <si>
    <t>Operations</t>
  </si>
  <si>
    <t>Joanna Martin</t>
  </si>
  <si>
    <t>Laura Odonnell</t>
  </si>
  <si>
    <t>Amanda Luna</t>
  </si>
  <si>
    <t>Angela Taylor</t>
  </si>
  <si>
    <t>Lauren Allen</t>
  </si>
  <si>
    <t>Angel Sanchez</t>
  </si>
  <si>
    <t>Gina Thompson</t>
  </si>
  <si>
    <t>Leonard Chase</t>
  </si>
  <si>
    <t>Mark Ramos</t>
  </si>
  <si>
    <t>Dawn Phillips</t>
  </si>
  <si>
    <t>Kristine Russell</t>
  </si>
  <si>
    <t>Joe Maldonado</t>
  </si>
  <si>
    <t>Dale Wilcox</t>
  </si>
  <si>
    <t>Peter Rhodes</t>
  </si>
  <si>
    <t>Kelly Stevenson</t>
  </si>
  <si>
    <t>Ellen Edwards</t>
  </si>
  <si>
    <t>Lisa Harper</t>
  </si>
  <si>
    <t>Lynn Miller</t>
  </si>
  <si>
    <t>Zachary Green</t>
  </si>
  <si>
    <t>Stephanie Austin</t>
  </si>
  <si>
    <t>Jessica Morse</t>
  </si>
  <si>
    <t>Margaret Thompson</t>
  </si>
  <si>
    <t>Edwin Santana</t>
  </si>
  <si>
    <t>Barbara Johnson</t>
  </si>
  <si>
    <t>Jennifer Walker</t>
  </si>
  <si>
    <t>Dwayne Patrick</t>
  </si>
  <si>
    <t>Richard Mcdaniel</t>
  </si>
  <si>
    <t>Brian Richardson</t>
  </si>
  <si>
    <t>Sandra Daniels</t>
  </si>
  <si>
    <t>Thomas Alvarez</t>
  </si>
  <si>
    <t>Craig Walker</t>
  </si>
  <si>
    <t>Mrs. Barbara Macdonald</t>
  </si>
  <si>
    <t>James Hill</t>
  </si>
  <si>
    <t>John Rivers</t>
  </si>
  <si>
    <t>Valerie Moore</t>
  </si>
  <si>
    <t>Tammy Johnson</t>
  </si>
  <si>
    <t>Rachel Kerr</t>
  </si>
  <si>
    <t>Samuel Hall</t>
  </si>
  <si>
    <t>Dustin Hernandez</t>
  </si>
  <si>
    <t>Janice Campbell</t>
  </si>
  <si>
    <t>Erica Fletcher</t>
  </si>
  <si>
    <t>Anna Patel</t>
  </si>
  <si>
    <t>Evan Ross</t>
  </si>
  <si>
    <t>Douglas Butler</t>
  </si>
  <si>
    <t>Daniel Downs</t>
  </si>
  <si>
    <t>Gina Lee</t>
  </si>
  <si>
    <t>Patrick Dalton</t>
  </si>
  <si>
    <t>Ann Taylor</t>
  </si>
  <si>
    <t>Austin Rice</t>
  </si>
  <si>
    <t>Crystal Mcpherson</t>
  </si>
  <si>
    <t>Jesse Waller</t>
  </si>
  <si>
    <t>Anthony Delgado</t>
  </si>
  <si>
    <t>Robert Short</t>
  </si>
  <si>
    <t>Michael Smith</t>
  </si>
  <si>
    <t>Nicholas Alvarado</t>
  </si>
  <si>
    <t>Andrew Horn</t>
  </si>
  <si>
    <t>Stacy Wilson</t>
  </si>
  <si>
    <t>Bryan Mason</t>
  </si>
  <si>
    <t>Katie Morales</t>
  </si>
  <si>
    <t>David Castro</t>
  </si>
  <si>
    <t>Margaret Alexander</t>
  </si>
  <si>
    <t>Matthew Ramsey</t>
  </si>
  <si>
    <t>Michael Ramirez</t>
  </si>
  <si>
    <t>David Estrada</t>
  </si>
  <si>
    <t>Anthony Bailey</t>
  </si>
  <si>
    <t>Rita Campos</t>
  </si>
  <si>
    <t>Nicholas Alvarez</t>
  </si>
  <si>
    <t>Cameron Carpenter</t>
  </si>
  <si>
    <t>Travis Porter</t>
  </si>
  <si>
    <t>Destiny Collins</t>
  </si>
  <si>
    <t>William Carter</t>
  </si>
  <si>
    <t>Lisa Parrish</t>
  </si>
  <si>
    <t>Aaron Thomas</t>
  </si>
  <si>
    <t>Jennifer Crawford</t>
  </si>
  <si>
    <t>Ashley Ellis</t>
  </si>
  <si>
    <t>Renee Smith</t>
  </si>
  <si>
    <t>Wendy White</t>
  </si>
  <si>
    <t>Michael Sanchez</t>
  </si>
  <si>
    <t>Donna Lowe</t>
  </si>
  <si>
    <t>Michael Schmidt</t>
  </si>
  <si>
    <t>Carol Reyes</t>
  </si>
  <si>
    <t>Holly Sharp</t>
  </si>
  <si>
    <t>Kyle Martinez</t>
  </si>
  <si>
    <t>Michelle Santos</t>
  </si>
  <si>
    <t>Kimberly Walker</t>
  </si>
  <si>
    <t>Shelley Edwards</t>
  </si>
  <si>
    <t>Krystal Davis</t>
  </si>
  <si>
    <t>Michael Montgomery</t>
  </si>
  <si>
    <t>Joel Navarro</t>
  </si>
  <si>
    <t>Angela Perkins</t>
  </si>
  <si>
    <t>Christina Gonzalez</t>
  </si>
  <si>
    <t>Carrie Davis</t>
  </si>
  <si>
    <t>Michael Combs</t>
  </si>
  <si>
    <t>Megan Johnson</t>
  </si>
  <si>
    <t>Ashley Taylor</t>
  </si>
  <si>
    <t>Stephanie Garrison</t>
  </si>
  <si>
    <t>Courtney Lucero</t>
  </si>
  <si>
    <t>Brandon Santos</t>
  </si>
  <si>
    <t>Julia Steele</t>
  </si>
  <si>
    <t>Kevin Lam</t>
  </si>
  <si>
    <t>Larry Rose</t>
  </si>
  <si>
    <t>Chad Ward</t>
  </si>
  <si>
    <t>Kimberly Townsend</t>
  </si>
  <si>
    <t>Julie Brown</t>
  </si>
  <si>
    <t>Brittany Perez</t>
  </si>
  <si>
    <t>Christopher Rodriguez</t>
  </si>
  <si>
    <t>Joseph Huang</t>
  </si>
  <si>
    <t>Christopher Collins</t>
  </si>
  <si>
    <t>Karina Gaines</t>
  </si>
  <si>
    <t>Jacqueline Owens</t>
  </si>
  <si>
    <t>Gregory Crawford</t>
  </si>
  <si>
    <t>Paul Graham</t>
  </si>
  <si>
    <t>Kelly Huff</t>
  </si>
  <si>
    <t>Alexandria Becker</t>
  </si>
  <si>
    <t>Adam Ward</t>
  </si>
  <si>
    <t>Lisa Robinson</t>
  </si>
  <si>
    <t>Melissa Thompson</t>
  </si>
  <si>
    <t>Jessica Bell</t>
  </si>
  <si>
    <t>Joseph Brown</t>
  </si>
  <si>
    <t>Monica Carroll</t>
  </si>
  <si>
    <t>Stephanie Sullivan</t>
  </si>
  <si>
    <t>Jodi Gould</t>
  </si>
  <si>
    <t>Tamara Phillips</t>
  </si>
  <si>
    <t>Michael Lee</t>
  </si>
  <si>
    <t>Charles Davis</t>
  </si>
  <si>
    <t>Edward Medina</t>
  </si>
  <si>
    <t>Darlene Kramer</t>
  </si>
  <si>
    <t>Christopher Villarreal</t>
  </si>
  <si>
    <t>Megan Jordan</t>
  </si>
  <si>
    <t>Raymond Smith</t>
  </si>
  <si>
    <t>Andrew Harris</t>
  </si>
  <si>
    <t>Denise Sullivan</t>
  </si>
  <si>
    <t>Robert Martin</t>
  </si>
  <si>
    <t>Sean Miles</t>
  </si>
  <si>
    <t>John Garrett</t>
  </si>
  <si>
    <t>John Erickson</t>
  </si>
  <si>
    <t>Justin Wilson</t>
  </si>
  <si>
    <t>Ronald Gonzalez</t>
  </si>
  <si>
    <t>Eric Roberts</t>
  </si>
  <si>
    <t>William Wagner</t>
  </si>
  <si>
    <t>Ryan Price</t>
  </si>
  <si>
    <t>Michael Bowman</t>
  </si>
  <si>
    <t>Joe Manning</t>
  </si>
  <si>
    <t>Stacy Wilkinson</t>
  </si>
  <si>
    <t>Jonathan Gates</t>
  </si>
  <si>
    <t>Debra Rubio</t>
  </si>
  <si>
    <t>Danielle Bell</t>
  </si>
  <si>
    <t>Gary Garrett</t>
  </si>
  <si>
    <t>Timothy Mayo</t>
  </si>
  <si>
    <t>Selena Lambert</t>
  </si>
  <si>
    <t>Madison Martinez</t>
  </si>
  <si>
    <t>Chelsey Hernandez</t>
  </si>
  <si>
    <t>Eric Walker MD</t>
  </si>
  <si>
    <t>Tyler Soto</t>
  </si>
  <si>
    <t>Mark Jordan</t>
  </si>
  <si>
    <t>Leah Brown</t>
  </si>
  <si>
    <t>Christina Spencer</t>
  </si>
  <si>
    <t>Eric Mitchell</t>
  </si>
  <si>
    <t>Lori May</t>
  </si>
  <si>
    <t>Maria Villa</t>
  </si>
  <si>
    <t>Derek Watts</t>
  </si>
  <si>
    <t>Dennis Smith</t>
  </si>
  <si>
    <t>Anthony Hunter</t>
  </si>
  <si>
    <t>Robert Campos</t>
  </si>
  <si>
    <t>Mike Jackson</t>
  </si>
  <si>
    <t>Alexis Chambers</t>
  </si>
  <si>
    <t>Justin Barton</t>
  </si>
  <si>
    <t>Mrs. Laurie Gordon</t>
  </si>
  <si>
    <t>Gregory Pierce</t>
  </si>
  <si>
    <t>Victoria Henderson</t>
  </si>
  <si>
    <t>Joshua Callahan</t>
  </si>
  <si>
    <t>David Vasquez</t>
  </si>
  <si>
    <t>Cory Guerrero</t>
  </si>
  <si>
    <t>Alexander Holmes</t>
  </si>
  <si>
    <t>Mark Boyd</t>
  </si>
  <si>
    <t>Brandon Cummings</t>
  </si>
  <si>
    <t>Catherine Morales</t>
  </si>
  <si>
    <t>Valerie West</t>
  </si>
  <si>
    <t>Thomas Garcia</t>
  </si>
  <si>
    <t>Peggy Miller</t>
  </si>
  <si>
    <t>Barbara Mccormick</t>
  </si>
  <si>
    <t>Eric Cruz</t>
  </si>
  <si>
    <t>Vanessa Curtis</t>
  </si>
  <si>
    <t>Ashley Murray</t>
  </si>
  <si>
    <t>Yolanda Rodriguez</t>
  </si>
  <si>
    <t>Larry Colon</t>
  </si>
  <si>
    <t>Michael Wilson</t>
  </si>
  <si>
    <t>Manuel Acevedo</t>
  </si>
  <si>
    <t>Crystal Henry</t>
  </si>
  <si>
    <t>Curtis Bishop</t>
  </si>
  <si>
    <t>Eric Booker</t>
  </si>
  <si>
    <t>Brandon Cook</t>
  </si>
  <si>
    <t>Keith Bridges</t>
  </si>
  <si>
    <t>Kimberly Griffith</t>
  </si>
  <si>
    <t>Amy Juarez</t>
  </si>
  <si>
    <t>Renee Peterson</t>
  </si>
  <si>
    <t>Michael Evans</t>
  </si>
  <si>
    <t>Andrea Robinson</t>
  </si>
  <si>
    <t>Melissa Rodriguez</t>
  </si>
  <si>
    <t>Charles Torres</t>
  </si>
  <si>
    <t>Natasha Taylor</t>
  </si>
  <si>
    <t>Dr. Richard Hanson</t>
  </si>
  <si>
    <t>Chris Gould</t>
  </si>
  <si>
    <t>Cathy Cox</t>
  </si>
  <si>
    <t>Angela Johnson</t>
  </si>
  <si>
    <t>Julia Mills</t>
  </si>
  <si>
    <t>Tara Reynolds</t>
  </si>
  <si>
    <t>Jason Roberts</t>
  </si>
  <si>
    <t>James Schmidt Jr.</t>
  </si>
  <si>
    <t>Erik Ellis</t>
  </si>
  <si>
    <t>Cathy Sanders</t>
  </si>
  <si>
    <t>Karen Hunt</t>
  </si>
  <si>
    <t>Andrew Mays</t>
  </si>
  <si>
    <t>Nicholas Cole</t>
  </si>
  <si>
    <t>Paul Anderson</t>
  </si>
  <si>
    <t>Jeffrey Francis</t>
  </si>
  <si>
    <t>Dr. Marie Cortez</t>
  </si>
  <si>
    <t>Matthew Keller</t>
  </si>
  <si>
    <t>Gina Cline</t>
  </si>
  <si>
    <t>Alexandra Smith</t>
  </si>
  <si>
    <t>Crystal Johnson</t>
  </si>
  <si>
    <t>Samantha Hernandez</t>
  </si>
  <si>
    <t>Ronnie Berry</t>
  </si>
  <si>
    <t>Gabriela Nguyen</t>
  </si>
  <si>
    <t>Sheila Douglas</t>
  </si>
  <si>
    <t>Mitchell Wiggins</t>
  </si>
  <si>
    <t>Maurice Maynard</t>
  </si>
  <si>
    <t>Alexis Porter</t>
  </si>
  <si>
    <t>Wyatt Bowman</t>
  </si>
  <si>
    <t>Kelly Daniels</t>
  </si>
  <si>
    <t>William Good</t>
  </si>
  <si>
    <t>David Knight</t>
  </si>
  <si>
    <t>Steven Richard</t>
  </si>
  <si>
    <t>Todd Hill</t>
  </si>
  <si>
    <t>Jesus Smith</t>
  </si>
  <si>
    <t>Jennifer Middleton</t>
  </si>
  <si>
    <t>Richard Mason</t>
  </si>
  <si>
    <t>Jeffery Brooks</t>
  </si>
  <si>
    <t>Sarah Pierce</t>
  </si>
  <si>
    <t>Brandon Johnson</t>
  </si>
  <si>
    <t>Alicia Brooks</t>
  </si>
  <si>
    <t>Taylor Harper</t>
  </si>
  <si>
    <t>Jennifer Benson</t>
  </si>
  <si>
    <t>Victor Lowery</t>
  </si>
  <si>
    <t>Anthony Vaughn</t>
  </si>
  <si>
    <t>Andrew York</t>
  </si>
  <si>
    <t>Scott Williams</t>
  </si>
  <si>
    <t>Emily Kelley</t>
  </si>
  <si>
    <t>Kathleen Vaughan</t>
  </si>
  <si>
    <t>Roberto Mcpherson</t>
  </si>
  <si>
    <t>Travis David</t>
  </si>
  <si>
    <t>Elizabeth Henson</t>
  </si>
  <si>
    <t>Gary Romero</t>
  </si>
  <si>
    <t>Reginald Sherman</t>
  </si>
  <si>
    <t>John Hudson</t>
  </si>
  <si>
    <t>Luis Clark</t>
  </si>
  <si>
    <t>Alexandra Yang</t>
  </si>
  <si>
    <t>Amanda Hanna</t>
  </si>
  <si>
    <t>Franklin Long</t>
  </si>
  <si>
    <t>Jose Yang</t>
  </si>
  <si>
    <t>Gabriel Davis</t>
  </si>
  <si>
    <t>Traci Harris</t>
  </si>
  <si>
    <t>Vernon Ramirez</t>
  </si>
  <si>
    <t>Kevin Johnson</t>
  </si>
  <si>
    <t>Dennis Yates</t>
  </si>
  <si>
    <t>Deborah Schultz</t>
  </si>
  <si>
    <t>Paula Scott</t>
  </si>
  <si>
    <t>Regina Mayer</t>
  </si>
  <si>
    <t>Benjamin Schultz</t>
  </si>
  <si>
    <t>Linda Scott</t>
  </si>
  <si>
    <t>Theresa Ortiz</t>
  </si>
  <si>
    <t>Brenda Olson</t>
  </si>
  <si>
    <t>Gary Dickson</t>
  </si>
  <si>
    <t>Shelia Jackson</t>
  </si>
  <si>
    <t>James Robertson</t>
  </si>
  <si>
    <t>Stephanie Ross</t>
  </si>
  <si>
    <t>Daniel Long</t>
  </si>
  <si>
    <t>Robert Spence MD</t>
  </si>
  <si>
    <t>Elizabeth Mccormick</t>
  </si>
  <si>
    <t>Brandon Gallagher</t>
  </si>
  <si>
    <t>Caitlin Suarez</t>
  </si>
  <si>
    <t>Brandon Davis</t>
  </si>
  <si>
    <t>Arthur Brown</t>
  </si>
  <si>
    <t>Kenneth Soto</t>
  </si>
  <si>
    <t>Michael Pope</t>
  </si>
  <si>
    <t>Chloe Long</t>
  </si>
  <si>
    <t>Sean Rose</t>
  </si>
  <si>
    <t>Sherry Flores</t>
  </si>
  <si>
    <t>Mr. Scott Vega</t>
  </si>
  <si>
    <t>Steven Malone</t>
  </si>
  <si>
    <t>Megan Santos</t>
  </si>
  <si>
    <t>Rachel Rodriguez</t>
  </si>
  <si>
    <t>Justin Patterson</t>
  </si>
  <si>
    <t>Tonya Green</t>
  </si>
  <si>
    <t>Joe Clarke</t>
  </si>
  <si>
    <t>Randall Robles</t>
  </si>
  <si>
    <t>Eric Donovan</t>
  </si>
  <si>
    <t>Chelsey Gregory</t>
  </si>
  <si>
    <t>Rebecca Martin</t>
  </si>
  <si>
    <t>Barbara Mcdonald</t>
  </si>
  <si>
    <t>Karen Contreras</t>
  </si>
  <si>
    <t>Heather Soto</t>
  </si>
  <si>
    <t>Joanna Brown</t>
  </si>
  <si>
    <t>Stephen Powell</t>
  </si>
  <si>
    <t>Alexander Holt</t>
  </si>
  <si>
    <t>Sharon Harrison</t>
  </si>
  <si>
    <t>Walter Ward</t>
  </si>
  <si>
    <t>Christina Esparza</t>
  </si>
  <si>
    <t>Katherine Walker</t>
  </si>
  <si>
    <t>Ryan Lindsey</t>
  </si>
  <si>
    <t>Jessica Bradford</t>
  </si>
  <si>
    <t>Lisa Gay DVM</t>
  </si>
  <si>
    <t>James Campbell</t>
  </si>
  <si>
    <t>Diana Padilla</t>
  </si>
  <si>
    <t>Matthew Leon</t>
  </si>
  <si>
    <t>Amanda Fox</t>
  </si>
  <si>
    <t>Diana Cooley</t>
  </si>
  <si>
    <t>Tiffany Valentine</t>
  </si>
  <si>
    <t>Theodore Wright</t>
  </si>
  <si>
    <t>Shelby Thomas</t>
  </si>
  <si>
    <t>Ashley James</t>
  </si>
  <si>
    <t>Nancy Jones</t>
  </si>
  <si>
    <t>Jennifer Williams</t>
  </si>
  <si>
    <t>Ronnie Hendricks</t>
  </si>
  <si>
    <t>Anna Humphrey</t>
  </si>
  <si>
    <t>Brian Burton</t>
  </si>
  <si>
    <t>Eric Webb</t>
  </si>
  <si>
    <t>Michael Hill</t>
  </si>
  <si>
    <t>Ronald Hall</t>
  </si>
  <si>
    <t>Mercedes Pierce</t>
  </si>
  <si>
    <t>Shawn Roth</t>
  </si>
  <si>
    <t>Paul Cook</t>
  </si>
  <si>
    <t>Heather Miles</t>
  </si>
  <si>
    <t>Paul Morgan</t>
  </si>
  <si>
    <t>Alexandra Thompson</t>
  </si>
  <si>
    <t>Sara Allen</t>
  </si>
  <si>
    <t>Brittany Martinez</t>
  </si>
  <si>
    <t>Linda Hall</t>
  </si>
  <si>
    <t>Melissa Gallegos</t>
  </si>
  <si>
    <t>Bradley Roberts</t>
  </si>
  <si>
    <t>Sherry Allen</t>
  </si>
  <si>
    <t>Rachel Strong</t>
  </si>
  <si>
    <t>Olivia Campbell</t>
  </si>
  <si>
    <t>Rachel Crosby</t>
  </si>
  <si>
    <t>Tyler Roberts</t>
  </si>
  <si>
    <t>Christina George</t>
  </si>
  <si>
    <t>Bobby Taylor</t>
  </si>
  <si>
    <t>David Perry</t>
  </si>
  <si>
    <t>Karen Miller</t>
  </si>
  <si>
    <t>Alison Simmons</t>
  </si>
  <si>
    <t>Mark Green</t>
  </si>
  <si>
    <t>Tiffany Graham</t>
  </si>
  <si>
    <t>James Hall</t>
  </si>
  <si>
    <t>Amy Russell</t>
  </si>
  <si>
    <t>Cesar Kelley</t>
  </si>
  <si>
    <t>Zachary Romero</t>
  </si>
  <si>
    <t>Matthew Hopkins</t>
  </si>
  <si>
    <t>Jeffrey West</t>
  </si>
  <si>
    <t>Kimberly Watson</t>
  </si>
  <si>
    <t>Bobby Carter</t>
  </si>
  <si>
    <t>Jill Cooper</t>
  </si>
  <si>
    <t>Joshua Cannon</t>
  </si>
  <si>
    <t>Mary Wright</t>
  </si>
  <si>
    <t>Sandra Larson</t>
  </si>
  <si>
    <t>Michael Bender</t>
  </si>
  <si>
    <t>Summer Matthews</t>
  </si>
  <si>
    <t>Angela Rivas</t>
  </si>
  <si>
    <t>Vincent Gentry</t>
  </si>
  <si>
    <t>Sarah Reynolds</t>
  </si>
  <si>
    <t>Nicole Chapman</t>
  </si>
  <si>
    <t>Kelsey Palmer</t>
  </si>
  <si>
    <t>Luke Hawkins</t>
  </si>
  <si>
    <t>Amber Wilson</t>
  </si>
  <si>
    <t>William Martinez</t>
  </si>
  <si>
    <t>Jerry Byrd</t>
  </si>
  <si>
    <t>Samuel Wilson</t>
  </si>
  <si>
    <t>Kimberly Brown</t>
  </si>
  <si>
    <t>Keith Turner</t>
  </si>
  <si>
    <t>Andrew Campbell</t>
  </si>
  <si>
    <t>Eugene Wise</t>
  </si>
  <si>
    <t>Carla Lewis</t>
  </si>
  <si>
    <t>Judy Mooney</t>
  </si>
  <si>
    <t>Michael Martinez</t>
  </si>
  <si>
    <t>Matthew Saunders</t>
  </si>
  <si>
    <t>John Collins</t>
  </si>
  <si>
    <t>Jeffrey Jenkins</t>
  </si>
  <si>
    <t>Gary Gibson</t>
  </si>
  <si>
    <t>George Cook</t>
  </si>
  <si>
    <t>Brian Caldwell</t>
  </si>
  <si>
    <t>Roberta Thompson</t>
  </si>
  <si>
    <t>Rebecca Garcia</t>
  </si>
  <si>
    <t>Harry Collins</t>
  </si>
  <si>
    <t>Jorge Wong</t>
  </si>
  <si>
    <t>Angela Mcdonald</t>
  </si>
  <si>
    <t>Amber Burch</t>
  </si>
  <si>
    <t>Ralph Cunningham</t>
  </si>
  <si>
    <t>Nathaniel Jennings</t>
  </si>
  <si>
    <t>John Lamb</t>
  </si>
  <si>
    <t>Amanda Gonzalez</t>
  </si>
  <si>
    <t>Brian Gillespie</t>
  </si>
  <si>
    <t>Erin Peterson</t>
  </si>
  <si>
    <t>Hannah Robinson</t>
  </si>
  <si>
    <t>Anna Henry</t>
  </si>
  <si>
    <t>Lisa Thomas</t>
  </si>
  <si>
    <t>Ryan Nelson</t>
  </si>
  <si>
    <t>Brandi Logan</t>
  </si>
  <si>
    <t>Regina Gordon</t>
  </si>
  <si>
    <t>Rachael Wood</t>
  </si>
  <si>
    <t>Kelly Brown</t>
  </si>
  <si>
    <t>Shannon Doyle</t>
  </si>
  <si>
    <t>Michael Hernandez</t>
  </si>
  <si>
    <t>Jeff Shea</t>
  </si>
  <si>
    <t>Heather Anderson</t>
  </si>
  <si>
    <t>Adam Pena</t>
  </si>
  <si>
    <t>James Booth</t>
  </si>
  <si>
    <t>Brian Price</t>
  </si>
  <si>
    <t>Vickie Stanley</t>
  </si>
  <si>
    <t>Jennifer Norton</t>
  </si>
  <si>
    <t>Nicholas Harris</t>
  </si>
  <si>
    <t>William Brown</t>
  </si>
  <si>
    <t>Brenda Collins</t>
  </si>
  <si>
    <t>Raymond Johnston</t>
  </si>
  <si>
    <t>William Maldonado</t>
  </si>
  <si>
    <t>Gary Escobar</t>
  </si>
  <si>
    <t>Joshua Tucker</t>
  </si>
  <si>
    <t>John Martin</t>
  </si>
  <si>
    <t>Edwin King</t>
  </si>
  <si>
    <t>David Clark</t>
  </si>
  <si>
    <t>Carolyn Mack</t>
  </si>
  <si>
    <t>Zachary Campbell</t>
  </si>
  <si>
    <t>Theodore Taylor</t>
  </si>
  <si>
    <t>Brittany Bass</t>
  </si>
  <si>
    <t>Daniel Douglas</t>
  </si>
  <si>
    <t>Victor Gonzalez</t>
  </si>
  <si>
    <t>Mark Leach</t>
  </si>
  <si>
    <t>Kayla Brown</t>
  </si>
  <si>
    <t>Ronnie Lewis</t>
  </si>
  <si>
    <t>Amy Harris</t>
  </si>
  <si>
    <t>Travis Moore</t>
  </si>
  <si>
    <t>Craig Adams</t>
  </si>
  <si>
    <t>Richard Green</t>
  </si>
  <si>
    <t>Brandon Welch</t>
  </si>
  <si>
    <t>Andre Barnes</t>
  </si>
  <si>
    <t>Joshua Adams</t>
  </si>
  <si>
    <t>Michael Davidson</t>
  </si>
  <si>
    <t>Kelly Thomas</t>
  </si>
  <si>
    <t>Robert Harris</t>
  </si>
  <si>
    <t>Susan Peters</t>
  </si>
  <si>
    <t>Jessica Krause</t>
  </si>
  <si>
    <t>Donna Leonard</t>
  </si>
  <si>
    <t>Ryan Clark</t>
  </si>
  <si>
    <t>Todd Duncan</t>
  </si>
  <si>
    <t>Jesus James</t>
  </si>
  <si>
    <t>Kelsey Chan</t>
  </si>
  <si>
    <t>Allison Austin</t>
  </si>
  <si>
    <t>Suzanne Cochran</t>
  </si>
  <si>
    <t>Kevin Peterson</t>
  </si>
  <si>
    <t>Douglas Greene</t>
  </si>
  <si>
    <t>Deborah Andrews</t>
  </si>
  <si>
    <t>Valerie Powell</t>
  </si>
  <si>
    <t>Meredith Bradley</t>
  </si>
  <si>
    <t>Alexandra Cabrera</t>
  </si>
  <si>
    <t>Beth Zimmerman</t>
  </si>
  <si>
    <t>Douglas Chandler</t>
  </si>
  <si>
    <t>Austin Brown</t>
  </si>
  <si>
    <t>Alicia Moody</t>
  </si>
  <si>
    <t>Mrs. Debbie Kemp</t>
  </si>
  <si>
    <t>Christopher Wood</t>
  </si>
  <si>
    <t>Jared Morales</t>
  </si>
  <si>
    <t>Vincent Carney</t>
  </si>
  <si>
    <t>Robert Silva</t>
  </si>
  <si>
    <t>Jennifer Willis</t>
  </si>
  <si>
    <t>Nathan Vazquez</t>
  </si>
  <si>
    <t>Gregory Simmons</t>
  </si>
  <si>
    <t>Phillip Johnson</t>
  </si>
  <si>
    <t>Jose Leonard</t>
  </si>
  <si>
    <t>Notice Period</t>
  </si>
  <si>
    <t>Medical Leave</t>
  </si>
  <si>
    <t>Row Labels</t>
  </si>
  <si>
    <t>Grand Total</t>
  </si>
  <si>
    <t>Count of Full Name</t>
  </si>
  <si>
    <t>2014</t>
  </si>
  <si>
    <t>2015</t>
  </si>
  <si>
    <t>2016</t>
  </si>
  <si>
    <t>2017</t>
  </si>
  <si>
    <t>2018</t>
  </si>
  <si>
    <t>2019</t>
  </si>
  <si>
    <t>2020</t>
  </si>
  <si>
    <t>2021</t>
  </si>
  <si>
    <t>2022</t>
  </si>
  <si>
    <t>2023</t>
  </si>
  <si>
    <t>2024</t>
  </si>
  <si>
    <t>Sum of Salary</t>
  </si>
  <si>
    <t>Sum of Bonus</t>
  </si>
  <si>
    <t>Sum of Over time</t>
  </si>
  <si>
    <t>Total Expense</t>
  </si>
  <si>
    <t>Sum of Average Rating</t>
  </si>
  <si>
    <t>Total Names</t>
  </si>
  <si>
    <t>Average Employee Rating</t>
  </si>
  <si>
    <t>Max Employee Rating</t>
  </si>
  <si>
    <t>Pro rated Rating</t>
  </si>
  <si>
    <t>Multiplied by 100</t>
  </si>
  <si>
    <t>Speedometer</t>
  </si>
  <si>
    <t>Start</t>
  </si>
  <si>
    <t>Initial</t>
  </si>
  <si>
    <t>Middle</t>
  </si>
  <si>
    <t>End</t>
  </si>
  <si>
    <t>Max</t>
  </si>
  <si>
    <t>Total</t>
  </si>
  <si>
    <t>Value</t>
  </si>
  <si>
    <t>Pointer size</t>
  </si>
  <si>
    <t>Pointer Value - Rating</t>
  </si>
  <si>
    <t>Employee Count</t>
  </si>
  <si>
    <t>Overtime</t>
  </si>
  <si>
    <t>Total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</si>
</sst>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1" xfId="0" applyBorder="1"/>
    <xf numFmtId="0" fontId="2" fillId="2" borderId="1" xfId="0" applyFont="1" applyFill="1" applyBorder="1"/>
    <xf numFmtId="44" fontId="0" fillId="0" borderId="0" xfId="0" applyNumberFormat="1"/>
    <xf numFmtId="0" fontId="2" fillId="0" borderId="1" xfId="0" applyFont="1" applyBorder="1"/>
    <xf numFmtId="2" fontId="0" fillId="0" borderId="1" xfId="0" applyNumberFormat="1" applyBorder="1"/>
    <xf numFmtId="0" fontId="2" fillId="0" borderId="2" xfId="0" applyFont="1" applyBorder="1"/>
    <xf numFmtId="164" fontId="0" fillId="0" borderId="1" xfId="1" applyNumberFormat="1" applyFont="1" applyBorder="1"/>
  </cellXfs>
  <cellStyles count="2">
    <cellStyle name="Currency" xfId="1" builtinId="4"/>
    <cellStyle name="Normal" xfId="0" builtinId="0"/>
  </cellStyles>
  <dxfs count="1">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[HR_DataAnalysis_Dashboard.xlsx]Pivot Charts!PivotTable1</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Employees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9.3725490196078426E-2"/>
          <c:y val="0.21197044161426132"/>
          <c:w val="0.65092596881272202"/>
          <c:h val="0.74266721273934733"/>
        </c:manualLayout>
      </c:layout>
      <c:doughnutChart>
        <c:varyColors val="1"/>
        <c:ser>
          <c:idx val="0"/>
          <c:order val="0"/>
          <c:tx>
            <c:strRef>
              <c:f>'Pivot Charts'!$B$3</c:f>
              <c:strCache>
                <c:ptCount val="1"/>
                <c:pt idx="0">
                  <c:v>Total</c:v>
                </c:pt>
              </c:strCache>
            </c:strRef>
          </c:tx>
          <c:spPr>
            <a:ln w="19050"/>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C3-4706-8A68-1E020F0912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C3-4706-8A68-1E020F0912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C3-4706-8A68-1E020F09129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Charts'!$A$4:$A$7</c:f>
              <c:strCache>
                <c:ptCount val="3"/>
                <c:pt idx="0">
                  <c:v>Female</c:v>
                </c:pt>
                <c:pt idx="1">
                  <c:v>Male</c:v>
                </c:pt>
                <c:pt idx="2">
                  <c:v>Non-binary</c:v>
                </c:pt>
              </c:strCache>
            </c:strRef>
          </c:cat>
          <c:val>
            <c:numRef>
              <c:f>'Pivot Charts'!$B$4:$B$7</c:f>
              <c:numCache>
                <c:formatCode>General</c:formatCode>
                <c:ptCount val="3"/>
                <c:pt idx="0">
                  <c:v>277</c:v>
                </c:pt>
                <c:pt idx="1">
                  <c:v>178</c:v>
                </c:pt>
                <c:pt idx="2">
                  <c:v>45</c:v>
                </c:pt>
              </c:numCache>
            </c:numRef>
          </c:val>
          <c:extLst>
            <c:ext xmlns:c16="http://schemas.microsoft.com/office/drawing/2014/chart" uri="{C3380CC4-5D6E-409C-BE32-E72D297353CC}">
              <c16:uniqueId val="{00000006-8CC3-4706-8A68-1E020F09129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070248571869688"/>
          <c:y val="0.16293223414187319"/>
          <c:w val="0.27439555349698935"/>
          <c:h val="0.33906797724109988"/>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[HR_DataAnalysis_Dashboard.xlsx]Pivot Charts!PivotTable5</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Employee</a:t>
            </a:r>
            <a:r>
              <a:rPr lang="en-US" b="1" baseline="0">
                <a:solidFill>
                  <a:sysClr val="windowText" lastClr="000000"/>
                </a:solidFill>
              </a:rPr>
              <a:t> Designation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4814775669819"/>
          <c:y val="0.3319184487185004"/>
          <c:w val="0.84446616991667989"/>
          <c:h val="0.57495611615427056"/>
        </c:manualLayout>
      </c:layout>
      <c:barChart>
        <c:barDir val="bar"/>
        <c:grouping val="clustered"/>
        <c:varyColors val="0"/>
        <c:ser>
          <c:idx val="0"/>
          <c:order val="0"/>
          <c:tx>
            <c:strRef>
              <c:f>'Pivot Charts'!$B$35</c:f>
              <c:strCache>
                <c:ptCount val="1"/>
                <c:pt idx="0">
                  <c:v>Total</c:v>
                </c:pt>
              </c:strCache>
            </c:strRef>
          </c:tx>
          <c:spPr>
            <a:solidFill>
              <a:srgbClr val="00B050"/>
            </a:solidFill>
            <a:ln>
              <a:noFill/>
            </a:ln>
            <a:effectLst/>
          </c:spPr>
          <c:invertIfNegative val="0"/>
          <c:dLbls>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Charts'!$A$36:$A$39</c:f>
              <c:strCache>
                <c:ptCount val="3"/>
                <c:pt idx="0">
                  <c:v>Junior</c:v>
                </c:pt>
                <c:pt idx="1">
                  <c:v>Mid-level</c:v>
                </c:pt>
                <c:pt idx="2">
                  <c:v>Senior</c:v>
                </c:pt>
              </c:strCache>
            </c:strRef>
          </c:cat>
          <c:val>
            <c:numRef>
              <c:f>'Pivot Charts'!$B$36:$B$39</c:f>
              <c:numCache>
                <c:formatCode>General</c:formatCode>
                <c:ptCount val="3"/>
                <c:pt idx="0">
                  <c:v>174</c:v>
                </c:pt>
                <c:pt idx="1">
                  <c:v>171</c:v>
                </c:pt>
                <c:pt idx="2">
                  <c:v>155</c:v>
                </c:pt>
              </c:numCache>
            </c:numRef>
          </c:val>
          <c:extLst>
            <c:ext xmlns:c16="http://schemas.microsoft.com/office/drawing/2014/chart" uri="{C3380CC4-5D6E-409C-BE32-E72D297353CC}">
              <c16:uniqueId val="{00000000-70AA-4A16-B0FB-AE3B5E52F3B6}"/>
            </c:ext>
          </c:extLst>
        </c:ser>
        <c:dLbls>
          <c:dLblPos val="outEnd"/>
          <c:showLegendKey val="0"/>
          <c:showVal val="1"/>
          <c:showCatName val="0"/>
          <c:showSerName val="0"/>
          <c:showPercent val="0"/>
          <c:showBubbleSize val="0"/>
        </c:dLbls>
        <c:gapWidth val="182"/>
        <c:axId val="1090352495"/>
        <c:axId val="1090353455"/>
      </c:barChart>
      <c:catAx>
        <c:axId val="109035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90353455"/>
        <c:crosses val="autoZero"/>
        <c:auto val="1"/>
        <c:lblAlgn val="ctr"/>
        <c:lblOffset val="100"/>
        <c:noMultiLvlLbl val="0"/>
      </c:catAx>
      <c:valAx>
        <c:axId val="1090353455"/>
        <c:scaling>
          <c:orientation val="minMax"/>
        </c:scaling>
        <c:delete val="1"/>
        <c:axPos val="b"/>
        <c:numFmt formatCode="General" sourceLinked="1"/>
        <c:majorTickMark val="none"/>
        <c:minorTickMark val="none"/>
        <c:tickLblPos val="nextTo"/>
        <c:crossAx val="109035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[HR_DataAnalysis_Dashboard.xlsx]Pivot Charts!PivotTable4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a:t>
            </a:r>
            <a:r>
              <a:rPr lang="en-US" b="1" baseline="0"/>
              <a:t>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55361829771277"/>
          <c:y val="0.35389294403892951"/>
          <c:w val="0.77180352455943002"/>
          <c:h val="0.59725537237532822"/>
        </c:manualLayout>
      </c:layout>
      <c:barChart>
        <c:barDir val="bar"/>
        <c:grouping val="clustered"/>
        <c:varyColors val="0"/>
        <c:ser>
          <c:idx val="0"/>
          <c:order val="0"/>
          <c:tx>
            <c:strRef>
              <c:f>'Pivot Charts'!$B$29</c:f>
              <c:strCache>
                <c:ptCount val="1"/>
                <c:pt idx="0">
                  <c:v>Total</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Charts'!$A$30:$A$33</c:f>
              <c:strCache>
                <c:ptCount val="3"/>
                <c:pt idx="0">
                  <c:v>Contract</c:v>
                </c:pt>
                <c:pt idx="1">
                  <c:v>Part-time</c:v>
                </c:pt>
                <c:pt idx="2">
                  <c:v>Full-time</c:v>
                </c:pt>
              </c:strCache>
            </c:strRef>
          </c:cat>
          <c:val>
            <c:numRef>
              <c:f>'Pivot Charts'!$B$30:$B$33</c:f>
              <c:numCache>
                <c:formatCode>General</c:formatCode>
                <c:ptCount val="3"/>
                <c:pt idx="0">
                  <c:v>187</c:v>
                </c:pt>
                <c:pt idx="1">
                  <c:v>160</c:v>
                </c:pt>
                <c:pt idx="2">
                  <c:v>153</c:v>
                </c:pt>
              </c:numCache>
            </c:numRef>
          </c:val>
          <c:extLst>
            <c:ext xmlns:c16="http://schemas.microsoft.com/office/drawing/2014/chart" uri="{C3380CC4-5D6E-409C-BE32-E72D297353CC}">
              <c16:uniqueId val="{00000000-3F55-428A-B6F6-819AAB62561B}"/>
            </c:ext>
          </c:extLst>
        </c:ser>
        <c:dLbls>
          <c:dLblPos val="outEnd"/>
          <c:showLegendKey val="0"/>
          <c:showVal val="1"/>
          <c:showCatName val="0"/>
          <c:showSerName val="0"/>
          <c:showPercent val="0"/>
          <c:showBubbleSize val="0"/>
        </c:dLbls>
        <c:gapWidth val="182"/>
        <c:axId val="1038135135"/>
        <c:axId val="1038144255"/>
      </c:barChart>
      <c:catAx>
        <c:axId val="103813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38144255"/>
        <c:crosses val="autoZero"/>
        <c:auto val="1"/>
        <c:lblAlgn val="ctr"/>
        <c:lblOffset val="100"/>
        <c:noMultiLvlLbl val="0"/>
      </c:catAx>
      <c:valAx>
        <c:axId val="1038144255"/>
        <c:scaling>
          <c:orientation val="minMax"/>
        </c:scaling>
        <c:delete val="1"/>
        <c:axPos val="b"/>
        <c:numFmt formatCode="General" sourceLinked="1"/>
        <c:majorTickMark val="none"/>
        <c:minorTickMark val="none"/>
        <c:tickLblPos val="nextTo"/>
        <c:crossAx val="103813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Department Expense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5763713910761154"/>
          <c:y val="0.17171296296296296"/>
          <c:w val="0.73680730533683281"/>
          <c:h val="0.77736111111111106"/>
        </c:manualLayout>
      </c:layout>
      <c:barChart>
        <c:barDir val="bar"/>
        <c:grouping val="clustered"/>
        <c:varyColors val="0"/>
        <c:ser>
          <c:idx val="0"/>
          <c:order val="0"/>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Charts'!$F$60:$F$66</c:f>
              <c:strCache>
                <c:ptCount val="7"/>
                <c:pt idx="0">
                  <c:v>Back Office</c:v>
                </c:pt>
                <c:pt idx="1">
                  <c:v>Finance</c:v>
                </c:pt>
                <c:pt idx="2">
                  <c:v>HR</c:v>
                </c:pt>
                <c:pt idx="3">
                  <c:v>IT</c:v>
                </c:pt>
                <c:pt idx="4">
                  <c:v>Marketing</c:v>
                </c:pt>
                <c:pt idx="5">
                  <c:v>Operations</c:v>
                </c:pt>
                <c:pt idx="6">
                  <c:v>Sales</c:v>
                </c:pt>
              </c:strCache>
            </c:strRef>
          </c:cat>
          <c:val>
            <c:numRef>
              <c:f>'Pivot Charts'!$G$60:$G$66</c:f>
              <c:numCache>
                <c:formatCode>_("$"* #,##0_);_("$"* \(#,##0\);_("$"* "-"??_);_(@_)</c:formatCode>
                <c:ptCount val="7"/>
                <c:pt idx="0">
                  <c:v>3489663.9299999997</c:v>
                </c:pt>
                <c:pt idx="1">
                  <c:v>5213373.2999999989</c:v>
                </c:pt>
                <c:pt idx="2">
                  <c:v>3779543.1200000006</c:v>
                </c:pt>
                <c:pt idx="3">
                  <c:v>8851389.2400000002</c:v>
                </c:pt>
                <c:pt idx="4">
                  <c:v>5858534.3700000029</c:v>
                </c:pt>
                <c:pt idx="5">
                  <c:v>3706855.4499999997</c:v>
                </c:pt>
                <c:pt idx="6">
                  <c:v>5073815.0100000007</c:v>
                </c:pt>
              </c:numCache>
            </c:numRef>
          </c:val>
          <c:extLst>
            <c:ext xmlns:c16="http://schemas.microsoft.com/office/drawing/2014/chart" uri="{C3380CC4-5D6E-409C-BE32-E72D297353CC}">
              <c16:uniqueId val="{00000000-64A0-4709-BB09-8C0C0E3F1A74}"/>
            </c:ext>
          </c:extLst>
        </c:ser>
        <c:dLbls>
          <c:dLblPos val="outEnd"/>
          <c:showLegendKey val="0"/>
          <c:showVal val="1"/>
          <c:showCatName val="0"/>
          <c:showSerName val="0"/>
          <c:showPercent val="0"/>
          <c:showBubbleSize val="0"/>
        </c:dLbls>
        <c:gapWidth val="182"/>
        <c:axId val="1028784143"/>
        <c:axId val="1028765423"/>
      </c:barChart>
      <c:catAx>
        <c:axId val="102878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8765423"/>
        <c:crosses val="autoZero"/>
        <c:auto val="1"/>
        <c:lblAlgn val="ctr"/>
        <c:lblOffset val="100"/>
        <c:noMultiLvlLbl val="0"/>
      </c:catAx>
      <c:valAx>
        <c:axId val="1028765423"/>
        <c:scaling>
          <c:orientation val="minMax"/>
        </c:scaling>
        <c:delete val="1"/>
        <c:axPos val="b"/>
        <c:numFmt formatCode="_(&quot;$&quot;* #,##0_);_(&quot;$&quot;* \(#,##0\);_(&quot;$&quot;* &quot;-&quot;??_);_(@_)" sourceLinked="1"/>
        <c:majorTickMark val="none"/>
        <c:minorTickMark val="none"/>
        <c:tickLblPos val="nextTo"/>
        <c:crossAx val="102878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[HR_DataAnalysis_Dashboard.xlsx]Pivot Charts!PivotTable3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4825021872266"/>
          <c:y val="0.29285138570277142"/>
          <c:w val="0.74065839426321711"/>
          <c:h val="0.63097526195052389"/>
        </c:manualLayout>
      </c:layout>
      <c:barChart>
        <c:barDir val="bar"/>
        <c:grouping val="clustered"/>
        <c:varyColors val="0"/>
        <c:ser>
          <c:idx val="0"/>
          <c:order val="0"/>
          <c:tx>
            <c:strRef>
              <c:f>'Pivot Charts'!$B$23</c:f>
              <c:strCache>
                <c:ptCount val="1"/>
                <c:pt idx="0">
                  <c:v>Total</c:v>
                </c:pt>
              </c:strCache>
            </c:strRef>
          </c:tx>
          <c:spPr>
            <a:solidFill>
              <a:srgbClr val="00B0F0"/>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Charts'!$A$24:$A$27</c:f>
              <c:strCache>
                <c:ptCount val="3"/>
                <c:pt idx="0">
                  <c:v>Active</c:v>
                </c:pt>
                <c:pt idx="1">
                  <c:v>Medical Leave</c:v>
                </c:pt>
                <c:pt idx="2">
                  <c:v>Notice Period</c:v>
                </c:pt>
              </c:strCache>
            </c:strRef>
          </c:cat>
          <c:val>
            <c:numRef>
              <c:f>'Pivot Charts'!$B$24:$B$27</c:f>
              <c:numCache>
                <c:formatCode>General</c:formatCode>
                <c:ptCount val="3"/>
                <c:pt idx="0">
                  <c:v>466</c:v>
                </c:pt>
                <c:pt idx="1">
                  <c:v>18</c:v>
                </c:pt>
                <c:pt idx="2">
                  <c:v>16</c:v>
                </c:pt>
              </c:numCache>
            </c:numRef>
          </c:val>
          <c:extLst>
            <c:ext xmlns:c16="http://schemas.microsoft.com/office/drawing/2014/chart" uri="{C3380CC4-5D6E-409C-BE32-E72D297353CC}">
              <c16:uniqueId val="{00000000-B4EC-446D-9571-4FCF172D9D69}"/>
            </c:ext>
          </c:extLst>
        </c:ser>
        <c:dLbls>
          <c:dLblPos val="outEnd"/>
          <c:showLegendKey val="0"/>
          <c:showVal val="1"/>
          <c:showCatName val="0"/>
          <c:showSerName val="0"/>
          <c:showPercent val="0"/>
          <c:showBubbleSize val="0"/>
        </c:dLbls>
        <c:gapWidth val="182"/>
        <c:axId val="97027616"/>
        <c:axId val="97035776"/>
      </c:barChart>
      <c:catAx>
        <c:axId val="9702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7035776"/>
        <c:crosses val="autoZero"/>
        <c:auto val="1"/>
        <c:lblAlgn val="ctr"/>
        <c:lblOffset val="100"/>
        <c:noMultiLvlLbl val="0"/>
      </c:catAx>
      <c:valAx>
        <c:axId val="97035776"/>
        <c:scaling>
          <c:orientation val="minMax"/>
        </c:scaling>
        <c:delete val="1"/>
        <c:axPos val="b"/>
        <c:numFmt formatCode="General" sourceLinked="1"/>
        <c:majorTickMark val="none"/>
        <c:minorTickMark val="none"/>
        <c:tickLblPos val="nextTo"/>
        <c:crossAx val="9702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[HR_DataAnalysis_Dashboard.xlsx]Pivot Charts!PivotTable2</c:name>
    <c:fmtId val="1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Hiring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Charts'!$B$9</c:f>
              <c:strCache>
                <c:ptCount val="1"/>
                <c:pt idx="0">
                  <c:v>Total</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Charts'!$A$10:$A$21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Charts'!$B$10:$B$21</c:f>
              <c:numCache>
                <c:formatCode>General</c:formatCode>
                <c:ptCount val="11"/>
                <c:pt idx="0">
                  <c:v>20</c:v>
                </c:pt>
                <c:pt idx="1">
                  <c:v>50</c:v>
                </c:pt>
                <c:pt idx="2">
                  <c:v>42</c:v>
                </c:pt>
                <c:pt idx="3">
                  <c:v>40</c:v>
                </c:pt>
                <c:pt idx="4">
                  <c:v>52</c:v>
                </c:pt>
                <c:pt idx="5">
                  <c:v>50</c:v>
                </c:pt>
                <c:pt idx="6">
                  <c:v>50</c:v>
                </c:pt>
                <c:pt idx="7">
                  <c:v>48</c:v>
                </c:pt>
                <c:pt idx="8">
                  <c:v>61</c:v>
                </c:pt>
                <c:pt idx="9">
                  <c:v>51</c:v>
                </c:pt>
                <c:pt idx="10">
                  <c:v>36</c:v>
                </c:pt>
              </c:numCache>
            </c:numRef>
          </c:val>
          <c:smooth val="0"/>
          <c:extLst>
            <c:ext xmlns:c16="http://schemas.microsoft.com/office/drawing/2014/chart" uri="{C3380CC4-5D6E-409C-BE32-E72D297353CC}">
              <c16:uniqueId val="{00000000-41F1-48F3-BA62-73A163F86BF2}"/>
            </c:ext>
          </c:extLst>
        </c:ser>
        <c:dLbls>
          <c:dLblPos val="t"/>
          <c:showLegendKey val="0"/>
          <c:showVal val="1"/>
          <c:showCatName val="0"/>
          <c:showSerName val="0"/>
          <c:showPercent val="0"/>
          <c:showBubbleSize val="0"/>
        </c:dLbls>
        <c:marker val="1"/>
        <c:smooth val="0"/>
        <c:axId val="527273695"/>
        <c:axId val="527273215"/>
      </c:lineChart>
      <c:catAx>
        <c:axId val="527273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7273215"/>
        <c:crosses val="autoZero"/>
        <c:auto val="1"/>
        <c:lblAlgn val="ctr"/>
        <c:lblOffset val="100"/>
        <c:noMultiLvlLbl val="0"/>
      </c:catAx>
      <c:valAx>
        <c:axId val="527273215"/>
        <c:scaling>
          <c:orientation val="minMax"/>
        </c:scaling>
        <c:delete val="1"/>
        <c:axPos val="l"/>
        <c:numFmt formatCode="General" sourceLinked="1"/>
        <c:majorTickMark val="none"/>
        <c:minorTickMark val="none"/>
        <c:tickLblPos val="nextTo"/>
        <c:crossAx val="52727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 Employee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25606667587603"/>
          <c:y val="0.21158261071796403"/>
          <c:w val="0.66413869318966712"/>
          <c:h val="0.84957042240223568"/>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52C6-49B9-9442-1C141634FFC1}"/>
              </c:ext>
            </c:extLst>
          </c:dPt>
          <c:dPt>
            <c:idx val="1"/>
            <c:bubble3D val="0"/>
            <c:spPr>
              <a:solidFill>
                <a:srgbClr val="C00000"/>
              </a:solidFill>
              <a:ln w="19050">
                <a:noFill/>
              </a:ln>
              <a:effectLst/>
            </c:spPr>
            <c:extLst>
              <c:ext xmlns:c16="http://schemas.microsoft.com/office/drawing/2014/chart" uri="{C3380CC4-5D6E-409C-BE32-E72D297353CC}">
                <c16:uniqueId val="{00000003-52C6-49B9-9442-1C141634FFC1}"/>
              </c:ext>
            </c:extLst>
          </c:dPt>
          <c:dPt>
            <c:idx val="2"/>
            <c:bubble3D val="0"/>
            <c:spPr>
              <a:solidFill>
                <a:srgbClr val="0070C0"/>
              </a:solidFill>
              <a:ln w="19050">
                <a:noFill/>
              </a:ln>
              <a:effectLst/>
            </c:spPr>
            <c:extLst>
              <c:ext xmlns:c16="http://schemas.microsoft.com/office/drawing/2014/chart" uri="{C3380CC4-5D6E-409C-BE32-E72D297353CC}">
                <c16:uniqueId val="{00000005-52C6-49B9-9442-1C141634FFC1}"/>
              </c:ext>
            </c:extLst>
          </c:dPt>
          <c:dPt>
            <c:idx val="3"/>
            <c:bubble3D val="0"/>
            <c:spPr>
              <a:solidFill>
                <a:srgbClr val="00B050"/>
              </a:solidFill>
              <a:ln w="19050">
                <a:noFill/>
              </a:ln>
              <a:effectLst/>
            </c:spPr>
            <c:extLst>
              <c:ext xmlns:c16="http://schemas.microsoft.com/office/drawing/2014/chart" uri="{C3380CC4-5D6E-409C-BE32-E72D297353CC}">
                <c16:uniqueId val="{00000007-52C6-49B9-9442-1C141634FFC1}"/>
              </c:ext>
            </c:extLst>
          </c:dPt>
          <c:dPt>
            <c:idx val="4"/>
            <c:bubble3D val="0"/>
            <c:spPr>
              <a:noFill/>
              <a:ln w="19050">
                <a:noFill/>
              </a:ln>
              <a:effectLst/>
            </c:spPr>
            <c:extLst>
              <c:ext xmlns:c16="http://schemas.microsoft.com/office/drawing/2014/chart" uri="{C3380CC4-5D6E-409C-BE32-E72D297353CC}">
                <c16:uniqueId val="{00000009-52C6-49B9-9442-1C141634FFC1}"/>
              </c:ext>
            </c:extLst>
          </c:dPt>
          <c:val>
            <c:numRef>
              <c:f>'Pivot Charts'!$H$71:$H$75</c:f>
              <c:numCache>
                <c:formatCode>General</c:formatCode>
                <c:ptCount val="5"/>
                <c:pt idx="0">
                  <c:v>0</c:v>
                </c:pt>
                <c:pt idx="1">
                  <c:v>15</c:v>
                </c:pt>
                <c:pt idx="2">
                  <c:v>35</c:v>
                </c:pt>
                <c:pt idx="3">
                  <c:v>50</c:v>
                </c:pt>
                <c:pt idx="4">
                  <c:v>100</c:v>
                </c:pt>
              </c:numCache>
            </c:numRef>
          </c:val>
          <c:extLst>
            <c:ext xmlns:c16="http://schemas.microsoft.com/office/drawing/2014/chart" uri="{C3380CC4-5D6E-409C-BE32-E72D297353CC}">
              <c16:uniqueId val="{0000000A-52C6-49B9-9442-1C141634FFC1}"/>
            </c:ext>
          </c:extLst>
        </c:ser>
        <c:dLbls>
          <c:showLegendKey val="0"/>
          <c:showVal val="0"/>
          <c:showCatName val="0"/>
          <c:showSerName val="0"/>
          <c:showPercent val="0"/>
          <c:showBubbleSize val="0"/>
          <c:showLeaderLines val="1"/>
        </c:dLbls>
        <c:firstSliceAng val="270"/>
        <c:holeSize val="75"/>
      </c:doughnutChart>
      <c:pieChart>
        <c:varyColors val="1"/>
        <c:ser>
          <c:idx val="1"/>
          <c:order val="1"/>
          <c:tx>
            <c:v>Series 2</c:v>
          </c:tx>
          <c:spPr>
            <a:ln>
              <a:noFill/>
            </a:ln>
          </c:spPr>
          <c:dPt>
            <c:idx val="0"/>
            <c:bubble3D val="0"/>
            <c:spPr>
              <a:noFill/>
              <a:ln w="19050">
                <a:noFill/>
              </a:ln>
              <a:effectLst/>
            </c:spPr>
            <c:extLst>
              <c:ext xmlns:c16="http://schemas.microsoft.com/office/drawing/2014/chart" uri="{C3380CC4-5D6E-409C-BE32-E72D297353CC}">
                <c16:uniqueId val="{0000000C-52C6-49B9-9442-1C141634FFC1}"/>
              </c:ext>
            </c:extLst>
          </c:dPt>
          <c:dPt>
            <c:idx val="1"/>
            <c:bubble3D val="0"/>
            <c:spPr>
              <a:solidFill>
                <a:schemeClr val="tx1"/>
              </a:solidFill>
              <a:ln w="19050">
                <a:noFill/>
              </a:ln>
              <a:effectLst/>
            </c:spPr>
            <c:extLst>
              <c:ext xmlns:c16="http://schemas.microsoft.com/office/drawing/2014/chart" uri="{C3380CC4-5D6E-409C-BE32-E72D297353CC}">
                <c16:uniqueId val="{0000000E-52C6-49B9-9442-1C141634FFC1}"/>
              </c:ext>
            </c:extLst>
          </c:dPt>
          <c:dPt>
            <c:idx val="2"/>
            <c:bubble3D val="0"/>
            <c:spPr>
              <a:noFill/>
              <a:ln w="19050">
                <a:noFill/>
              </a:ln>
              <a:effectLst/>
            </c:spPr>
            <c:extLst>
              <c:ext xmlns:c16="http://schemas.microsoft.com/office/drawing/2014/chart" uri="{C3380CC4-5D6E-409C-BE32-E72D297353CC}">
                <c16:uniqueId val="{00000010-52C6-49B9-9442-1C141634FFC1}"/>
              </c:ext>
            </c:extLst>
          </c:dPt>
          <c:dLbls>
            <c:dLbl>
              <c:idx val="1"/>
              <c:tx>
                <c:strRef>
                  <c:f>'Pivot Charts'!$E$77</c:f>
                  <c:strCache>
                    <c:ptCount val="1"/>
                    <c:pt idx="0">
                      <c:v>60.63</c:v>
                    </c:pt>
                  </c:strCache>
                </c:strRef>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242943316295989"/>
                      <c:h val="7.2916874314761293E-2"/>
                    </c:manualLayout>
                  </c15:layout>
                  <c15:dlblFieldTable>
                    <c15:dlblFTEntry>
                      <c15:txfldGUID>{0D0A54A8-A192-4FCA-9802-E20D7F7EAEE7}</c15:txfldGUID>
                      <c15:f>'Pivot Charts'!$E$77</c15:f>
                      <c15:dlblFieldTableCache>
                        <c:ptCount val="1"/>
                        <c:pt idx="0">
                          <c:v>60.63</c:v>
                        </c:pt>
                      </c15:dlblFieldTableCache>
                    </c15:dlblFTEntry>
                  </c15:dlblFieldTable>
                  <c15:showDataLabelsRange val="0"/>
                </c:ext>
                <c:ext xmlns:c16="http://schemas.microsoft.com/office/drawing/2014/chart" uri="{C3380CC4-5D6E-409C-BE32-E72D297353CC}">
                  <c16:uniqueId val="{0000000E-52C6-49B9-9442-1C141634FF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Charts'!$E$77:$E$79</c:f>
              <c:numCache>
                <c:formatCode>General</c:formatCode>
                <c:ptCount val="3"/>
                <c:pt idx="0" formatCode="0.00">
                  <c:v>60.630800000000008</c:v>
                </c:pt>
                <c:pt idx="1">
                  <c:v>2</c:v>
                </c:pt>
                <c:pt idx="2" formatCode="0.00">
                  <c:v>137.36919999999998</c:v>
                </c:pt>
              </c:numCache>
            </c:numRef>
          </c:val>
          <c:extLst>
            <c:ext xmlns:c16="http://schemas.microsoft.com/office/drawing/2014/chart" uri="{C3380CC4-5D6E-409C-BE32-E72D297353CC}">
              <c16:uniqueId val="{00000011-52C6-49B9-9442-1C141634FFC1}"/>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Employees by Department</cx:v>
        </cx:txData>
      </cx:tx>
      <cx:txPr>
        <a:bodyPr spcFirstLastPara="1" vertOverflow="ellipsis" horzOverflow="overflow" wrap="square" lIns="0" tIns="0" rIns="0" bIns="0" anchor="ctr" anchorCtr="1"/>
        <a:lstStyle/>
        <a:p>
          <a:pPr algn="ctr" rtl="0">
            <a:defRPr sz="1400"/>
          </a:pPr>
          <a:r>
            <a:rPr lang="en-US" sz="1400" b="1" i="0" u="none" strike="noStrike" baseline="0">
              <a:solidFill>
                <a:sysClr val="windowText" lastClr="000000">
                  <a:lumMod val="65000"/>
                  <a:lumOff val="35000"/>
                </a:sysClr>
              </a:solidFill>
              <a:latin typeface="Calibri" panose="020F0502020204030204"/>
            </a:rPr>
            <a:t>Employees by Department</a:t>
          </a:r>
        </a:p>
      </cx:txPr>
    </cx:title>
    <cx:plotArea>
      <cx:plotAreaRegion>
        <cx:series layoutId="treemap" uniqueId="{8BE5C2BB-5F8B-48A7-9F24-EDF42091600E}">
          <cx:dataLabels pos="inEnd">
            <cx:visibility seriesName="0" categoryName="1" value="1"/>
            <cx:separator>, </cx:separator>
          </cx:dataLabels>
          <cx:dataId val="0"/>
          <cx:layoutPr>
            <cx:parentLabelLayout val="overlapping"/>
          </cx:layoutPr>
        </cx:series>
      </cx:plotAreaRegion>
    </cx:plotArea>
  </cx:chart>
  <cx:spPr>
    <a:solidFill>
      <a:schemeClr val="bg1"/>
    </a:solidFill>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12</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A27E9EE-3DC7-418A-9AE3-7D197958BA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2707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76200</xdr:colOff>
      <xdr:row>0</xdr:row>
      <xdr:rowOff>0</xdr:rowOff>
    </xdr:from>
    <xdr:to>
      <xdr:col>17</xdr:col>
      <xdr:colOff>228600</xdr:colOff>
      <xdr:row>12</xdr:row>
      <xdr:rowOff>76200</xdr:rowOff>
    </xdr:to>
    <xdr:graphicFrame macro="">
      <xdr:nvGraphicFramePr>
        <xdr:cNvPr id="3" name="Chart 2">
          <a:extLst>
            <a:ext uri="{FF2B5EF4-FFF2-40B4-BE49-F238E27FC236}">
              <a16:creationId xmlns:a16="http://schemas.microsoft.com/office/drawing/2014/main" id="{9C70653C-8308-4795-9B41-9C192ABA9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0</xdr:row>
      <xdr:rowOff>7620</xdr:rowOff>
    </xdr:from>
    <xdr:to>
      <xdr:col>13</xdr:col>
      <xdr:colOff>53340</xdr:colOff>
      <xdr:row>6</xdr:row>
      <xdr:rowOff>53340</xdr:rowOff>
    </xdr:to>
    <xdr:graphicFrame macro="">
      <xdr:nvGraphicFramePr>
        <xdr:cNvPr id="4" name="Chart 3">
          <a:extLst>
            <a:ext uri="{FF2B5EF4-FFF2-40B4-BE49-F238E27FC236}">
              <a16:creationId xmlns:a16="http://schemas.microsoft.com/office/drawing/2014/main" id="{C0738F33-268D-4C67-AE73-16C067882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312420</xdr:colOff>
      <xdr:row>6</xdr:row>
      <xdr:rowOff>60960</xdr:rowOff>
    </xdr:from>
    <xdr:to>
      <xdr:col>13</xdr:col>
      <xdr:colOff>68580</xdr:colOff>
      <xdr:row>12</xdr:row>
      <xdr:rowOff>76200</xdr:rowOff>
    </xdr:to>
    <xdr:graphicFrame macro="">
      <xdr:nvGraphicFramePr>
        <xdr:cNvPr id="5" name="Chart 4">
          <a:extLst>
            <a:ext uri="{FF2B5EF4-FFF2-40B4-BE49-F238E27FC236}">
              <a16:creationId xmlns:a16="http://schemas.microsoft.com/office/drawing/2014/main" id="{B1FE06E7-A28A-4CEC-BE7E-374635535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xdr:row>
      <xdr:rowOff>76200</xdr:rowOff>
    </xdr:from>
    <xdr:to>
      <xdr:col>7</xdr:col>
      <xdr:colOff>304800</xdr:colOff>
      <xdr:row>27</xdr:row>
      <xdr:rowOff>76200</xdr:rowOff>
    </xdr:to>
    <xdr:graphicFrame macro="">
      <xdr:nvGraphicFramePr>
        <xdr:cNvPr id="6" name="Chart 5">
          <a:extLst>
            <a:ext uri="{FF2B5EF4-FFF2-40B4-BE49-F238E27FC236}">
              <a16:creationId xmlns:a16="http://schemas.microsoft.com/office/drawing/2014/main" id="{2C77A968-8976-41DB-BAA0-8AF4AE7D1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480060</xdr:colOff>
      <xdr:row>22</xdr:row>
      <xdr:rowOff>7620</xdr:rowOff>
    </xdr:from>
    <xdr:to>
      <xdr:col>17</xdr:col>
      <xdr:colOff>236220</xdr:colOff>
      <xdr:row>27</xdr:row>
      <xdr:rowOff>60960</xdr:rowOff>
    </xdr:to>
    <xdr:graphicFrame macro="">
      <xdr:nvGraphicFramePr>
        <xdr:cNvPr id="7" name="Chart 6">
          <a:extLst>
            <a:ext uri="{FF2B5EF4-FFF2-40B4-BE49-F238E27FC236}">
              <a16:creationId xmlns:a16="http://schemas.microsoft.com/office/drawing/2014/main" id="{975C5A1E-0342-4DB5-A6D4-C22C75C1B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358140</xdr:colOff>
      <xdr:row>7</xdr:row>
      <xdr:rowOff>99060</xdr:rowOff>
    </xdr:from>
    <xdr:to>
      <xdr:col>15</xdr:col>
      <xdr:colOff>175260</xdr:colOff>
      <xdr:row>8</xdr:row>
      <xdr:rowOff>175260</xdr:rowOff>
    </xdr:to>
    <xdr:sp macro="" textlink="'Pivot Charts'!$B$7">
      <xdr:nvSpPr>
        <xdr:cNvPr id="8" name="Rectangle 7">
          <a:extLst>
            <a:ext uri="{FF2B5EF4-FFF2-40B4-BE49-F238E27FC236}">
              <a16:creationId xmlns:a16="http://schemas.microsoft.com/office/drawing/2014/main" id="{AE949624-0412-6E76-1A59-6B5C063DC7DC}"/>
            </a:ext>
          </a:extLst>
        </xdr:cNvPr>
        <xdr:cNvSpPr/>
      </xdr:nvSpPr>
      <xdr:spPr>
        <a:xfrm>
          <a:off x="8892540" y="1379220"/>
          <a:ext cx="426720" cy="259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CBE934C-08E1-49F3-A4FB-3F428152C753}" type="TxLink">
            <a:rPr lang="en-US" sz="1000" b="1" i="0" u="none" strike="noStrike">
              <a:solidFill>
                <a:srgbClr val="000000"/>
              </a:solidFill>
              <a:latin typeface="Calibri"/>
              <a:ea typeface="Calibri"/>
              <a:cs typeface="Calibri"/>
            </a:rPr>
            <a:pPr algn="l"/>
            <a:t>500</a:t>
          </a:fld>
          <a:endParaRPr lang="en-US" sz="1000" b="1"/>
        </a:p>
      </xdr:txBody>
    </xdr:sp>
    <xdr:clientData/>
  </xdr:twoCellAnchor>
  <xdr:twoCellAnchor>
    <xdr:from>
      <xdr:col>14</xdr:col>
      <xdr:colOff>7620</xdr:colOff>
      <xdr:row>5</xdr:row>
      <xdr:rowOff>167640</xdr:rowOff>
    </xdr:from>
    <xdr:to>
      <xdr:col>15</xdr:col>
      <xdr:colOff>472440</xdr:colOff>
      <xdr:row>7</xdr:row>
      <xdr:rowOff>45720</xdr:rowOff>
    </xdr:to>
    <xdr:sp macro="" textlink="">
      <xdr:nvSpPr>
        <xdr:cNvPr id="9" name="Rectangle 8">
          <a:extLst>
            <a:ext uri="{FF2B5EF4-FFF2-40B4-BE49-F238E27FC236}">
              <a16:creationId xmlns:a16="http://schemas.microsoft.com/office/drawing/2014/main" id="{85810A57-FCBF-6EDF-B7F8-6067A5111F2A}"/>
            </a:ext>
          </a:extLst>
        </xdr:cNvPr>
        <xdr:cNvSpPr/>
      </xdr:nvSpPr>
      <xdr:spPr>
        <a:xfrm>
          <a:off x="8542020" y="1082040"/>
          <a:ext cx="1074420" cy="243840"/>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t>Total Employees</a:t>
          </a:r>
        </a:p>
      </xdr:txBody>
    </xdr:sp>
    <xdr:clientData/>
  </xdr:twoCellAnchor>
  <xdr:twoCellAnchor>
    <xdr:from>
      <xdr:col>11</xdr:col>
      <xdr:colOff>480060</xdr:colOff>
      <xdr:row>12</xdr:row>
      <xdr:rowOff>76200</xdr:rowOff>
    </xdr:from>
    <xdr:to>
      <xdr:col>17</xdr:col>
      <xdr:colOff>228600</xdr:colOff>
      <xdr:row>22</xdr:row>
      <xdr:rowOff>0</xdr:rowOff>
    </xdr:to>
    <xdr:graphicFrame macro="">
      <xdr:nvGraphicFramePr>
        <xdr:cNvPr id="10" name="Chart 9">
          <a:extLst>
            <a:ext uri="{FF2B5EF4-FFF2-40B4-BE49-F238E27FC236}">
              <a16:creationId xmlns:a16="http://schemas.microsoft.com/office/drawing/2014/main" id="{6D8769F7-A27A-4E34-BA97-4590ADEF8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312420</xdr:colOff>
      <xdr:row>12</xdr:row>
      <xdr:rowOff>76200</xdr:rowOff>
    </xdr:from>
    <xdr:to>
      <xdr:col>11</xdr:col>
      <xdr:colOff>480060</xdr:colOff>
      <xdr:row>28</xdr:row>
      <xdr:rowOff>121920</xdr:rowOff>
    </xdr:to>
    <xdr:graphicFrame macro="">
      <xdr:nvGraphicFramePr>
        <xdr:cNvPr id="11" name="Chart 10">
          <a:extLst>
            <a:ext uri="{FF2B5EF4-FFF2-40B4-BE49-F238E27FC236}">
              <a16:creationId xmlns:a16="http://schemas.microsoft.com/office/drawing/2014/main" id="{3A83385A-4D43-407D-B66F-73370C914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320040</xdr:colOff>
      <xdr:row>22</xdr:row>
      <xdr:rowOff>137160</xdr:rowOff>
    </xdr:from>
    <xdr:to>
      <xdr:col>9</xdr:col>
      <xdr:colOff>434340</xdr:colOff>
      <xdr:row>24</xdr:row>
      <xdr:rowOff>22860</xdr:rowOff>
    </xdr:to>
    <xdr:sp macro="" textlink="">
      <xdr:nvSpPr>
        <xdr:cNvPr id="13" name="Rectangle 12">
          <a:extLst>
            <a:ext uri="{FF2B5EF4-FFF2-40B4-BE49-F238E27FC236}">
              <a16:creationId xmlns:a16="http://schemas.microsoft.com/office/drawing/2014/main" id="{80ED32B7-60DD-CAA7-60A8-E4948A6775E7}"/>
            </a:ext>
          </a:extLst>
        </xdr:cNvPr>
        <xdr:cNvSpPr/>
      </xdr:nvSpPr>
      <xdr:spPr>
        <a:xfrm>
          <a:off x="4587240" y="4160520"/>
          <a:ext cx="1333500" cy="25146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Total Salary</a:t>
          </a:r>
        </a:p>
      </xdr:txBody>
    </xdr:sp>
    <xdr:clientData/>
  </xdr:twoCellAnchor>
  <xdr:twoCellAnchor>
    <xdr:from>
      <xdr:col>7</xdr:col>
      <xdr:colOff>320040</xdr:colOff>
      <xdr:row>24</xdr:row>
      <xdr:rowOff>68580</xdr:rowOff>
    </xdr:from>
    <xdr:to>
      <xdr:col>9</xdr:col>
      <xdr:colOff>434340</xdr:colOff>
      <xdr:row>25</xdr:row>
      <xdr:rowOff>137160</xdr:rowOff>
    </xdr:to>
    <xdr:sp macro="" textlink="">
      <xdr:nvSpPr>
        <xdr:cNvPr id="14" name="Rectangle 13">
          <a:extLst>
            <a:ext uri="{FF2B5EF4-FFF2-40B4-BE49-F238E27FC236}">
              <a16:creationId xmlns:a16="http://schemas.microsoft.com/office/drawing/2014/main" id="{FB3406EC-B3F9-40C6-B730-CD84CCA4045F}"/>
            </a:ext>
          </a:extLst>
        </xdr:cNvPr>
        <xdr:cNvSpPr/>
      </xdr:nvSpPr>
      <xdr:spPr>
        <a:xfrm>
          <a:off x="4587240" y="4457700"/>
          <a:ext cx="1333500" cy="25146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Total Bonus</a:t>
          </a:r>
        </a:p>
      </xdr:txBody>
    </xdr:sp>
    <xdr:clientData/>
  </xdr:twoCellAnchor>
  <xdr:twoCellAnchor>
    <xdr:from>
      <xdr:col>7</xdr:col>
      <xdr:colOff>312420</xdr:colOff>
      <xdr:row>26</xdr:row>
      <xdr:rowOff>0</xdr:rowOff>
    </xdr:from>
    <xdr:to>
      <xdr:col>9</xdr:col>
      <xdr:colOff>426720</xdr:colOff>
      <xdr:row>27</xdr:row>
      <xdr:rowOff>68580</xdr:rowOff>
    </xdr:to>
    <xdr:sp macro="" textlink="">
      <xdr:nvSpPr>
        <xdr:cNvPr id="15" name="Rectangle 14">
          <a:extLst>
            <a:ext uri="{FF2B5EF4-FFF2-40B4-BE49-F238E27FC236}">
              <a16:creationId xmlns:a16="http://schemas.microsoft.com/office/drawing/2014/main" id="{954A4B17-5C21-49C2-AB34-0E054A599EB4}"/>
            </a:ext>
          </a:extLst>
        </xdr:cNvPr>
        <xdr:cNvSpPr/>
      </xdr:nvSpPr>
      <xdr:spPr>
        <a:xfrm>
          <a:off x="4579620" y="4754880"/>
          <a:ext cx="1333500" cy="25146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b="1">
              <a:solidFill>
                <a:sysClr val="windowText" lastClr="000000"/>
              </a:solidFill>
            </a:rPr>
            <a:t>Total Overtime</a:t>
          </a:r>
        </a:p>
      </xdr:txBody>
    </xdr:sp>
    <xdr:clientData/>
  </xdr:twoCellAnchor>
  <xdr:twoCellAnchor editAs="absolute">
    <xdr:from>
      <xdr:col>17</xdr:col>
      <xdr:colOff>236220</xdr:colOff>
      <xdr:row>4</xdr:row>
      <xdr:rowOff>137160</xdr:rowOff>
    </xdr:from>
    <xdr:to>
      <xdr:col>20</xdr:col>
      <xdr:colOff>236220</xdr:colOff>
      <xdr:row>9</xdr:row>
      <xdr:rowOff>83819</xdr:rowOff>
    </xdr:to>
    <mc:AlternateContent xmlns:mc="http://schemas.openxmlformats.org/markup-compatibility/2006" xmlns:a14="http://schemas.microsoft.com/office/drawing/2010/main">
      <mc:Choice Requires="a14">
        <xdr:graphicFrame macro="">
          <xdr:nvGraphicFramePr>
            <xdr:cNvPr id="17" name="Hire Type">
              <a:extLst>
                <a:ext uri="{FF2B5EF4-FFF2-40B4-BE49-F238E27FC236}">
                  <a16:creationId xmlns:a16="http://schemas.microsoft.com/office/drawing/2014/main" id="{F301EF61-9752-7BF6-55C4-9471330BBE0B}"/>
                </a:ext>
              </a:extLst>
            </xdr:cNvPr>
            <xdr:cNvGraphicFramePr/>
          </xdr:nvGraphicFramePr>
          <xdr:xfrm>
            <a:off x="0" y="0"/>
            <a:ext cx="0" cy="0"/>
          </xdr:xfrm>
          <a:graphic>
            <a:graphicData uri="http://schemas.microsoft.com/office/drawing/2010/slicer">
              <sle:slicer xmlns:sle="http://schemas.microsoft.com/office/drawing/2010/slicer" name="Hire Type"/>
            </a:graphicData>
          </a:graphic>
        </xdr:graphicFrame>
      </mc:Choice>
      <mc:Fallback xmlns="">
        <xdr:sp macro="" textlink="">
          <xdr:nvSpPr>
            <xdr:cNvPr id="0" name=""/>
            <xdr:cNvSpPr>
              <a:spLocks noTextEdit="1"/>
            </xdr:cNvSpPr>
          </xdr:nvSpPr>
          <xdr:spPr>
            <a:xfrm>
              <a:off x="10599420" y="868680"/>
              <a:ext cx="1828800"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236220</xdr:colOff>
      <xdr:row>9</xdr:row>
      <xdr:rowOff>68581</xdr:rowOff>
    </xdr:from>
    <xdr:to>
      <xdr:col>20</xdr:col>
      <xdr:colOff>236220</xdr:colOff>
      <xdr:row>14</xdr:row>
      <xdr:rowOff>15241</xdr:rowOff>
    </xdr:to>
    <mc:AlternateContent xmlns:mc="http://schemas.openxmlformats.org/markup-compatibility/2006" xmlns:a14="http://schemas.microsoft.com/office/drawing/2010/main">
      <mc:Choice Requires="a14">
        <xdr:graphicFrame macro="">
          <xdr:nvGraphicFramePr>
            <xdr:cNvPr id="18" name="Qualification">
              <a:extLst>
                <a:ext uri="{FF2B5EF4-FFF2-40B4-BE49-F238E27FC236}">
                  <a16:creationId xmlns:a16="http://schemas.microsoft.com/office/drawing/2014/main" id="{2602C79C-8F2A-EE09-29BA-FD4D87332967}"/>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10599420" y="171450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228600</xdr:colOff>
      <xdr:row>14</xdr:row>
      <xdr:rowOff>7620</xdr:rowOff>
    </xdr:from>
    <xdr:to>
      <xdr:col>20</xdr:col>
      <xdr:colOff>228600</xdr:colOff>
      <xdr:row>18</xdr:row>
      <xdr:rowOff>160019</xdr:rowOff>
    </xdr:to>
    <mc:AlternateContent xmlns:mc="http://schemas.openxmlformats.org/markup-compatibility/2006" xmlns:a14="http://schemas.microsoft.com/office/drawing/2010/main">
      <mc:Choice Requires="a14">
        <xdr:graphicFrame macro="">
          <xdr:nvGraphicFramePr>
            <xdr:cNvPr id="19" name="Promotion Eligible">
              <a:extLst>
                <a:ext uri="{FF2B5EF4-FFF2-40B4-BE49-F238E27FC236}">
                  <a16:creationId xmlns:a16="http://schemas.microsoft.com/office/drawing/2014/main" id="{9FD110E9-7C91-018B-C9E3-D5BF711B969B}"/>
                </a:ext>
              </a:extLst>
            </xdr:cNvPr>
            <xdr:cNvGraphicFramePr/>
          </xdr:nvGraphicFramePr>
          <xdr:xfrm>
            <a:off x="0" y="0"/>
            <a:ext cx="0" cy="0"/>
          </xdr:xfrm>
          <a:graphic>
            <a:graphicData uri="http://schemas.microsoft.com/office/drawing/2010/slicer">
              <sle:slicer xmlns:sle="http://schemas.microsoft.com/office/drawing/2010/slicer" name="Promotion Eligible"/>
            </a:graphicData>
          </a:graphic>
        </xdr:graphicFrame>
      </mc:Choice>
      <mc:Fallback xmlns="">
        <xdr:sp macro="" textlink="">
          <xdr:nvSpPr>
            <xdr:cNvPr id="0" name=""/>
            <xdr:cNvSpPr>
              <a:spLocks noTextEdit="1"/>
            </xdr:cNvSpPr>
          </xdr:nvSpPr>
          <xdr:spPr>
            <a:xfrm>
              <a:off x="10591800" y="2567940"/>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220980</xdr:colOff>
      <xdr:row>18</xdr:row>
      <xdr:rowOff>160021</xdr:rowOff>
    </xdr:from>
    <xdr:to>
      <xdr:col>20</xdr:col>
      <xdr:colOff>220980</xdr:colOff>
      <xdr:row>27</xdr:row>
      <xdr:rowOff>60961</xdr:rowOff>
    </xdr:to>
    <mc:AlternateContent xmlns:mc="http://schemas.openxmlformats.org/markup-compatibility/2006" xmlns:a14="http://schemas.microsoft.com/office/drawing/2010/main">
      <mc:Choice Requires="a14">
        <xdr:graphicFrame macro="">
          <xdr:nvGraphicFramePr>
            <xdr:cNvPr id="20" name="Years (Hire Date)">
              <a:extLst>
                <a:ext uri="{FF2B5EF4-FFF2-40B4-BE49-F238E27FC236}">
                  <a16:creationId xmlns:a16="http://schemas.microsoft.com/office/drawing/2014/main" id="{7A261966-C88F-1663-2E2B-2117D34159E0}"/>
                </a:ext>
              </a:extLst>
            </xdr:cNvPr>
            <xdr:cNvGraphicFramePr/>
          </xdr:nvGraphicFramePr>
          <xdr:xfrm>
            <a:off x="0" y="0"/>
            <a:ext cx="0" cy="0"/>
          </xdr:xfrm>
          <a:graphic>
            <a:graphicData uri="http://schemas.microsoft.com/office/drawing/2010/slicer">
              <sle:slicer xmlns:sle="http://schemas.microsoft.com/office/drawing/2010/slicer" name="Years (Hire Date)"/>
            </a:graphicData>
          </a:graphic>
        </xdr:graphicFrame>
      </mc:Choice>
      <mc:Fallback xmlns="">
        <xdr:sp macro="" textlink="">
          <xdr:nvSpPr>
            <xdr:cNvPr id="0" name=""/>
            <xdr:cNvSpPr>
              <a:spLocks noTextEdit="1"/>
            </xdr:cNvSpPr>
          </xdr:nvSpPr>
          <xdr:spPr>
            <a:xfrm>
              <a:off x="10584180" y="3451861"/>
              <a:ext cx="1828800" cy="1546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228600</xdr:colOff>
      <xdr:row>0</xdr:row>
      <xdr:rowOff>7620</xdr:rowOff>
    </xdr:from>
    <xdr:to>
      <xdr:col>20</xdr:col>
      <xdr:colOff>228600</xdr:colOff>
      <xdr:row>4</xdr:row>
      <xdr:rowOff>160019</xdr:rowOff>
    </xdr:to>
    <mc:AlternateContent xmlns:mc="http://schemas.openxmlformats.org/markup-compatibility/2006" xmlns:a14="http://schemas.microsoft.com/office/drawing/2010/main">
      <mc:Choice Requires="a14">
        <xdr:graphicFrame macro="">
          <xdr:nvGraphicFramePr>
            <xdr:cNvPr id="21" name="Department">
              <a:extLst>
                <a:ext uri="{FF2B5EF4-FFF2-40B4-BE49-F238E27FC236}">
                  <a16:creationId xmlns:a16="http://schemas.microsoft.com/office/drawing/2014/main" id="{618CA5A0-E611-450A-EF24-1099DCD8417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591800" y="7620"/>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0.38796</cdr:x>
      <cdr:y>0.12944</cdr:y>
    </cdr:from>
    <cdr:to>
      <cdr:x>0.62865</cdr:x>
      <cdr:y>0.23903</cdr:y>
    </cdr:to>
    <cdr:sp macro="" textlink="'Pivot Charts'!$E$71">
      <cdr:nvSpPr>
        <cdr:cNvPr id="3" name="Rectangle 2">
          <a:extLst xmlns:a="http://schemas.openxmlformats.org/drawingml/2006/main">
            <a:ext uri="{FF2B5EF4-FFF2-40B4-BE49-F238E27FC236}">
              <a16:creationId xmlns:a16="http://schemas.microsoft.com/office/drawing/2014/main" id="{05DD49BB-76F9-C2EA-A4D3-8CF0EBB7CB0E}"/>
            </a:ext>
          </a:extLst>
        </cdr:cNvPr>
        <cdr:cNvSpPr/>
      </cdr:nvSpPr>
      <cdr:spPr>
        <a:xfrm xmlns:a="http://schemas.openxmlformats.org/drawingml/2006/main">
          <a:off x="1011044" y="397493"/>
          <a:ext cx="627256" cy="336532"/>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2EE5567B-AA53-4763-B354-559655943BB2}" type="TxLink">
            <a:rPr lang="en-US" sz="1600" b="1" i="0" u="none" strike="noStrike">
              <a:solidFill>
                <a:sysClr val="windowText" lastClr="000000"/>
              </a:solidFill>
              <a:latin typeface="Calibri"/>
              <a:ea typeface="Calibri"/>
              <a:cs typeface="Calibri"/>
            </a:rPr>
            <a:pPr algn="ctr"/>
            <a:t>3.03</a:t>
          </a:fld>
          <a:endParaRPr lang="en-US" sz="1600" b="1">
            <a:solidFill>
              <a:sysClr val="windowText" lastClr="000000"/>
            </a:solidFill>
          </a:endParaRPr>
        </a:p>
      </cdr:txBody>
    </cdr:sp>
  </cdr:relSizeAnchor>
  <cdr:relSizeAnchor xmlns:cdr="http://schemas.openxmlformats.org/drawingml/2006/chartDrawing">
    <cdr:from>
      <cdr:x>0.4883</cdr:x>
      <cdr:y>0.83504</cdr:y>
    </cdr:from>
    <cdr:to>
      <cdr:x>1</cdr:x>
      <cdr:y>0.91966</cdr:y>
    </cdr:to>
    <cdr:sp macro="" textlink="'Pivot Charts'!$K$60">
      <cdr:nvSpPr>
        <cdr:cNvPr id="4" name="Rectangle 3">
          <a:extLst xmlns:a="http://schemas.openxmlformats.org/drawingml/2006/main">
            <a:ext uri="{FF2B5EF4-FFF2-40B4-BE49-F238E27FC236}">
              <a16:creationId xmlns:a16="http://schemas.microsoft.com/office/drawing/2014/main" id="{80ED32B7-60DD-CAA7-60A8-E4948A6775E7}"/>
            </a:ext>
          </a:extLst>
        </cdr:cNvPr>
        <cdr:cNvSpPr/>
      </cdr:nvSpPr>
      <cdr:spPr>
        <a:xfrm xmlns:a="http://schemas.openxmlformats.org/drawingml/2006/main">
          <a:off x="1272540" y="2481580"/>
          <a:ext cx="1333500" cy="251460"/>
        </a:xfrm>
        <a:prstGeom xmlns:a="http://schemas.openxmlformats.org/drawingml/2006/main" prst="rect">
          <a:avLst/>
        </a:prstGeom>
        <a:solidFill xmlns:a="http://schemas.openxmlformats.org/drawingml/2006/main">
          <a:schemeClr val="accent2">
            <a:lumMod val="60000"/>
            <a:lumOff val="4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CAA3E4C2-489B-489F-9E16-624093342A2A}" type="TxLink">
            <a:rPr lang="en-US" sz="1100" b="1" i="0" u="none" strike="noStrike">
              <a:solidFill>
                <a:sysClr val="windowText" lastClr="000000"/>
              </a:solidFill>
              <a:latin typeface="Calibri"/>
              <a:ea typeface="Calibri"/>
              <a:cs typeface="Calibri"/>
            </a:rPr>
            <a:pPr algn="ctr"/>
            <a:t> $31,801 </a:t>
          </a:fld>
          <a:endParaRPr lang="en-US" sz="1100" b="1">
            <a:solidFill>
              <a:sysClr val="windowText" lastClr="000000"/>
            </a:solidFill>
          </a:endParaRPr>
        </a:p>
      </cdr:txBody>
    </cdr:sp>
  </cdr:relSizeAnchor>
  <cdr:relSizeAnchor xmlns:cdr="http://schemas.openxmlformats.org/drawingml/2006/chartDrawing">
    <cdr:from>
      <cdr:x>0.4883</cdr:x>
      <cdr:y>0.73504</cdr:y>
    </cdr:from>
    <cdr:to>
      <cdr:x>1</cdr:x>
      <cdr:y>0.81966</cdr:y>
    </cdr:to>
    <cdr:sp macro="" textlink="'Pivot Charts'!$J$60">
      <cdr:nvSpPr>
        <cdr:cNvPr id="5" name="Rectangle 4">
          <a:extLst xmlns:a="http://schemas.openxmlformats.org/drawingml/2006/main">
            <a:ext uri="{FF2B5EF4-FFF2-40B4-BE49-F238E27FC236}">
              <a16:creationId xmlns:a16="http://schemas.microsoft.com/office/drawing/2014/main" id="{80ED32B7-60DD-CAA7-60A8-E4948A6775E7}"/>
            </a:ext>
          </a:extLst>
        </cdr:cNvPr>
        <cdr:cNvSpPr/>
      </cdr:nvSpPr>
      <cdr:spPr>
        <a:xfrm xmlns:a="http://schemas.openxmlformats.org/drawingml/2006/main">
          <a:off x="1272540" y="2184400"/>
          <a:ext cx="1333500" cy="251460"/>
        </a:xfrm>
        <a:prstGeom xmlns:a="http://schemas.openxmlformats.org/drawingml/2006/main" prst="rect">
          <a:avLst/>
        </a:prstGeom>
        <a:solidFill xmlns:a="http://schemas.openxmlformats.org/drawingml/2006/main">
          <a:schemeClr val="accent2">
            <a:lumMod val="60000"/>
            <a:lumOff val="4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72F69DA9-2ED4-4109-B164-E4D9ACCAC603}" type="TxLink">
            <a:rPr lang="en-US" sz="1100" b="1" i="0" u="none" strike="noStrike">
              <a:solidFill>
                <a:sysClr val="windowText" lastClr="000000"/>
              </a:solidFill>
              <a:latin typeface="Calibri"/>
              <a:ea typeface="Calibri"/>
              <a:cs typeface="Calibri"/>
            </a:rPr>
            <a:pPr algn="ctr"/>
            <a:t> $3,717,812 </a:t>
          </a:fld>
          <a:endParaRPr lang="en-US" sz="1100" b="1">
            <a:solidFill>
              <a:sysClr val="windowText" lastClr="000000"/>
            </a:solidFill>
          </a:endParaRPr>
        </a:p>
      </cdr:txBody>
    </cdr:sp>
  </cdr:relSizeAnchor>
  <cdr:relSizeAnchor xmlns:cdr="http://schemas.openxmlformats.org/drawingml/2006/chartDrawing">
    <cdr:from>
      <cdr:x>0.4883</cdr:x>
      <cdr:y>0.63504</cdr:y>
    </cdr:from>
    <cdr:to>
      <cdr:x>1</cdr:x>
      <cdr:y>0.71966</cdr:y>
    </cdr:to>
    <cdr:sp macro="" textlink="'Pivot Charts'!$I$60">
      <cdr:nvSpPr>
        <cdr:cNvPr id="6" name="Rectangle 5">
          <a:extLst xmlns:a="http://schemas.openxmlformats.org/drawingml/2006/main">
            <a:ext uri="{FF2B5EF4-FFF2-40B4-BE49-F238E27FC236}">
              <a16:creationId xmlns:a16="http://schemas.microsoft.com/office/drawing/2014/main" id="{80ED32B7-60DD-CAA7-60A8-E4948A6775E7}"/>
            </a:ext>
          </a:extLst>
        </cdr:cNvPr>
        <cdr:cNvSpPr/>
      </cdr:nvSpPr>
      <cdr:spPr>
        <a:xfrm xmlns:a="http://schemas.openxmlformats.org/drawingml/2006/main">
          <a:off x="1272540" y="1887220"/>
          <a:ext cx="1333500" cy="251460"/>
        </a:xfrm>
        <a:prstGeom xmlns:a="http://schemas.openxmlformats.org/drawingml/2006/main" prst="rect">
          <a:avLst/>
        </a:prstGeom>
        <a:solidFill xmlns:a="http://schemas.openxmlformats.org/drawingml/2006/main">
          <a:schemeClr val="accent2">
            <a:lumMod val="60000"/>
            <a:lumOff val="4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D83A97E6-2D1C-44CB-AE2C-69FD1A476DD0}" type="TxLink">
            <a:rPr lang="en-US" sz="1100" b="1" i="0" u="none" strike="noStrike">
              <a:solidFill>
                <a:sysClr val="windowText" lastClr="000000"/>
              </a:solidFill>
              <a:latin typeface="Calibri"/>
              <a:ea typeface="Calibri"/>
              <a:cs typeface="Calibri"/>
            </a:rPr>
            <a:pPr algn="ctr"/>
            <a:t> $32,223,562 </a:t>
          </a:fld>
          <a:endParaRPr lang="en-US" sz="1100" b="1">
            <a:solidFill>
              <a:sysClr val="windowText" lastClr="00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Dalvi" refreshedDate="45553.953746874999" createdVersion="8" refreshedVersion="8" minRefreshableVersion="3" recordCount="500" xr:uid="{4D2DF459-12A8-4A35-81CB-5E020348AF14}">
  <cacheSource type="worksheet">
    <worksheetSource ref="A1:R501" sheet="HR Data "/>
  </cacheSource>
  <cacheFields count="21">
    <cacheField name="Full Name" numFmtId="0">
      <sharedItems/>
    </cacheField>
    <cacheField name="Gender" numFmtId="0">
      <sharedItems count="3">
        <s v="Female"/>
        <s v="Non-binary"/>
        <s v="Male"/>
      </sharedItems>
    </cacheField>
    <cacheField name="Hire Date" numFmtId="14">
      <sharedItems containsSemiMixedTypes="0" containsNonDate="0" containsDate="1" containsString="0" minDate="2014-09-19T00:00:00" maxDate="2024-09-07T00:00:00" count="471">
        <d v="2019-03-13T00:00:00"/>
        <d v="2016-04-04T00:00:00"/>
        <d v="2017-02-22T00:00:00"/>
        <d v="2019-04-04T00:00:00"/>
        <d v="2015-01-06T00:00:00"/>
        <d v="2018-11-12T00:00:00"/>
        <d v="2020-08-09T00:00:00"/>
        <d v="2024-07-08T00:00:00"/>
        <d v="2022-01-13T00:00:00"/>
        <d v="2019-01-19T00:00:00"/>
        <d v="2024-02-27T00:00:00"/>
        <d v="2022-01-29T00:00:00"/>
        <d v="2017-10-17T00:00:00"/>
        <d v="2019-08-17T00:00:00"/>
        <d v="2022-04-08T00:00:00"/>
        <d v="2017-09-15T00:00:00"/>
        <d v="2022-09-24T00:00:00"/>
        <d v="2016-08-02T00:00:00"/>
        <d v="2017-09-26T00:00:00"/>
        <d v="2018-12-24T00:00:00"/>
        <d v="2022-01-18T00:00:00"/>
        <d v="2023-08-08T00:00:00"/>
        <d v="2014-09-19T00:00:00"/>
        <d v="2016-07-26T00:00:00"/>
        <d v="2015-01-14T00:00:00"/>
        <d v="2020-01-08T00:00:00"/>
        <d v="2022-04-01T00:00:00"/>
        <d v="2022-02-17T00:00:00"/>
        <d v="2020-08-19T00:00:00"/>
        <d v="2020-02-24T00:00:00"/>
        <d v="2021-01-26T00:00:00"/>
        <d v="2019-03-03T00:00:00"/>
        <d v="2015-08-01T00:00:00"/>
        <d v="2019-02-18T00:00:00"/>
        <d v="2023-10-14T00:00:00"/>
        <d v="2017-04-14T00:00:00"/>
        <d v="2022-07-20T00:00:00"/>
        <d v="2016-06-10T00:00:00"/>
        <d v="2017-02-01T00:00:00"/>
        <d v="2018-03-14T00:00:00"/>
        <d v="2022-03-23T00:00:00"/>
        <d v="2024-03-27T00:00:00"/>
        <d v="2016-05-10T00:00:00"/>
        <d v="2023-09-24T00:00:00"/>
        <d v="2021-01-10T00:00:00"/>
        <d v="2015-02-12T00:00:00"/>
        <d v="2018-10-16T00:00:00"/>
        <d v="2022-04-11T00:00:00"/>
        <d v="2018-04-06T00:00:00"/>
        <d v="2022-11-25T00:00:00"/>
        <d v="2015-04-03T00:00:00"/>
        <d v="2022-06-18T00:00:00"/>
        <d v="2023-05-05T00:00:00"/>
        <d v="2016-03-17T00:00:00"/>
        <d v="2018-05-29T00:00:00"/>
        <d v="2020-01-02T00:00:00"/>
        <d v="2023-11-07T00:00:00"/>
        <d v="2022-04-10T00:00:00"/>
        <d v="2015-04-27T00:00:00"/>
        <d v="2023-11-30T00:00:00"/>
        <d v="2021-06-28T00:00:00"/>
        <d v="2017-04-05T00:00:00"/>
        <d v="2019-12-17T00:00:00"/>
        <d v="2019-03-19T00:00:00"/>
        <d v="2020-01-19T00:00:00"/>
        <d v="2017-09-22T00:00:00"/>
        <d v="2016-06-03T00:00:00"/>
        <d v="2018-02-10T00:00:00"/>
        <d v="2023-06-17T00:00:00"/>
        <d v="2024-04-24T00:00:00"/>
        <d v="2015-07-06T00:00:00"/>
        <d v="2019-11-02T00:00:00"/>
        <d v="2018-12-05T00:00:00"/>
        <d v="2020-08-05T00:00:00"/>
        <d v="2017-06-12T00:00:00"/>
        <d v="2018-02-23T00:00:00"/>
        <d v="2021-06-04T00:00:00"/>
        <d v="2024-07-17T00:00:00"/>
        <d v="2021-02-26T00:00:00"/>
        <d v="2022-09-08T00:00:00"/>
        <d v="2016-04-11T00:00:00"/>
        <d v="2015-08-30T00:00:00"/>
        <d v="2020-02-10T00:00:00"/>
        <d v="2017-07-11T00:00:00"/>
        <d v="2022-06-26T00:00:00"/>
        <d v="2020-08-18T00:00:00"/>
        <d v="2017-09-09T00:00:00"/>
        <d v="2019-10-29T00:00:00"/>
        <d v="2018-02-09T00:00:00"/>
        <d v="2020-02-13T00:00:00"/>
        <d v="2015-01-29T00:00:00"/>
        <d v="2018-06-20T00:00:00"/>
        <d v="2017-10-01T00:00:00"/>
        <d v="2015-01-11T00:00:00"/>
        <d v="2018-08-27T00:00:00"/>
        <d v="2019-10-11T00:00:00"/>
        <d v="2020-01-16T00:00:00"/>
        <d v="2022-09-21T00:00:00"/>
        <d v="2018-04-20T00:00:00"/>
        <d v="2024-08-23T00:00:00"/>
        <d v="2015-05-19T00:00:00"/>
        <d v="2015-01-27T00:00:00"/>
        <d v="2023-02-08T00:00:00"/>
        <d v="2021-02-23T00:00:00"/>
        <d v="2014-11-14T00:00:00"/>
        <d v="2014-10-13T00:00:00"/>
        <d v="2021-04-23T00:00:00"/>
        <d v="2015-02-13T00:00:00"/>
        <d v="2019-06-15T00:00:00"/>
        <d v="2019-12-21T00:00:00"/>
        <d v="2023-07-17T00:00:00"/>
        <d v="2022-04-27T00:00:00"/>
        <d v="2023-05-03T00:00:00"/>
        <d v="2024-05-08T00:00:00"/>
        <d v="2021-02-24T00:00:00"/>
        <d v="2020-02-28T00:00:00"/>
        <d v="2017-12-08T00:00:00"/>
        <d v="2024-08-18T00:00:00"/>
        <d v="2016-10-28T00:00:00"/>
        <d v="2015-12-19T00:00:00"/>
        <d v="2017-07-04T00:00:00"/>
        <d v="2019-12-22T00:00:00"/>
        <d v="2019-09-11T00:00:00"/>
        <d v="2021-09-23T00:00:00"/>
        <d v="2016-03-25T00:00:00"/>
        <d v="2018-10-26T00:00:00"/>
        <d v="2023-02-14T00:00:00"/>
        <d v="2021-12-04T00:00:00"/>
        <d v="2023-09-03T00:00:00"/>
        <d v="2018-03-17T00:00:00"/>
        <d v="2024-05-22T00:00:00"/>
        <d v="2021-03-28T00:00:00"/>
        <d v="2019-04-08T00:00:00"/>
        <d v="2024-03-31T00:00:00"/>
        <d v="2020-10-16T00:00:00"/>
        <d v="2014-12-30T00:00:00"/>
        <d v="2022-03-22T00:00:00"/>
        <d v="2015-02-16T00:00:00"/>
        <d v="2020-03-19T00:00:00"/>
        <d v="2024-08-19T00:00:00"/>
        <d v="2018-07-14T00:00:00"/>
        <d v="2020-09-05T00:00:00"/>
        <d v="2022-07-22T00:00:00"/>
        <d v="2018-02-21T00:00:00"/>
        <d v="2015-02-04T00:00:00"/>
        <d v="2023-09-23T00:00:00"/>
        <d v="2015-04-02T00:00:00"/>
        <d v="2020-01-12T00:00:00"/>
        <d v="2021-07-12T00:00:00"/>
        <d v="2020-05-30T00:00:00"/>
        <d v="2018-03-15T00:00:00"/>
        <d v="2015-08-29T00:00:00"/>
        <d v="2024-07-04T00:00:00"/>
        <d v="2015-05-24T00:00:00"/>
        <d v="2016-09-27T00:00:00"/>
        <d v="2020-02-29T00:00:00"/>
        <d v="2022-05-08T00:00:00"/>
        <d v="2021-08-18T00:00:00"/>
        <d v="2019-11-05T00:00:00"/>
        <d v="2015-07-11T00:00:00"/>
        <d v="2023-03-21T00:00:00"/>
        <d v="2023-06-04T00:00:00"/>
        <d v="2017-01-21T00:00:00"/>
        <d v="2023-12-30T00:00:00"/>
        <d v="2023-06-02T00:00:00"/>
        <d v="2016-07-15T00:00:00"/>
        <d v="2014-09-28T00:00:00"/>
        <d v="2023-11-10T00:00:00"/>
        <d v="2023-11-20T00:00:00"/>
        <d v="2019-12-14T00:00:00"/>
        <d v="2014-10-29T00:00:00"/>
        <d v="2018-05-02T00:00:00"/>
        <d v="2015-10-13T00:00:00"/>
        <d v="2020-12-28T00:00:00"/>
        <d v="2018-11-03T00:00:00"/>
        <d v="2023-07-31T00:00:00"/>
        <d v="2019-02-25T00:00:00"/>
        <d v="2018-11-20T00:00:00"/>
        <d v="2019-06-16T00:00:00"/>
        <d v="2024-01-07T00:00:00"/>
        <d v="2022-08-29T00:00:00"/>
        <d v="2016-09-22T00:00:00"/>
        <d v="2024-01-29T00:00:00"/>
        <d v="2018-06-11T00:00:00"/>
        <d v="2022-10-12T00:00:00"/>
        <d v="2019-12-20T00:00:00"/>
        <d v="2022-02-11T00:00:00"/>
        <d v="2021-09-24T00:00:00"/>
        <d v="2023-10-04T00:00:00"/>
        <d v="2023-09-04T00:00:00"/>
        <d v="2019-05-12T00:00:00"/>
        <d v="2024-02-25T00:00:00"/>
        <d v="2022-12-23T00:00:00"/>
        <d v="2023-07-16T00:00:00"/>
        <d v="2018-05-26T00:00:00"/>
        <d v="2017-10-25T00:00:00"/>
        <d v="2017-04-01T00:00:00"/>
        <d v="2020-06-12T00:00:00"/>
        <d v="2021-10-29T00:00:00"/>
        <d v="2014-10-14T00:00:00"/>
        <d v="2021-09-18T00:00:00"/>
        <d v="2014-09-26T00:00:00"/>
        <d v="2019-12-04T00:00:00"/>
        <d v="2016-07-20T00:00:00"/>
        <d v="2020-05-12T00:00:00"/>
        <d v="2020-09-11T00:00:00"/>
        <d v="2015-07-31T00:00:00"/>
        <d v="2021-08-21T00:00:00"/>
        <d v="2024-04-01T00:00:00"/>
        <d v="2018-04-21T00:00:00"/>
        <d v="2022-10-04T00:00:00"/>
        <d v="2019-11-08T00:00:00"/>
        <d v="2022-08-27T00:00:00"/>
        <d v="2023-02-10T00:00:00"/>
        <d v="2020-04-12T00:00:00"/>
        <d v="2017-09-25T00:00:00"/>
        <d v="2024-09-06T00:00:00"/>
        <d v="2017-07-05T00:00:00"/>
        <d v="2015-10-05T00:00:00"/>
        <d v="2021-08-15T00:00:00"/>
        <d v="2021-05-20T00:00:00"/>
        <d v="2016-07-08T00:00:00"/>
        <d v="2016-04-29T00:00:00"/>
        <d v="2017-05-16T00:00:00"/>
        <d v="2019-08-01T00:00:00"/>
        <d v="2014-12-23T00:00:00"/>
        <d v="2023-10-02T00:00:00"/>
        <d v="2016-06-01T00:00:00"/>
        <d v="2023-04-22T00:00:00"/>
        <d v="2020-07-05T00:00:00"/>
        <d v="2022-06-24T00:00:00"/>
        <d v="2022-08-22T00:00:00"/>
        <d v="2014-10-20T00:00:00"/>
        <d v="2024-04-15T00:00:00"/>
        <d v="2022-07-11T00:00:00"/>
        <d v="2019-12-27T00:00:00"/>
        <d v="2016-04-14T00:00:00"/>
        <d v="2016-10-10T00:00:00"/>
        <d v="2024-06-09T00:00:00"/>
        <d v="2020-04-09T00:00:00"/>
        <d v="2022-08-12T00:00:00"/>
        <d v="2021-10-25T00:00:00"/>
        <d v="2017-09-10T00:00:00"/>
        <d v="2018-07-10T00:00:00"/>
        <d v="2022-05-26T00:00:00"/>
        <d v="2022-01-05T00:00:00"/>
        <d v="2022-08-06T00:00:00"/>
        <d v="2019-06-11T00:00:00"/>
        <d v="2020-01-07T00:00:00"/>
        <d v="2015-06-26T00:00:00"/>
        <d v="2023-11-22T00:00:00"/>
        <d v="2023-05-17T00:00:00"/>
        <d v="2020-07-28T00:00:00"/>
        <d v="2016-03-01T00:00:00"/>
        <d v="2022-02-19T00:00:00"/>
        <d v="2019-02-12T00:00:00"/>
        <d v="2017-01-12T00:00:00"/>
        <d v="2018-09-04T00:00:00"/>
        <d v="2023-06-12T00:00:00"/>
        <d v="2020-11-11T00:00:00"/>
        <d v="2024-03-14T00:00:00"/>
        <d v="2016-09-11T00:00:00"/>
        <d v="2021-05-22T00:00:00"/>
        <d v="2016-03-04T00:00:00"/>
        <d v="2022-05-20T00:00:00"/>
        <d v="2024-08-28T00:00:00"/>
        <d v="2019-02-24T00:00:00"/>
        <d v="2014-12-26T00:00:00"/>
        <d v="2020-10-26T00:00:00"/>
        <d v="2015-02-07T00:00:00"/>
        <d v="2020-04-15T00:00:00"/>
        <d v="2022-06-11T00:00:00"/>
        <d v="2016-09-01T00:00:00"/>
        <d v="2018-08-30T00:00:00"/>
        <d v="2019-10-02T00:00:00"/>
        <d v="2019-06-08T00:00:00"/>
        <d v="2024-02-23T00:00:00"/>
        <d v="2021-03-17T00:00:00"/>
        <d v="2020-04-29T00:00:00"/>
        <d v="2018-07-19T00:00:00"/>
        <d v="2021-01-31T00:00:00"/>
        <d v="2017-06-24T00:00:00"/>
        <d v="2018-08-18T00:00:00"/>
        <d v="2020-09-23T00:00:00"/>
        <d v="2019-04-19T00:00:00"/>
        <d v="2022-11-16T00:00:00"/>
        <d v="2017-02-05T00:00:00"/>
        <d v="2018-03-21T00:00:00"/>
        <d v="2016-05-26T00:00:00"/>
        <d v="2017-07-28T00:00:00"/>
        <d v="2016-11-22T00:00:00"/>
        <d v="2022-09-22T00:00:00"/>
        <d v="2021-11-19T00:00:00"/>
        <d v="2019-01-07T00:00:00"/>
        <d v="2018-04-26T00:00:00"/>
        <d v="2021-12-17T00:00:00"/>
        <d v="2022-07-06T00:00:00"/>
        <d v="2021-07-01T00:00:00"/>
        <d v="2016-08-15T00:00:00"/>
        <d v="2021-12-07T00:00:00"/>
        <d v="2016-11-08T00:00:00"/>
        <d v="2022-02-20T00:00:00"/>
        <d v="2023-02-16T00:00:00"/>
        <d v="2018-02-01T00:00:00"/>
        <d v="2022-11-08T00:00:00"/>
        <d v="2020-04-06T00:00:00"/>
        <d v="2021-08-11T00:00:00"/>
        <d v="2019-01-11T00:00:00"/>
        <d v="2017-04-07T00:00:00"/>
        <d v="2016-03-27T00:00:00"/>
        <d v="2018-03-09T00:00:00"/>
        <d v="2020-03-04T00:00:00"/>
        <d v="2018-03-26T00:00:00"/>
        <d v="2015-12-27T00:00:00"/>
        <d v="2019-07-04T00:00:00"/>
        <d v="2022-08-08T00:00:00"/>
        <d v="2020-02-14T00:00:00"/>
        <d v="2016-07-30T00:00:00"/>
        <d v="2018-02-27T00:00:00"/>
        <d v="2023-12-17T00:00:00"/>
        <d v="2017-03-18T00:00:00"/>
        <d v="2024-08-27T00:00:00"/>
        <d v="2023-07-15T00:00:00"/>
        <d v="2021-05-15T00:00:00"/>
        <d v="2017-03-30T00:00:00"/>
        <d v="2015-10-07T00:00:00"/>
        <d v="2016-06-12T00:00:00"/>
        <d v="2016-07-01T00:00:00"/>
        <d v="2014-12-10T00:00:00"/>
        <d v="2023-08-22T00:00:00"/>
        <d v="2015-08-27T00:00:00"/>
        <d v="2021-06-15T00:00:00"/>
        <d v="2021-07-10T00:00:00"/>
        <d v="2022-05-18T00:00:00"/>
        <d v="2017-03-26T00:00:00"/>
        <d v="2017-05-06T00:00:00"/>
        <d v="2016-04-09T00:00:00"/>
        <d v="2022-06-10T00:00:00"/>
        <d v="2019-04-05T00:00:00"/>
        <d v="2021-07-18T00:00:00"/>
        <d v="2024-09-02T00:00:00"/>
        <d v="2019-04-10T00:00:00"/>
        <d v="2022-09-19T00:00:00"/>
        <d v="2016-10-01T00:00:00"/>
        <d v="2020-09-02T00:00:00"/>
        <d v="2018-07-01T00:00:00"/>
        <d v="2022-07-17T00:00:00"/>
        <d v="2022-10-13T00:00:00"/>
        <d v="2024-05-24T00:00:00"/>
        <d v="2019-01-08T00:00:00"/>
        <d v="2019-11-21T00:00:00"/>
        <d v="2014-11-03T00:00:00"/>
        <d v="2023-02-01T00:00:00"/>
        <d v="2017-04-08T00:00:00"/>
        <d v="2021-06-17T00:00:00"/>
        <d v="2015-04-21T00:00:00"/>
        <d v="2020-04-08T00:00:00"/>
        <d v="2023-04-28T00:00:00"/>
        <d v="2021-03-12T00:00:00"/>
        <d v="2024-04-14T00:00:00"/>
        <d v="2021-05-18T00:00:00"/>
        <d v="2018-06-02T00:00:00"/>
        <d v="2023-04-21T00:00:00"/>
        <d v="2021-03-15T00:00:00"/>
        <d v="2022-02-10T00:00:00"/>
        <d v="2015-11-22T00:00:00"/>
        <d v="2014-10-17T00:00:00"/>
        <d v="2016-01-26T00:00:00"/>
        <d v="2021-10-20T00:00:00"/>
        <d v="2018-04-05T00:00:00"/>
        <d v="2023-05-11T00:00:00"/>
        <d v="2024-07-19T00:00:00"/>
        <d v="2017-08-22T00:00:00"/>
        <d v="2019-07-23T00:00:00"/>
        <d v="2024-09-04T00:00:00"/>
        <d v="2015-05-26T00:00:00"/>
        <d v="2023-11-01T00:00:00"/>
        <d v="2015-10-22T00:00:00"/>
        <d v="2019-09-01T00:00:00"/>
        <d v="2018-12-06T00:00:00"/>
        <d v="2022-07-07T00:00:00"/>
        <d v="2020-07-01T00:00:00"/>
        <d v="2015-12-01T00:00:00"/>
        <d v="2023-07-10T00:00:00"/>
        <d v="2015-08-25T00:00:00"/>
        <d v="2020-10-14T00:00:00"/>
        <d v="2018-03-29T00:00:00"/>
        <d v="2021-02-15T00:00:00"/>
        <d v="2015-04-30T00:00:00"/>
        <d v="2022-09-29T00:00:00"/>
        <d v="2021-05-17T00:00:00"/>
        <d v="2018-02-04T00:00:00"/>
        <d v="2020-11-26T00:00:00"/>
        <d v="2019-07-08T00:00:00"/>
        <d v="2023-06-10T00:00:00"/>
        <d v="2016-11-02T00:00:00"/>
        <d v="2014-12-13T00:00:00"/>
        <d v="2024-07-29T00:00:00"/>
        <d v="2016-04-26T00:00:00"/>
        <d v="2020-10-11T00:00:00"/>
        <d v="2020-03-24T00:00:00"/>
        <d v="2020-02-27T00:00:00"/>
        <d v="2022-02-04T00:00:00"/>
        <d v="2021-04-21T00:00:00"/>
        <d v="2015-04-16T00:00:00"/>
        <d v="2020-05-21T00:00:00"/>
        <d v="2022-04-06T00:00:00"/>
        <d v="2018-04-17T00:00:00"/>
        <d v="2017-05-17T00:00:00"/>
        <d v="2015-03-14T00:00:00"/>
        <d v="2016-01-19T00:00:00"/>
        <d v="2023-03-29T00:00:00"/>
        <d v="2016-02-21T00:00:00"/>
        <d v="2018-09-03T00:00:00"/>
        <d v="2017-08-17T00:00:00"/>
        <d v="2018-03-01T00:00:00"/>
        <d v="2022-07-01T00:00:00"/>
        <d v="2023-06-22T00:00:00"/>
        <d v="2022-05-09T00:00:00"/>
        <d v="2021-06-11T00:00:00"/>
        <d v="2023-08-15T00:00:00"/>
        <d v="2017-05-02T00:00:00"/>
        <d v="2020-11-03T00:00:00"/>
        <d v="2020-10-10T00:00:00"/>
        <d v="2021-09-10T00:00:00"/>
        <d v="2015-11-21T00:00:00"/>
        <d v="2018-05-31T00:00:00"/>
        <d v="2018-06-05T00:00:00"/>
        <d v="2019-04-23T00:00:00"/>
        <d v="2017-09-21T00:00:00"/>
        <d v="2024-04-21T00:00:00"/>
        <d v="2015-11-11T00:00:00"/>
        <d v="2014-12-15T00:00:00"/>
        <d v="2018-01-22T00:00:00"/>
        <d v="2024-06-28T00:00:00"/>
        <d v="2015-12-13T00:00:00"/>
        <d v="2018-08-05T00:00:00"/>
        <d v="2015-07-29T00:00:00"/>
        <d v="2024-01-26T00:00:00"/>
        <d v="2019-09-04T00:00:00"/>
        <d v="2022-03-02T00:00:00"/>
        <d v="2024-08-20T00:00:00"/>
        <d v="2020-02-01T00:00:00"/>
        <d v="2015-03-15T00:00:00"/>
        <d v="2016-05-07T00:00:00"/>
        <d v="2022-09-04T00:00:00"/>
        <d v="2024-03-20T00:00:00"/>
        <d v="2014-11-02T00:00:00"/>
        <d v="2023-12-05T00:00:00"/>
        <d v="2014-12-12T00:00:00"/>
        <d v="2021-08-03T00:00:00"/>
        <d v="2023-03-02T00:00:00"/>
        <d v="2022-09-13T00:00:00"/>
        <d v="2018-07-22T00:00:00"/>
        <d v="2019-08-10T00:00:00"/>
        <d v="2015-12-24T00:00:00"/>
        <d v="2023-10-07T00:00:00"/>
        <d v="2022-02-15T00:00:00"/>
        <d v="2015-07-21T00:00:00"/>
        <d v="2017-07-21T00:00:00"/>
        <d v="2014-10-24T00:00:00"/>
        <d v="2020-01-28T00:00:00"/>
        <d v="2019-01-14T00:00:00"/>
        <d v="2022-07-10T00:00:00"/>
        <d v="2017-02-06T00:00:00"/>
        <d v="2015-01-04T00:00:00"/>
        <d v="2015-02-03T00:00:00"/>
        <d v="2016-10-02T00:00:00"/>
        <d v="2018-01-14T00:00:00"/>
        <d v="2017-06-02T00:00:00"/>
        <d v="2019-01-21T00:00:00"/>
      </sharedItems>
      <fieldGroup par="20"/>
    </cacheField>
    <cacheField name="Status" numFmtId="0">
      <sharedItems count="3">
        <s v="Active"/>
        <s v="Medical Leave"/>
        <s v="Notice Period"/>
      </sharedItems>
    </cacheField>
    <cacheField name="Hire Type" numFmtId="0">
      <sharedItems count="3">
        <s v="Full-time"/>
        <s v="Contract"/>
        <s v="Part-time"/>
      </sharedItems>
    </cacheField>
    <cacheField name="Department" numFmtId="0">
      <sharedItems count="7">
        <s v="IT"/>
        <s v="Finance"/>
        <s v="Marketing"/>
        <s v="Sales"/>
        <s v="HR"/>
        <s v="Operations"/>
        <s v="Back Office"/>
      </sharedItems>
    </cacheField>
    <cacheField name="Category" numFmtId="0">
      <sharedItems count="3">
        <s v="Senior"/>
        <s v="Mid-level"/>
        <s v="Junior"/>
      </sharedItems>
    </cacheField>
    <cacheField name="Qualification" numFmtId="0">
      <sharedItems count="5">
        <s v="PhD"/>
        <s v="Master's Degree"/>
        <s v="Bachelor's Degree"/>
        <s v="Associate's Degree"/>
        <s v="High School Diploma"/>
      </sharedItems>
    </cacheField>
    <cacheField name="Salary" numFmtId="44">
      <sharedItems containsSemiMixedTypes="0" containsString="0" containsNumber="1" minValue="19018.05" maxValue="214963.72"/>
    </cacheField>
    <cacheField name="Bonus" numFmtId="44">
      <sharedItems containsSemiMixedTypes="0" containsString="0" containsNumber="1" minValue="45.43" maxValue="35650.57"/>
    </cacheField>
    <cacheField name="Over time" numFmtId="44">
      <sharedItems containsSemiMixedTypes="0" containsString="0" containsNumber="1" minValue="0.18" maxValue="198.4"/>
    </cacheField>
    <cacheField name="Sick leaves" numFmtId="0">
      <sharedItems containsSemiMixedTypes="0" containsString="0" containsNumber="1" containsInteger="1" minValue="0" maxValue="15"/>
    </cacheField>
    <cacheField name="Rating - Performance" numFmtId="0">
      <sharedItems containsSemiMixedTypes="0" containsString="0" containsNumber="1" minValue="1.01" maxValue="4.99"/>
    </cacheField>
    <cacheField name="Rating - Behaviour" numFmtId="0">
      <sharedItems containsSemiMixedTypes="0" containsString="0" containsNumber="1" minValue="1" maxValue="4.99"/>
    </cacheField>
    <cacheField name="Rating - Innovation" numFmtId="0">
      <sharedItems containsSemiMixedTypes="0" containsString="0" containsNumber="1" minValue="1.01" maxValue="4.99"/>
    </cacheField>
    <cacheField name="Rating - Colleagues" numFmtId="0">
      <sharedItems containsSemiMixedTypes="0" containsString="0" containsNumber="1" minValue="1" maxValue="5"/>
    </cacheField>
    <cacheField name="Average Rating" numFmtId="0">
      <sharedItems containsSemiMixedTypes="0" containsString="0" containsNumber="1" minValue="1.52" maxValue="4.67"/>
    </cacheField>
    <cacheField name="Promotion Eligible" numFmtId="0">
      <sharedItems count="2">
        <s v="No"/>
        <s v="Yes"/>
      </sharedItems>
    </cacheField>
    <cacheField name="Months (Hire Date)" numFmtId="0" databaseField="0">
      <fieldGroup base="2">
        <rangePr groupBy="months" startDate="2014-09-19T00:00:00" endDate="2024-09-07T00:00:00"/>
        <groupItems count="14">
          <s v="&lt;9/19/2014"/>
          <s v="Jan"/>
          <s v="Feb"/>
          <s v="Mar"/>
          <s v="Apr"/>
          <s v="May"/>
          <s v="Jun"/>
          <s v="Jul"/>
          <s v="Aug"/>
          <s v="Sep"/>
          <s v="Oct"/>
          <s v="Nov"/>
          <s v="Dec"/>
          <s v="&gt;9/7/2024"/>
        </groupItems>
      </fieldGroup>
    </cacheField>
    <cacheField name="Quarters (Hire Date)" numFmtId="0" databaseField="0">
      <fieldGroup base="2">
        <rangePr groupBy="quarters" startDate="2014-09-19T00:00:00" endDate="2024-09-07T00:00:00"/>
        <groupItems count="6">
          <s v="&lt;9/19/2014"/>
          <s v="Qtr1"/>
          <s v="Qtr2"/>
          <s v="Qtr3"/>
          <s v="Qtr4"/>
          <s v="&gt;9/7/2024"/>
        </groupItems>
      </fieldGroup>
    </cacheField>
    <cacheField name="Years (Hire Date)" numFmtId="0" databaseField="0">
      <fieldGroup base="2">
        <rangePr groupBy="years" startDate="2014-09-19T00:00:00" endDate="2024-09-07T00:00:00"/>
        <groupItems count="13">
          <s v="&lt;9/19/2014"/>
          <s v="2014"/>
          <s v="2015"/>
          <s v="2016"/>
          <s v="2017"/>
          <s v="2018"/>
          <s v="2019"/>
          <s v="2020"/>
          <s v="2021"/>
          <s v="2022"/>
          <s v="2023"/>
          <s v="2024"/>
          <s v="&gt;9/7/2024"/>
        </groupItems>
      </fieldGroup>
    </cacheField>
  </cacheFields>
  <extLst>
    <ext xmlns:x14="http://schemas.microsoft.com/office/spreadsheetml/2009/9/main" uri="{725AE2AE-9491-48be-B2B4-4EB974FC3084}">
      <x14:pivotCacheDefinition pivotCacheId="1817138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hristina Gonzalez"/>
    <x v="0"/>
    <x v="0"/>
    <x v="0"/>
    <x v="0"/>
    <x v="0"/>
    <x v="0"/>
    <x v="0"/>
    <n v="214963.72"/>
    <n v="23654.49"/>
    <n v="28.92"/>
    <n v="12"/>
    <n v="4.9400000000000004"/>
    <n v="3.98"/>
    <n v="2.2200000000000002"/>
    <n v="4.5199999999999996"/>
    <n v="3.92"/>
    <x v="0"/>
  </r>
  <r>
    <s v="Kayla Brown"/>
    <x v="1"/>
    <x v="1"/>
    <x v="0"/>
    <x v="0"/>
    <x v="0"/>
    <x v="0"/>
    <x v="1"/>
    <n v="172604.51"/>
    <n v="23689.84"/>
    <n v="58.61"/>
    <n v="13"/>
    <n v="2.3199999999999998"/>
    <n v="4.78"/>
    <n v="3.59"/>
    <n v="1.78"/>
    <n v="3.12"/>
    <x v="0"/>
  </r>
  <r>
    <s v="Jesus James"/>
    <x v="2"/>
    <x v="2"/>
    <x v="0"/>
    <x v="1"/>
    <x v="0"/>
    <x v="0"/>
    <x v="1"/>
    <n v="171852.19"/>
    <n v="30660.06"/>
    <n v="20.27"/>
    <n v="1"/>
    <n v="2.4300000000000002"/>
    <n v="3.71"/>
    <n v="2.5299999999999998"/>
    <n v="3.63"/>
    <n v="3.08"/>
    <x v="0"/>
  </r>
  <r>
    <s v="Donna Leonard"/>
    <x v="0"/>
    <x v="3"/>
    <x v="0"/>
    <x v="0"/>
    <x v="0"/>
    <x v="0"/>
    <x v="0"/>
    <n v="169926.18"/>
    <n v="33675.46"/>
    <n v="60.5"/>
    <n v="14"/>
    <n v="1.88"/>
    <n v="3.17"/>
    <n v="1.42"/>
    <n v="2.57"/>
    <n v="2.2599999999999998"/>
    <x v="0"/>
  </r>
  <r>
    <s v="Tara Reynolds"/>
    <x v="0"/>
    <x v="4"/>
    <x v="0"/>
    <x v="1"/>
    <x v="0"/>
    <x v="0"/>
    <x v="0"/>
    <n v="168889.96"/>
    <n v="33910.300000000003"/>
    <n v="24.22"/>
    <n v="2"/>
    <n v="1.61"/>
    <n v="2.62"/>
    <n v="4.1100000000000003"/>
    <n v="2.46"/>
    <n v="2.7"/>
    <x v="0"/>
  </r>
  <r>
    <s v="Leah Brown"/>
    <x v="2"/>
    <x v="5"/>
    <x v="0"/>
    <x v="1"/>
    <x v="0"/>
    <x v="0"/>
    <x v="0"/>
    <n v="162019.57999999999"/>
    <n v="34042.629999999997"/>
    <n v="70.72"/>
    <n v="5"/>
    <n v="3.45"/>
    <n v="2.2599999999999998"/>
    <n v="2.31"/>
    <n v="2.72"/>
    <n v="2.69"/>
    <x v="0"/>
  </r>
  <r>
    <s v="Sandra Daniels"/>
    <x v="0"/>
    <x v="6"/>
    <x v="1"/>
    <x v="0"/>
    <x v="0"/>
    <x v="1"/>
    <x v="0"/>
    <n v="158807.19"/>
    <n v="21909.26"/>
    <n v="88.92"/>
    <n v="8"/>
    <n v="2.42"/>
    <n v="4.49"/>
    <n v="3.69"/>
    <n v="1.78"/>
    <n v="3.09"/>
    <x v="0"/>
  </r>
  <r>
    <s v="Joe Maldonado"/>
    <x v="2"/>
    <x v="7"/>
    <x v="0"/>
    <x v="0"/>
    <x v="0"/>
    <x v="0"/>
    <x v="0"/>
    <n v="154828.20000000001"/>
    <n v="35650.57"/>
    <n v="169.1"/>
    <n v="12"/>
    <n v="3.43"/>
    <n v="1.93"/>
    <n v="4.46"/>
    <n v="1.08"/>
    <n v="2.73"/>
    <x v="0"/>
  </r>
  <r>
    <s v="David Vasquez"/>
    <x v="2"/>
    <x v="8"/>
    <x v="0"/>
    <x v="1"/>
    <x v="0"/>
    <x v="0"/>
    <x v="1"/>
    <n v="153508.65"/>
    <n v="21906.99"/>
    <n v="2.89"/>
    <n v="11"/>
    <n v="4.92"/>
    <n v="4.1500000000000004"/>
    <n v="3.81"/>
    <n v="1.1399999999999999"/>
    <n v="3.51"/>
    <x v="0"/>
  </r>
  <r>
    <s v="Jill Cooper"/>
    <x v="2"/>
    <x v="9"/>
    <x v="0"/>
    <x v="2"/>
    <x v="1"/>
    <x v="0"/>
    <x v="0"/>
    <n v="147312.46"/>
    <n v="16569.64"/>
    <n v="2.46"/>
    <n v="13"/>
    <n v="4.01"/>
    <n v="3.59"/>
    <n v="1.43"/>
    <n v="2.56"/>
    <n v="2.9"/>
    <x v="0"/>
  </r>
  <r>
    <s v="Walter Ward"/>
    <x v="2"/>
    <x v="10"/>
    <x v="1"/>
    <x v="0"/>
    <x v="2"/>
    <x v="0"/>
    <x v="0"/>
    <n v="145522.9"/>
    <n v="4731.8100000000004"/>
    <n v="25.3"/>
    <n v="8"/>
    <n v="3.3"/>
    <n v="2.13"/>
    <n v="1.24"/>
    <n v="3.29"/>
    <n v="2.4900000000000002"/>
    <x v="0"/>
  </r>
  <r>
    <s v="Larry Colon"/>
    <x v="2"/>
    <x v="11"/>
    <x v="0"/>
    <x v="2"/>
    <x v="0"/>
    <x v="1"/>
    <x v="0"/>
    <n v="144527.98000000001"/>
    <n v="11043.31"/>
    <n v="41.03"/>
    <n v="4"/>
    <n v="4.8499999999999996"/>
    <n v="1.5"/>
    <n v="2.4300000000000002"/>
    <n v="3.88"/>
    <n v="3.17"/>
    <x v="0"/>
  </r>
  <r>
    <s v="Kristine Russell"/>
    <x v="0"/>
    <x v="12"/>
    <x v="0"/>
    <x v="0"/>
    <x v="2"/>
    <x v="0"/>
    <x v="1"/>
    <n v="137950.67000000001"/>
    <n v="10998"/>
    <n v="180.22"/>
    <n v="1"/>
    <n v="3.3"/>
    <n v="3.71"/>
    <n v="4.22"/>
    <n v="4.03"/>
    <n v="3.82"/>
    <x v="0"/>
  </r>
  <r>
    <s v="Tiffany Valentine"/>
    <x v="0"/>
    <x v="13"/>
    <x v="1"/>
    <x v="0"/>
    <x v="1"/>
    <x v="0"/>
    <x v="0"/>
    <n v="135606.75"/>
    <n v="15626.53"/>
    <n v="121.71"/>
    <n v="11"/>
    <n v="3.73"/>
    <n v="3.26"/>
    <n v="1.03"/>
    <n v="2.78"/>
    <n v="2.7"/>
    <x v="0"/>
  </r>
  <r>
    <s v="Ryan Lindsey"/>
    <x v="0"/>
    <x v="14"/>
    <x v="1"/>
    <x v="0"/>
    <x v="0"/>
    <x v="1"/>
    <x v="0"/>
    <n v="133767.93"/>
    <n v="26307.68"/>
    <n v="168.73"/>
    <n v="12"/>
    <n v="3.16"/>
    <n v="4.6500000000000004"/>
    <n v="1.44"/>
    <n v="3.47"/>
    <n v="3.18"/>
    <x v="0"/>
  </r>
  <r>
    <s v="Ronald Hall"/>
    <x v="2"/>
    <x v="15"/>
    <x v="0"/>
    <x v="0"/>
    <x v="0"/>
    <x v="1"/>
    <x v="0"/>
    <n v="133597.03"/>
    <n v="26052.94"/>
    <n v="7.09"/>
    <n v="7"/>
    <n v="1.66"/>
    <n v="4.4400000000000004"/>
    <n v="2.33"/>
    <n v="1.56"/>
    <n v="2.5"/>
    <x v="0"/>
  </r>
  <r>
    <s v="Jeffrey Jenkins"/>
    <x v="2"/>
    <x v="16"/>
    <x v="0"/>
    <x v="2"/>
    <x v="0"/>
    <x v="2"/>
    <x v="0"/>
    <n v="133014.63"/>
    <n v="20627.330000000002"/>
    <n v="62.11"/>
    <n v="12"/>
    <n v="3.11"/>
    <n v="4.1900000000000004"/>
    <n v="3.14"/>
    <n v="3.73"/>
    <n v="3.54"/>
    <x v="0"/>
  </r>
  <r>
    <s v="Christopher Norris"/>
    <x v="0"/>
    <x v="17"/>
    <x v="1"/>
    <x v="0"/>
    <x v="0"/>
    <x v="0"/>
    <x v="1"/>
    <n v="131501.84"/>
    <n v="26140.89"/>
    <n v="60.66"/>
    <n v="15"/>
    <n v="2.4300000000000002"/>
    <n v="4.57"/>
    <n v="1.87"/>
    <n v="1.56"/>
    <n v="2.61"/>
    <x v="0"/>
  </r>
  <r>
    <s v="Christina Esparza"/>
    <x v="0"/>
    <x v="18"/>
    <x v="0"/>
    <x v="2"/>
    <x v="0"/>
    <x v="1"/>
    <x v="0"/>
    <n v="131131.35999999999"/>
    <n v="20137.689999999999"/>
    <n v="85.06"/>
    <n v="1"/>
    <n v="1.1200000000000001"/>
    <n v="3.91"/>
    <n v="3.43"/>
    <n v="4.18"/>
    <n v="3.16"/>
    <x v="0"/>
  </r>
  <r>
    <s v="Tammy Johnson"/>
    <x v="2"/>
    <x v="19"/>
    <x v="0"/>
    <x v="2"/>
    <x v="0"/>
    <x v="1"/>
    <x v="1"/>
    <n v="130092.91"/>
    <n v="13011.66"/>
    <n v="22.02"/>
    <n v="6"/>
    <n v="2.76"/>
    <n v="1.82"/>
    <n v="3.84"/>
    <n v="4.62"/>
    <n v="3.26"/>
    <x v="0"/>
  </r>
  <r>
    <s v="Rachel Crosby"/>
    <x v="1"/>
    <x v="20"/>
    <x v="0"/>
    <x v="1"/>
    <x v="0"/>
    <x v="0"/>
    <x v="2"/>
    <n v="129153.63"/>
    <n v="17563.62"/>
    <n v="29.81"/>
    <n v="12"/>
    <n v="1.45"/>
    <n v="3.69"/>
    <n v="3.76"/>
    <n v="1.36"/>
    <n v="2.56"/>
    <x v="0"/>
  </r>
  <r>
    <s v="Elizabeth Mccormick"/>
    <x v="0"/>
    <x v="21"/>
    <x v="0"/>
    <x v="1"/>
    <x v="1"/>
    <x v="0"/>
    <x v="2"/>
    <n v="129051.17"/>
    <n v="10902.22"/>
    <n v="49.71"/>
    <n v="1"/>
    <n v="1.98"/>
    <n v="3.96"/>
    <n v="4.8499999999999996"/>
    <n v="1.39"/>
    <n v="3.04"/>
    <x v="0"/>
  </r>
  <r>
    <s v="Andrew Mays"/>
    <x v="2"/>
    <x v="22"/>
    <x v="0"/>
    <x v="0"/>
    <x v="2"/>
    <x v="0"/>
    <x v="0"/>
    <n v="126790.27"/>
    <n v="11065.81"/>
    <n v="162.69999999999999"/>
    <n v="1"/>
    <n v="2.0299999999999998"/>
    <n v="1.1200000000000001"/>
    <n v="3.43"/>
    <n v="2.3199999999999998"/>
    <n v="2.23"/>
    <x v="0"/>
  </r>
  <r>
    <s v="Chad Munoz"/>
    <x v="2"/>
    <x v="23"/>
    <x v="0"/>
    <x v="1"/>
    <x v="2"/>
    <x v="1"/>
    <x v="0"/>
    <n v="124794.98"/>
    <n v="14143.04"/>
    <n v="90.22"/>
    <n v="9"/>
    <n v="1.4"/>
    <n v="1.29"/>
    <n v="4.4000000000000004"/>
    <n v="2.3199999999999998"/>
    <n v="2.35"/>
    <x v="0"/>
  </r>
  <r>
    <s v="Jasmine Mcdowell"/>
    <x v="0"/>
    <x v="24"/>
    <x v="0"/>
    <x v="1"/>
    <x v="0"/>
    <x v="0"/>
    <x v="2"/>
    <n v="124041.66"/>
    <n v="23892.9"/>
    <n v="85.38"/>
    <n v="4"/>
    <n v="3.86"/>
    <n v="2.5499999999999998"/>
    <n v="2.66"/>
    <n v="3.6"/>
    <n v="3.17"/>
    <x v="0"/>
  </r>
  <r>
    <s v="Kelsey Chan"/>
    <x v="0"/>
    <x v="25"/>
    <x v="0"/>
    <x v="1"/>
    <x v="0"/>
    <x v="0"/>
    <x v="0"/>
    <n v="121238.21"/>
    <n v="13845.35"/>
    <n v="17.14"/>
    <n v="12"/>
    <n v="2.0299999999999998"/>
    <n v="3.62"/>
    <n v="1.32"/>
    <n v="2.2400000000000002"/>
    <n v="2.2999999999999998"/>
    <x v="0"/>
  </r>
  <r>
    <s v="Patrick Dalton"/>
    <x v="2"/>
    <x v="26"/>
    <x v="0"/>
    <x v="0"/>
    <x v="0"/>
    <x v="0"/>
    <x v="1"/>
    <n v="120447.39"/>
    <n v="11810.35"/>
    <n v="161.94999999999999"/>
    <n v="10"/>
    <n v="2.4700000000000002"/>
    <n v="3.54"/>
    <n v="4.25"/>
    <n v="4.51"/>
    <n v="3.69"/>
    <x v="0"/>
  </r>
  <r>
    <s v="Sarah Pierce"/>
    <x v="1"/>
    <x v="27"/>
    <x v="0"/>
    <x v="2"/>
    <x v="1"/>
    <x v="1"/>
    <x v="1"/>
    <n v="119517.83"/>
    <n v="9948.0499999999993"/>
    <n v="92.87"/>
    <n v="0"/>
    <n v="1.86"/>
    <n v="4.6399999999999997"/>
    <n v="2.87"/>
    <n v="2.2000000000000002"/>
    <n v="2.89"/>
    <x v="0"/>
  </r>
  <r>
    <s v="Christopher Collins"/>
    <x v="2"/>
    <x v="28"/>
    <x v="0"/>
    <x v="1"/>
    <x v="0"/>
    <x v="1"/>
    <x v="1"/>
    <n v="118133.79"/>
    <n v="16726.240000000002"/>
    <n v="9.2100000000000009"/>
    <n v="3"/>
    <n v="3.86"/>
    <n v="2.09"/>
    <n v="3.77"/>
    <n v="3.48"/>
    <n v="3.3"/>
    <x v="0"/>
  </r>
  <r>
    <s v="Emily Kelley"/>
    <x v="1"/>
    <x v="29"/>
    <x v="0"/>
    <x v="0"/>
    <x v="3"/>
    <x v="0"/>
    <x v="1"/>
    <n v="116679.43"/>
    <n v="21970.48"/>
    <n v="128.32"/>
    <n v="4"/>
    <n v="4.63"/>
    <n v="4.29"/>
    <n v="2.36"/>
    <n v="3.77"/>
    <n v="3.76"/>
    <x v="0"/>
  </r>
  <r>
    <s v="Justin Barton"/>
    <x v="2"/>
    <x v="30"/>
    <x v="0"/>
    <x v="2"/>
    <x v="0"/>
    <x v="0"/>
    <x v="1"/>
    <n v="115263.03"/>
    <n v="22990.32"/>
    <n v="73.400000000000006"/>
    <n v="6"/>
    <n v="1.4"/>
    <n v="2.96"/>
    <n v="2.41"/>
    <n v="3.35"/>
    <n v="2.5299999999999998"/>
    <x v="0"/>
  </r>
  <r>
    <s v="Keith Bridges"/>
    <x v="2"/>
    <x v="31"/>
    <x v="0"/>
    <x v="2"/>
    <x v="0"/>
    <x v="0"/>
    <x v="2"/>
    <n v="114886.34"/>
    <n v="23132.06"/>
    <n v="73.75"/>
    <n v="8"/>
    <n v="2.38"/>
    <n v="4.0999999999999996"/>
    <n v="1.75"/>
    <n v="1.89"/>
    <n v="2.5299999999999998"/>
    <x v="0"/>
  </r>
  <r>
    <s v="Anna Henry"/>
    <x v="1"/>
    <x v="32"/>
    <x v="1"/>
    <x v="0"/>
    <x v="1"/>
    <x v="1"/>
    <x v="1"/>
    <n v="114317.19"/>
    <n v="11744.4"/>
    <n v="26.64"/>
    <n v="3"/>
    <n v="3.74"/>
    <n v="4.6900000000000004"/>
    <n v="3.56"/>
    <n v="2.2400000000000002"/>
    <n v="3.56"/>
    <x v="0"/>
  </r>
  <r>
    <s v="Donna Lowe"/>
    <x v="1"/>
    <x v="33"/>
    <x v="0"/>
    <x v="2"/>
    <x v="0"/>
    <x v="2"/>
    <x v="1"/>
    <n v="113365.23"/>
    <n v="7021.51"/>
    <n v="51.66"/>
    <n v="9"/>
    <n v="4.84"/>
    <n v="1"/>
    <n v="2.35"/>
    <n v="4.78"/>
    <n v="3.24"/>
    <x v="0"/>
  </r>
  <r>
    <s v="Ryan Clark"/>
    <x v="2"/>
    <x v="34"/>
    <x v="0"/>
    <x v="1"/>
    <x v="1"/>
    <x v="0"/>
    <x v="0"/>
    <n v="113055.96"/>
    <n v="13857.02"/>
    <n v="73.48"/>
    <n v="2"/>
    <n v="1.08"/>
    <n v="2.63"/>
    <n v="1.8"/>
    <n v="1.82"/>
    <n v="1.83"/>
    <x v="0"/>
  </r>
  <r>
    <s v="Valerie Powell"/>
    <x v="0"/>
    <x v="35"/>
    <x v="0"/>
    <x v="0"/>
    <x v="0"/>
    <x v="1"/>
    <x v="2"/>
    <n v="112875.13"/>
    <n v="17460.07"/>
    <n v="65.87"/>
    <n v="8"/>
    <n v="1.87"/>
    <n v="2.17"/>
    <n v="2.5499999999999998"/>
    <n v="2.36"/>
    <n v="2.2400000000000002"/>
    <x v="0"/>
  </r>
  <r>
    <s v="Jeffrey West"/>
    <x v="0"/>
    <x v="36"/>
    <x v="0"/>
    <x v="2"/>
    <x v="0"/>
    <x v="0"/>
    <x v="1"/>
    <n v="112715.49"/>
    <n v="17543.34"/>
    <n v="74.069999999999993"/>
    <n v="10"/>
    <n v="2.72"/>
    <n v="2.91"/>
    <n v="1.64"/>
    <n v="1.2"/>
    <n v="2.12"/>
    <x v="0"/>
  </r>
  <r>
    <s v="Anthony Bailey"/>
    <x v="2"/>
    <x v="37"/>
    <x v="0"/>
    <x v="0"/>
    <x v="0"/>
    <x v="0"/>
    <x v="3"/>
    <n v="111401.1"/>
    <n v="15982.3"/>
    <n v="125.56"/>
    <n v="15"/>
    <n v="1.08"/>
    <n v="3.94"/>
    <n v="3.29"/>
    <n v="1.97"/>
    <n v="2.57"/>
    <x v="0"/>
  </r>
  <r>
    <s v="Michael Wilson"/>
    <x v="0"/>
    <x v="38"/>
    <x v="1"/>
    <x v="0"/>
    <x v="1"/>
    <x v="1"/>
    <x v="1"/>
    <n v="110944.35"/>
    <n v="7045.12"/>
    <n v="116.82"/>
    <n v="2"/>
    <n v="3.23"/>
    <n v="2.81"/>
    <n v="1.38"/>
    <n v="4.8"/>
    <n v="3.05"/>
    <x v="0"/>
  </r>
  <r>
    <s v="Steven Richard"/>
    <x v="2"/>
    <x v="39"/>
    <x v="0"/>
    <x v="1"/>
    <x v="3"/>
    <x v="1"/>
    <x v="0"/>
    <n v="110553.93"/>
    <n v="18589.77"/>
    <n v="90.14"/>
    <n v="8"/>
    <n v="4.09"/>
    <n v="1.07"/>
    <n v="3.74"/>
    <n v="4.67"/>
    <n v="3.39"/>
    <x v="0"/>
  </r>
  <r>
    <s v="Joshua Adams"/>
    <x v="0"/>
    <x v="40"/>
    <x v="0"/>
    <x v="1"/>
    <x v="0"/>
    <x v="0"/>
    <x v="2"/>
    <n v="110412.34"/>
    <n v="12692.2"/>
    <n v="70.47"/>
    <n v="1"/>
    <n v="4.47"/>
    <n v="2.97"/>
    <n v="1.51"/>
    <n v="3.64"/>
    <n v="3.15"/>
    <x v="0"/>
  </r>
  <r>
    <s v="Thomas Garcia"/>
    <x v="0"/>
    <x v="41"/>
    <x v="1"/>
    <x v="0"/>
    <x v="1"/>
    <x v="2"/>
    <x v="0"/>
    <n v="109095.57"/>
    <n v="9472.48"/>
    <n v="31.97"/>
    <n v="15"/>
    <n v="3.6"/>
    <n v="3.51"/>
    <n v="1.05"/>
    <n v="1.57"/>
    <n v="2.4300000000000002"/>
    <x v="0"/>
  </r>
  <r>
    <s v="Justin Wilson"/>
    <x v="0"/>
    <x v="42"/>
    <x v="1"/>
    <x v="2"/>
    <x v="2"/>
    <x v="0"/>
    <x v="0"/>
    <n v="107444.24"/>
    <n v="14173.29"/>
    <n v="69.55"/>
    <n v="9"/>
    <n v="3.7"/>
    <n v="4.03"/>
    <n v="4.37"/>
    <n v="1.76"/>
    <n v="3.47"/>
    <x v="0"/>
  </r>
  <r>
    <s v="Laura Odonnell"/>
    <x v="1"/>
    <x v="43"/>
    <x v="0"/>
    <x v="0"/>
    <x v="0"/>
    <x v="1"/>
    <x v="2"/>
    <n v="107377.39"/>
    <n v="15777.49"/>
    <n v="67.650000000000006"/>
    <n v="1"/>
    <n v="1.1599999999999999"/>
    <n v="1.66"/>
    <n v="4.93"/>
    <n v="2.16"/>
    <n v="2.48"/>
    <x v="0"/>
  </r>
  <r>
    <s v="Amber Wilson"/>
    <x v="0"/>
    <x v="44"/>
    <x v="1"/>
    <x v="0"/>
    <x v="0"/>
    <x v="1"/>
    <x v="2"/>
    <n v="107361.16"/>
    <n v="10505.85"/>
    <n v="168.5"/>
    <n v="12"/>
    <n v="2.42"/>
    <n v="4.88"/>
    <n v="2.65"/>
    <n v="2.04"/>
    <n v="3"/>
    <x v="0"/>
  </r>
  <r>
    <s v="Victor Gonzalez"/>
    <x v="2"/>
    <x v="45"/>
    <x v="0"/>
    <x v="2"/>
    <x v="1"/>
    <x v="1"/>
    <x v="1"/>
    <n v="107312.1"/>
    <n v="6342.53"/>
    <n v="8.2200000000000006"/>
    <n v="1"/>
    <n v="2.25"/>
    <n v="3.28"/>
    <n v="1.54"/>
    <n v="1.21"/>
    <n v="2.0699999999999998"/>
    <x v="0"/>
  </r>
  <r>
    <s v="Kyle Martinez"/>
    <x v="2"/>
    <x v="46"/>
    <x v="0"/>
    <x v="0"/>
    <x v="3"/>
    <x v="1"/>
    <x v="0"/>
    <n v="107166.89"/>
    <n v="9793.11"/>
    <n v="49.59"/>
    <n v="4"/>
    <n v="2.46"/>
    <n v="1.87"/>
    <n v="2.6"/>
    <n v="1.52"/>
    <n v="2.11"/>
    <x v="0"/>
  </r>
  <r>
    <s v="Vickie Stanley"/>
    <x v="2"/>
    <x v="47"/>
    <x v="0"/>
    <x v="1"/>
    <x v="1"/>
    <x v="0"/>
    <x v="1"/>
    <n v="106937.52"/>
    <n v="9856.19"/>
    <n v="66.459999999999994"/>
    <n v="7"/>
    <n v="4.92"/>
    <n v="1.2"/>
    <n v="3.27"/>
    <n v="4.84"/>
    <n v="3.56"/>
    <x v="0"/>
  </r>
  <r>
    <s v="Andrea Robinson"/>
    <x v="2"/>
    <x v="48"/>
    <x v="0"/>
    <x v="2"/>
    <x v="1"/>
    <x v="1"/>
    <x v="1"/>
    <n v="106895.85"/>
    <n v="9442.7199999999993"/>
    <n v="64.040000000000006"/>
    <n v="7"/>
    <n v="2.13"/>
    <n v="4.8899999999999997"/>
    <n v="3.22"/>
    <n v="3.51"/>
    <n v="3.44"/>
    <x v="0"/>
  </r>
  <r>
    <s v="Brian Price"/>
    <x v="2"/>
    <x v="49"/>
    <x v="0"/>
    <x v="0"/>
    <x v="1"/>
    <x v="0"/>
    <x v="3"/>
    <n v="106843.21"/>
    <n v="6584.66"/>
    <n v="188.17"/>
    <n v="3"/>
    <n v="1.36"/>
    <n v="2.1800000000000002"/>
    <n v="2.98"/>
    <n v="4.5199999999999996"/>
    <n v="2.76"/>
    <x v="0"/>
  </r>
  <r>
    <s v="Joe Clarke"/>
    <x v="0"/>
    <x v="50"/>
    <x v="1"/>
    <x v="0"/>
    <x v="0"/>
    <x v="1"/>
    <x v="2"/>
    <n v="106722.03"/>
    <n v="16463.650000000001"/>
    <n v="47.45"/>
    <n v="0"/>
    <n v="2.4700000000000002"/>
    <n v="4.08"/>
    <n v="2.37"/>
    <n v="4.95"/>
    <n v="3.47"/>
    <x v="0"/>
  </r>
  <r>
    <s v="Paul Graham"/>
    <x v="2"/>
    <x v="51"/>
    <x v="0"/>
    <x v="0"/>
    <x v="0"/>
    <x v="0"/>
    <x v="4"/>
    <n v="106262.37"/>
    <n v="6667.22"/>
    <n v="7.34"/>
    <n v="5"/>
    <n v="4.0599999999999996"/>
    <n v="2.87"/>
    <n v="3.71"/>
    <n v="2.65"/>
    <n v="3.32"/>
    <x v="0"/>
  </r>
  <r>
    <s v="Chelsey Hernandez"/>
    <x v="2"/>
    <x v="52"/>
    <x v="0"/>
    <x v="1"/>
    <x v="0"/>
    <x v="0"/>
    <x v="2"/>
    <n v="105474.21"/>
    <n v="19479.14"/>
    <n v="72.69"/>
    <n v="12"/>
    <n v="3.37"/>
    <n v="2.2799999999999998"/>
    <n v="3.68"/>
    <n v="3.49"/>
    <n v="3.21"/>
    <x v="0"/>
  </r>
  <r>
    <s v="Joshua Cannon"/>
    <x v="0"/>
    <x v="53"/>
    <x v="1"/>
    <x v="0"/>
    <x v="2"/>
    <x v="1"/>
    <x v="1"/>
    <n v="105217.25"/>
    <n v="10886.36"/>
    <n v="177.11"/>
    <n v="6"/>
    <n v="4.17"/>
    <n v="1.27"/>
    <n v="2.5099999999999998"/>
    <n v="1.83"/>
    <n v="2.44"/>
    <x v="0"/>
  </r>
  <r>
    <s v="John Hudson"/>
    <x v="2"/>
    <x v="54"/>
    <x v="0"/>
    <x v="1"/>
    <x v="0"/>
    <x v="0"/>
    <x v="3"/>
    <n v="104805.1"/>
    <n v="5726.89"/>
    <n v="41.26"/>
    <n v="2"/>
    <n v="2.31"/>
    <n v="2.12"/>
    <n v="4.07"/>
    <n v="4.28"/>
    <n v="3.2"/>
    <x v="0"/>
  </r>
  <r>
    <s v="Brian Burton"/>
    <x v="2"/>
    <x v="55"/>
    <x v="0"/>
    <x v="2"/>
    <x v="0"/>
    <x v="1"/>
    <x v="2"/>
    <n v="104595.93"/>
    <n v="19757.740000000002"/>
    <n v="83.04"/>
    <n v="3"/>
    <n v="2.21"/>
    <n v="1.78"/>
    <n v="1.97"/>
    <n v="4.7699999999999996"/>
    <n v="2.68"/>
    <x v="0"/>
  </r>
  <r>
    <s v="Kenneth Soto"/>
    <x v="2"/>
    <x v="56"/>
    <x v="0"/>
    <x v="0"/>
    <x v="0"/>
    <x v="0"/>
    <x v="1"/>
    <n v="103911.91"/>
    <n v="23383.13"/>
    <n v="3.99"/>
    <n v="7"/>
    <n v="2.1"/>
    <n v="4.6399999999999997"/>
    <n v="2.21"/>
    <n v="4.6900000000000004"/>
    <n v="3.41"/>
    <x v="0"/>
  </r>
  <r>
    <s v="Eric Donovan"/>
    <x v="2"/>
    <x v="57"/>
    <x v="1"/>
    <x v="2"/>
    <x v="4"/>
    <x v="0"/>
    <x v="0"/>
    <n v="103530.2"/>
    <n v="4689.01"/>
    <n v="16.55"/>
    <n v="8"/>
    <n v="2.87"/>
    <n v="2.79"/>
    <n v="2.58"/>
    <n v="2.44"/>
    <n v="2.67"/>
    <x v="0"/>
  </r>
  <r>
    <s v="Rebecca Martin"/>
    <x v="2"/>
    <x v="58"/>
    <x v="0"/>
    <x v="1"/>
    <x v="3"/>
    <x v="0"/>
    <x v="1"/>
    <n v="103514.49"/>
    <n v="15661.55"/>
    <n v="24.42"/>
    <n v="0"/>
    <n v="2.46"/>
    <n v="1.1200000000000001"/>
    <n v="2.64"/>
    <n v="4.67"/>
    <n v="2.72"/>
    <x v="0"/>
  </r>
  <r>
    <s v="Victoria Chambers"/>
    <x v="2"/>
    <x v="59"/>
    <x v="0"/>
    <x v="0"/>
    <x v="1"/>
    <x v="2"/>
    <x v="0"/>
    <n v="102484.82"/>
    <n v="4298.41"/>
    <n v="18.309999999999999"/>
    <n v="3"/>
    <n v="1.1499999999999999"/>
    <n v="1.0900000000000001"/>
    <n v="4.84"/>
    <n v="1.74"/>
    <n v="2.21"/>
    <x v="0"/>
  </r>
  <r>
    <s v="Carrie Davis"/>
    <x v="0"/>
    <x v="60"/>
    <x v="1"/>
    <x v="2"/>
    <x v="3"/>
    <x v="0"/>
    <x v="2"/>
    <n v="102161.04"/>
    <n v="19435.349999999999"/>
    <n v="81.290000000000006"/>
    <n v="4"/>
    <n v="1.59"/>
    <n v="3.33"/>
    <n v="3.54"/>
    <n v="4.92"/>
    <n v="3.35"/>
    <x v="0"/>
  </r>
  <r>
    <s v="John Erickson"/>
    <x v="0"/>
    <x v="61"/>
    <x v="0"/>
    <x v="2"/>
    <x v="2"/>
    <x v="1"/>
    <x v="0"/>
    <n v="100916.01"/>
    <n v="6349.11"/>
    <n v="2.25"/>
    <n v="6"/>
    <n v="3.43"/>
    <n v="2.36"/>
    <n v="2.21"/>
    <n v="1.56"/>
    <n v="2.39"/>
    <x v="0"/>
  </r>
  <r>
    <s v="Jeanette Harris"/>
    <x v="0"/>
    <x v="62"/>
    <x v="0"/>
    <x v="2"/>
    <x v="5"/>
    <x v="0"/>
    <x v="0"/>
    <n v="100885.93"/>
    <n v="8862.75"/>
    <n v="11.51"/>
    <n v="4"/>
    <n v="2.11"/>
    <n v="1.07"/>
    <n v="1.1599999999999999"/>
    <n v="3.72"/>
    <n v="2.02"/>
    <x v="0"/>
  </r>
  <r>
    <s v="Amy Juarez"/>
    <x v="2"/>
    <x v="63"/>
    <x v="0"/>
    <x v="2"/>
    <x v="1"/>
    <x v="0"/>
    <x v="2"/>
    <n v="100861.81"/>
    <n v="4199.59"/>
    <n v="41.39"/>
    <n v="14"/>
    <n v="4.17"/>
    <n v="4.51"/>
    <n v="2.4700000000000002"/>
    <n v="1.79"/>
    <n v="3.24"/>
    <x v="0"/>
  </r>
  <r>
    <s v="Ashley Murray"/>
    <x v="0"/>
    <x v="64"/>
    <x v="0"/>
    <x v="1"/>
    <x v="2"/>
    <x v="1"/>
    <x v="0"/>
    <n v="99540.43"/>
    <n v="8734.16"/>
    <n v="61.13"/>
    <n v="6"/>
    <n v="1.64"/>
    <n v="1.03"/>
    <n v="1.43"/>
    <n v="2.54"/>
    <n v="1.66"/>
    <x v="0"/>
  </r>
  <r>
    <s v="Shelby Thomas"/>
    <x v="2"/>
    <x v="65"/>
    <x v="0"/>
    <x v="1"/>
    <x v="0"/>
    <x v="1"/>
    <x v="2"/>
    <n v="98624.13"/>
    <n v="18505.900000000001"/>
    <n v="38.200000000000003"/>
    <n v="13"/>
    <n v="2.09"/>
    <n v="3.95"/>
    <n v="4.2"/>
    <n v="1.18"/>
    <n v="2.85"/>
    <x v="0"/>
  </r>
  <r>
    <s v="Heather Soto"/>
    <x v="2"/>
    <x v="66"/>
    <x v="0"/>
    <x v="2"/>
    <x v="3"/>
    <x v="1"/>
    <x v="0"/>
    <n v="98328.03"/>
    <n v="9446.15"/>
    <n v="83.35"/>
    <n v="15"/>
    <n v="3.78"/>
    <n v="2.08"/>
    <n v="2.5"/>
    <n v="4.45"/>
    <n v="3.2"/>
    <x v="0"/>
  </r>
  <r>
    <s v="Christopher Rodriguez"/>
    <x v="2"/>
    <x v="67"/>
    <x v="0"/>
    <x v="1"/>
    <x v="3"/>
    <x v="0"/>
    <x v="2"/>
    <n v="98041.4"/>
    <n v="9175.1299999999992"/>
    <n v="68.540000000000006"/>
    <n v="5"/>
    <n v="2.4900000000000002"/>
    <n v="4.37"/>
    <n v="3.87"/>
    <n v="2.56"/>
    <n v="3.32"/>
    <x v="0"/>
  </r>
  <r>
    <s v="Jose Leonard"/>
    <x v="2"/>
    <x v="68"/>
    <x v="0"/>
    <x v="2"/>
    <x v="1"/>
    <x v="0"/>
    <x v="3"/>
    <n v="97315.55"/>
    <n v="4689.0600000000004"/>
    <n v="6.84"/>
    <n v="14"/>
    <n v="4.9000000000000004"/>
    <n v="2.5"/>
    <n v="1.21"/>
    <n v="4.33"/>
    <n v="3.23"/>
    <x v="0"/>
  </r>
  <r>
    <s v="Zachary Campbell"/>
    <x v="2"/>
    <x v="69"/>
    <x v="0"/>
    <x v="1"/>
    <x v="1"/>
    <x v="1"/>
    <x v="1"/>
    <n v="97266.74"/>
    <n v="9752.1"/>
    <n v="31.61"/>
    <n v="3"/>
    <n v="4.0599999999999996"/>
    <n v="3.57"/>
    <n v="1.91"/>
    <n v="3.13"/>
    <n v="3.17"/>
    <x v="0"/>
  </r>
  <r>
    <s v="Scott Williams"/>
    <x v="2"/>
    <x v="70"/>
    <x v="1"/>
    <x v="2"/>
    <x v="0"/>
    <x v="1"/>
    <x v="0"/>
    <n v="97066.11"/>
    <n v="23810.87"/>
    <n v="0.69"/>
    <n v="10"/>
    <n v="4.63"/>
    <n v="2.66"/>
    <n v="1.1100000000000001"/>
    <n v="4.41"/>
    <n v="3.2"/>
    <x v="0"/>
  </r>
  <r>
    <s v="Nicholas Alvarez"/>
    <x v="2"/>
    <x v="71"/>
    <x v="0"/>
    <x v="2"/>
    <x v="0"/>
    <x v="1"/>
    <x v="2"/>
    <n v="96581.34"/>
    <n v="6359.44"/>
    <n v="3.01"/>
    <n v="0"/>
    <n v="4.05"/>
    <n v="1.81"/>
    <n v="2.59"/>
    <n v="2.74"/>
    <n v="2.8"/>
    <x v="0"/>
  </r>
  <r>
    <s v="Matthew Keller"/>
    <x v="0"/>
    <x v="72"/>
    <x v="0"/>
    <x v="2"/>
    <x v="1"/>
    <x v="1"/>
    <x v="1"/>
    <n v="96475.25"/>
    <n v="3795.83"/>
    <n v="93.73"/>
    <n v="6"/>
    <n v="2.69"/>
    <n v="3.92"/>
    <n v="4.05"/>
    <n v="3.89"/>
    <n v="3.64"/>
    <x v="0"/>
  </r>
  <r>
    <s v="Todd Duncan"/>
    <x v="0"/>
    <x v="73"/>
    <x v="0"/>
    <x v="0"/>
    <x v="2"/>
    <x v="0"/>
    <x v="1"/>
    <n v="96157.28"/>
    <n v="7896.14"/>
    <n v="77.87"/>
    <n v="8"/>
    <n v="2.5299999999999998"/>
    <n v="1.62"/>
    <n v="1.5"/>
    <n v="1.28"/>
    <n v="1.73"/>
    <x v="0"/>
  </r>
  <r>
    <s v="Gabriela Nguyen"/>
    <x v="1"/>
    <x v="74"/>
    <x v="0"/>
    <x v="2"/>
    <x v="1"/>
    <x v="1"/>
    <x v="0"/>
    <n v="95570.44"/>
    <n v="11751.13"/>
    <n v="65.709999999999994"/>
    <n v="15"/>
    <n v="2.62"/>
    <n v="3.53"/>
    <n v="1.37"/>
    <n v="4.42"/>
    <n v="2.99"/>
    <x v="0"/>
  </r>
  <r>
    <s v="Barbara Mcdonald"/>
    <x v="2"/>
    <x v="75"/>
    <x v="0"/>
    <x v="2"/>
    <x v="0"/>
    <x v="0"/>
    <x v="3"/>
    <n v="94867.02"/>
    <n v="19961.91"/>
    <n v="61.33"/>
    <n v="12"/>
    <n v="3.46"/>
    <n v="2.94"/>
    <n v="4.7699999999999996"/>
    <n v="3.4"/>
    <n v="3.64"/>
    <x v="0"/>
  </r>
  <r>
    <s v="Chloe Long"/>
    <x v="0"/>
    <x v="76"/>
    <x v="0"/>
    <x v="1"/>
    <x v="1"/>
    <x v="0"/>
    <x v="3"/>
    <n v="94456.43"/>
    <n v="7578.34"/>
    <n v="45.43"/>
    <n v="8"/>
    <n v="2.9"/>
    <n v="1.33"/>
    <n v="3.75"/>
    <n v="1.69"/>
    <n v="2.42"/>
    <x v="0"/>
  </r>
  <r>
    <s v="Andrew Campbell"/>
    <x v="2"/>
    <x v="77"/>
    <x v="0"/>
    <x v="1"/>
    <x v="2"/>
    <x v="0"/>
    <x v="2"/>
    <n v="94225.7"/>
    <n v="6443.36"/>
    <n v="43.64"/>
    <n v="10"/>
    <n v="4.54"/>
    <n v="3.59"/>
    <n v="4.96"/>
    <n v="2.39"/>
    <n v="3.87"/>
    <x v="0"/>
  </r>
  <r>
    <s v="Melissa Gallegos"/>
    <x v="1"/>
    <x v="78"/>
    <x v="0"/>
    <x v="1"/>
    <x v="4"/>
    <x v="1"/>
    <x v="0"/>
    <n v="94038.23"/>
    <n v="10476.83"/>
    <n v="59.54"/>
    <n v="1"/>
    <n v="4.33"/>
    <n v="2.78"/>
    <n v="3.89"/>
    <n v="3.03"/>
    <n v="3.51"/>
    <x v="0"/>
  </r>
  <r>
    <s v="Anna Humphrey"/>
    <x v="2"/>
    <x v="79"/>
    <x v="0"/>
    <x v="2"/>
    <x v="2"/>
    <x v="0"/>
    <x v="0"/>
    <n v="93851.58"/>
    <n v="4807.68"/>
    <n v="86.08"/>
    <n v="7"/>
    <n v="2.36"/>
    <n v="4.3"/>
    <n v="3.89"/>
    <n v="1.96"/>
    <n v="3.13"/>
    <x v="0"/>
  </r>
  <r>
    <s v="Angela Rivas"/>
    <x v="2"/>
    <x v="80"/>
    <x v="0"/>
    <x v="1"/>
    <x v="3"/>
    <x v="1"/>
    <x v="0"/>
    <n v="93560.13"/>
    <n v="9477.92"/>
    <n v="37.47"/>
    <n v="2"/>
    <n v="2.86"/>
    <n v="3.83"/>
    <n v="4.8"/>
    <n v="3.11"/>
    <n v="3.65"/>
    <x v="0"/>
  </r>
  <r>
    <s v="Harry Collins"/>
    <x v="2"/>
    <x v="81"/>
    <x v="0"/>
    <x v="1"/>
    <x v="4"/>
    <x v="0"/>
    <x v="0"/>
    <n v="93491.68"/>
    <n v="6956.12"/>
    <n v="34.119999999999997"/>
    <n v="15"/>
    <n v="1.47"/>
    <n v="4.28"/>
    <n v="4.74"/>
    <n v="3.24"/>
    <n v="3.43"/>
    <x v="0"/>
  </r>
  <r>
    <s v="Jessica Bell"/>
    <x v="1"/>
    <x v="82"/>
    <x v="0"/>
    <x v="1"/>
    <x v="2"/>
    <x v="2"/>
    <x v="0"/>
    <n v="93161.91"/>
    <n v="7981.67"/>
    <n v="15.34"/>
    <n v="8"/>
    <n v="1.44"/>
    <n v="2.79"/>
    <n v="4.51"/>
    <n v="4.92"/>
    <n v="3.42"/>
    <x v="0"/>
  </r>
  <r>
    <s v="Michael Sanchez"/>
    <x v="2"/>
    <x v="83"/>
    <x v="0"/>
    <x v="2"/>
    <x v="3"/>
    <x v="0"/>
    <x v="1"/>
    <n v="92135.63"/>
    <n v="20741.32"/>
    <n v="53.56"/>
    <n v="12"/>
    <n v="4.16"/>
    <n v="4.43"/>
    <n v="2.0499999999999998"/>
    <n v="3.59"/>
    <n v="3.56"/>
    <x v="0"/>
  </r>
  <r>
    <s v="Jason Carter"/>
    <x v="2"/>
    <x v="84"/>
    <x v="0"/>
    <x v="2"/>
    <x v="3"/>
    <x v="1"/>
    <x v="0"/>
    <n v="91863.71"/>
    <n v="7635.23"/>
    <n v="55.25"/>
    <n v="14"/>
    <n v="4.46"/>
    <n v="2.04"/>
    <n v="4.22"/>
    <n v="3.19"/>
    <n v="3.48"/>
    <x v="0"/>
  </r>
  <r>
    <s v="Matthew Saunders"/>
    <x v="0"/>
    <x v="85"/>
    <x v="0"/>
    <x v="0"/>
    <x v="2"/>
    <x v="0"/>
    <x v="0"/>
    <n v="91782.71"/>
    <n v="10578.8"/>
    <n v="32.65"/>
    <n v="9"/>
    <n v="3.46"/>
    <n v="4.63"/>
    <n v="1.38"/>
    <n v="4.9400000000000004"/>
    <n v="3.6"/>
    <x v="0"/>
  </r>
  <r>
    <s v="Douglas Greene"/>
    <x v="2"/>
    <x v="86"/>
    <x v="0"/>
    <x v="0"/>
    <x v="0"/>
    <x v="1"/>
    <x v="3"/>
    <n v="91667.71"/>
    <n v="16117.97"/>
    <n v="189.33"/>
    <n v="1"/>
    <n v="1.04"/>
    <n v="2.4500000000000002"/>
    <n v="4.76"/>
    <n v="3.5"/>
    <n v="2.94"/>
    <x v="0"/>
  </r>
  <r>
    <s v="Stephen Powell"/>
    <x v="2"/>
    <x v="87"/>
    <x v="0"/>
    <x v="1"/>
    <x v="2"/>
    <x v="0"/>
    <x v="1"/>
    <n v="90572.01"/>
    <n v="16756.89"/>
    <n v="67.36"/>
    <n v="4"/>
    <n v="1.1200000000000001"/>
    <n v="3.4"/>
    <n v="3.63"/>
    <n v="2.69"/>
    <n v="2.71"/>
    <x v="0"/>
  </r>
  <r>
    <s v="Ronnie Hendricks"/>
    <x v="2"/>
    <x v="88"/>
    <x v="0"/>
    <x v="1"/>
    <x v="1"/>
    <x v="0"/>
    <x v="1"/>
    <n v="90103.38"/>
    <n v="10065.98"/>
    <n v="57.29"/>
    <n v="4"/>
    <n v="1.19"/>
    <n v="2.23"/>
    <n v="3.33"/>
    <n v="3.66"/>
    <n v="2.6"/>
    <x v="0"/>
  </r>
  <r>
    <s v="George Cook"/>
    <x v="2"/>
    <x v="89"/>
    <x v="1"/>
    <x v="0"/>
    <x v="2"/>
    <x v="2"/>
    <x v="0"/>
    <n v="89825.38"/>
    <n v="2471.6"/>
    <n v="133.03"/>
    <n v="7"/>
    <n v="1.42"/>
    <n v="1.32"/>
    <n v="4.96"/>
    <n v="2.66"/>
    <n v="2.59"/>
    <x v="0"/>
  </r>
  <r>
    <s v="Gregory Pierce"/>
    <x v="0"/>
    <x v="90"/>
    <x v="0"/>
    <x v="1"/>
    <x v="5"/>
    <x v="0"/>
    <x v="0"/>
    <n v="89600.05"/>
    <n v="8984.2099999999991"/>
    <n v="30.54"/>
    <n v="14"/>
    <n v="3.06"/>
    <n v="3.3"/>
    <n v="2.66"/>
    <n v="2.87"/>
    <n v="2.97"/>
    <x v="0"/>
  </r>
  <r>
    <s v="Amy Harris"/>
    <x v="0"/>
    <x v="91"/>
    <x v="0"/>
    <x v="1"/>
    <x v="2"/>
    <x v="0"/>
    <x v="3"/>
    <n v="89517.31"/>
    <n v="12157.61"/>
    <n v="63.59"/>
    <n v="10"/>
    <n v="3.23"/>
    <n v="1.18"/>
    <n v="4.57"/>
    <n v="2.1"/>
    <n v="2.77"/>
    <x v="0"/>
  </r>
  <r>
    <s v="Jessica Bradford"/>
    <x v="1"/>
    <x v="92"/>
    <x v="0"/>
    <x v="2"/>
    <x v="1"/>
    <x v="0"/>
    <x v="1"/>
    <n v="89256.41"/>
    <n v="14260.39"/>
    <n v="8.3000000000000007"/>
    <n v="1"/>
    <n v="3.55"/>
    <n v="1.83"/>
    <n v="2.65"/>
    <n v="3.78"/>
    <n v="2.95"/>
    <x v="0"/>
  </r>
  <r>
    <s v="Kelsey Palmer"/>
    <x v="2"/>
    <x v="93"/>
    <x v="0"/>
    <x v="1"/>
    <x v="1"/>
    <x v="1"/>
    <x v="1"/>
    <n v="89154.31"/>
    <n v="8691.64"/>
    <n v="2.31"/>
    <n v="6"/>
    <n v="4.9000000000000004"/>
    <n v="4.1100000000000003"/>
    <n v="4.51"/>
    <n v="3.77"/>
    <n v="4.32"/>
    <x v="1"/>
  </r>
  <r>
    <s v="Julie Brown"/>
    <x v="0"/>
    <x v="94"/>
    <x v="0"/>
    <x v="1"/>
    <x v="3"/>
    <x v="0"/>
    <x v="0"/>
    <n v="88863.71"/>
    <n v="14180.45"/>
    <n v="31.12"/>
    <n v="7"/>
    <n v="2.2599999999999998"/>
    <n v="3.74"/>
    <n v="1.37"/>
    <n v="2.27"/>
    <n v="2.41"/>
    <x v="0"/>
  </r>
  <r>
    <s v="Nicholas Alvarado"/>
    <x v="2"/>
    <x v="95"/>
    <x v="0"/>
    <x v="1"/>
    <x v="2"/>
    <x v="0"/>
    <x v="0"/>
    <n v="88116.64"/>
    <n v="5068.49"/>
    <n v="92.76"/>
    <n v="3"/>
    <n v="3.48"/>
    <n v="2.83"/>
    <n v="1.6"/>
    <n v="3.41"/>
    <n v="2.83"/>
    <x v="0"/>
  </r>
  <r>
    <s v="Megan Johnson"/>
    <x v="1"/>
    <x v="96"/>
    <x v="0"/>
    <x v="2"/>
    <x v="2"/>
    <x v="0"/>
    <x v="1"/>
    <n v="87231.59"/>
    <n v="13665.2"/>
    <n v="36.909999999999997"/>
    <n v="8"/>
    <n v="3.67"/>
    <n v="4.25"/>
    <n v="1.91"/>
    <n v="1.64"/>
    <n v="2.87"/>
    <x v="0"/>
  </r>
  <r>
    <s v="Ashley James"/>
    <x v="0"/>
    <x v="97"/>
    <x v="0"/>
    <x v="1"/>
    <x v="1"/>
    <x v="0"/>
    <x v="4"/>
    <n v="85399.53"/>
    <n v="6079.09"/>
    <n v="9.82"/>
    <n v="1"/>
    <n v="1.85"/>
    <n v="3.32"/>
    <n v="4.3099999999999996"/>
    <n v="1.4"/>
    <n v="2.72"/>
    <x v="0"/>
  </r>
  <r>
    <s v="Douglas Butler"/>
    <x v="0"/>
    <x v="98"/>
    <x v="0"/>
    <x v="2"/>
    <x v="3"/>
    <x v="2"/>
    <x v="0"/>
    <n v="85103.23"/>
    <n v="11559.5"/>
    <n v="78.900000000000006"/>
    <n v="9"/>
    <n v="4.1100000000000003"/>
    <n v="3.06"/>
    <n v="2.85"/>
    <n v="3.54"/>
    <n v="3.39"/>
    <x v="0"/>
  </r>
  <r>
    <s v="Stacy Wilkinson"/>
    <x v="0"/>
    <x v="99"/>
    <x v="0"/>
    <x v="1"/>
    <x v="5"/>
    <x v="0"/>
    <x v="1"/>
    <n v="84485.119999999995"/>
    <n v="7983.46"/>
    <n v="81.290000000000006"/>
    <n v="3"/>
    <n v="3.34"/>
    <n v="1.45"/>
    <n v="1.74"/>
    <n v="4.8499999999999996"/>
    <n v="2.84"/>
    <x v="0"/>
  </r>
  <r>
    <s v="Robert Short"/>
    <x v="0"/>
    <x v="100"/>
    <x v="1"/>
    <x v="0"/>
    <x v="0"/>
    <x v="1"/>
    <x v="3"/>
    <n v="84102.86"/>
    <n v="13532.82"/>
    <n v="157.06"/>
    <n v="13"/>
    <n v="2.5299999999999998"/>
    <n v="2.64"/>
    <n v="2.0499999999999998"/>
    <n v="3.13"/>
    <n v="2.59"/>
    <x v="0"/>
  </r>
  <r>
    <s v="Brandon Cummings"/>
    <x v="2"/>
    <x v="101"/>
    <x v="0"/>
    <x v="1"/>
    <x v="1"/>
    <x v="1"/>
    <x v="1"/>
    <n v="83685.679999999993"/>
    <n v="4798.88"/>
    <n v="7.71"/>
    <n v="4"/>
    <n v="3.11"/>
    <n v="4.32"/>
    <n v="2.96"/>
    <n v="1.62"/>
    <n v="3"/>
    <x v="0"/>
  </r>
  <r>
    <s v="Charles Davis"/>
    <x v="2"/>
    <x v="102"/>
    <x v="0"/>
    <x v="1"/>
    <x v="2"/>
    <x v="1"/>
    <x v="2"/>
    <n v="83611.39"/>
    <n v="9820.39"/>
    <n v="32.33"/>
    <n v="2"/>
    <n v="3.45"/>
    <n v="2.17"/>
    <n v="1.46"/>
    <n v="3.85"/>
    <n v="2.73"/>
    <x v="0"/>
  </r>
  <r>
    <s v="Katie Morales"/>
    <x v="2"/>
    <x v="103"/>
    <x v="0"/>
    <x v="1"/>
    <x v="4"/>
    <x v="1"/>
    <x v="1"/>
    <n v="83095.09"/>
    <n v="9397.44"/>
    <n v="20.9"/>
    <n v="10"/>
    <n v="4.22"/>
    <n v="4.7699999999999996"/>
    <n v="1.97"/>
    <n v="3.7"/>
    <n v="3.67"/>
    <x v="0"/>
  </r>
  <r>
    <s v="Kimberly Walker"/>
    <x v="2"/>
    <x v="104"/>
    <x v="0"/>
    <x v="1"/>
    <x v="6"/>
    <x v="0"/>
    <x v="0"/>
    <n v="82977.25"/>
    <n v="7978.44"/>
    <n v="27.63"/>
    <n v="10"/>
    <n v="4.47"/>
    <n v="2.56"/>
    <n v="3.5"/>
    <n v="3.14"/>
    <n v="3.42"/>
    <x v="0"/>
  </r>
  <r>
    <s v="Travis Moore"/>
    <x v="0"/>
    <x v="105"/>
    <x v="0"/>
    <x v="0"/>
    <x v="5"/>
    <x v="0"/>
    <x v="0"/>
    <n v="82579.11"/>
    <n v="8322.01"/>
    <n v="100.6"/>
    <n v="5"/>
    <n v="4.8099999999999996"/>
    <n v="3.67"/>
    <n v="3.96"/>
    <n v="4.7"/>
    <n v="4.29"/>
    <x v="1"/>
  </r>
  <r>
    <s v="Erin Peterson"/>
    <x v="0"/>
    <x v="106"/>
    <x v="0"/>
    <x v="2"/>
    <x v="0"/>
    <x v="0"/>
    <x v="3"/>
    <n v="82451.92"/>
    <n v="21906.94"/>
    <n v="31.59"/>
    <n v="3"/>
    <n v="1.2"/>
    <n v="1.88"/>
    <n v="2.42"/>
    <n v="3.89"/>
    <n v="2.35"/>
    <x v="0"/>
  </r>
  <r>
    <s v="Austin Rice"/>
    <x v="2"/>
    <x v="107"/>
    <x v="0"/>
    <x v="1"/>
    <x v="3"/>
    <x v="2"/>
    <x v="0"/>
    <n v="82160.23"/>
    <n v="10435.290000000001"/>
    <n v="35.86"/>
    <n v="14"/>
    <n v="2.23"/>
    <n v="4.83"/>
    <n v="3.22"/>
    <n v="1.65"/>
    <n v="2.98"/>
    <x v="0"/>
  </r>
  <r>
    <s v="Alexander Holt"/>
    <x v="0"/>
    <x v="108"/>
    <x v="0"/>
    <x v="2"/>
    <x v="3"/>
    <x v="1"/>
    <x v="1"/>
    <n v="82055.86"/>
    <n v="12218.81"/>
    <n v="79.5"/>
    <n v="14"/>
    <n v="4.2300000000000004"/>
    <n v="4.79"/>
    <n v="3.77"/>
    <n v="2.99"/>
    <n v="3.94"/>
    <x v="0"/>
  </r>
  <r>
    <s v="Shelia Jackson"/>
    <x v="1"/>
    <x v="109"/>
    <x v="0"/>
    <x v="2"/>
    <x v="1"/>
    <x v="0"/>
    <x v="4"/>
    <n v="82053.440000000002"/>
    <n v="5597.52"/>
    <n v="12.73"/>
    <n v="3"/>
    <n v="2.76"/>
    <n v="3.84"/>
    <n v="4.95"/>
    <n v="2.34"/>
    <n v="3.47"/>
    <x v="0"/>
  </r>
  <r>
    <s v="Daniel Douglas"/>
    <x v="2"/>
    <x v="110"/>
    <x v="0"/>
    <x v="0"/>
    <x v="4"/>
    <x v="0"/>
    <x v="2"/>
    <n v="82025.83"/>
    <n v="4487.8900000000003"/>
    <n v="15.83"/>
    <n v="3"/>
    <n v="3.63"/>
    <n v="2.7"/>
    <n v="2.16"/>
    <n v="2.29"/>
    <n v="2.7"/>
    <x v="0"/>
  </r>
  <r>
    <s v="Kelly Daniels"/>
    <x v="1"/>
    <x v="111"/>
    <x v="0"/>
    <x v="2"/>
    <x v="5"/>
    <x v="0"/>
    <x v="1"/>
    <n v="82003.929999999993"/>
    <n v="8711.66"/>
    <n v="62.67"/>
    <n v="12"/>
    <n v="2.04"/>
    <n v="4.58"/>
    <n v="4.66"/>
    <n v="4.3"/>
    <n v="3.9"/>
    <x v="0"/>
  </r>
  <r>
    <s v="Luke Hawkins"/>
    <x v="0"/>
    <x v="112"/>
    <x v="0"/>
    <x v="2"/>
    <x v="2"/>
    <x v="0"/>
    <x v="4"/>
    <n v="81745.990000000005"/>
    <n v="4151.99"/>
    <n v="21.7"/>
    <n v="11"/>
    <n v="4.28"/>
    <n v="1.6"/>
    <n v="4.2300000000000004"/>
    <n v="4.79"/>
    <n v="3.73"/>
    <x v="0"/>
  </r>
  <r>
    <s v="Samantha Hernandez"/>
    <x v="0"/>
    <x v="113"/>
    <x v="0"/>
    <x v="2"/>
    <x v="2"/>
    <x v="0"/>
    <x v="0"/>
    <n v="81553.740000000005"/>
    <n v="19914.68"/>
    <n v="50.39"/>
    <n v="4"/>
    <n v="1.26"/>
    <n v="2.36"/>
    <n v="1.18"/>
    <n v="2.96"/>
    <n v="1.94"/>
    <x v="0"/>
  </r>
  <r>
    <s v="Summer Matthews"/>
    <x v="2"/>
    <x v="114"/>
    <x v="0"/>
    <x v="2"/>
    <x v="0"/>
    <x v="2"/>
    <x v="2"/>
    <n v="81349.98"/>
    <n v="14203.21"/>
    <n v="0.96"/>
    <n v="1"/>
    <n v="2.38"/>
    <n v="2.64"/>
    <n v="3.93"/>
    <n v="2.73"/>
    <n v="2.92"/>
    <x v="0"/>
  </r>
  <r>
    <s v="Sandra Larson"/>
    <x v="0"/>
    <x v="115"/>
    <x v="0"/>
    <x v="2"/>
    <x v="1"/>
    <x v="2"/>
    <x v="1"/>
    <n v="80525.63"/>
    <n v="7335.24"/>
    <n v="13.96"/>
    <n v="11"/>
    <n v="2.27"/>
    <n v="1.1200000000000001"/>
    <n v="4.55"/>
    <n v="1.58"/>
    <n v="2.38"/>
    <x v="0"/>
  </r>
  <r>
    <s v="Vanessa Curtis"/>
    <x v="0"/>
    <x v="116"/>
    <x v="0"/>
    <x v="2"/>
    <x v="1"/>
    <x v="0"/>
    <x v="2"/>
    <n v="80398.53"/>
    <n v="9790.2800000000007"/>
    <n v="90.33"/>
    <n v="9"/>
    <n v="1.34"/>
    <n v="1.58"/>
    <n v="1.1100000000000001"/>
    <n v="4.8600000000000003"/>
    <n v="2.2200000000000002"/>
    <x v="0"/>
  </r>
  <r>
    <s v="Mark Leach"/>
    <x v="0"/>
    <x v="117"/>
    <x v="0"/>
    <x v="1"/>
    <x v="2"/>
    <x v="0"/>
    <x v="3"/>
    <n v="80387.48"/>
    <n v="11043.48"/>
    <n v="89.51"/>
    <n v="6"/>
    <n v="4.29"/>
    <n v="1.55"/>
    <n v="2.79"/>
    <n v="2.5099999999999998"/>
    <n v="2.78"/>
    <x v="0"/>
  </r>
  <r>
    <s v="Kevin Johnson"/>
    <x v="2"/>
    <x v="118"/>
    <x v="0"/>
    <x v="1"/>
    <x v="0"/>
    <x v="2"/>
    <x v="2"/>
    <n v="79974.820000000007"/>
    <n v="12332.57"/>
    <n v="26.81"/>
    <n v="11"/>
    <n v="4.32"/>
    <n v="1.23"/>
    <n v="2.06"/>
    <n v="1.43"/>
    <n v="2.2599999999999998"/>
    <x v="0"/>
  </r>
  <r>
    <s v="Gina Lee"/>
    <x v="2"/>
    <x v="119"/>
    <x v="0"/>
    <x v="0"/>
    <x v="1"/>
    <x v="0"/>
    <x v="2"/>
    <n v="79921.58"/>
    <n v="10420.6"/>
    <n v="109.33"/>
    <n v="9"/>
    <n v="1.89"/>
    <n v="4.33"/>
    <n v="1.96"/>
    <n v="3.07"/>
    <n v="2.81"/>
    <x v="0"/>
  </r>
  <r>
    <s v="Theodore Wright"/>
    <x v="2"/>
    <x v="120"/>
    <x v="0"/>
    <x v="0"/>
    <x v="0"/>
    <x v="0"/>
    <x v="2"/>
    <n v="79904.39"/>
    <n v="22393.58"/>
    <n v="85.29"/>
    <n v="0"/>
    <n v="3.29"/>
    <n v="3.5"/>
    <n v="4.16"/>
    <n v="4"/>
    <n v="3.74"/>
    <x v="0"/>
  </r>
  <r>
    <s v="Rachael Wood"/>
    <x v="2"/>
    <x v="121"/>
    <x v="0"/>
    <x v="0"/>
    <x v="1"/>
    <x v="0"/>
    <x v="3"/>
    <n v="79902.559999999998"/>
    <n v="7877.74"/>
    <n v="188.28"/>
    <n v="0"/>
    <n v="3.81"/>
    <n v="2.4"/>
    <n v="3.66"/>
    <n v="1.06"/>
    <n v="2.73"/>
    <x v="0"/>
  </r>
  <r>
    <s v="Nicholas Harris"/>
    <x v="2"/>
    <x v="58"/>
    <x v="0"/>
    <x v="0"/>
    <x v="1"/>
    <x v="1"/>
    <x v="2"/>
    <n v="79876.509999999995"/>
    <n v="8124.08"/>
    <n v="59.48"/>
    <n v="6"/>
    <n v="3.1"/>
    <n v="2.0499999999999998"/>
    <n v="1.32"/>
    <n v="1.45"/>
    <n v="1.98"/>
    <x v="0"/>
  </r>
  <r>
    <s v="Ronnie Berry"/>
    <x v="2"/>
    <x v="122"/>
    <x v="0"/>
    <x v="0"/>
    <x v="1"/>
    <x v="1"/>
    <x v="0"/>
    <n v="79476.67"/>
    <n v="6731.24"/>
    <n v="60.49"/>
    <n v="4"/>
    <n v="4.53"/>
    <n v="4.6500000000000004"/>
    <n v="1.17"/>
    <n v="1.41"/>
    <n v="2.94"/>
    <x v="0"/>
  </r>
  <r>
    <s v="Sean Miles"/>
    <x v="2"/>
    <x v="123"/>
    <x v="0"/>
    <x v="1"/>
    <x v="3"/>
    <x v="1"/>
    <x v="2"/>
    <n v="79387.429999999993"/>
    <n v="14675.77"/>
    <n v="66.180000000000007"/>
    <n v="8"/>
    <n v="3.9"/>
    <n v="4.57"/>
    <n v="1.63"/>
    <n v="1.97"/>
    <n v="3.02"/>
    <x v="0"/>
  </r>
  <r>
    <s v="Barbara Johnson"/>
    <x v="2"/>
    <x v="124"/>
    <x v="0"/>
    <x v="0"/>
    <x v="3"/>
    <x v="1"/>
    <x v="0"/>
    <n v="79337.960000000006"/>
    <n v="19763.46"/>
    <n v="118.22"/>
    <n v="9"/>
    <n v="3.55"/>
    <n v="1.34"/>
    <n v="2.78"/>
    <n v="2.48"/>
    <n v="2.54"/>
    <x v="0"/>
  </r>
  <r>
    <s v="Karen Miller"/>
    <x v="0"/>
    <x v="125"/>
    <x v="0"/>
    <x v="2"/>
    <x v="3"/>
    <x v="1"/>
    <x v="1"/>
    <n v="79001.13"/>
    <n v="14807.08"/>
    <n v="48.17"/>
    <n v="11"/>
    <n v="1.26"/>
    <n v="3.59"/>
    <n v="1.84"/>
    <n v="1.54"/>
    <n v="2.06"/>
    <x v="0"/>
  </r>
  <r>
    <s v="Jeffery Brooks"/>
    <x v="1"/>
    <x v="126"/>
    <x v="0"/>
    <x v="2"/>
    <x v="2"/>
    <x v="1"/>
    <x v="2"/>
    <n v="78851.27"/>
    <n v="6524.05"/>
    <n v="52.37"/>
    <n v="15"/>
    <n v="2.3199999999999998"/>
    <n v="2.06"/>
    <n v="4.4800000000000004"/>
    <n v="2.77"/>
    <n v="2.91"/>
    <x v="0"/>
  </r>
  <r>
    <s v="Samuel Hall"/>
    <x v="0"/>
    <x v="127"/>
    <x v="0"/>
    <x v="2"/>
    <x v="6"/>
    <x v="0"/>
    <x v="0"/>
    <n v="78828.92"/>
    <n v="5901.46"/>
    <n v="54.72"/>
    <n v="13"/>
    <n v="3.32"/>
    <n v="2.96"/>
    <n v="3.82"/>
    <n v="1.86"/>
    <n v="2.99"/>
    <x v="0"/>
  </r>
  <r>
    <s v="Eric Roberts"/>
    <x v="2"/>
    <x v="128"/>
    <x v="0"/>
    <x v="1"/>
    <x v="0"/>
    <x v="0"/>
    <x v="2"/>
    <n v="78702.83"/>
    <n v="25820.44"/>
    <n v="1.65"/>
    <n v="5"/>
    <n v="4.33"/>
    <n v="2.2400000000000002"/>
    <n v="4.29"/>
    <n v="2.57"/>
    <n v="3.36"/>
    <x v="0"/>
  </r>
  <r>
    <s v="Yolanda Rodriguez"/>
    <x v="0"/>
    <x v="129"/>
    <x v="0"/>
    <x v="2"/>
    <x v="3"/>
    <x v="1"/>
    <x v="0"/>
    <n v="78632.86"/>
    <n v="14425.77"/>
    <n v="26.81"/>
    <n v="5"/>
    <n v="3.78"/>
    <n v="1.83"/>
    <n v="2.0499999999999998"/>
    <n v="3.83"/>
    <n v="2.87"/>
    <x v="0"/>
  </r>
  <r>
    <s v="Alexandria Becker"/>
    <x v="2"/>
    <x v="130"/>
    <x v="0"/>
    <x v="0"/>
    <x v="5"/>
    <x v="1"/>
    <x v="0"/>
    <n v="78523.399999999994"/>
    <n v="6068.88"/>
    <n v="39.28"/>
    <n v="1"/>
    <n v="1.25"/>
    <n v="1.97"/>
    <n v="4.5"/>
    <n v="3.44"/>
    <n v="2.79"/>
    <x v="0"/>
  </r>
  <r>
    <s v="John Rivers"/>
    <x v="1"/>
    <x v="131"/>
    <x v="0"/>
    <x v="1"/>
    <x v="1"/>
    <x v="0"/>
    <x v="1"/>
    <n v="78501.03"/>
    <n v="5129.66"/>
    <n v="62.09"/>
    <n v="8"/>
    <n v="4.49"/>
    <n v="3.8"/>
    <n v="3.91"/>
    <n v="1.91"/>
    <n v="3.53"/>
    <x v="0"/>
  </r>
  <r>
    <s v="William Good"/>
    <x v="2"/>
    <x v="132"/>
    <x v="0"/>
    <x v="1"/>
    <x v="4"/>
    <x v="1"/>
    <x v="1"/>
    <n v="78500.81"/>
    <n v="7142.3"/>
    <n v="9.08"/>
    <n v="13"/>
    <n v="4.1900000000000004"/>
    <n v="4.99"/>
    <n v="2.83"/>
    <n v="1.23"/>
    <n v="3.31"/>
    <x v="0"/>
  </r>
  <r>
    <s v="Destiny Collins"/>
    <x v="0"/>
    <x v="133"/>
    <x v="0"/>
    <x v="0"/>
    <x v="2"/>
    <x v="0"/>
    <x v="2"/>
    <n v="78417.09"/>
    <n v="4447.72"/>
    <n v="29.5"/>
    <n v="9"/>
    <n v="3.05"/>
    <n v="1.65"/>
    <n v="4.57"/>
    <n v="4.6399999999999997"/>
    <n v="3.48"/>
    <x v="0"/>
  </r>
  <r>
    <s v="Sharon Harrison"/>
    <x v="0"/>
    <x v="134"/>
    <x v="0"/>
    <x v="1"/>
    <x v="2"/>
    <x v="0"/>
    <x v="1"/>
    <n v="78194.490000000005"/>
    <n v="7682.49"/>
    <n v="86.39"/>
    <n v="3"/>
    <n v="2.2400000000000002"/>
    <n v="1.65"/>
    <n v="4.0199999999999996"/>
    <n v="2.23"/>
    <n v="2.54"/>
    <x v="0"/>
  </r>
  <r>
    <s v="Linda Scott"/>
    <x v="1"/>
    <x v="135"/>
    <x v="0"/>
    <x v="0"/>
    <x v="0"/>
    <x v="0"/>
    <x v="4"/>
    <n v="77823.199999999997"/>
    <n v="13107.82"/>
    <n v="116.69"/>
    <n v="9"/>
    <n v="4.92"/>
    <n v="4.6399999999999997"/>
    <n v="3.26"/>
    <n v="2.62"/>
    <n v="3.86"/>
    <x v="0"/>
  </r>
  <r>
    <s v="Gary Romero"/>
    <x v="0"/>
    <x v="136"/>
    <x v="0"/>
    <x v="0"/>
    <x v="2"/>
    <x v="2"/>
    <x v="0"/>
    <n v="77747.06"/>
    <n v="2781.52"/>
    <n v="191.78"/>
    <n v="8"/>
    <n v="1.86"/>
    <n v="1.24"/>
    <n v="1.29"/>
    <n v="3.6"/>
    <n v="2"/>
    <x v="0"/>
  </r>
  <r>
    <s v="Amy Russell"/>
    <x v="0"/>
    <x v="137"/>
    <x v="0"/>
    <x v="2"/>
    <x v="0"/>
    <x v="2"/>
    <x v="0"/>
    <n v="77270.03"/>
    <n v="11820.64"/>
    <n v="31.84"/>
    <n v="6"/>
    <n v="4.3899999999999997"/>
    <n v="3.71"/>
    <n v="4.51"/>
    <n v="3.48"/>
    <n v="4.0199999999999996"/>
    <x v="0"/>
  </r>
  <r>
    <s v="James Robertson"/>
    <x v="0"/>
    <x v="138"/>
    <x v="0"/>
    <x v="2"/>
    <x v="1"/>
    <x v="1"/>
    <x v="3"/>
    <n v="77164.55"/>
    <n v="6897.82"/>
    <n v="97.72"/>
    <n v="12"/>
    <n v="1.81"/>
    <n v="2.58"/>
    <n v="3.51"/>
    <n v="3.15"/>
    <n v="2.76"/>
    <x v="0"/>
  </r>
  <r>
    <s v="Michael Combs"/>
    <x v="1"/>
    <x v="139"/>
    <x v="0"/>
    <x v="1"/>
    <x v="2"/>
    <x v="0"/>
    <x v="3"/>
    <n v="77117.17"/>
    <n v="8874.6"/>
    <n v="51.35"/>
    <n v="8"/>
    <n v="3.75"/>
    <n v="3.46"/>
    <n v="2.5"/>
    <n v="4.17"/>
    <n v="3.47"/>
    <x v="0"/>
  </r>
  <r>
    <s v="Jose Yang"/>
    <x v="2"/>
    <x v="140"/>
    <x v="0"/>
    <x v="2"/>
    <x v="2"/>
    <x v="1"/>
    <x v="2"/>
    <n v="76645.039999999994"/>
    <n v="9943"/>
    <n v="18.05"/>
    <n v="13"/>
    <n v="2.1"/>
    <n v="4.78"/>
    <n v="4.1900000000000004"/>
    <n v="1.44"/>
    <n v="3.13"/>
    <x v="0"/>
  </r>
  <r>
    <s v="Matthew Leon"/>
    <x v="0"/>
    <x v="141"/>
    <x v="0"/>
    <x v="1"/>
    <x v="0"/>
    <x v="2"/>
    <x v="3"/>
    <n v="76487.710000000006"/>
    <n v="6490.74"/>
    <n v="57.06"/>
    <n v="3"/>
    <n v="2.57"/>
    <n v="1.6"/>
    <n v="2.2999999999999998"/>
    <n v="1.52"/>
    <n v="2"/>
    <x v="0"/>
  </r>
  <r>
    <s v="Karen Contreras"/>
    <x v="0"/>
    <x v="142"/>
    <x v="0"/>
    <x v="0"/>
    <x v="0"/>
    <x v="2"/>
    <x v="3"/>
    <n v="75994.33"/>
    <n v="6668.21"/>
    <n v="100.8"/>
    <n v="14"/>
    <n v="1.64"/>
    <n v="4.47"/>
    <n v="1.91"/>
    <n v="1.5"/>
    <n v="2.38"/>
    <x v="0"/>
  </r>
  <r>
    <s v="Courtney Lucero"/>
    <x v="0"/>
    <x v="143"/>
    <x v="0"/>
    <x v="1"/>
    <x v="1"/>
    <x v="1"/>
    <x v="1"/>
    <n v="75918.42"/>
    <n v="5530.07"/>
    <n v="36.43"/>
    <n v="9"/>
    <n v="4.41"/>
    <n v="4.33"/>
    <n v="1.57"/>
    <n v="1.28"/>
    <n v="2.9"/>
    <x v="0"/>
  </r>
  <r>
    <s v="Lynn Miller"/>
    <x v="2"/>
    <x v="144"/>
    <x v="0"/>
    <x v="2"/>
    <x v="6"/>
    <x v="0"/>
    <x v="0"/>
    <n v="75413.399999999994"/>
    <n v="1965.41"/>
    <n v="9.35"/>
    <n v="13"/>
    <n v="3.03"/>
    <n v="4.78"/>
    <n v="1.58"/>
    <n v="4.57"/>
    <n v="3.49"/>
    <x v="0"/>
  </r>
  <r>
    <s v="Jennifer Walker"/>
    <x v="1"/>
    <x v="145"/>
    <x v="0"/>
    <x v="2"/>
    <x v="3"/>
    <x v="2"/>
    <x v="1"/>
    <n v="75339.13"/>
    <n v="13262.54"/>
    <n v="44.13"/>
    <n v="11"/>
    <n v="2.17"/>
    <n v="2.88"/>
    <n v="4.8"/>
    <n v="4.1900000000000004"/>
    <n v="3.51"/>
    <x v="0"/>
  </r>
  <r>
    <s v="Roberto Mcpherson"/>
    <x v="0"/>
    <x v="146"/>
    <x v="0"/>
    <x v="1"/>
    <x v="1"/>
    <x v="2"/>
    <x v="2"/>
    <n v="74942.039999999994"/>
    <n v="4827.55"/>
    <n v="84.57"/>
    <n v="15"/>
    <n v="1.06"/>
    <n v="4.28"/>
    <n v="3.92"/>
    <n v="4.96"/>
    <n v="3.55"/>
    <x v="0"/>
  </r>
  <r>
    <s v="Brian Gillespie"/>
    <x v="2"/>
    <x v="147"/>
    <x v="0"/>
    <x v="2"/>
    <x v="5"/>
    <x v="0"/>
    <x v="1"/>
    <n v="74244.59"/>
    <n v="3918.52"/>
    <n v="4.1399999999999997"/>
    <n v="7"/>
    <n v="4.33"/>
    <n v="4.01"/>
    <n v="2.27"/>
    <n v="3.89"/>
    <n v="3.62"/>
    <x v="0"/>
  </r>
  <r>
    <s v="Mark Jordan"/>
    <x v="0"/>
    <x v="148"/>
    <x v="0"/>
    <x v="1"/>
    <x v="2"/>
    <x v="2"/>
    <x v="1"/>
    <n v="74056.639999999999"/>
    <n v="10436.540000000001"/>
    <n v="68.34"/>
    <n v="5"/>
    <n v="4.6900000000000004"/>
    <n v="4.04"/>
    <n v="2.92"/>
    <n v="3.63"/>
    <n v="3.82"/>
    <x v="0"/>
  </r>
  <r>
    <s v="William Carter"/>
    <x v="1"/>
    <x v="149"/>
    <x v="0"/>
    <x v="1"/>
    <x v="2"/>
    <x v="0"/>
    <x v="4"/>
    <n v="73868.94"/>
    <n v="8109.82"/>
    <n v="69.73"/>
    <n v="12"/>
    <n v="4.8"/>
    <n v="2.38"/>
    <n v="3.34"/>
    <n v="1.33"/>
    <n v="2.96"/>
    <x v="0"/>
  </r>
  <r>
    <s v="Janice Campbell"/>
    <x v="0"/>
    <x v="150"/>
    <x v="0"/>
    <x v="2"/>
    <x v="4"/>
    <x v="2"/>
    <x v="0"/>
    <n v="73807.02"/>
    <n v="7580.99"/>
    <n v="32.29"/>
    <n v="14"/>
    <n v="4.57"/>
    <n v="2.02"/>
    <n v="3.09"/>
    <n v="1.76"/>
    <n v="2.86"/>
    <x v="0"/>
  </r>
  <r>
    <s v="Stacy Wilson"/>
    <x v="1"/>
    <x v="151"/>
    <x v="0"/>
    <x v="2"/>
    <x v="0"/>
    <x v="1"/>
    <x v="1"/>
    <n v="73064.44"/>
    <n v="15546.16"/>
    <n v="28.82"/>
    <n v="15"/>
    <n v="4.91"/>
    <n v="4.09"/>
    <n v="3.28"/>
    <n v="2.0499999999999998"/>
    <n v="3.58"/>
    <x v="0"/>
  </r>
  <r>
    <s v="Linda Hall"/>
    <x v="0"/>
    <x v="152"/>
    <x v="0"/>
    <x v="1"/>
    <x v="6"/>
    <x v="0"/>
    <x v="1"/>
    <n v="72889.33"/>
    <n v="1143.5899999999999"/>
    <n v="73.48"/>
    <n v="13"/>
    <n v="4.47"/>
    <n v="4.83"/>
    <n v="2.38"/>
    <n v="2.11"/>
    <n v="3.45"/>
    <x v="0"/>
  </r>
  <r>
    <s v="Benjamin Schultz"/>
    <x v="2"/>
    <x v="153"/>
    <x v="0"/>
    <x v="2"/>
    <x v="3"/>
    <x v="1"/>
    <x v="2"/>
    <n v="72861.06"/>
    <n v="6738.88"/>
    <n v="14.1"/>
    <n v="1"/>
    <n v="2.64"/>
    <n v="4.2"/>
    <n v="2.85"/>
    <n v="1.71"/>
    <n v="2.85"/>
    <x v="0"/>
  </r>
  <r>
    <s v="Jacqueline Owens"/>
    <x v="1"/>
    <x v="154"/>
    <x v="0"/>
    <x v="1"/>
    <x v="0"/>
    <x v="2"/>
    <x v="1"/>
    <n v="72255.42"/>
    <n v="5931.12"/>
    <n v="50.54"/>
    <n v="7"/>
    <n v="2.82"/>
    <n v="2.4"/>
    <n v="4.0999999999999996"/>
    <n v="2.64"/>
    <n v="2.99"/>
    <x v="0"/>
  </r>
  <r>
    <s v="William Brown"/>
    <x v="1"/>
    <x v="48"/>
    <x v="0"/>
    <x v="1"/>
    <x v="0"/>
    <x v="2"/>
    <x v="2"/>
    <n v="72158.31"/>
    <n v="4040.53"/>
    <n v="22.09"/>
    <n v="5"/>
    <n v="2.4900000000000002"/>
    <n v="2.33"/>
    <n v="2.2400000000000002"/>
    <n v="4.45"/>
    <n v="2.88"/>
    <x v="0"/>
  </r>
  <r>
    <s v="Brandon Gallagher"/>
    <x v="2"/>
    <x v="155"/>
    <x v="0"/>
    <x v="1"/>
    <x v="4"/>
    <x v="2"/>
    <x v="0"/>
    <n v="72029.53"/>
    <n v="7640.71"/>
    <n v="43.37"/>
    <n v="14"/>
    <n v="2.58"/>
    <n v="3.94"/>
    <n v="4.05"/>
    <n v="3.1"/>
    <n v="3.42"/>
    <x v="0"/>
  </r>
  <r>
    <s v="Peggy Miller"/>
    <x v="1"/>
    <x v="156"/>
    <x v="0"/>
    <x v="1"/>
    <x v="5"/>
    <x v="0"/>
    <x v="0"/>
    <n v="71767.710000000006"/>
    <n v="2973.22"/>
    <n v="9.5500000000000007"/>
    <n v="14"/>
    <n v="3.31"/>
    <n v="2.0299999999999998"/>
    <n v="2.68"/>
    <n v="1.17"/>
    <n v="2.2999999999999998"/>
    <x v="0"/>
  </r>
  <r>
    <s v="Crystal Johnson"/>
    <x v="0"/>
    <x v="157"/>
    <x v="0"/>
    <x v="2"/>
    <x v="2"/>
    <x v="0"/>
    <x v="3"/>
    <n v="71202.899999999994"/>
    <n v="12770.03"/>
    <n v="25.24"/>
    <n v="10"/>
    <n v="3.84"/>
    <n v="3.89"/>
    <n v="4.97"/>
    <n v="4.0999999999999996"/>
    <n v="4.2"/>
    <x v="1"/>
  </r>
  <r>
    <s v="William Wagner"/>
    <x v="0"/>
    <x v="158"/>
    <x v="0"/>
    <x v="2"/>
    <x v="6"/>
    <x v="0"/>
    <x v="1"/>
    <n v="71200.52"/>
    <n v="5456.03"/>
    <n v="76.81"/>
    <n v="0"/>
    <n v="3.38"/>
    <n v="2.09"/>
    <n v="3.95"/>
    <n v="4.4800000000000004"/>
    <n v="3.48"/>
    <x v="0"/>
  </r>
  <r>
    <s v="Heather Miles"/>
    <x v="1"/>
    <x v="159"/>
    <x v="0"/>
    <x v="2"/>
    <x v="0"/>
    <x v="2"/>
    <x v="0"/>
    <n v="71189.87"/>
    <n v="21680.46"/>
    <n v="98.98"/>
    <n v="2"/>
    <n v="4.55"/>
    <n v="4.83"/>
    <n v="3.4"/>
    <n v="4.34"/>
    <n v="4.28"/>
    <x v="0"/>
  </r>
  <r>
    <s v="Brian Caldwell"/>
    <x v="0"/>
    <x v="160"/>
    <x v="0"/>
    <x v="2"/>
    <x v="3"/>
    <x v="2"/>
    <x v="0"/>
    <n v="71096.06"/>
    <n v="10362.049999999999"/>
    <n v="46.89"/>
    <n v="11"/>
    <n v="1.39"/>
    <n v="4.54"/>
    <n v="1.01"/>
    <n v="4.03"/>
    <n v="2.74"/>
    <x v="0"/>
  </r>
  <r>
    <s v="Cameron Carpenter"/>
    <x v="1"/>
    <x v="161"/>
    <x v="0"/>
    <x v="1"/>
    <x v="2"/>
    <x v="2"/>
    <x v="0"/>
    <n v="70857.53"/>
    <n v="11534.35"/>
    <n v="12.68"/>
    <n v="8"/>
    <n v="2.31"/>
    <n v="1.1000000000000001"/>
    <n v="2.89"/>
    <n v="3.09"/>
    <n v="2.35"/>
    <x v="0"/>
  </r>
  <r>
    <s v="Cory Guerrero"/>
    <x v="2"/>
    <x v="162"/>
    <x v="0"/>
    <x v="0"/>
    <x v="4"/>
    <x v="0"/>
    <x v="3"/>
    <n v="70607.929999999993"/>
    <n v="3160.4"/>
    <n v="90.75"/>
    <n v="2"/>
    <n v="3.42"/>
    <n v="4.34"/>
    <n v="2.16"/>
    <n v="2.3199999999999998"/>
    <n v="3.06"/>
    <x v="0"/>
  </r>
  <r>
    <s v="Alexis Porter"/>
    <x v="1"/>
    <x v="163"/>
    <x v="0"/>
    <x v="0"/>
    <x v="2"/>
    <x v="0"/>
    <x v="3"/>
    <n v="70457.119999999995"/>
    <n v="4870.16"/>
    <n v="142.6"/>
    <n v="8"/>
    <n v="4.59"/>
    <n v="1.42"/>
    <n v="2.52"/>
    <n v="1.36"/>
    <n v="2.4700000000000002"/>
    <x v="0"/>
  </r>
  <r>
    <s v="Alexandra Cabrera"/>
    <x v="0"/>
    <x v="164"/>
    <x v="0"/>
    <x v="1"/>
    <x v="1"/>
    <x v="1"/>
    <x v="3"/>
    <n v="70424.77"/>
    <n v="2638.37"/>
    <n v="29.67"/>
    <n v="0"/>
    <n v="2.76"/>
    <n v="4.55"/>
    <n v="1.48"/>
    <n v="2.75"/>
    <n v="2.88"/>
    <x v="0"/>
  </r>
  <r>
    <s v="Gary Dickson"/>
    <x v="1"/>
    <x v="165"/>
    <x v="0"/>
    <x v="1"/>
    <x v="4"/>
    <x v="0"/>
    <x v="1"/>
    <n v="70240.679999999993"/>
    <n v="11369.08"/>
    <n v="9.06"/>
    <n v="1"/>
    <n v="3.54"/>
    <n v="2.62"/>
    <n v="3.05"/>
    <n v="2.36"/>
    <n v="2.89"/>
    <x v="0"/>
  </r>
  <r>
    <s v="Christina George"/>
    <x v="1"/>
    <x v="166"/>
    <x v="0"/>
    <x v="0"/>
    <x v="3"/>
    <x v="2"/>
    <x v="1"/>
    <n v="69946.53"/>
    <n v="10679.5"/>
    <n v="81.069999999999993"/>
    <n v="15"/>
    <n v="4.7699999999999996"/>
    <n v="1.62"/>
    <n v="1.02"/>
    <n v="2.82"/>
    <n v="2.56"/>
    <x v="0"/>
  </r>
  <r>
    <s v="Nicole Griffin"/>
    <x v="2"/>
    <x v="167"/>
    <x v="0"/>
    <x v="0"/>
    <x v="6"/>
    <x v="1"/>
    <x v="0"/>
    <n v="69943.210000000006"/>
    <n v="3425.01"/>
    <n v="60.29"/>
    <n v="9"/>
    <n v="3.83"/>
    <n v="3.19"/>
    <n v="4.26"/>
    <n v="3.16"/>
    <n v="3.61"/>
    <x v="0"/>
  </r>
  <r>
    <s v="Rachel Rodriguez"/>
    <x v="1"/>
    <x v="168"/>
    <x v="0"/>
    <x v="1"/>
    <x v="1"/>
    <x v="2"/>
    <x v="0"/>
    <n v="69656.11"/>
    <n v="9790.89"/>
    <n v="53.88"/>
    <n v="10"/>
    <n v="1.6"/>
    <n v="3.86"/>
    <n v="3.29"/>
    <n v="3.16"/>
    <n v="2.98"/>
    <x v="0"/>
  </r>
  <r>
    <s v="Mark Boyd"/>
    <x v="2"/>
    <x v="169"/>
    <x v="0"/>
    <x v="2"/>
    <x v="5"/>
    <x v="0"/>
    <x v="2"/>
    <n v="69524.289999999994"/>
    <n v="2435.59"/>
    <n v="50.79"/>
    <n v="10"/>
    <n v="3.73"/>
    <n v="1.3"/>
    <n v="4.6100000000000003"/>
    <n v="4.3600000000000003"/>
    <n v="3.5"/>
    <x v="0"/>
  </r>
  <r>
    <s v="Dwayne Patrick"/>
    <x v="0"/>
    <x v="170"/>
    <x v="0"/>
    <x v="1"/>
    <x v="4"/>
    <x v="0"/>
    <x v="3"/>
    <n v="69447.039999999994"/>
    <n v="5168.07"/>
    <n v="39.880000000000003"/>
    <n v="13"/>
    <n v="2.73"/>
    <n v="1.99"/>
    <n v="2.81"/>
    <n v="4.75"/>
    <n v="3.07"/>
    <x v="0"/>
  </r>
  <r>
    <s v="Eric Walker MD"/>
    <x v="1"/>
    <x v="171"/>
    <x v="0"/>
    <x v="0"/>
    <x v="2"/>
    <x v="0"/>
    <x v="4"/>
    <n v="69396.75"/>
    <n v="8933.0300000000007"/>
    <n v="73.2"/>
    <n v="0"/>
    <n v="2"/>
    <n v="1.31"/>
    <n v="1.44"/>
    <n v="2.74"/>
    <n v="1.87"/>
    <x v="0"/>
  </r>
  <r>
    <s v="Crystal Mcpherson"/>
    <x v="0"/>
    <x v="172"/>
    <x v="0"/>
    <x v="1"/>
    <x v="0"/>
    <x v="0"/>
    <x v="4"/>
    <n v="68750.039999999994"/>
    <n v="12798.78"/>
    <n v="70.34"/>
    <n v="10"/>
    <n v="4.1399999999999997"/>
    <n v="2.54"/>
    <n v="1.24"/>
    <n v="1.1499999999999999"/>
    <n v="2.27"/>
    <x v="0"/>
  </r>
  <r>
    <s v="Eric Cruz"/>
    <x v="2"/>
    <x v="173"/>
    <x v="0"/>
    <x v="2"/>
    <x v="0"/>
    <x v="2"/>
    <x v="2"/>
    <n v="68199.89"/>
    <n v="10231.26"/>
    <n v="97.92"/>
    <n v="10"/>
    <n v="3.86"/>
    <n v="3.62"/>
    <n v="4.95"/>
    <n v="4.7"/>
    <n v="4.28"/>
    <x v="0"/>
  </r>
  <r>
    <s v="Peter Rhodes"/>
    <x v="2"/>
    <x v="174"/>
    <x v="0"/>
    <x v="2"/>
    <x v="1"/>
    <x v="1"/>
    <x v="4"/>
    <n v="67965.17"/>
    <n v="4458.5200000000004"/>
    <n v="14.09"/>
    <n v="2"/>
    <n v="3.69"/>
    <n v="1.61"/>
    <n v="4.95"/>
    <n v="2.64"/>
    <n v="3.22"/>
    <x v="0"/>
  </r>
  <r>
    <s v="James Hall"/>
    <x v="1"/>
    <x v="175"/>
    <x v="0"/>
    <x v="0"/>
    <x v="2"/>
    <x v="1"/>
    <x v="1"/>
    <n v="67914.14"/>
    <n v="10151.89"/>
    <n v="12.34"/>
    <n v="1"/>
    <n v="4.59"/>
    <n v="3.55"/>
    <n v="4.82"/>
    <n v="2.61"/>
    <n v="3.89"/>
    <x v="0"/>
  </r>
  <r>
    <s v="Adam Bryant"/>
    <x v="0"/>
    <x v="176"/>
    <x v="0"/>
    <x v="1"/>
    <x v="1"/>
    <x v="2"/>
    <x v="3"/>
    <n v="67551.929999999993"/>
    <n v="3952.65"/>
    <n v="67.849999999999994"/>
    <n v="10"/>
    <n v="1.01"/>
    <n v="1.06"/>
    <n v="4.0199999999999996"/>
    <n v="4.92"/>
    <n v="2.75"/>
    <x v="0"/>
  </r>
  <r>
    <s v="Gary Gibson"/>
    <x v="2"/>
    <x v="177"/>
    <x v="0"/>
    <x v="0"/>
    <x v="0"/>
    <x v="2"/>
    <x v="3"/>
    <n v="67515.94"/>
    <n v="12832.19"/>
    <n v="145.69"/>
    <n v="11"/>
    <n v="4.8"/>
    <n v="3.96"/>
    <n v="3.8"/>
    <n v="4.16"/>
    <n v="4.18"/>
    <x v="0"/>
  </r>
  <r>
    <s v="Richard Mcdaniel"/>
    <x v="2"/>
    <x v="178"/>
    <x v="0"/>
    <x v="2"/>
    <x v="1"/>
    <x v="0"/>
    <x v="4"/>
    <n v="67489.600000000006"/>
    <n v="4027.19"/>
    <n v="0.18"/>
    <n v="14"/>
    <n v="3.47"/>
    <n v="1.03"/>
    <n v="2.19"/>
    <n v="4.07"/>
    <n v="2.69"/>
    <x v="0"/>
  </r>
  <r>
    <s v="Reginald Sherman"/>
    <x v="1"/>
    <x v="102"/>
    <x v="0"/>
    <x v="0"/>
    <x v="3"/>
    <x v="0"/>
    <x v="3"/>
    <n v="67227.460000000006"/>
    <n v="10937.96"/>
    <n v="198.4"/>
    <n v="2"/>
    <n v="1.6"/>
    <n v="4.38"/>
    <n v="4.2300000000000004"/>
    <n v="1"/>
    <n v="2.8"/>
    <x v="0"/>
  </r>
  <r>
    <s v="Alexandra Thompson"/>
    <x v="1"/>
    <x v="179"/>
    <x v="0"/>
    <x v="2"/>
    <x v="4"/>
    <x v="0"/>
    <x v="0"/>
    <n v="66961.52"/>
    <n v="6151.66"/>
    <n v="57.23"/>
    <n v="11"/>
    <n v="4.25"/>
    <n v="2.82"/>
    <n v="4.8099999999999996"/>
    <n v="3.45"/>
    <n v="3.83"/>
    <x v="0"/>
  </r>
  <r>
    <s v="Thomas Alvarez"/>
    <x v="2"/>
    <x v="180"/>
    <x v="0"/>
    <x v="0"/>
    <x v="2"/>
    <x v="1"/>
    <x v="2"/>
    <n v="66681.929999999993"/>
    <n v="3181.85"/>
    <n v="171.89"/>
    <n v="5"/>
    <n v="1.27"/>
    <n v="4.4400000000000004"/>
    <n v="2.13"/>
    <n v="1.54"/>
    <n v="2.35"/>
    <x v="0"/>
  </r>
  <r>
    <s v="Shelley Edwards"/>
    <x v="2"/>
    <x v="181"/>
    <x v="0"/>
    <x v="1"/>
    <x v="3"/>
    <x v="2"/>
    <x v="1"/>
    <n v="66470.490000000005"/>
    <n v="14129.17"/>
    <n v="43.3"/>
    <n v="3"/>
    <n v="3.85"/>
    <n v="3.42"/>
    <n v="1.65"/>
    <n v="2.36"/>
    <n v="2.82"/>
    <x v="0"/>
  </r>
  <r>
    <s v="Chris Gould"/>
    <x v="0"/>
    <x v="182"/>
    <x v="0"/>
    <x v="0"/>
    <x v="2"/>
    <x v="0"/>
    <x v="2"/>
    <n v="66284.14"/>
    <n v="14731.68"/>
    <n v="126.72"/>
    <n v="6"/>
    <n v="2.5099999999999998"/>
    <n v="1.27"/>
    <n v="1.1599999999999999"/>
    <n v="4.18"/>
    <n v="2.2799999999999998"/>
    <x v="0"/>
  </r>
  <r>
    <s v="Evan Ross"/>
    <x v="2"/>
    <x v="183"/>
    <x v="0"/>
    <x v="0"/>
    <x v="3"/>
    <x v="0"/>
    <x v="4"/>
    <n v="66175.520000000004"/>
    <n v="8834.4"/>
    <n v="177.32"/>
    <n v="12"/>
    <n v="1.1599999999999999"/>
    <n v="1.72"/>
    <n v="2.96"/>
    <n v="1.51"/>
    <n v="1.84"/>
    <x v="0"/>
  </r>
  <r>
    <s v="Joe Manning"/>
    <x v="1"/>
    <x v="184"/>
    <x v="0"/>
    <x v="2"/>
    <x v="3"/>
    <x v="0"/>
    <x v="2"/>
    <n v="66017.88"/>
    <n v="13977.01"/>
    <n v="45.87"/>
    <n v="5"/>
    <n v="4.59"/>
    <n v="3.05"/>
    <n v="3.24"/>
    <n v="2.62"/>
    <n v="3.38"/>
    <x v="0"/>
  </r>
  <r>
    <s v="Ellen Edwards"/>
    <x v="0"/>
    <x v="185"/>
    <x v="0"/>
    <x v="0"/>
    <x v="6"/>
    <x v="0"/>
    <x v="1"/>
    <n v="65967.12"/>
    <n v="7284.54"/>
    <n v="130.09"/>
    <n v="9"/>
    <n v="4.1500000000000004"/>
    <n v="1.51"/>
    <n v="4.6500000000000004"/>
    <n v="4.2"/>
    <n v="3.63"/>
    <x v="0"/>
  </r>
  <r>
    <s v="David Castro"/>
    <x v="1"/>
    <x v="186"/>
    <x v="0"/>
    <x v="0"/>
    <x v="2"/>
    <x v="2"/>
    <x v="2"/>
    <n v="65848.66"/>
    <n v="8160.64"/>
    <n v="116.99"/>
    <n v="1"/>
    <n v="3.26"/>
    <n v="4.8099999999999996"/>
    <n v="2.4500000000000002"/>
    <n v="3.5"/>
    <n v="3.5"/>
    <x v="0"/>
  </r>
  <r>
    <s v="Robert Campos"/>
    <x v="2"/>
    <x v="187"/>
    <x v="0"/>
    <x v="2"/>
    <x v="5"/>
    <x v="2"/>
    <x v="0"/>
    <n v="65833.009999999995"/>
    <n v="2040"/>
    <n v="87.59"/>
    <n v="8"/>
    <n v="2.98"/>
    <n v="2.21"/>
    <n v="3.94"/>
    <n v="2.09"/>
    <n v="2.8"/>
    <x v="0"/>
  </r>
  <r>
    <s v="Roberta Thompson"/>
    <x v="0"/>
    <x v="168"/>
    <x v="0"/>
    <x v="1"/>
    <x v="0"/>
    <x v="2"/>
    <x v="4"/>
    <n v="65696"/>
    <n v="4319.6400000000003"/>
    <n v="82.66"/>
    <n v="9"/>
    <n v="3.55"/>
    <n v="1.61"/>
    <n v="3.37"/>
    <n v="3.7"/>
    <n v="3.06"/>
    <x v="0"/>
  </r>
  <r>
    <s v="Michael Smith"/>
    <x v="1"/>
    <x v="188"/>
    <x v="0"/>
    <x v="0"/>
    <x v="4"/>
    <x v="2"/>
    <x v="1"/>
    <n v="65652.83"/>
    <n v="2906.78"/>
    <n v="100.11"/>
    <n v="4"/>
    <n v="1.32"/>
    <n v="1.95"/>
    <n v="4.3099999999999996"/>
    <n v="1.71"/>
    <n v="2.3199999999999998"/>
    <x v="0"/>
  </r>
  <r>
    <s v="Lori May"/>
    <x v="0"/>
    <x v="189"/>
    <x v="0"/>
    <x v="1"/>
    <x v="5"/>
    <x v="0"/>
    <x v="2"/>
    <n v="65170.07"/>
    <n v="6837.31"/>
    <n v="8.8800000000000008"/>
    <n v="15"/>
    <n v="4.62"/>
    <n v="2.17"/>
    <n v="2.09"/>
    <n v="1.81"/>
    <n v="2.67"/>
    <x v="0"/>
  </r>
  <r>
    <s v="Lisa Gay DVM"/>
    <x v="2"/>
    <x v="190"/>
    <x v="0"/>
    <x v="0"/>
    <x v="0"/>
    <x v="2"/>
    <x v="4"/>
    <n v="64982.65"/>
    <n v="9141.32"/>
    <n v="27.49"/>
    <n v="7"/>
    <n v="4.7"/>
    <n v="3.94"/>
    <n v="1.68"/>
    <n v="4.6500000000000004"/>
    <n v="3.74"/>
    <x v="0"/>
  </r>
  <r>
    <s v="Joanna Martin"/>
    <x v="0"/>
    <x v="191"/>
    <x v="0"/>
    <x v="2"/>
    <x v="4"/>
    <x v="2"/>
    <x v="0"/>
    <n v="64890.19"/>
    <n v="7027.04"/>
    <n v="90.27"/>
    <n v="13"/>
    <n v="2.4900000000000002"/>
    <n v="3.15"/>
    <n v="1.83"/>
    <n v="3.35"/>
    <n v="2.71"/>
    <x v="0"/>
  </r>
  <r>
    <s v="Stephanie Garrison"/>
    <x v="0"/>
    <x v="192"/>
    <x v="0"/>
    <x v="2"/>
    <x v="4"/>
    <x v="2"/>
    <x v="1"/>
    <n v="64830.66"/>
    <n v="2419.94"/>
    <n v="58.82"/>
    <n v="10"/>
    <n v="1.93"/>
    <n v="4.49"/>
    <n v="1.1599999999999999"/>
    <n v="3.48"/>
    <n v="2.77"/>
    <x v="0"/>
  </r>
  <r>
    <s v="Diana Cooley"/>
    <x v="2"/>
    <x v="193"/>
    <x v="0"/>
    <x v="2"/>
    <x v="5"/>
    <x v="0"/>
    <x v="1"/>
    <n v="64812.480000000003"/>
    <n v="6043.37"/>
    <n v="80.489999999999995"/>
    <n v="5"/>
    <n v="3.41"/>
    <n v="4.33"/>
    <n v="2.62"/>
    <n v="2.72"/>
    <n v="3.27"/>
    <x v="0"/>
  </r>
  <r>
    <s v="Judy Mooney"/>
    <x v="0"/>
    <x v="194"/>
    <x v="0"/>
    <x v="1"/>
    <x v="4"/>
    <x v="2"/>
    <x v="0"/>
    <n v="64737.98"/>
    <n v="7617.01"/>
    <n v="60.98"/>
    <n v="8"/>
    <n v="2.93"/>
    <n v="3.45"/>
    <n v="3.13"/>
    <n v="3.7"/>
    <n v="3.3"/>
    <x v="0"/>
  </r>
  <r>
    <s v="Alexandra Smith"/>
    <x v="0"/>
    <x v="195"/>
    <x v="0"/>
    <x v="1"/>
    <x v="2"/>
    <x v="2"/>
    <x v="0"/>
    <n v="64721.83"/>
    <n v="5688.05"/>
    <n v="6.67"/>
    <n v="3"/>
    <n v="1.66"/>
    <n v="3.43"/>
    <n v="3.52"/>
    <n v="4.93"/>
    <n v="3.38"/>
    <x v="0"/>
  </r>
  <r>
    <s v="Steven Malone"/>
    <x v="0"/>
    <x v="196"/>
    <x v="0"/>
    <x v="2"/>
    <x v="6"/>
    <x v="0"/>
    <x v="1"/>
    <n v="64333.4"/>
    <n v="2061.79"/>
    <n v="13.72"/>
    <n v="0"/>
    <n v="2.0299999999999998"/>
    <n v="3.1"/>
    <n v="4.0999999999999996"/>
    <n v="3.32"/>
    <n v="3.14"/>
    <x v="0"/>
  </r>
  <r>
    <s v="Melissa Rodriguez"/>
    <x v="0"/>
    <x v="197"/>
    <x v="0"/>
    <x v="1"/>
    <x v="3"/>
    <x v="2"/>
    <x v="1"/>
    <n v="64303.86"/>
    <n v="7851.31"/>
    <n v="96.87"/>
    <n v="9"/>
    <n v="2.88"/>
    <n v="2.48"/>
    <n v="2.67"/>
    <n v="4.6500000000000004"/>
    <n v="3.17"/>
    <x v="0"/>
  </r>
  <r>
    <s v="Krystal Davis"/>
    <x v="0"/>
    <x v="198"/>
    <x v="0"/>
    <x v="1"/>
    <x v="2"/>
    <x v="1"/>
    <x v="0"/>
    <n v="63876.1"/>
    <n v="7955.95"/>
    <n v="14.27"/>
    <n v="11"/>
    <n v="4.0599999999999996"/>
    <n v="3.52"/>
    <n v="4.01"/>
    <n v="1.78"/>
    <n v="3.34"/>
    <x v="0"/>
  </r>
  <r>
    <s v="Keith Turner"/>
    <x v="2"/>
    <x v="199"/>
    <x v="0"/>
    <x v="2"/>
    <x v="1"/>
    <x v="1"/>
    <x v="1"/>
    <n v="63700.83"/>
    <n v="11098.97"/>
    <n v="85.74"/>
    <n v="10"/>
    <n v="3.5"/>
    <n v="2.29"/>
    <n v="2.46"/>
    <n v="3.53"/>
    <n v="2.94"/>
    <x v="0"/>
  </r>
  <r>
    <s v="Caitlin Suarez"/>
    <x v="0"/>
    <x v="200"/>
    <x v="0"/>
    <x v="0"/>
    <x v="4"/>
    <x v="1"/>
    <x v="0"/>
    <n v="63401.14"/>
    <n v="6175.67"/>
    <n v="104.34"/>
    <n v="1"/>
    <n v="2.83"/>
    <n v="3.27"/>
    <n v="4.7"/>
    <n v="2.06"/>
    <n v="3.22"/>
    <x v="0"/>
  </r>
  <r>
    <s v="Dawn Phillips"/>
    <x v="0"/>
    <x v="201"/>
    <x v="0"/>
    <x v="1"/>
    <x v="1"/>
    <x v="1"/>
    <x v="4"/>
    <n v="62998.1"/>
    <n v="4630.99"/>
    <n v="91.55"/>
    <n v="2"/>
    <n v="1.9"/>
    <n v="1.1599999999999999"/>
    <n v="1.06"/>
    <n v="4.38"/>
    <n v="2.12"/>
    <x v="0"/>
  </r>
  <r>
    <s v="Leonard Chase"/>
    <x v="2"/>
    <x v="202"/>
    <x v="0"/>
    <x v="1"/>
    <x v="3"/>
    <x v="2"/>
    <x v="0"/>
    <n v="62984.63"/>
    <n v="12498.25"/>
    <n v="87.77"/>
    <n v="15"/>
    <n v="3.72"/>
    <n v="4.55"/>
    <n v="4.33"/>
    <n v="4.99"/>
    <n v="4.4000000000000004"/>
    <x v="0"/>
  </r>
  <r>
    <s v="Jesus Smith"/>
    <x v="0"/>
    <x v="203"/>
    <x v="0"/>
    <x v="0"/>
    <x v="4"/>
    <x v="0"/>
    <x v="4"/>
    <n v="62913.33"/>
    <n v="4450.83"/>
    <n v="27.96"/>
    <n v="2"/>
    <n v="3.25"/>
    <n v="1.07"/>
    <n v="1.55"/>
    <n v="4.4800000000000004"/>
    <n v="2.59"/>
    <x v="0"/>
  </r>
  <r>
    <s v="Manuel Acevedo"/>
    <x v="0"/>
    <x v="204"/>
    <x v="0"/>
    <x v="1"/>
    <x v="3"/>
    <x v="2"/>
    <x v="1"/>
    <n v="62863.51"/>
    <n v="3993.16"/>
    <n v="5.73"/>
    <n v="9"/>
    <n v="3.4"/>
    <n v="2.21"/>
    <n v="3.11"/>
    <n v="3.23"/>
    <n v="2.99"/>
    <x v="0"/>
  </r>
  <r>
    <s v="Larry Rose"/>
    <x v="2"/>
    <x v="205"/>
    <x v="0"/>
    <x v="1"/>
    <x v="3"/>
    <x v="2"/>
    <x v="2"/>
    <n v="62834.31"/>
    <n v="10663.02"/>
    <n v="14.55"/>
    <n v="9"/>
    <n v="4.74"/>
    <n v="3.97"/>
    <n v="2.92"/>
    <n v="4.5199999999999996"/>
    <n v="4.04"/>
    <x v="0"/>
  </r>
  <r>
    <s v="Jennifer Walker"/>
    <x v="0"/>
    <x v="206"/>
    <x v="0"/>
    <x v="1"/>
    <x v="5"/>
    <x v="1"/>
    <x v="1"/>
    <n v="62741.23"/>
    <n v="1331.61"/>
    <n v="59.72"/>
    <n v="8"/>
    <n v="4.92"/>
    <n v="4.7699999999999996"/>
    <n v="4.3"/>
    <n v="1.87"/>
    <n v="3.96"/>
    <x v="0"/>
  </r>
  <r>
    <s v="Michael Davidson"/>
    <x v="2"/>
    <x v="207"/>
    <x v="0"/>
    <x v="0"/>
    <x v="6"/>
    <x v="0"/>
    <x v="0"/>
    <n v="62724"/>
    <n v="6480.94"/>
    <n v="100.85"/>
    <n v="13"/>
    <n v="2.1800000000000002"/>
    <n v="4.37"/>
    <n v="4.58"/>
    <n v="2.91"/>
    <n v="3.51"/>
    <x v="0"/>
  </r>
  <r>
    <s v="Douglas Chandler"/>
    <x v="0"/>
    <x v="208"/>
    <x v="0"/>
    <x v="2"/>
    <x v="3"/>
    <x v="1"/>
    <x v="2"/>
    <n v="62707.29"/>
    <n v="6709.36"/>
    <n v="11.48"/>
    <n v="2"/>
    <n v="4.62"/>
    <n v="3.75"/>
    <n v="2.76"/>
    <n v="4.5599999999999996"/>
    <n v="3.92"/>
    <x v="0"/>
  </r>
  <r>
    <s v="Andrew York"/>
    <x v="2"/>
    <x v="209"/>
    <x v="0"/>
    <x v="1"/>
    <x v="1"/>
    <x v="1"/>
    <x v="4"/>
    <n v="62694.35"/>
    <n v="6113.9"/>
    <n v="27.18"/>
    <n v="9"/>
    <n v="1.1200000000000001"/>
    <n v="4.43"/>
    <n v="4.24"/>
    <n v="2.82"/>
    <n v="3.15"/>
    <x v="0"/>
  </r>
  <r>
    <s v="Bobby Carter"/>
    <x v="0"/>
    <x v="210"/>
    <x v="0"/>
    <x v="0"/>
    <x v="1"/>
    <x v="1"/>
    <x v="3"/>
    <n v="62129.29"/>
    <n v="5910.08"/>
    <n v="192.57"/>
    <n v="3"/>
    <n v="4.6500000000000004"/>
    <n v="4.87"/>
    <n v="4.58"/>
    <n v="2.41"/>
    <n v="4.13"/>
    <x v="1"/>
  </r>
  <r>
    <s v="Angela Taylor"/>
    <x v="0"/>
    <x v="211"/>
    <x v="0"/>
    <x v="2"/>
    <x v="0"/>
    <x v="1"/>
    <x v="4"/>
    <n v="62121.63"/>
    <n v="10845.75"/>
    <n v="42.65"/>
    <n v="9"/>
    <n v="2.34"/>
    <n v="3.75"/>
    <n v="1.62"/>
    <n v="1.67"/>
    <n v="2.34"/>
    <x v="0"/>
  </r>
  <r>
    <s v="Carla Lewis"/>
    <x v="0"/>
    <x v="212"/>
    <x v="0"/>
    <x v="2"/>
    <x v="4"/>
    <x v="0"/>
    <x v="3"/>
    <n v="62075.79"/>
    <n v="8014.69"/>
    <n v="68.510000000000005"/>
    <n v="12"/>
    <n v="1.47"/>
    <n v="1.21"/>
    <n v="2.27"/>
    <n v="1.2"/>
    <n v="1.54"/>
    <x v="0"/>
  </r>
  <r>
    <s v="Karen Hunt"/>
    <x v="0"/>
    <x v="213"/>
    <x v="0"/>
    <x v="2"/>
    <x v="1"/>
    <x v="1"/>
    <x v="4"/>
    <n v="62074.57"/>
    <n v="3406.67"/>
    <n v="65.569999999999993"/>
    <n v="5"/>
    <n v="2.0099999999999998"/>
    <n v="4.71"/>
    <n v="4.29"/>
    <n v="3.54"/>
    <n v="3.64"/>
    <x v="0"/>
  </r>
  <r>
    <s v="Jessica Walsh"/>
    <x v="0"/>
    <x v="214"/>
    <x v="0"/>
    <x v="2"/>
    <x v="2"/>
    <x v="0"/>
    <x v="2"/>
    <n v="61971.83"/>
    <n v="11580.7"/>
    <n v="45.8"/>
    <n v="2"/>
    <n v="2.34"/>
    <n v="1.18"/>
    <n v="2.12"/>
    <n v="1.96"/>
    <n v="1.9"/>
    <x v="0"/>
  </r>
  <r>
    <s v="Brandon Davis"/>
    <x v="0"/>
    <x v="215"/>
    <x v="0"/>
    <x v="1"/>
    <x v="6"/>
    <x v="1"/>
    <x v="0"/>
    <n v="61730.720000000001"/>
    <n v="1789.83"/>
    <n v="69.61"/>
    <n v="8"/>
    <n v="2.81"/>
    <n v="1.41"/>
    <n v="3.35"/>
    <n v="2.2400000000000002"/>
    <n v="2.4500000000000002"/>
    <x v="0"/>
  </r>
  <r>
    <s v="Theodore Taylor"/>
    <x v="2"/>
    <x v="216"/>
    <x v="0"/>
    <x v="0"/>
    <x v="4"/>
    <x v="0"/>
    <x v="1"/>
    <n v="61669.55"/>
    <n v="5348.02"/>
    <n v="39.4"/>
    <n v="1"/>
    <n v="2.36"/>
    <n v="4.1100000000000003"/>
    <n v="2.2400000000000002"/>
    <n v="4.1500000000000004"/>
    <n v="3.22"/>
    <x v="0"/>
  </r>
  <r>
    <s v="Paula Scott"/>
    <x v="0"/>
    <x v="217"/>
    <x v="0"/>
    <x v="0"/>
    <x v="2"/>
    <x v="2"/>
    <x v="2"/>
    <n v="61266.36"/>
    <n v="7985.77"/>
    <n v="151.76"/>
    <n v="5"/>
    <n v="2.94"/>
    <n v="2.1800000000000002"/>
    <n v="4.76"/>
    <n v="4.4000000000000004"/>
    <n v="3.57"/>
    <x v="0"/>
  </r>
  <r>
    <s v="Jennifer Crawford"/>
    <x v="0"/>
    <x v="218"/>
    <x v="0"/>
    <x v="2"/>
    <x v="2"/>
    <x v="0"/>
    <x v="4"/>
    <n v="61126.65"/>
    <n v="9287.41"/>
    <n v="34.340000000000003"/>
    <n v="2"/>
    <n v="1.42"/>
    <n v="3.43"/>
    <n v="3.28"/>
    <n v="2.34"/>
    <n v="2.62"/>
    <x v="0"/>
  </r>
  <r>
    <s v="Ronald Gonzalez"/>
    <x v="2"/>
    <x v="219"/>
    <x v="0"/>
    <x v="1"/>
    <x v="5"/>
    <x v="0"/>
    <x v="3"/>
    <n v="60988.42"/>
    <n v="4535.25"/>
    <n v="90.01"/>
    <n v="15"/>
    <n v="4.67"/>
    <n v="2.04"/>
    <n v="2.21"/>
    <n v="4.63"/>
    <n v="3.39"/>
    <x v="0"/>
  </r>
  <r>
    <s v="Michael Ramirez"/>
    <x v="0"/>
    <x v="220"/>
    <x v="0"/>
    <x v="2"/>
    <x v="0"/>
    <x v="1"/>
    <x v="2"/>
    <n v="60818.11"/>
    <n v="16677.97"/>
    <n v="81.98"/>
    <n v="8"/>
    <n v="4.79"/>
    <n v="3.15"/>
    <n v="3.22"/>
    <n v="4.96"/>
    <n v="4.03"/>
    <x v="1"/>
  </r>
  <r>
    <s v="Bobby Taylor"/>
    <x v="0"/>
    <x v="221"/>
    <x v="0"/>
    <x v="1"/>
    <x v="5"/>
    <x v="2"/>
    <x v="0"/>
    <n v="60695.47"/>
    <n v="5234.96"/>
    <n v="45.54"/>
    <n v="6"/>
    <n v="3.85"/>
    <n v="3.71"/>
    <n v="2.68"/>
    <n v="1.63"/>
    <n v="2.97"/>
    <x v="0"/>
  </r>
  <r>
    <s v="Dale Wilcox"/>
    <x v="2"/>
    <x v="222"/>
    <x v="0"/>
    <x v="2"/>
    <x v="4"/>
    <x v="0"/>
    <x v="2"/>
    <n v="60637.2"/>
    <n v="6449.38"/>
    <n v="26.2"/>
    <n v="9"/>
    <n v="4.09"/>
    <n v="2.54"/>
    <n v="2.5299999999999998"/>
    <n v="1.66"/>
    <n v="2.71"/>
    <x v="0"/>
  </r>
  <r>
    <s v="David Perry"/>
    <x v="0"/>
    <x v="113"/>
    <x v="0"/>
    <x v="1"/>
    <x v="3"/>
    <x v="0"/>
    <x v="4"/>
    <n v="60281.65"/>
    <n v="8114.35"/>
    <n v="47.18"/>
    <n v="14"/>
    <n v="3.74"/>
    <n v="2.4700000000000002"/>
    <n v="2.92"/>
    <n v="1.28"/>
    <n v="2.6"/>
    <x v="0"/>
  </r>
  <r>
    <s v="Robert Silva"/>
    <x v="0"/>
    <x v="223"/>
    <x v="0"/>
    <x v="1"/>
    <x v="6"/>
    <x v="1"/>
    <x v="0"/>
    <n v="60245.68"/>
    <n v="2992.12"/>
    <n v="12.01"/>
    <n v="8"/>
    <n v="3.74"/>
    <n v="1.78"/>
    <n v="3.39"/>
    <n v="4.8"/>
    <n v="3.43"/>
    <x v="0"/>
  </r>
  <r>
    <s v="Jared Morales"/>
    <x v="0"/>
    <x v="224"/>
    <x v="0"/>
    <x v="2"/>
    <x v="1"/>
    <x v="2"/>
    <x v="1"/>
    <n v="60210.63"/>
    <n v="5310.49"/>
    <n v="41.87"/>
    <n v="9"/>
    <n v="3.31"/>
    <n v="2.93"/>
    <n v="1.95"/>
    <n v="3.51"/>
    <n v="2.92"/>
    <x v="0"/>
  </r>
  <r>
    <s v="Travis David"/>
    <x v="0"/>
    <x v="225"/>
    <x v="0"/>
    <x v="1"/>
    <x v="0"/>
    <x v="1"/>
    <x v="3"/>
    <n v="60030.17"/>
    <n v="13385.6"/>
    <n v="19.97"/>
    <n v="3"/>
    <n v="2.41"/>
    <n v="2.5099999999999998"/>
    <n v="2.21"/>
    <n v="2.02"/>
    <n v="2.29"/>
    <x v="0"/>
  </r>
  <r>
    <s v="Jorge Wong"/>
    <x v="0"/>
    <x v="78"/>
    <x v="0"/>
    <x v="1"/>
    <x v="2"/>
    <x v="1"/>
    <x v="4"/>
    <n v="59820"/>
    <n v="5501.12"/>
    <n v="18.16"/>
    <n v="9"/>
    <n v="3.65"/>
    <n v="1.73"/>
    <n v="4.29"/>
    <n v="1.9"/>
    <n v="2.89"/>
    <x v="0"/>
  </r>
  <r>
    <s v="Lisa Thomas"/>
    <x v="2"/>
    <x v="226"/>
    <x v="0"/>
    <x v="0"/>
    <x v="4"/>
    <x v="1"/>
    <x v="2"/>
    <n v="59730.48"/>
    <n v="2502.1799999999998"/>
    <n v="151.83000000000001"/>
    <n v="7"/>
    <n v="1.89"/>
    <n v="2.81"/>
    <n v="2.99"/>
    <n v="4.3"/>
    <n v="3"/>
    <x v="0"/>
  </r>
  <r>
    <s v="Mary Wright"/>
    <x v="1"/>
    <x v="227"/>
    <x v="0"/>
    <x v="2"/>
    <x v="2"/>
    <x v="1"/>
    <x v="4"/>
    <n v="59710.33"/>
    <n v="2126.15"/>
    <n v="60.51"/>
    <n v="1"/>
    <n v="2.46"/>
    <n v="1.66"/>
    <n v="2.85"/>
    <n v="2.36"/>
    <n v="2.33"/>
    <x v="0"/>
  </r>
  <r>
    <s v="Michael Lee"/>
    <x v="0"/>
    <x v="228"/>
    <x v="0"/>
    <x v="2"/>
    <x v="5"/>
    <x v="1"/>
    <x v="2"/>
    <n v="59346"/>
    <n v="4283.67"/>
    <n v="20.079999999999998"/>
    <n v="14"/>
    <n v="4.3099999999999996"/>
    <n v="4.93"/>
    <n v="2.11"/>
    <n v="3.66"/>
    <n v="3.75"/>
    <x v="0"/>
  </r>
  <r>
    <s v="Denise Sullivan"/>
    <x v="2"/>
    <x v="229"/>
    <x v="0"/>
    <x v="1"/>
    <x v="5"/>
    <x v="0"/>
    <x v="3"/>
    <n v="59255.27"/>
    <n v="4579.22"/>
    <n v="77.39"/>
    <n v="0"/>
    <n v="3.89"/>
    <n v="4.16"/>
    <n v="4.3899999999999997"/>
    <n v="1.25"/>
    <n v="3.42"/>
    <x v="0"/>
  </r>
  <r>
    <s v="Cathy Sanders"/>
    <x v="0"/>
    <x v="230"/>
    <x v="0"/>
    <x v="0"/>
    <x v="1"/>
    <x v="1"/>
    <x v="3"/>
    <n v="59248.4"/>
    <n v="8299.58"/>
    <n v="84.23"/>
    <n v="8"/>
    <n v="4.1100000000000003"/>
    <n v="1.64"/>
    <n v="2.0499999999999998"/>
    <n v="3.98"/>
    <n v="2.94"/>
    <x v="0"/>
  </r>
  <r>
    <s v="Jennifer Benson"/>
    <x v="2"/>
    <x v="231"/>
    <x v="0"/>
    <x v="2"/>
    <x v="2"/>
    <x v="2"/>
    <x v="3"/>
    <n v="59175.06"/>
    <n v="2245.7199999999998"/>
    <n v="92.46"/>
    <n v="8"/>
    <n v="2.1"/>
    <n v="3.71"/>
    <n v="1.68"/>
    <n v="4.95"/>
    <n v="3.11"/>
    <x v="0"/>
  </r>
  <r>
    <s v="Charles Torres"/>
    <x v="0"/>
    <x v="232"/>
    <x v="0"/>
    <x v="2"/>
    <x v="6"/>
    <x v="1"/>
    <x v="1"/>
    <n v="59007.34"/>
    <n v="1862.18"/>
    <n v="68.17"/>
    <n v="10"/>
    <n v="1.92"/>
    <n v="1.1000000000000001"/>
    <n v="2.36"/>
    <n v="1.73"/>
    <n v="1.78"/>
    <x v="0"/>
  </r>
  <r>
    <s v="Robert Martin"/>
    <x v="2"/>
    <x v="233"/>
    <x v="0"/>
    <x v="1"/>
    <x v="3"/>
    <x v="2"/>
    <x v="1"/>
    <n v="58875.57"/>
    <n v="8561.4599999999991"/>
    <n v="12.68"/>
    <n v="2"/>
    <n v="3.13"/>
    <n v="4.5999999999999996"/>
    <n v="4.58"/>
    <n v="1.04"/>
    <n v="3.34"/>
    <x v="0"/>
  </r>
  <r>
    <s v="Tyler Soto"/>
    <x v="0"/>
    <x v="234"/>
    <x v="0"/>
    <x v="1"/>
    <x v="6"/>
    <x v="0"/>
    <x v="0"/>
    <n v="58664.09"/>
    <n v="366.36"/>
    <n v="35.869999999999997"/>
    <n v="11"/>
    <n v="1.72"/>
    <n v="2.08"/>
    <n v="2.93"/>
    <n v="4.66"/>
    <n v="2.85"/>
    <x v="0"/>
  </r>
  <r>
    <s v="Matthew Hopkins"/>
    <x v="0"/>
    <x v="235"/>
    <x v="0"/>
    <x v="1"/>
    <x v="1"/>
    <x v="0"/>
    <x v="4"/>
    <n v="58455.22"/>
    <n v="5702.53"/>
    <n v="97.47"/>
    <n v="3"/>
    <n v="2.69"/>
    <n v="2.06"/>
    <n v="4.6100000000000003"/>
    <n v="3.36"/>
    <n v="3.18"/>
    <x v="0"/>
  </r>
  <r>
    <s v="Richard Mason"/>
    <x v="0"/>
    <x v="236"/>
    <x v="0"/>
    <x v="0"/>
    <x v="3"/>
    <x v="0"/>
    <x v="4"/>
    <n v="58106.67"/>
    <n v="5164.82"/>
    <n v="1.47"/>
    <n v="14"/>
    <n v="3.95"/>
    <n v="2.66"/>
    <n v="4.0999999999999996"/>
    <n v="1.25"/>
    <n v="2.99"/>
    <x v="0"/>
  </r>
  <r>
    <s v="John Martin"/>
    <x v="0"/>
    <x v="237"/>
    <x v="0"/>
    <x v="1"/>
    <x v="0"/>
    <x v="1"/>
    <x v="4"/>
    <n v="57924.9"/>
    <n v="11240.37"/>
    <n v="75.12"/>
    <n v="7"/>
    <n v="1.66"/>
    <n v="3.41"/>
    <n v="4.29"/>
    <n v="2.54"/>
    <n v="2.97"/>
    <x v="0"/>
  </r>
  <r>
    <s v="Amanda Hanna"/>
    <x v="0"/>
    <x v="238"/>
    <x v="0"/>
    <x v="0"/>
    <x v="2"/>
    <x v="2"/>
    <x v="1"/>
    <n v="57858.17"/>
    <n v="4636.6400000000003"/>
    <n v="168.45"/>
    <n v="0"/>
    <n v="3.68"/>
    <n v="3.52"/>
    <n v="3.08"/>
    <n v="4.6900000000000004"/>
    <n v="3.74"/>
    <x v="0"/>
  </r>
  <r>
    <s v="Danielle Bell"/>
    <x v="2"/>
    <x v="239"/>
    <x v="0"/>
    <x v="1"/>
    <x v="2"/>
    <x v="1"/>
    <x v="3"/>
    <n v="57811.41"/>
    <n v="7678.47"/>
    <n v="40.67"/>
    <n v="1"/>
    <n v="3.97"/>
    <n v="2.78"/>
    <n v="3.17"/>
    <n v="3.24"/>
    <n v="3.29"/>
    <x v="0"/>
  </r>
  <r>
    <s v="Brian Richardson"/>
    <x v="0"/>
    <x v="240"/>
    <x v="0"/>
    <x v="1"/>
    <x v="4"/>
    <x v="2"/>
    <x v="1"/>
    <n v="57331.48"/>
    <n v="4635.47"/>
    <n v="67.819999999999993"/>
    <n v="7"/>
    <n v="3.17"/>
    <n v="2.62"/>
    <n v="3.53"/>
    <n v="1.0900000000000001"/>
    <n v="2.6"/>
    <x v="0"/>
  </r>
  <r>
    <s v="Brittany Bass"/>
    <x v="0"/>
    <x v="241"/>
    <x v="0"/>
    <x v="2"/>
    <x v="6"/>
    <x v="1"/>
    <x v="1"/>
    <n v="57302.67"/>
    <n v="4138.97"/>
    <n v="49"/>
    <n v="10"/>
    <n v="3.36"/>
    <n v="4.1399999999999997"/>
    <n v="1.38"/>
    <n v="3.99"/>
    <n v="3.22"/>
    <x v="0"/>
  </r>
  <r>
    <s v="Tyler Roberts"/>
    <x v="0"/>
    <x v="242"/>
    <x v="0"/>
    <x v="0"/>
    <x v="4"/>
    <x v="0"/>
    <x v="4"/>
    <n v="57160.58"/>
    <n v="3775.6"/>
    <n v="92.21"/>
    <n v="6"/>
    <n v="2.2400000000000002"/>
    <n v="3.96"/>
    <n v="4.09"/>
    <n v="1.27"/>
    <n v="2.89"/>
    <x v="0"/>
  </r>
  <r>
    <s v="Tonya Green"/>
    <x v="0"/>
    <x v="243"/>
    <x v="0"/>
    <x v="0"/>
    <x v="4"/>
    <x v="1"/>
    <x v="0"/>
    <n v="57086.080000000002"/>
    <n v="3149.26"/>
    <n v="106.76"/>
    <n v="5"/>
    <n v="4.79"/>
    <n v="1.62"/>
    <n v="1.56"/>
    <n v="3.19"/>
    <n v="2.79"/>
    <x v="0"/>
  </r>
  <r>
    <s v="Zachary Romero"/>
    <x v="2"/>
    <x v="244"/>
    <x v="0"/>
    <x v="0"/>
    <x v="3"/>
    <x v="0"/>
    <x v="4"/>
    <n v="56983.37"/>
    <n v="12897.87"/>
    <n v="149.34"/>
    <n v="10"/>
    <n v="1.94"/>
    <n v="1.07"/>
    <n v="4.75"/>
    <n v="1.0900000000000001"/>
    <n v="2.21"/>
    <x v="0"/>
  </r>
  <r>
    <s v="Andrew Horn"/>
    <x v="0"/>
    <x v="245"/>
    <x v="0"/>
    <x v="1"/>
    <x v="1"/>
    <x v="1"/>
    <x v="4"/>
    <n v="56901.75"/>
    <n v="6458.45"/>
    <n v="49.63"/>
    <n v="11"/>
    <n v="2.17"/>
    <n v="1.6"/>
    <n v="1.94"/>
    <n v="2.42"/>
    <n v="2.0299999999999998"/>
    <x v="0"/>
  </r>
  <r>
    <s v="Edward Medina"/>
    <x v="2"/>
    <x v="246"/>
    <x v="0"/>
    <x v="2"/>
    <x v="6"/>
    <x v="1"/>
    <x v="0"/>
    <n v="56893.25"/>
    <n v="2864.23"/>
    <n v="8.0399999999999991"/>
    <n v="14"/>
    <n v="4.99"/>
    <n v="1.7"/>
    <n v="1.96"/>
    <n v="2.75"/>
    <n v="2.85"/>
    <x v="0"/>
  </r>
  <r>
    <s v="Jeffrey Williams"/>
    <x v="0"/>
    <x v="247"/>
    <x v="0"/>
    <x v="2"/>
    <x v="6"/>
    <x v="0"/>
    <x v="1"/>
    <n v="56691.86"/>
    <n v="1888.44"/>
    <n v="18.39"/>
    <n v="5"/>
    <n v="1.1299999999999999"/>
    <n v="4.93"/>
    <n v="2.04"/>
    <n v="1.28"/>
    <n v="2.34"/>
    <x v="0"/>
  </r>
  <r>
    <s v="James Hill"/>
    <x v="2"/>
    <x v="4"/>
    <x v="0"/>
    <x v="2"/>
    <x v="5"/>
    <x v="0"/>
    <x v="1"/>
    <n v="56643.83"/>
    <n v="7373.89"/>
    <n v="2.5499999999999998"/>
    <n v="15"/>
    <n v="2.56"/>
    <n v="4.97"/>
    <n v="4.38"/>
    <n v="4.92"/>
    <n v="4.21"/>
    <x v="1"/>
  </r>
  <r>
    <s v="Sherry Flores"/>
    <x v="0"/>
    <x v="248"/>
    <x v="0"/>
    <x v="0"/>
    <x v="2"/>
    <x v="1"/>
    <x v="4"/>
    <n v="56293.39"/>
    <n v="7217.4"/>
    <n v="34.76"/>
    <n v="9"/>
    <n v="3.78"/>
    <n v="2.96"/>
    <n v="2.78"/>
    <n v="1.98"/>
    <n v="2.88"/>
    <x v="0"/>
  </r>
  <r>
    <s v="Aaron Ward"/>
    <x v="0"/>
    <x v="249"/>
    <x v="0"/>
    <x v="2"/>
    <x v="3"/>
    <x v="0"/>
    <x v="2"/>
    <n v="56283.4"/>
    <n v="13459.42"/>
    <n v="48.64"/>
    <n v="10"/>
    <n v="4.38"/>
    <n v="1.97"/>
    <n v="3.93"/>
    <n v="1.47"/>
    <n v="2.94"/>
    <x v="0"/>
  </r>
  <r>
    <s v="Bradley Roberts"/>
    <x v="2"/>
    <x v="250"/>
    <x v="0"/>
    <x v="1"/>
    <x v="5"/>
    <x v="1"/>
    <x v="0"/>
    <n v="56210.7"/>
    <n v="1863.34"/>
    <n v="36.65"/>
    <n v="9"/>
    <n v="2.54"/>
    <n v="1.1499999999999999"/>
    <n v="3.5"/>
    <n v="4.33"/>
    <n v="2.88"/>
    <x v="0"/>
  </r>
  <r>
    <s v="Nicole Chapman"/>
    <x v="0"/>
    <x v="251"/>
    <x v="0"/>
    <x v="1"/>
    <x v="4"/>
    <x v="0"/>
    <x v="4"/>
    <n v="56063.17"/>
    <n v="4961.71"/>
    <n v="65.209999999999994"/>
    <n v="1"/>
    <n v="2.79"/>
    <n v="4.5199999999999996"/>
    <n v="2.0699999999999998"/>
    <n v="1.9"/>
    <n v="2.82"/>
    <x v="0"/>
  </r>
  <r>
    <s v="Paul Cook"/>
    <x v="0"/>
    <x v="252"/>
    <x v="0"/>
    <x v="0"/>
    <x v="3"/>
    <x v="1"/>
    <x v="1"/>
    <n v="55954.13"/>
    <n v="6712.78"/>
    <n v="22"/>
    <n v="3"/>
    <n v="3.09"/>
    <n v="3.52"/>
    <n v="3.85"/>
    <n v="3.94"/>
    <n v="3.6"/>
    <x v="0"/>
  </r>
  <r>
    <s v="Shannon Doyle"/>
    <x v="0"/>
    <x v="253"/>
    <x v="0"/>
    <x v="2"/>
    <x v="4"/>
    <x v="0"/>
    <x v="1"/>
    <n v="55903.14"/>
    <n v="10875.82"/>
    <n v="97.51"/>
    <n v="15"/>
    <n v="3.91"/>
    <n v="2.62"/>
    <n v="4.42"/>
    <n v="1.1000000000000001"/>
    <n v="3.01"/>
    <x v="0"/>
  </r>
  <r>
    <s v="Paul Anderson"/>
    <x v="0"/>
    <x v="254"/>
    <x v="0"/>
    <x v="0"/>
    <x v="2"/>
    <x v="2"/>
    <x v="1"/>
    <n v="55856.88"/>
    <n v="6526.99"/>
    <n v="180.21"/>
    <n v="12"/>
    <n v="4.0599999999999996"/>
    <n v="1.06"/>
    <n v="4.47"/>
    <n v="1.75"/>
    <n v="2.83"/>
    <x v="0"/>
  </r>
  <r>
    <s v="Brenda Collins"/>
    <x v="0"/>
    <x v="255"/>
    <x v="0"/>
    <x v="1"/>
    <x v="3"/>
    <x v="1"/>
    <x v="2"/>
    <n v="55495.05"/>
    <n v="4010.94"/>
    <n v="5.76"/>
    <n v="4"/>
    <n v="1.91"/>
    <n v="3.24"/>
    <n v="3.16"/>
    <n v="1.51"/>
    <n v="2.46"/>
    <x v="0"/>
  </r>
  <r>
    <s v="Paul Morgan"/>
    <x v="2"/>
    <x v="256"/>
    <x v="0"/>
    <x v="2"/>
    <x v="2"/>
    <x v="2"/>
    <x v="1"/>
    <n v="55410.23"/>
    <n v="6095.63"/>
    <n v="17.329999999999998"/>
    <n v="5"/>
    <n v="4.41"/>
    <n v="2.72"/>
    <n v="3.85"/>
    <n v="3.82"/>
    <n v="3.7"/>
    <x v="0"/>
  </r>
  <r>
    <s v="Mr. Scott Vega"/>
    <x v="2"/>
    <x v="257"/>
    <x v="0"/>
    <x v="1"/>
    <x v="6"/>
    <x v="1"/>
    <x v="1"/>
    <n v="55009.1"/>
    <n v="3879.44"/>
    <n v="59.87"/>
    <n v="1"/>
    <n v="2.2999999999999998"/>
    <n v="3.71"/>
    <n v="2.84"/>
    <n v="2"/>
    <n v="2.71"/>
    <x v="0"/>
  </r>
  <r>
    <s v="Tiffany Martin"/>
    <x v="0"/>
    <x v="258"/>
    <x v="0"/>
    <x v="0"/>
    <x v="3"/>
    <x v="2"/>
    <x v="2"/>
    <n v="54448.52"/>
    <n v="6685.1"/>
    <n v="176.99"/>
    <n v="0"/>
    <n v="4.54"/>
    <n v="2.98"/>
    <n v="2.25"/>
    <n v="2.87"/>
    <n v="3.16"/>
    <x v="0"/>
  </r>
  <r>
    <s v="Gregory Simmons"/>
    <x v="0"/>
    <x v="259"/>
    <x v="0"/>
    <x v="0"/>
    <x v="4"/>
    <x v="2"/>
    <x v="2"/>
    <n v="54395.08"/>
    <n v="2369.2800000000002"/>
    <n v="82.29"/>
    <n v="11"/>
    <n v="3.56"/>
    <n v="2.69"/>
    <n v="2.67"/>
    <n v="1.83"/>
    <n v="2.69"/>
    <x v="0"/>
  </r>
  <r>
    <s v="Catherine Morales"/>
    <x v="2"/>
    <x v="260"/>
    <x v="0"/>
    <x v="2"/>
    <x v="1"/>
    <x v="2"/>
    <x v="4"/>
    <n v="54369.919999999998"/>
    <n v="2226.04"/>
    <n v="91.61"/>
    <n v="13"/>
    <n v="4.75"/>
    <n v="4.3600000000000003"/>
    <n v="2.2000000000000002"/>
    <n v="2.88"/>
    <n v="3.55"/>
    <x v="0"/>
  </r>
  <r>
    <s v="Regina Gordon"/>
    <x v="2"/>
    <x v="261"/>
    <x v="0"/>
    <x v="0"/>
    <x v="6"/>
    <x v="1"/>
    <x v="1"/>
    <n v="54304.46"/>
    <n v="3341.12"/>
    <n v="178.26"/>
    <n v="12"/>
    <n v="4.78"/>
    <n v="2.23"/>
    <n v="3.15"/>
    <n v="1.9"/>
    <n v="3.02"/>
    <x v="0"/>
  </r>
  <r>
    <s v="Joseph Brown"/>
    <x v="0"/>
    <x v="262"/>
    <x v="0"/>
    <x v="1"/>
    <x v="4"/>
    <x v="1"/>
    <x v="3"/>
    <n v="54268.25"/>
    <n v="3045.8"/>
    <n v="8.9"/>
    <n v="4"/>
    <n v="2.2599999999999998"/>
    <n v="3.34"/>
    <n v="2.94"/>
    <n v="4.82"/>
    <n v="3.34"/>
    <x v="0"/>
  </r>
  <r>
    <s v="Amanda Gonzalez"/>
    <x v="0"/>
    <x v="263"/>
    <x v="0"/>
    <x v="2"/>
    <x v="1"/>
    <x v="1"/>
    <x v="3"/>
    <n v="54162.06"/>
    <n v="6551.45"/>
    <n v="71.400000000000006"/>
    <n v="15"/>
    <n v="2.71"/>
    <n v="3.46"/>
    <n v="1.07"/>
    <n v="1.1299999999999999"/>
    <n v="2.09"/>
    <x v="0"/>
  </r>
  <r>
    <s v="Austin Brown"/>
    <x v="0"/>
    <x v="264"/>
    <x v="0"/>
    <x v="1"/>
    <x v="5"/>
    <x v="2"/>
    <x v="1"/>
    <n v="53848.54"/>
    <n v="4894.28"/>
    <n v="16.670000000000002"/>
    <n v="10"/>
    <n v="1.63"/>
    <n v="2.92"/>
    <n v="1.68"/>
    <n v="2.46"/>
    <n v="2.17"/>
    <x v="0"/>
  </r>
  <r>
    <s v="Jonathan Gates"/>
    <x v="0"/>
    <x v="265"/>
    <x v="0"/>
    <x v="1"/>
    <x v="2"/>
    <x v="1"/>
    <x v="2"/>
    <n v="53806.22"/>
    <n v="3106.39"/>
    <n v="35.57"/>
    <n v="2"/>
    <n v="1.03"/>
    <n v="3.43"/>
    <n v="4.8899999999999997"/>
    <n v="4.8099999999999996"/>
    <n v="3.54"/>
    <x v="0"/>
  </r>
  <r>
    <s v="Brandon Santos"/>
    <x v="2"/>
    <x v="22"/>
    <x v="0"/>
    <x v="2"/>
    <x v="4"/>
    <x v="1"/>
    <x v="0"/>
    <n v="53519.83"/>
    <n v="6851.25"/>
    <n v="81.45"/>
    <n v="9"/>
    <n v="1.56"/>
    <n v="4.25"/>
    <n v="1.55"/>
    <n v="4.46"/>
    <n v="2.96"/>
    <x v="0"/>
  </r>
  <r>
    <s v="David Estrada"/>
    <x v="2"/>
    <x v="266"/>
    <x v="0"/>
    <x v="0"/>
    <x v="2"/>
    <x v="2"/>
    <x v="0"/>
    <n v="53498.65"/>
    <n v="9644.6299999999992"/>
    <n v="184.74"/>
    <n v="12"/>
    <n v="2.44"/>
    <n v="4.8"/>
    <n v="3.25"/>
    <n v="2.65"/>
    <n v="3.29"/>
    <x v="0"/>
  </r>
  <r>
    <s v="Brandon Cook"/>
    <x v="2"/>
    <x v="267"/>
    <x v="0"/>
    <x v="2"/>
    <x v="6"/>
    <x v="0"/>
    <x v="1"/>
    <n v="53310.2"/>
    <n v="5641.66"/>
    <n v="22.95"/>
    <n v="11"/>
    <n v="1.75"/>
    <n v="3.56"/>
    <n v="1.03"/>
    <n v="2.68"/>
    <n v="2.2599999999999998"/>
    <x v="0"/>
  </r>
  <r>
    <s v="Craig Walker"/>
    <x v="0"/>
    <x v="268"/>
    <x v="0"/>
    <x v="1"/>
    <x v="6"/>
    <x v="1"/>
    <x v="0"/>
    <n v="53295.56"/>
    <n v="5449.85"/>
    <n v="78.819999999999993"/>
    <n v="9"/>
    <n v="2.77"/>
    <n v="3.27"/>
    <n v="1.55"/>
    <n v="1.49"/>
    <n v="2.27"/>
    <x v="0"/>
  </r>
  <r>
    <s v="Michael Pope"/>
    <x v="2"/>
    <x v="269"/>
    <x v="0"/>
    <x v="1"/>
    <x v="3"/>
    <x v="1"/>
    <x v="2"/>
    <n v="53239.35"/>
    <n v="12102.96"/>
    <n v="57.62"/>
    <n v="9"/>
    <n v="1.43"/>
    <n v="3.77"/>
    <n v="1.61"/>
    <n v="2.83"/>
    <n v="2.41"/>
    <x v="0"/>
  </r>
  <r>
    <s v="Valerie Moore"/>
    <x v="0"/>
    <x v="270"/>
    <x v="0"/>
    <x v="0"/>
    <x v="6"/>
    <x v="1"/>
    <x v="1"/>
    <n v="53192.3"/>
    <n v="2304.7800000000002"/>
    <n v="66.14"/>
    <n v="13"/>
    <n v="1.59"/>
    <n v="4.7300000000000004"/>
    <n v="1.59"/>
    <n v="2.2599999999999998"/>
    <n v="2.54"/>
    <x v="0"/>
  </r>
  <r>
    <s v="Diana Padilla"/>
    <x v="0"/>
    <x v="271"/>
    <x v="0"/>
    <x v="2"/>
    <x v="4"/>
    <x v="2"/>
    <x v="1"/>
    <n v="53062.06"/>
    <n v="5181"/>
    <n v="56.62"/>
    <n v="3"/>
    <n v="2.06"/>
    <n v="3.56"/>
    <n v="4.13"/>
    <n v="1.4"/>
    <n v="2.79"/>
    <x v="0"/>
  </r>
  <r>
    <s v="Alexis Chambers"/>
    <x v="0"/>
    <x v="272"/>
    <x v="0"/>
    <x v="1"/>
    <x v="1"/>
    <x v="2"/>
    <x v="4"/>
    <n v="53038.87"/>
    <n v="4909.74"/>
    <n v="74.03"/>
    <n v="0"/>
    <n v="2.67"/>
    <n v="1.58"/>
    <n v="3.15"/>
    <n v="3.01"/>
    <n v="2.6"/>
    <x v="0"/>
  </r>
  <r>
    <s v="Wendy White"/>
    <x v="0"/>
    <x v="273"/>
    <x v="0"/>
    <x v="2"/>
    <x v="5"/>
    <x v="2"/>
    <x v="1"/>
    <n v="52857.7"/>
    <n v="2057.2399999999998"/>
    <n v="38.770000000000003"/>
    <n v="11"/>
    <n v="1.39"/>
    <n v="1.1000000000000001"/>
    <n v="1.0900000000000001"/>
    <n v="2.62"/>
    <n v="1.55"/>
    <x v="0"/>
  </r>
  <r>
    <s v="Raymond Johnston"/>
    <x v="0"/>
    <x v="274"/>
    <x v="0"/>
    <x v="1"/>
    <x v="5"/>
    <x v="2"/>
    <x v="0"/>
    <n v="52818.66"/>
    <n v="1372.21"/>
    <n v="65.62"/>
    <n v="9"/>
    <n v="4.45"/>
    <n v="4.51"/>
    <n v="3.71"/>
    <n v="4.75"/>
    <n v="4.3600000000000003"/>
    <x v="0"/>
  </r>
  <r>
    <s v="James Booth"/>
    <x v="0"/>
    <x v="275"/>
    <x v="0"/>
    <x v="1"/>
    <x v="4"/>
    <x v="1"/>
    <x v="3"/>
    <n v="52809.9"/>
    <n v="3967.34"/>
    <n v="34.21"/>
    <n v="6"/>
    <n v="3.46"/>
    <n v="2.2400000000000002"/>
    <n v="3.35"/>
    <n v="1.42"/>
    <n v="2.62"/>
    <x v="0"/>
  </r>
  <r>
    <s v="Renee Smith"/>
    <x v="0"/>
    <x v="276"/>
    <x v="0"/>
    <x v="0"/>
    <x v="4"/>
    <x v="0"/>
    <x v="3"/>
    <n v="52516.15"/>
    <n v="7747.33"/>
    <n v="15.48"/>
    <n v="1"/>
    <n v="2.76"/>
    <n v="3.42"/>
    <n v="3.48"/>
    <n v="2.02"/>
    <n v="2.92"/>
    <x v="0"/>
  </r>
  <r>
    <s v="Lisa Parrish"/>
    <x v="0"/>
    <x v="277"/>
    <x v="0"/>
    <x v="2"/>
    <x v="5"/>
    <x v="1"/>
    <x v="2"/>
    <n v="52510.14"/>
    <n v="2523.29"/>
    <n v="25.92"/>
    <n v="14"/>
    <n v="4.99"/>
    <n v="1.62"/>
    <n v="4.5999999999999996"/>
    <n v="3.21"/>
    <n v="3.61"/>
    <x v="0"/>
  </r>
  <r>
    <s v="Miss Kelly Hart DDS"/>
    <x v="0"/>
    <x v="278"/>
    <x v="0"/>
    <x v="0"/>
    <x v="6"/>
    <x v="0"/>
    <x v="3"/>
    <n v="52457.75"/>
    <n v="1546.9"/>
    <n v="195.7"/>
    <n v="3"/>
    <n v="2.9"/>
    <n v="4.6900000000000004"/>
    <n v="3.51"/>
    <n v="1.0900000000000001"/>
    <n v="3.05"/>
    <x v="0"/>
  </r>
  <r>
    <s v="Gary Garrett"/>
    <x v="2"/>
    <x v="279"/>
    <x v="0"/>
    <x v="1"/>
    <x v="5"/>
    <x v="2"/>
    <x v="0"/>
    <n v="52348.88"/>
    <n v="2920.1"/>
    <n v="21.16"/>
    <n v="0"/>
    <n v="4.46"/>
    <n v="4.45"/>
    <n v="3.09"/>
    <n v="4.1100000000000003"/>
    <n v="4.03"/>
    <x v="0"/>
  </r>
  <r>
    <s v="Timothy Mayo"/>
    <x v="2"/>
    <x v="280"/>
    <x v="0"/>
    <x v="0"/>
    <x v="2"/>
    <x v="2"/>
    <x v="0"/>
    <n v="52336.62"/>
    <n v="13385.41"/>
    <n v="190.65"/>
    <n v="0"/>
    <n v="3.96"/>
    <n v="2.29"/>
    <n v="1.58"/>
    <n v="3.31"/>
    <n v="2.79"/>
    <x v="0"/>
  </r>
  <r>
    <s v="Alexandra Yang"/>
    <x v="2"/>
    <x v="281"/>
    <x v="0"/>
    <x v="1"/>
    <x v="4"/>
    <x v="1"/>
    <x v="0"/>
    <n v="52309.84"/>
    <n v="9322.35"/>
    <n v="66.88"/>
    <n v="2"/>
    <n v="1.51"/>
    <n v="2.5299999999999998"/>
    <n v="1.7"/>
    <n v="1.88"/>
    <n v="1.91"/>
    <x v="0"/>
  </r>
  <r>
    <s v="Phillip Johnson"/>
    <x v="0"/>
    <x v="282"/>
    <x v="0"/>
    <x v="1"/>
    <x v="1"/>
    <x v="2"/>
    <x v="1"/>
    <n v="52117.99"/>
    <n v="7483.15"/>
    <n v="59.23"/>
    <n v="1"/>
    <n v="2.2999999999999998"/>
    <n v="4.1100000000000003"/>
    <n v="4.6399999999999997"/>
    <n v="2.2999999999999998"/>
    <n v="3.34"/>
    <x v="0"/>
  </r>
  <r>
    <s v="Karina Gaines"/>
    <x v="0"/>
    <x v="283"/>
    <x v="0"/>
    <x v="2"/>
    <x v="5"/>
    <x v="0"/>
    <x v="2"/>
    <n v="52053.82"/>
    <n v="5262.49"/>
    <n v="12.03"/>
    <n v="3"/>
    <n v="3.77"/>
    <n v="2.9"/>
    <n v="3.04"/>
    <n v="2.79"/>
    <n v="3.12"/>
    <x v="0"/>
  </r>
  <r>
    <s v="Selena Lambert"/>
    <x v="1"/>
    <x v="284"/>
    <x v="0"/>
    <x v="2"/>
    <x v="5"/>
    <x v="1"/>
    <x v="1"/>
    <n v="51954.37"/>
    <n v="4693.3100000000004"/>
    <n v="53.57"/>
    <n v="2"/>
    <n v="1.32"/>
    <n v="2.76"/>
    <n v="4.1100000000000003"/>
    <n v="3.17"/>
    <n v="2.84"/>
    <x v="0"/>
  </r>
  <r>
    <s v="Rita Campos"/>
    <x v="2"/>
    <x v="285"/>
    <x v="0"/>
    <x v="0"/>
    <x v="4"/>
    <x v="1"/>
    <x v="3"/>
    <n v="51885.08"/>
    <n v="3993.24"/>
    <n v="101.78"/>
    <n v="3"/>
    <n v="4.83"/>
    <n v="1.66"/>
    <n v="4.6900000000000004"/>
    <n v="4.71"/>
    <n v="3.97"/>
    <x v="0"/>
  </r>
  <r>
    <s v="Eugene Wise"/>
    <x v="0"/>
    <x v="286"/>
    <x v="0"/>
    <x v="1"/>
    <x v="6"/>
    <x v="1"/>
    <x v="0"/>
    <n v="51839.78"/>
    <n v="45.43"/>
    <n v="77.44"/>
    <n v="0"/>
    <n v="4.8"/>
    <n v="2.88"/>
    <n v="3.02"/>
    <n v="2.7"/>
    <n v="3.35"/>
    <x v="0"/>
  </r>
  <r>
    <s v="Gabriel Davis"/>
    <x v="0"/>
    <x v="287"/>
    <x v="0"/>
    <x v="0"/>
    <x v="2"/>
    <x v="1"/>
    <x v="3"/>
    <n v="51426.09"/>
    <n v="4990.7700000000004"/>
    <n v="112.02"/>
    <n v="14"/>
    <n v="4.53"/>
    <n v="3.75"/>
    <n v="2.4500000000000002"/>
    <n v="1.18"/>
    <n v="2.98"/>
    <x v="0"/>
  </r>
  <r>
    <s v="Traci Harris"/>
    <x v="0"/>
    <x v="288"/>
    <x v="0"/>
    <x v="0"/>
    <x v="4"/>
    <x v="1"/>
    <x v="1"/>
    <n v="51418.35"/>
    <n v="7647.7"/>
    <n v="108.06"/>
    <n v="4"/>
    <n v="4.5199999999999996"/>
    <n v="2.21"/>
    <n v="2.2799999999999998"/>
    <n v="1.52"/>
    <n v="2.63"/>
    <x v="0"/>
  </r>
  <r>
    <s v="Joshua Tucker"/>
    <x v="0"/>
    <x v="289"/>
    <x v="0"/>
    <x v="1"/>
    <x v="3"/>
    <x v="0"/>
    <x v="4"/>
    <n v="51416.21"/>
    <n v="9253.4599999999991"/>
    <n v="17.420000000000002"/>
    <n v="0"/>
    <n v="3.39"/>
    <n v="4.57"/>
    <n v="1.28"/>
    <n v="1.1299999999999999"/>
    <n v="2.59"/>
    <x v="0"/>
  </r>
  <r>
    <s v="Angela Perkins"/>
    <x v="2"/>
    <x v="290"/>
    <x v="0"/>
    <x v="0"/>
    <x v="6"/>
    <x v="0"/>
    <x v="3"/>
    <n v="51249.52"/>
    <n v="1972.28"/>
    <n v="176.37"/>
    <n v="9"/>
    <n v="3.87"/>
    <n v="2.34"/>
    <n v="1.47"/>
    <n v="4.8499999999999996"/>
    <n v="3.13"/>
    <x v="0"/>
  </r>
  <r>
    <s v="Andre Barnes"/>
    <x v="0"/>
    <x v="291"/>
    <x v="0"/>
    <x v="0"/>
    <x v="3"/>
    <x v="2"/>
    <x v="3"/>
    <n v="51154.46"/>
    <n v="6697.02"/>
    <n v="17.13"/>
    <n v="8"/>
    <n v="4.21"/>
    <n v="2.04"/>
    <n v="2.7"/>
    <n v="3.95"/>
    <n v="3.22"/>
    <x v="0"/>
  </r>
  <r>
    <s v="Bryan Mason"/>
    <x v="0"/>
    <x v="292"/>
    <x v="0"/>
    <x v="2"/>
    <x v="3"/>
    <x v="0"/>
    <x v="4"/>
    <n v="51097.55"/>
    <n v="8146.37"/>
    <n v="2.0699999999999998"/>
    <n v="1"/>
    <n v="2.02"/>
    <n v="3.72"/>
    <n v="3.81"/>
    <n v="4.72"/>
    <n v="3.57"/>
    <x v="0"/>
  </r>
  <r>
    <s v="Erica Fletcher"/>
    <x v="2"/>
    <x v="293"/>
    <x v="0"/>
    <x v="1"/>
    <x v="0"/>
    <x v="2"/>
    <x v="3"/>
    <n v="51052.1"/>
    <n v="10836.07"/>
    <n v="30.13"/>
    <n v="12"/>
    <n v="2.02"/>
    <n v="2.38"/>
    <n v="3.85"/>
    <n v="1.18"/>
    <n v="2.36"/>
    <x v="0"/>
  </r>
  <r>
    <s v="Kimberly Griffith"/>
    <x v="0"/>
    <x v="294"/>
    <x v="0"/>
    <x v="1"/>
    <x v="6"/>
    <x v="1"/>
    <x v="1"/>
    <n v="50925.58"/>
    <n v="5649.07"/>
    <n v="28.63"/>
    <n v="7"/>
    <n v="1.08"/>
    <n v="1.41"/>
    <n v="3.92"/>
    <n v="4.2699999999999996"/>
    <n v="2.67"/>
    <x v="0"/>
  </r>
  <r>
    <s v="Aaron Thomas"/>
    <x v="2"/>
    <x v="295"/>
    <x v="0"/>
    <x v="1"/>
    <x v="4"/>
    <x v="2"/>
    <x v="2"/>
    <n v="50898.400000000001"/>
    <n v="1943.89"/>
    <n v="64.84"/>
    <n v="14"/>
    <n v="3.44"/>
    <n v="4.25"/>
    <n v="3.09"/>
    <n v="3.84"/>
    <n v="3.65"/>
    <x v="0"/>
  </r>
  <r>
    <s v="Mike Jackson"/>
    <x v="2"/>
    <x v="296"/>
    <x v="0"/>
    <x v="1"/>
    <x v="3"/>
    <x v="2"/>
    <x v="3"/>
    <n v="50874.54"/>
    <n v="2180.3200000000002"/>
    <n v="53.78"/>
    <n v="15"/>
    <n v="3.71"/>
    <n v="4.0199999999999996"/>
    <n v="3.97"/>
    <n v="1.33"/>
    <n v="3.26"/>
    <x v="0"/>
  </r>
  <r>
    <s v="Edwin King"/>
    <x v="0"/>
    <x v="297"/>
    <x v="0"/>
    <x v="1"/>
    <x v="6"/>
    <x v="0"/>
    <x v="2"/>
    <n v="50768.2"/>
    <n v="5488.77"/>
    <n v="13.65"/>
    <n v="9"/>
    <n v="4.9400000000000004"/>
    <n v="1.99"/>
    <n v="3"/>
    <n v="4.08"/>
    <n v="3.5"/>
    <x v="0"/>
  </r>
  <r>
    <s v="Arthur Brown"/>
    <x v="0"/>
    <x v="298"/>
    <x v="0"/>
    <x v="1"/>
    <x v="3"/>
    <x v="1"/>
    <x v="4"/>
    <n v="50663.15"/>
    <n v="9165.23"/>
    <n v="99.59"/>
    <n v="10"/>
    <n v="4.33"/>
    <n v="1.42"/>
    <n v="1.79"/>
    <n v="3.69"/>
    <n v="2.81"/>
    <x v="0"/>
  </r>
  <r>
    <s v="Michael Martinez"/>
    <x v="0"/>
    <x v="299"/>
    <x v="0"/>
    <x v="0"/>
    <x v="5"/>
    <x v="1"/>
    <x v="3"/>
    <n v="50608.23"/>
    <n v="5916.21"/>
    <n v="54.15"/>
    <n v="11"/>
    <n v="1.75"/>
    <n v="3.29"/>
    <n v="2.2999999999999998"/>
    <n v="1.25"/>
    <n v="2.15"/>
    <x v="0"/>
  </r>
  <r>
    <s v="Anna Patel"/>
    <x v="0"/>
    <x v="300"/>
    <x v="0"/>
    <x v="0"/>
    <x v="3"/>
    <x v="1"/>
    <x v="1"/>
    <n v="50278.49"/>
    <n v="15249.64"/>
    <n v="195.78"/>
    <n v="14"/>
    <n v="2.76"/>
    <n v="1.34"/>
    <n v="1.96"/>
    <n v="4.3099999999999996"/>
    <n v="2.59"/>
    <x v="0"/>
  </r>
  <r>
    <s v="Ronnie Lewis"/>
    <x v="2"/>
    <x v="301"/>
    <x v="0"/>
    <x v="0"/>
    <x v="0"/>
    <x v="2"/>
    <x v="3"/>
    <n v="50234"/>
    <n v="4712.99"/>
    <n v="62.2"/>
    <n v="1"/>
    <n v="2.78"/>
    <n v="3.86"/>
    <n v="3.16"/>
    <n v="3.6"/>
    <n v="3.35"/>
    <x v="0"/>
  </r>
  <r>
    <s v="Michelle Santos"/>
    <x v="0"/>
    <x v="302"/>
    <x v="0"/>
    <x v="0"/>
    <x v="3"/>
    <x v="1"/>
    <x v="3"/>
    <n v="50018.559999999998"/>
    <n v="4845.34"/>
    <n v="78.97"/>
    <n v="15"/>
    <n v="2.59"/>
    <n v="3.33"/>
    <n v="4.34"/>
    <n v="4.99"/>
    <n v="3.81"/>
    <x v="0"/>
  </r>
  <r>
    <s v="Chelsey Gregory"/>
    <x v="0"/>
    <x v="303"/>
    <x v="0"/>
    <x v="2"/>
    <x v="2"/>
    <x v="2"/>
    <x v="2"/>
    <n v="49904.78"/>
    <n v="2247.25"/>
    <n v="79.66"/>
    <n v="8"/>
    <n v="4.4800000000000004"/>
    <n v="2.41"/>
    <n v="1.59"/>
    <n v="4.87"/>
    <n v="3.34"/>
    <x v="0"/>
  </r>
  <r>
    <s v="Linda Jimenez"/>
    <x v="2"/>
    <x v="304"/>
    <x v="0"/>
    <x v="1"/>
    <x v="0"/>
    <x v="2"/>
    <x v="3"/>
    <n v="49902.39"/>
    <n v="7970.98"/>
    <n v="71.03"/>
    <n v="13"/>
    <n v="1.1299999999999999"/>
    <n v="4.49"/>
    <n v="3.27"/>
    <n v="4.09"/>
    <n v="3.25"/>
    <x v="0"/>
  </r>
  <r>
    <s v="Megan Jordan"/>
    <x v="2"/>
    <x v="305"/>
    <x v="0"/>
    <x v="1"/>
    <x v="2"/>
    <x v="1"/>
    <x v="1"/>
    <n v="49836.44"/>
    <n v="3373.21"/>
    <n v="9.84"/>
    <n v="5"/>
    <n v="4.62"/>
    <n v="4.84"/>
    <n v="1.06"/>
    <n v="4.0199999999999996"/>
    <n v="3.64"/>
    <x v="0"/>
  </r>
  <r>
    <s v="Eric Mitchell"/>
    <x v="2"/>
    <x v="306"/>
    <x v="0"/>
    <x v="1"/>
    <x v="1"/>
    <x v="2"/>
    <x v="2"/>
    <n v="49743"/>
    <n v="7126.84"/>
    <n v="25.67"/>
    <n v="5"/>
    <n v="3.15"/>
    <n v="3.84"/>
    <n v="1.46"/>
    <n v="4.6900000000000004"/>
    <n v="3.29"/>
    <x v="0"/>
  </r>
  <r>
    <s v="Jeff Shea"/>
    <x v="0"/>
    <x v="307"/>
    <x v="0"/>
    <x v="0"/>
    <x v="6"/>
    <x v="0"/>
    <x v="3"/>
    <n v="49722.99"/>
    <n v="5127.3999999999996"/>
    <n v="29.81"/>
    <n v="7"/>
    <n v="4.3499999999999996"/>
    <n v="3.92"/>
    <n v="2.31"/>
    <n v="3.62"/>
    <n v="3.55"/>
    <x v="0"/>
  </r>
  <r>
    <s v="Amanda Fox"/>
    <x v="2"/>
    <x v="308"/>
    <x v="0"/>
    <x v="1"/>
    <x v="4"/>
    <x v="2"/>
    <x v="1"/>
    <n v="49614.52"/>
    <n v="5098.2"/>
    <n v="42.43"/>
    <n v="7"/>
    <n v="1.87"/>
    <n v="4.26"/>
    <n v="2.33"/>
    <n v="3.86"/>
    <n v="3.08"/>
    <x v="0"/>
  </r>
  <r>
    <s v="Vernon Ramirez"/>
    <x v="0"/>
    <x v="309"/>
    <x v="0"/>
    <x v="1"/>
    <x v="3"/>
    <x v="1"/>
    <x v="4"/>
    <n v="49435.46"/>
    <n v="5178.03"/>
    <n v="4.45"/>
    <n v="6"/>
    <n v="3.86"/>
    <n v="3.67"/>
    <n v="2.08"/>
    <n v="2.67"/>
    <n v="3.07"/>
    <x v="0"/>
  </r>
  <r>
    <s v="Marco Watkins"/>
    <x v="2"/>
    <x v="310"/>
    <x v="0"/>
    <x v="1"/>
    <x v="2"/>
    <x v="1"/>
    <x v="4"/>
    <n v="49416.4"/>
    <n v="7196.44"/>
    <n v="33.31"/>
    <n v="10"/>
    <n v="3.81"/>
    <n v="1.25"/>
    <n v="4.67"/>
    <n v="1.89"/>
    <n v="2.91"/>
    <x v="0"/>
  </r>
  <r>
    <s v="Ryan Price"/>
    <x v="0"/>
    <x v="311"/>
    <x v="0"/>
    <x v="2"/>
    <x v="5"/>
    <x v="2"/>
    <x v="1"/>
    <n v="49394.28"/>
    <n v="4483.62"/>
    <n v="50.56"/>
    <n v="7"/>
    <n v="4.62"/>
    <n v="1.22"/>
    <n v="4.59"/>
    <n v="1.1299999999999999"/>
    <n v="2.89"/>
    <x v="0"/>
  </r>
  <r>
    <s v="James Campbell"/>
    <x v="0"/>
    <x v="312"/>
    <x v="0"/>
    <x v="0"/>
    <x v="2"/>
    <x v="2"/>
    <x v="4"/>
    <n v="49288.72"/>
    <n v="2690.95"/>
    <n v="142.94999999999999"/>
    <n v="6"/>
    <n v="4.84"/>
    <n v="1.41"/>
    <n v="4.01"/>
    <n v="2.4500000000000002"/>
    <n v="3.18"/>
    <x v="0"/>
  </r>
  <r>
    <s v="Samuel Wilson"/>
    <x v="0"/>
    <x v="313"/>
    <x v="0"/>
    <x v="2"/>
    <x v="2"/>
    <x v="2"/>
    <x v="3"/>
    <n v="49266.94"/>
    <n v="4719.95"/>
    <n v="75.19"/>
    <n v="15"/>
    <n v="3.56"/>
    <n v="1.27"/>
    <n v="2.23"/>
    <n v="2.77"/>
    <n v="2.46"/>
    <x v="0"/>
  </r>
  <r>
    <s v="Sherry Allen"/>
    <x v="0"/>
    <x v="314"/>
    <x v="0"/>
    <x v="0"/>
    <x v="6"/>
    <x v="1"/>
    <x v="1"/>
    <n v="49211.5"/>
    <n v="5679.62"/>
    <n v="138.56"/>
    <n v="3"/>
    <n v="2.4700000000000002"/>
    <n v="1.92"/>
    <n v="4.0599999999999996"/>
    <n v="4.08"/>
    <n v="3.13"/>
    <x v="0"/>
  </r>
  <r>
    <s v="Christopher Wood"/>
    <x v="0"/>
    <x v="89"/>
    <x v="0"/>
    <x v="2"/>
    <x v="3"/>
    <x v="2"/>
    <x v="3"/>
    <n v="49162.55"/>
    <n v="2935.35"/>
    <n v="33.53"/>
    <n v="4"/>
    <n v="2.19"/>
    <n v="1.1599999999999999"/>
    <n v="4.2699999999999996"/>
    <n v="1.39"/>
    <n v="2.25"/>
    <x v="0"/>
  </r>
  <r>
    <s v="Anthony Vaughn"/>
    <x v="0"/>
    <x v="315"/>
    <x v="0"/>
    <x v="0"/>
    <x v="3"/>
    <x v="0"/>
    <x v="4"/>
    <n v="48953.24"/>
    <n v="4575.6899999999996"/>
    <n v="17.96"/>
    <n v="8"/>
    <n v="4.78"/>
    <n v="1.02"/>
    <n v="4.25"/>
    <n v="3.5"/>
    <n v="3.39"/>
    <x v="0"/>
  </r>
  <r>
    <s v="Heather Shepard"/>
    <x v="0"/>
    <x v="316"/>
    <x v="0"/>
    <x v="0"/>
    <x v="6"/>
    <x v="2"/>
    <x v="0"/>
    <n v="48910.36"/>
    <n v="4692.05"/>
    <n v="104.91"/>
    <n v="7"/>
    <n v="4.4000000000000004"/>
    <n v="4.58"/>
    <n v="3.36"/>
    <n v="4.8"/>
    <n v="4.29"/>
    <x v="0"/>
  </r>
  <r>
    <s v="Hannah Robinson"/>
    <x v="0"/>
    <x v="250"/>
    <x v="0"/>
    <x v="2"/>
    <x v="1"/>
    <x v="2"/>
    <x v="3"/>
    <n v="48904.55"/>
    <n v="4222.53"/>
    <n v="87.59"/>
    <n v="2"/>
    <n v="4.09"/>
    <n v="3.19"/>
    <n v="3.77"/>
    <n v="4.2300000000000004"/>
    <n v="3.82"/>
    <x v="0"/>
  </r>
  <r>
    <s v="Jessica Morse"/>
    <x v="2"/>
    <x v="317"/>
    <x v="0"/>
    <x v="0"/>
    <x v="5"/>
    <x v="0"/>
    <x v="4"/>
    <n v="48866.47"/>
    <n v="2511.2199999999998"/>
    <n v="137.88999999999999"/>
    <n v="7"/>
    <n v="4.4400000000000004"/>
    <n v="1.75"/>
    <n v="1.45"/>
    <n v="2.38"/>
    <n v="2.5"/>
    <x v="0"/>
  </r>
  <r>
    <s v="Gregory Crawford"/>
    <x v="0"/>
    <x v="318"/>
    <x v="0"/>
    <x v="1"/>
    <x v="3"/>
    <x v="1"/>
    <x v="3"/>
    <n v="48602.62"/>
    <n v="5132.8100000000004"/>
    <n v="47.51"/>
    <n v="7"/>
    <n v="2.76"/>
    <n v="2.44"/>
    <n v="2.94"/>
    <n v="4.7300000000000004"/>
    <n v="3.22"/>
    <x v="0"/>
  </r>
  <r>
    <s v="Sheila Douglas"/>
    <x v="0"/>
    <x v="319"/>
    <x v="0"/>
    <x v="1"/>
    <x v="3"/>
    <x v="1"/>
    <x v="3"/>
    <n v="48593.27"/>
    <n v="4648.01"/>
    <n v="42.41"/>
    <n v="6"/>
    <n v="2.0699999999999998"/>
    <n v="4.24"/>
    <n v="2.86"/>
    <n v="2.4500000000000002"/>
    <n v="2.91"/>
    <x v="0"/>
  </r>
  <r>
    <s v="Brittany Martinez"/>
    <x v="0"/>
    <x v="320"/>
    <x v="0"/>
    <x v="2"/>
    <x v="4"/>
    <x v="0"/>
    <x v="4"/>
    <n v="48402.99"/>
    <n v="6686.08"/>
    <n v="6.32"/>
    <n v="13"/>
    <n v="3.65"/>
    <n v="4.7300000000000004"/>
    <n v="3.3"/>
    <n v="3.84"/>
    <n v="3.88"/>
    <x v="0"/>
  </r>
  <r>
    <s v="Franklin Long"/>
    <x v="0"/>
    <x v="321"/>
    <x v="0"/>
    <x v="1"/>
    <x v="6"/>
    <x v="1"/>
    <x v="1"/>
    <n v="48309.64"/>
    <n v="3781.55"/>
    <n v="83.74"/>
    <n v="6"/>
    <n v="2.35"/>
    <n v="3.91"/>
    <n v="3.27"/>
    <n v="1.85"/>
    <n v="2.84"/>
    <x v="0"/>
  </r>
  <r>
    <s v="Michael Montgomery"/>
    <x v="0"/>
    <x v="322"/>
    <x v="0"/>
    <x v="1"/>
    <x v="4"/>
    <x v="1"/>
    <x v="2"/>
    <n v="48303.97"/>
    <n v="2248.7800000000002"/>
    <n v="55.14"/>
    <n v="1"/>
    <n v="3.73"/>
    <n v="2.08"/>
    <n v="3.91"/>
    <n v="2.39"/>
    <n v="3.03"/>
    <x v="0"/>
  </r>
  <r>
    <s v="Renee Peterson"/>
    <x v="2"/>
    <x v="323"/>
    <x v="0"/>
    <x v="2"/>
    <x v="5"/>
    <x v="0"/>
    <x v="4"/>
    <n v="48209.29"/>
    <n v="4696.4399999999996"/>
    <n v="94.1"/>
    <n v="12"/>
    <n v="3.45"/>
    <n v="1.83"/>
    <n v="2.71"/>
    <n v="3.18"/>
    <n v="2.79"/>
    <x v="0"/>
  </r>
  <r>
    <s v="Joel Navarro"/>
    <x v="2"/>
    <x v="324"/>
    <x v="0"/>
    <x v="1"/>
    <x v="0"/>
    <x v="2"/>
    <x v="4"/>
    <n v="48067.4"/>
    <n v="6146.54"/>
    <n v="7.62"/>
    <n v="2"/>
    <n v="4.1100000000000003"/>
    <n v="3.18"/>
    <n v="3.22"/>
    <n v="1.68"/>
    <n v="3.05"/>
    <x v="0"/>
  </r>
  <r>
    <s v="Kelly Thomas"/>
    <x v="0"/>
    <x v="325"/>
    <x v="2"/>
    <x v="0"/>
    <x v="5"/>
    <x v="0"/>
    <x v="4"/>
    <n v="47905.08"/>
    <n v="2909.13"/>
    <n v="33.21"/>
    <n v="6"/>
    <n v="1.1299999999999999"/>
    <n v="2.74"/>
    <n v="2.63"/>
    <n v="2.36"/>
    <n v="2.21"/>
    <x v="0"/>
  </r>
  <r>
    <s v="Lisa Robinson"/>
    <x v="1"/>
    <x v="326"/>
    <x v="0"/>
    <x v="2"/>
    <x v="5"/>
    <x v="2"/>
    <x v="1"/>
    <n v="47651.37"/>
    <n v="5993.71"/>
    <n v="41.14"/>
    <n v="6"/>
    <n v="3.53"/>
    <n v="4.84"/>
    <n v="3.68"/>
    <n v="3.12"/>
    <n v="3.79"/>
    <x v="0"/>
  </r>
  <r>
    <s v="Theresa Ortiz"/>
    <x v="0"/>
    <x v="327"/>
    <x v="0"/>
    <x v="1"/>
    <x v="0"/>
    <x v="2"/>
    <x v="3"/>
    <n v="47452.639999999999"/>
    <n v="10048.219999999999"/>
    <n v="94.98"/>
    <n v="4"/>
    <n v="2.1800000000000002"/>
    <n v="2.94"/>
    <n v="1.98"/>
    <n v="4.1100000000000003"/>
    <n v="2.8"/>
    <x v="0"/>
  </r>
  <r>
    <s v="Kelly Huff"/>
    <x v="2"/>
    <x v="328"/>
    <x v="0"/>
    <x v="2"/>
    <x v="6"/>
    <x v="1"/>
    <x v="0"/>
    <n v="47254.01"/>
    <n v="2296.36"/>
    <n v="51.92"/>
    <n v="13"/>
    <n v="1.61"/>
    <n v="3.75"/>
    <n v="2.97"/>
    <n v="3.65"/>
    <n v="3"/>
    <x v="0"/>
  </r>
  <r>
    <s v="Jennifer Middleton"/>
    <x v="2"/>
    <x v="329"/>
    <x v="0"/>
    <x v="2"/>
    <x v="1"/>
    <x v="2"/>
    <x v="4"/>
    <n v="46906.33"/>
    <n v="4652.8500000000004"/>
    <n v="73.2"/>
    <n v="11"/>
    <n v="4.82"/>
    <n v="4.95"/>
    <n v="4.8099999999999996"/>
    <n v="3.48"/>
    <n v="4.51"/>
    <x v="0"/>
  </r>
  <r>
    <s v="Monica Carroll"/>
    <x v="0"/>
    <x v="330"/>
    <x v="0"/>
    <x v="2"/>
    <x v="0"/>
    <x v="1"/>
    <x v="4"/>
    <n v="46897.11"/>
    <n v="9875.1299999999992"/>
    <n v="93.57"/>
    <n v="4"/>
    <n v="4.05"/>
    <n v="4.54"/>
    <n v="1.48"/>
    <n v="2.72"/>
    <n v="3.2"/>
    <x v="0"/>
  </r>
  <r>
    <s v="Margaret Thompson"/>
    <x v="0"/>
    <x v="331"/>
    <x v="0"/>
    <x v="0"/>
    <x v="5"/>
    <x v="1"/>
    <x v="2"/>
    <n v="46834.26"/>
    <n v="2755.79"/>
    <n v="187.43"/>
    <n v="10"/>
    <n v="1.74"/>
    <n v="4.97"/>
    <n v="1.41"/>
    <n v="3.32"/>
    <n v="2.86"/>
    <x v="0"/>
  </r>
  <r>
    <s v="Maurice Maynard"/>
    <x v="0"/>
    <x v="332"/>
    <x v="0"/>
    <x v="0"/>
    <x v="0"/>
    <x v="1"/>
    <x v="4"/>
    <n v="46722.96"/>
    <n v="6881.63"/>
    <n v="65.55"/>
    <n v="10"/>
    <n v="4.42"/>
    <n v="4.46"/>
    <n v="1.76"/>
    <n v="3.6"/>
    <n v="3.56"/>
    <x v="0"/>
  </r>
  <r>
    <s v="Megan Santos"/>
    <x v="2"/>
    <x v="333"/>
    <x v="0"/>
    <x v="2"/>
    <x v="4"/>
    <x v="1"/>
    <x v="2"/>
    <n v="46703.54"/>
    <n v="2283.69"/>
    <n v="51.99"/>
    <n v="14"/>
    <n v="3.09"/>
    <n v="1.07"/>
    <n v="4.2699999999999996"/>
    <n v="2.27"/>
    <n v="2.67"/>
    <x v="0"/>
  </r>
  <r>
    <s v="David Clark"/>
    <x v="0"/>
    <x v="334"/>
    <x v="0"/>
    <x v="0"/>
    <x v="0"/>
    <x v="1"/>
    <x v="4"/>
    <n v="46697.53"/>
    <n v="4931.78"/>
    <n v="51.2"/>
    <n v="4"/>
    <n v="4.21"/>
    <n v="1.96"/>
    <n v="2.4"/>
    <n v="3.73"/>
    <n v="3.08"/>
    <x v="0"/>
  </r>
  <r>
    <s v="Robert Harris"/>
    <x v="2"/>
    <x v="335"/>
    <x v="0"/>
    <x v="0"/>
    <x v="5"/>
    <x v="2"/>
    <x v="2"/>
    <n v="46656.85"/>
    <n v="1421.2"/>
    <n v="13.35"/>
    <n v="3"/>
    <n v="1.44"/>
    <n v="1.19"/>
    <n v="1.59"/>
    <n v="4.4400000000000004"/>
    <n v="2.17"/>
    <x v="0"/>
  </r>
  <r>
    <s v="Christina Spencer"/>
    <x v="0"/>
    <x v="336"/>
    <x v="0"/>
    <x v="1"/>
    <x v="3"/>
    <x v="1"/>
    <x v="3"/>
    <n v="46533.56"/>
    <n v="5561.22"/>
    <n v="21.14"/>
    <n v="7"/>
    <n v="3.15"/>
    <n v="4.46"/>
    <n v="4.54"/>
    <n v="4.7699999999999996"/>
    <n v="4.2300000000000004"/>
    <x v="1"/>
  </r>
  <r>
    <s v="Sara Allen"/>
    <x v="0"/>
    <x v="337"/>
    <x v="0"/>
    <x v="2"/>
    <x v="5"/>
    <x v="2"/>
    <x v="1"/>
    <n v="46481.2"/>
    <n v="5703.76"/>
    <n v="9.74"/>
    <n v="4"/>
    <n v="1.66"/>
    <n v="2.66"/>
    <n v="3.16"/>
    <n v="3.9"/>
    <n v="2.85"/>
    <x v="0"/>
  </r>
  <r>
    <s v="Mrs. Barbara Macdonald"/>
    <x v="2"/>
    <x v="194"/>
    <x v="0"/>
    <x v="2"/>
    <x v="4"/>
    <x v="1"/>
    <x v="3"/>
    <n v="46398.49"/>
    <n v="3224.7"/>
    <n v="63.21"/>
    <n v="13"/>
    <n v="1.87"/>
    <n v="2.96"/>
    <n v="3.01"/>
    <n v="2.97"/>
    <n v="2.7"/>
    <x v="0"/>
  </r>
  <r>
    <s v="Nathaniel Jennings"/>
    <x v="2"/>
    <x v="338"/>
    <x v="0"/>
    <x v="2"/>
    <x v="2"/>
    <x v="2"/>
    <x v="1"/>
    <n v="46376.18"/>
    <n v="10839.73"/>
    <n v="66.709999999999994"/>
    <n v="7"/>
    <n v="1.51"/>
    <n v="3.48"/>
    <n v="2.57"/>
    <n v="2.52"/>
    <n v="2.52"/>
    <x v="0"/>
  </r>
  <r>
    <s v="Jamie Evans"/>
    <x v="2"/>
    <x v="339"/>
    <x v="0"/>
    <x v="0"/>
    <x v="0"/>
    <x v="1"/>
    <x v="4"/>
    <n v="46225.52"/>
    <n v="5036.76"/>
    <n v="139.53"/>
    <n v="1"/>
    <n v="4.2699999999999996"/>
    <n v="3.54"/>
    <n v="4.75"/>
    <n v="3.41"/>
    <n v="3.99"/>
    <x v="0"/>
  </r>
  <r>
    <s v="Taylor Harper"/>
    <x v="2"/>
    <x v="340"/>
    <x v="0"/>
    <x v="1"/>
    <x v="0"/>
    <x v="1"/>
    <x v="4"/>
    <n v="46023.69"/>
    <n v="8627.06"/>
    <n v="33.57"/>
    <n v="6"/>
    <n v="3.43"/>
    <n v="4.05"/>
    <n v="3.28"/>
    <n v="3.41"/>
    <n v="3.54"/>
    <x v="0"/>
  </r>
  <r>
    <s v="Andrew Harris"/>
    <x v="2"/>
    <x v="341"/>
    <x v="0"/>
    <x v="2"/>
    <x v="2"/>
    <x v="2"/>
    <x v="3"/>
    <n v="45957.05"/>
    <n v="3062.72"/>
    <n v="2.73"/>
    <n v="7"/>
    <n v="4.46"/>
    <n v="3.89"/>
    <n v="4.7"/>
    <n v="3.82"/>
    <n v="4.22"/>
    <x v="0"/>
  </r>
  <r>
    <s v="Erik Ellis"/>
    <x v="0"/>
    <x v="342"/>
    <x v="0"/>
    <x v="2"/>
    <x v="5"/>
    <x v="0"/>
    <x v="4"/>
    <n v="45900"/>
    <n v="4679.53"/>
    <n v="35.26"/>
    <n v="12"/>
    <n v="4.08"/>
    <n v="4.83"/>
    <n v="4.0999999999999996"/>
    <n v="4.96"/>
    <n v="4.49"/>
    <x v="1"/>
  </r>
  <r>
    <s v="Mercedes Pierce"/>
    <x v="0"/>
    <x v="343"/>
    <x v="0"/>
    <x v="0"/>
    <x v="1"/>
    <x v="2"/>
    <x v="2"/>
    <n v="45882.79"/>
    <n v="3484.14"/>
    <n v="26.9"/>
    <n v="0"/>
    <n v="2.77"/>
    <n v="2.21"/>
    <n v="3.1"/>
    <n v="2.52"/>
    <n v="2.65"/>
    <x v="0"/>
  </r>
  <r>
    <s v="Gary Escobar"/>
    <x v="2"/>
    <x v="344"/>
    <x v="0"/>
    <x v="2"/>
    <x v="3"/>
    <x v="1"/>
    <x v="3"/>
    <n v="45839.17"/>
    <n v="5680.87"/>
    <n v="67.849999999999994"/>
    <n v="13"/>
    <n v="2.5099999999999998"/>
    <n v="2.64"/>
    <n v="1.84"/>
    <n v="3.46"/>
    <n v="2.61"/>
    <x v="0"/>
  </r>
  <r>
    <s v="Justin Patterson"/>
    <x v="0"/>
    <x v="345"/>
    <x v="0"/>
    <x v="2"/>
    <x v="0"/>
    <x v="2"/>
    <x v="4"/>
    <n v="45719.34"/>
    <n v="8473.92"/>
    <n v="84.91"/>
    <n v="10"/>
    <n v="3.51"/>
    <n v="1.92"/>
    <n v="1.02"/>
    <n v="4.43"/>
    <n v="2.72"/>
    <x v="0"/>
  </r>
  <r>
    <s v="Mrs. Debbie Kemp"/>
    <x v="0"/>
    <x v="346"/>
    <x v="0"/>
    <x v="1"/>
    <x v="4"/>
    <x v="2"/>
    <x v="2"/>
    <n v="45715.38"/>
    <n v="6248.97"/>
    <n v="56.96"/>
    <n v="9"/>
    <n v="2.48"/>
    <n v="3.21"/>
    <n v="2.15"/>
    <n v="1.32"/>
    <n v="2.29"/>
    <x v="0"/>
  </r>
  <r>
    <s v="Stephanie Austin"/>
    <x v="0"/>
    <x v="168"/>
    <x v="0"/>
    <x v="0"/>
    <x v="0"/>
    <x v="2"/>
    <x v="4"/>
    <n v="45670.91"/>
    <n v="3046.77"/>
    <n v="69.58"/>
    <n v="0"/>
    <n v="4.32"/>
    <n v="1.92"/>
    <n v="2.46"/>
    <n v="3.39"/>
    <n v="3.02"/>
    <x v="0"/>
  </r>
  <r>
    <s v="Regina Mayer"/>
    <x v="0"/>
    <x v="347"/>
    <x v="0"/>
    <x v="0"/>
    <x v="3"/>
    <x v="2"/>
    <x v="2"/>
    <n v="45647.32"/>
    <n v="11336.97"/>
    <n v="185.68"/>
    <n v="3"/>
    <n v="4.17"/>
    <n v="1.56"/>
    <n v="4.2699999999999996"/>
    <n v="2.4"/>
    <n v="3.1"/>
    <x v="0"/>
  </r>
  <r>
    <s v="Deborah Schultz"/>
    <x v="0"/>
    <x v="348"/>
    <x v="0"/>
    <x v="1"/>
    <x v="3"/>
    <x v="0"/>
    <x v="4"/>
    <n v="45643.42"/>
    <n v="10474.469999999999"/>
    <n v="51.12"/>
    <n v="2"/>
    <n v="4.5999999999999996"/>
    <n v="1.42"/>
    <n v="4.9000000000000004"/>
    <n v="3.7"/>
    <n v="3.66"/>
    <x v="0"/>
  </r>
  <r>
    <s v="Carolyn Mack"/>
    <x v="2"/>
    <x v="349"/>
    <x v="0"/>
    <x v="1"/>
    <x v="6"/>
    <x v="0"/>
    <x v="3"/>
    <n v="45180.63"/>
    <n v="4620.74"/>
    <n v="17.41"/>
    <n v="15"/>
    <n v="2.98"/>
    <n v="4.29"/>
    <n v="3.19"/>
    <n v="3.81"/>
    <n v="3.57"/>
    <x v="0"/>
  </r>
  <r>
    <s v="Jesse Waller"/>
    <x v="0"/>
    <x v="350"/>
    <x v="0"/>
    <x v="2"/>
    <x v="2"/>
    <x v="1"/>
    <x v="3"/>
    <n v="45054.53"/>
    <n v="7408.47"/>
    <n v="30.49"/>
    <n v="11"/>
    <n v="3.29"/>
    <n v="1.23"/>
    <n v="3.52"/>
    <n v="2.41"/>
    <n v="2.61"/>
    <x v="0"/>
  </r>
  <r>
    <s v="Mitchell Wiggins"/>
    <x v="0"/>
    <x v="351"/>
    <x v="2"/>
    <x v="0"/>
    <x v="5"/>
    <x v="1"/>
    <x v="3"/>
    <n v="44728.99"/>
    <n v="4946.87"/>
    <n v="99.44"/>
    <n v="3"/>
    <n v="3.15"/>
    <n v="3.42"/>
    <n v="3.92"/>
    <n v="1.7"/>
    <n v="3.05"/>
    <x v="0"/>
  </r>
  <r>
    <s v="Katherine Walker"/>
    <x v="0"/>
    <x v="352"/>
    <x v="0"/>
    <x v="0"/>
    <x v="3"/>
    <x v="1"/>
    <x v="4"/>
    <n v="44592.62"/>
    <n v="9428.2900000000009"/>
    <n v="174.1"/>
    <n v="11"/>
    <n v="4.55"/>
    <n v="4.2300000000000004"/>
    <n v="1.6"/>
    <n v="1.04"/>
    <n v="2.86"/>
    <x v="0"/>
  </r>
  <r>
    <s v="Lisa Harper"/>
    <x v="0"/>
    <x v="353"/>
    <x v="0"/>
    <x v="1"/>
    <x v="2"/>
    <x v="2"/>
    <x v="4"/>
    <n v="44299.19"/>
    <n v="3609.65"/>
    <n v="75.66"/>
    <n v="14"/>
    <n v="2.4300000000000002"/>
    <n v="3.53"/>
    <n v="4.83"/>
    <n v="4.6100000000000003"/>
    <n v="3.85"/>
    <x v="0"/>
  </r>
  <r>
    <s v="Vincent Carney"/>
    <x v="0"/>
    <x v="354"/>
    <x v="0"/>
    <x v="2"/>
    <x v="5"/>
    <x v="2"/>
    <x v="0"/>
    <n v="44296.99"/>
    <n v="2808.15"/>
    <n v="78.12"/>
    <n v="9"/>
    <n v="2.11"/>
    <n v="2.27"/>
    <n v="1.02"/>
    <n v="4.9800000000000004"/>
    <n v="2.6"/>
    <x v="0"/>
  </r>
  <r>
    <s v="Ryan Nelson"/>
    <x v="0"/>
    <x v="355"/>
    <x v="0"/>
    <x v="2"/>
    <x v="3"/>
    <x v="0"/>
    <x v="3"/>
    <n v="44260.37"/>
    <n v="11865.13"/>
    <n v="57.1"/>
    <n v="4"/>
    <n v="4.6500000000000004"/>
    <n v="3.84"/>
    <n v="3.79"/>
    <n v="4.6900000000000004"/>
    <n v="4.24"/>
    <x v="1"/>
  </r>
  <r>
    <s v="Brandon Johnson"/>
    <x v="0"/>
    <x v="356"/>
    <x v="0"/>
    <x v="0"/>
    <x v="3"/>
    <x v="2"/>
    <x v="3"/>
    <n v="44187.3"/>
    <n v="9589.9"/>
    <n v="15.59"/>
    <n v="8"/>
    <n v="3.01"/>
    <n v="3.02"/>
    <n v="3.35"/>
    <n v="1.74"/>
    <n v="2.78"/>
    <x v="0"/>
  </r>
  <r>
    <s v="Kimberly Watson"/>
    <x v="2"/>
    <x v="357"/>
    <x v="0"/>
    <x v="2"/>
    <x v="0"/>
    <x v="2"/>
    <x v="3"/>
    <n v="43889.37"/>
    <n v="6941.71"/>
    <n v="66.11"/>
    <n v="5"/>
    <n v="1.7"/>
    <n v="3.47"/>
    <n v="4.3600000000000003"/>
    <n v="1.36"/>
    <n v="2.72"/>
    <x v="0"/>
  </r>
  <r>
    <s v="Shawn Roth"/>
    <x v="0"/>
    <x v="358"/>
    <x v="0"/>
    <x v="0"/>
    <x v="5"/>
    <x v="0"/>
    <x v="4"/>
    <n v="43717.27"/>
    <n v="2844.52"/>
    <n v="195.72"/>
    <n v="10"/>
    <n v="1.1000000000000001"/>
    <n v="3.71"/>
    <n v="2.85"/>
    <n v="3.04"/>
    <n v="2.67"/>
    <x v="0"/>
  </r>
  <r>
    <s v="Susan Peters"/>
    <x v="0"/>
    <x v="359"/>
    <x v="0"/>
    <x v="0"/>
    <x v="3"/>
    <x v="2"/>
    <x v="3"/>
    <n v="43714.66"/>
    <n v="7006.68"/>
    <n v="112.49"/>
    <n v="7"/>
    <n v="1.66"/>
    <n v="3.29"/>
    <n v="2.06"/>
    <n v="2.16"/>
    <n v="2.29"/>
    <x v="0"/>
  </r>
  <r>
    <s v="Jennifer Williams"/>
    <x v="2"/>
    <x v="360"/>
    <x v="0"/>
    <x v="1"/>
    <x v="1"/>
    <x v="1"/>
    <x v="4"/>
    <n v="43618.69"/>
    <n v="6381.43"/>
    <n v="99.82"/>
    <n v="4"/>
    <n v="2.74"/>
    <n v="3.69"/>
    <n v="2.68"/>
    <n v="3.43"/>
    <n v="3.13"/>
    <x v="0"/>
  </r>
  <r>
    <s v="Eric Webb"/>
    <x v="2"/>
    <x v="361"/>
    <x v="0"/>
    <x v="0"/>
    <x v="3"/>
    <x v="1"/>
    <x v="3"/>
    <n v="43335.58"/>
    <n v="12120.3"/>
    <n v="78.489999999999995"/>
    <n v="2"/>
    <n v="3.34"/>
    <n v="2.91"/>
    <n v="3.72"/>
    <n v="4.9400000000000004"/>
    <n v="3.73"/>
    <x v="0"/>
  </r>
  <r>
    <s v="Robert Howell"/>
    <x v="2"/>
    <x v="362"/>
    <x v="0"/>
    <x v="0"/>
    <x v="1"/>
    <x v="2"/>
    <x v="4"/>
    <n v="43238.59"/>
    <n v="4112.75"/>
    <n v="167.18"/>
    <n v="2"/>
    <n v="1.88"/>
    <n v="3.59"/>
    <n v="2.4"/>
    <n v="1.72"/>
    <n v="2.4"/>
    <x v="0"/>
  </r>
  <r>
    <s v="Gina Thompson"/>
    <x v="2"/>
    <x v="7"/>
    <x v="0"/>
    <x v="1"/>
    <x v="5"/>
    <x v="2"/>
    <x v="1"/>
    <n v="43150.89"/>
    <n v="2153.66"/>
    <n v="4.21"/>
    <n v="6"/>
    <n v="3.49"/>
    <n v="1.42"/>
    <n v="2.83"/>
    <n v="2.4500000000000002"/>
    <n v="2.5499999999999998"/>
    <x v="0"/>
  </r>
  <r>
    <s v="Raymond Smith"/>
    <x v="0"/>
    <x v="363"/>
    <x v="0"/>
    <x v="0"/>
    <x v="4"/>
    <x v="2"/>
    <x v="1"/>
    <n v="43064.81"/>
    <n v="4248.29"/>
    <n v="94.14"/>
    <n v="1"/>
    <n v="1.66"/>
    <n v="4.55"/>
    <n v="3.1"/>
    <n v="1.81"/>
    <n v="2.78"/>
    <x v="0"/>
  </r>
  <r>
    <s v="Brandi Logan"/>
    <x v="0"/>
    <x v="364"/>
    <x v="0"/>
    <x v="1"/>
    <x v="5"/>
    <x v="1"/>
    <x v="3"/>
    <n v="42882.34"/>
    <n v="4996.7299999999996"/>
    <n v="92.82"/>
    <n v="13"/>
    <n v="4.9000000000000004"/>
    <n v="3.73"/>
    <n v="2.86"/>
    <n v="3.16"/>
    <n v="3.66"/>
    <x v="0"/>
  </r>
  <r>
    <s v="Sean Rose"/>
    <x v="2"/>
    <x v="365"/>
    <x v="0"/>
    <x v="2"/>
    <x v="2"/>
    <x v="1"/>
    <x v="2"/>
    <n v="42851.199999999997"/>
    <n v="8702.9500000000007"/>
    <n v="17.399999999999999"/>
    <n v="9"/>
    <n v="4.53"/>
    <n v="1.18"/>
    <n v="3.02"/>
    <n v="2.2799999999999998"/>
    <n v="2.75"/>
    <x v="0"/>
  </r>
  <r>
    <s v="Christopher Villarreal"/>
    <x v="2"/>
    <x v="366"/>
    <x v="0"/>
    <x v="1"/>
    <x v="6"/>
    <x v="1"/>
    <x v="1"/>
    <n v="42741.03"/>
    <n v="1352.64"/>
    <n v="95.08"/>
    <n v="15"/>
    <n v="4.5599999999999996"/>
    <n v="3.83"/>
    <n v="2.69"/>
    <n v="1.68"/>
    <n v="3.19"/>
    <x v="0"/>
  </r>
  <r>
    <s v="Luis Clark"/>
    <x v="0"/>
    <x v="160"/>
    <x v="0"/>
    <x v="2"/>
    <x v="6"/>
    <x v="0"/>
    <x v="4"/>
    <n v="42538.8"/>
    <n v="2716.25"/>
    <n v="81.83"/>
    <n v="0"/>
    <n v="2.73"/>
    <n v="4.28"/>
    <n v="3.28"/>
    <n v="2.1800000000000002"/>
    <n v="3.12"/>
    <x v="0"/>
  </r>
  <r>
    <s v="Alexander Holmes"/>
    <x v="0"/>
    <x v="367"/>
    <x v="0"/>
    <x v="1"/>
    <x v="6"/>
    <x v="0"/>
    <x v="4"/>
    <n v="42344.62"/>
    <n v="1686.09"/>
    <n v="62.14"/>
    <n v="2"/>
    <n v="1.92"/>
    <n v="1.54"/>
    <n v="4.6900000000000004"/>
    <n v="1.96"/>
    <n v="2.5299999999999998"/>
    <x v="0"/>
  </r>
  <r>
    <s v="Angel Sanchez"/>
    <x v="0"/>
    <x v="368"/>
    <x v="0"/>
    <x v="2"/>
    <x v="6"/>
    <x v="1"/>
    <x v="3"/>
    <n v="42303.8"/>
    <n v="1108.9000000000001"/>
    <n v="77.709999999999994"/>
    <n v="13"/>
    <n v="1.77"/>
    <n v="1.46"/>
    <n v="4.29"/>
    <n v="4.41"/>
    <n v="2.98"/>
    <x v="0"/>
  </r>
  <r>
    <s v="Elizabeth Henson"/>
    <x v="0"/>
    <x v="369"/>
    <x v="0"/>
    <x v="2"/>
    <x v="6"/>
    <x v="0"/>
    <x v="4"/>
    <n v="42283.51"/>
    <n v="4216.09"/>
    <n v="41.17"/>
    <n v="2"/>
    <n v="3.71"/>
    <n v="2"/>
    <n v="1.27"/>
    <n v="2.2999999999999998"/>
    <n v="2.3199999999999998"/>
    <x v="0"/>
  </r>
  <r>
    <s v="Cathy Cox"/>
    <x v="1"/>
    <x v="148"/>
    <x v="0"/>
    <x v="0"/>
    <x v="0"/>
    <x v="1"/>
    <x v="4"/>
    <n v="42049.25"/>
    <n v="10059.67"/>
    <n v="31.17"/>
    <n v="5"/>
    <n v="2.88"/>
    <n v="1.32"/>
    <n v="1.56"/>
    <n v="4.79"/>
    <n v="2.64"/>
    <x v="0"/>
  </r>
  <r>
    <s v="John Garrett"/>
    <x v="2"/>
    <x v="370"/>
    <x v="0"/>
    <x v="0"/>
    <x v="4"/>
    <x v="2"/>
    <x v="1"/>
    <n v="41966"/>
    <n v="6010.4"/>
    <n v="179.4"/>
    <n v="4"/>
    <n v="3.4"/>
    <n v="4.5199999999999996"/>
    <n v="2.16"/>
    <n v="3.39"/>
    <n v="3.37"/>
    <x v="0"/>
  </r>
  <r>
    <s v="Todd Hill"/>
    <x v="0"/>
    <x v="371"/>
    <x v="0"/>
    <x v="1"/>
    <x v="4"/>
    <x v="0"/>
    <x v="4"/>
    <n v="41780.28"/>
    <n v="2770.01"/>
    <n v="4.8499999999999996"/>
    <n v="12"/>
    <n v="4.4800000000000004"/>
    <n v="2.27"/>
    <n v="4.18"/>
    <n v="1.91"/>
    <n v="3.21"/>
    <x v="0"/>
  </r>
  <r>
    <s v="Rebecca Garcia"/>
    <x v="0"/>
    <x v="372"/>
    <x v="0"/>
    <x v="2"/>
    <x v="6"/>
    <x v="2"/>
    <x v="0"/>
    <n v="41492.589999999997"/>
    <n v="1880.54"/>
    <n v="34.97"/>
    <n v="3"/>
    <n v="4.34"/>
    <n v="4.16"/>
    <n v="2.94"/>
    <n v="4.9400000000000004"/>
    <n v="4.09"/>
    <x v="0"/>
  </r>
  <r>
    <s v="Kevin Johnson"/>
    <x v="0"/>
    <x v="373"/>
    <x v="0"/>
    <x v="1"/>
    <x v="6"/>
    <x v="1"/>
    <x v="3"/>
    <n v="41492.480000000003"/>
    <n v="919.51"/>
    <n v="33.35"/>
    <n v="3"/>
    <n v="2.0499999999999998"/>
    <n v="2.87"/>
    <n v="2.68"/>
    <n v="4"/>
    <n v="2.9"/>
    <x v="0"/>
  </r>
  <r>
    <s v="Beth Zimmerman"/>
    <x v="0"/>
    <x v="374"/>
    <x v="2"/>
    <x v="0"/>
    <x v="6"/>
    <x v="1"/>
    <x v="1"/>
    <n v="41404.94"/>
    <n v="767.37"/>
    <n v="196.94"/>
    <n v="14"/>
    <n v="1.34"/>
    <n v="4.47"/>
    <n v="2.41"/>
    <n v="4.79"/>
    <n v="3.25"/>
    <x v="0"/>
  </r>
  <r>
    <s v="Amanda Luna"/>
    <x v="0"/>
    <x v="375"/>
    <x v="0"/>
    <x v="2"/>
    <x v="6"/>
    <x v="1"/>
    <x v="3"/>
    <n v="41373.82"/>
    <n v="1308.49"/>
    <n v="85.7"/>
    <n v="2"/>
    <n v="2.21"/>
    <n v="4.34"/>
    <n v="2.2000000000000002"/>
    <n v="1.43"/>
    <n v="2.54"/>
    <x v="0"/>
  </r>
  <r>
    <s v="Stephanie Sullivan"/>
    <x v="2"/>
    <x v="376"/>
    <x v="0"/>
    <x v="2"/>
    <x v="3"/>
    <x v="2"/>
    <x v="2"/>
    <n v="41332.15"/>
    <n v="8315.2999999999993"/>
    <n v="63.72"/>
    <n v="1"/>
    <n v="2.35"/>
    <n v="3.21"/>
    <n v="1.65"/>
    <n v="2.98"/>
    <n v="2.5499999999999998"/>
    <x v="0"/>
  </r>
  <r>
    <s v="Deborah Andrews"/>
    <x v="0"/>
    <x v="377"/>
    <x v="0"/>
    <x v="0"/>
    <x v="2"/>
    <x v="2"/>
    <x v="3"/>
    <n v="40913.68"/>
    <n v="1944"/>
    <n v="108.66"/>
    <n v="9"/>
    <n v="4.43"/>
    <n v="4.9800000000000004"/>
    <n v="4.99"/>
    <n v="3.82"/>
    <n v="4.55"/>
    <x v="0"/>
  </r>
  <r>
    <s v="Jeffrey Francis"/>
    <x v="0"/>
    <x v="378"/>
    <x v="0"/>
    <x v="2"/>
    <x v="2"/>
    <x v="1"/>
    <x v="3"/>
    <n v="40538.800000000003"/>
    <n v="5345.35"/>
    <n v="99.94"/>
    <n v="6"/>
    <n v="2.0099999999999998"/>
    <n v="3.8"/>
    <n v="1.63"/>
    <n v="3.27"/>
    <n v="2.68"/>
    <x v="0"/>
  </r>
  <r>
    <s v="Kimberly Townsend"/>
    <x v="0"/>
    <x v="379"/>
    <x v="0"/>
    <x v="0"/>
    <x v="3"/>
    <x v="1"/>
    <x v="4"/>
    <n v="40487.64"/>
    <n v="4989.7299999999996"/>
    <n v="48.71"/>
    <n v="5"/>
    <n v="4.72"/>
    <n v="2.35"/>
    <n v="1.91"/>
    <n v="3.72"/>
    <n v="3.18"/>
    <x v="0"/>
  </r>
  <r>
    <s v="Heather Anderson"/>
    <x v="0"/>
    <x v="28"/>
    <x v="0"/>
    <x v="1"/>
    <x v="3"/>
    <x v="2"/>
    <x v="2"/>
    <n v="40442.01"/>
    <n v="10510.8"/>
    <n v="57.65"/>
    <n v="8"/>
    <n v="1.93"/>
    <n v="2.23"/>
    <n v="3.1"/>
    <n v="4.95"/>
    <n v="3.05"/>
    <x v="0"/>
  </r>
  <r>
    <s v="Michael Hill"/>
    <x v="0"/>
    <x v="380"/>
    <x v="0"/>
    <x v="1"/>
    <x v="2"/>
    <x v="1"/>
    <x v="2"/>
    <n v="40431.19"/>
    <n v="5930.37"/>
    <n v="2.48"/>
    <n v="5"/>
    <n v="4.1500000000000004"/>
    <n v="2.66"/>
    <n v="2.33"/>
    <n v="2.71"/>
    <n v="2.96"/>
    <x v="0"/>
  </r>
  <r>
    <s v="Robert Heath"/>
    <x v="0"/>
    <x v="381"/>
    <x v="0"/>
    <x v="0"/>
    <x v="4"/>
    <x v="2"/>
    <x v="1"/>
    <n v="40298.35"/>
    <n v="3985.28"/>
    <n v="146.32"/>
    <n v="5"/>
    <n v="3.79"/>
    <n v="1.81"/>
    <n v="4.07"/>
    <n v="4.1500000000000004"/>
    <n v="3.46"/>
    <x v="0"/>
  </r>
  <r>
    <s v="Wyatt Bowman"/>
    <x v="0"/>
    <x v="382"/>
    <x v="0"/>
    <x v="1"/>
    <x v="5"/>
    <x v="0"/>
    <x v="3"/>
    <n v="40269.11"/>
    <n v="1854.47"/>
    <n v="63.22"/>
    <n v="12"/>
    <n v="3.43"/>
    <n v="1.38"/>
    <n v="1.33"/>
    <n v="3.32"/>
    <n v="2.37"/>
    <x v="0"/>
  </r>
  <r>
    <s v="Amber Burch"/>
    <x v="2"/>
    <x v="383"/>
    <x v="2"/>
    <x v="0"/>
    <x v="6"/>
    <x v="1"/>
    <x v="2"/>
    <n v="40265.879999999997"/>
    <n v="1126.75"/>
    <n v="91.42"/>
    <n v="3"/>
    <n v="1.44"/>
    <n v="3.1"/>
    <n v="1.42"/>
    <n v="3.25"/>
    <n v="2.2999999999999998"/>
    <x v="0"/>
  </r>
  <r>
    <s v="Travis Porter"/>
    <x v="2"/>
    <x v="384"/>
    <x v="0"/>
    <x v="1"/>
    <x v="2"/>
    <x v="1"/>
    <x v="2"/>
    <n v="40224.660000000003"/>
    <n v="3907.73"/>
    <n v="11.08"/>
    <n v="15"/>
    <n v="1.17"/>
    <n v="4.71"/>
    <n v="4.38"/>
    <n v="4.78"/>
    <n v="3.76"/>
    <x v="0"/>
  </r>
  <r>
    <s v="Michael Evans"/>
    <x v="0"/>
    <x v="236"/>
    <x v="0"/>
    <x v="1"/>
    <x v="6"/>
    <x v="2"/>
    <x v="0"/>
    <n v="40211.699999999997"/>
    <n v="4281.49"/>
    <n v="88.76"/>
    <n v="13"/>
    <n v="2.8"/>
    <n v="3.06"/>
    <n v="2.13"/>
    <n v="4.93"/>
    <n v="3.23"/>
    <x v="0"/>
  </r>
  <r>
    <s v="Vincent Gentry"/>
    <x v="0"/>
    <x v="385"/>
    <x v="0"/>
    <x v="2"/>
    <x v="6"/>
    <x v="1"/>
    <x v="3"/>
    <n v="39949.56"/>
    <n v="2443.77"/>
    <n v="91.45"/>
    <n v="12"/>
    <n v="1.02"/>
    <n v="4.4400000000000004"/>
    <n v="1.1299999999999999"/>
    <n v="1.87"/>
    <n v="2.12"/>
    <x v="0"/>
  </r>
  <r>
    <s v="Michael Schmidt"/>
    <x v="0"/>
    <x v="386"/>
    <x v="0"/>
    <x v="0"/>
    <x v="5"/>
    <x v="2"/>
    <x v="3"/>
    <n v="39833.61"/>
    <n v="4491.29"/>
    <n v="65.650000000000006"/>
    <n v="0"/>
    <n v="2.93"/>
    <n v="4.55"/>
    <n v="3.71"/>
    <n v="1.18"/>
    <n v="3.09"/>
    <x v="0"/>
  </r>
  <r>
    <s v="Alicia Moody"/>
    <x v="0"/>
    <x v="387"/>
    <x v="0"/>
    <x v="1"/>
    <x v="5"/>
    <x v="1"/>
    <x v="4"/>
    <n v="39726.17"/>
    <n v="1181.17"/>
    <n v="31.19"/>
    <n v="8"/>
    <n v="4.67"/>
    <n v="3.34"/>
    <n v="4.7300000000000004"/>
    <n v="4.6900000000000004"/>
    <n v="4.3600000000000003"/>
    <x v="1"/>
  </r>
  <r>
    <s v="Joseph Huang"/>
    <x v="0"/>
    <x v="388"/>
    <x v="0"/>
    <x v="1"/>
    <x v="5"/>
    <x v="2"/>
    <x v="3"/>
    <n v="39581.46"/>
    <n v="2238.27"/>
    <n v="80.739999999999995"/>
    <n v="13"/>
    <n v="1.84"/>
    <n v="4.9000000000000004"/>
    <n v="1.1599999999999999"/>
    <n v="4.82"/>
    <n v="3.18"/>
    <x v="0"/>
  </r>
  <r>
    <s v="Brenda Olson"/>
    <x v="0"/>
    <x v="389"/>
    <x v="0"/>
    <x v="2"/>
    <x v="5"/>
    <x v="0"/>
    <x v="4"/>
    <n v="39465.480000000003"/>
    <n v="1471.59"/>
    <n v="31.45"/>
    <n v="7"/>
    <n v="1.41"/>
    <n v="3.98"/>
    <n v="3.25"/>
    <n v="4.6900000000000004"/>
    <n v="3.33"/>
    <x v="0"/>
  </r>
  <r>
    <s v="James Schmidt Jr."/>
    <x v="0"/>
    <x v="390"/>
    <x v="0"/>
    <x v="2"/>
    <x v="0"/>
    <x v="2"/>
    <x v="4"/>
    <n v="39385.65"/>
    <n v="8314.91"/>
    <n v="81.319999999999993"/>
    <n v="10"/>
    <n v="1.8"/>
    <n v="3.53"/>
    <n v="3.01"/>
    <n v="2.98"/>
    <n v="2.83"/>
    <x v="0"/>
  </r>
  <r>
    <s v="Rachel Strong"/>
    <x v="0"/>
    <x v="391"/>
    <x v="0"/>
    <x v="1"/>
    <x v="5"/>
    <x v="0"/>
    <x v="4"/>
    <n v="39302.32"/>
    <n v="4537.9799999999996"/>
    <n v="97.21"/>
    <n v="12"/>
    <n v="2.11"/>
    <n v="4.96"/>
    <n v="3.02"/>
    <n v="4.03"/>
    <n v="3.53"/>
    <x v="0"/>
  </r>
  <r>
    <s v="Victor Tran"/>
    <x v="2"/>
    <x v="392"/>
    <x v="0"/>
    <x v="2"/>
    <x v="4"/>
    <x v="1"/>
    <x v="4"/>
    <n v="39121.39"/>
    <n v="3257.72"/>
    <n v="17.48"/>
    <n v="15"/>
    <n v="3.73"/>
    <n v="4.5999999999999996"/>
    <n v="4.5"/>
    <n v="4.67"/>
    <n v="4.38"/>
    <x v="1"/>
  </r>
  <r>
    <s v="Debra Rubio"/>
    <x v="2"/>
    <x v="393"/>
    <x v="0"/>
    <x v="2"/>
    <x v="2"/>
    <x v="1"/>
    <x v="4"/>
    <n v="38965.120000000003"/>
    <n v="7138.59"/>
    <n v="8.51"/>
    <n v="12"/>
    <n v="3.58"/>
    <n v="4"/>
    <n v="1.9"/>
    <n v="1.84"/>
    <n v="2.83"/>
    <x v="0"/>
  </r>
  <r>
    <s v="Ashley Ellis"/>
    <x v="0"/>
    <x v="394"/>
    <x v="0"/>
    <x v="1"/>
    <x v="6"/>
    <x v="2"/>
    <x v="2"/>
    <n v="38808.29"/>
    <n v="730.4"/>
    <n v="12.51"/>
    <n v="10"/>
    <n v="4.54"/>
    <n v="1.77"/>
    <n v="2.66"/>
    <n v="1.25"/>
    <n v="2.56"/>
    <x v="0"/>
  </r>
  <r>
    <s v="Ashley Taylor"/>
    <x v="0"/>
    <x v="395"/>
    <x v="0"/>
    <x v="1"/>
    <x v="5"/>
    <x v="2"/>
    <x v="3"/>
    <n v="38737.199999999997"/>
    <n v="2789.93"/>
    <n v="60.83"/>
    <n v="6"/>
    <n v="2.75"/>
    <n v="3.73"/>
    <n v="2.06"/>
    <n v="3.35"/>
    <n v="2.97"/>
    <x v="0"/>
  </r>
  <r>
    <s v="Jessica Krause"/>
    <x v="0"/>
    <x v="396"/>
    <x v="0"/>
    <x v="1"/>
    <x v="4"/>
    <x v="1"/>
    <x v="2"/>
    <n v="38683.360000000001"/>
    <n v="2716.14"/>
    <n v="14.49"/>
    <n v="4"/>
    <n v="1.04"/>
    <n v="1.1399999999999999"/>
    <n v="1.87"/>
    <n v="2.04"/>
    <n v="1.52"/>
    <x v="0"/>
  </r>
  <r>
    <s v="Angela Johnson"/>
    <x v="0"/>
    <x v="397"/>
    <x v="0"/>
    <x v="0"/>
    <x v="6"/>
    <x v="0"/>
    <x v="4"/>
    <n v="38356.980000000003"/>
    <n v="3007.73"/>
    <n v="40.35"/>
    <n v="3"/>
    <n v="4.74"/>
    <n v="2.73"/>
    <n v="1.46"/>
    <n v="3.87"/>
    <n v="3.2"/>
    <x v="0"/>
  </r>
  <r>
    <s v="Joanna Brown"/>
    <x v="0"/>
    <x v="398"/>
    <x v="0"/>
    <x v="1"/>
    <x v="5"/>
    <x v="2"/>
    <x v="3"/>
    <n v="38283.83"/>
    <n v="3165.21"/>
    <n v="13.31"/>
    <n v="8"/>
    <n v="3.89"/>
    <n v="3.54"/>
    <n v="4.21"/>
    <n v="1.8"/>
    <n v="3.36"/>
    <x v="0"/>
  </r>
  <r>
    <s v="Dr. Marie Cortez"/>
    <x v="0"/>
    <x v="399"/>
    <x v="0"/>
    <x v="0"/>
    <x v="5"/>
    <x v="1"/>
    <x v="3"/>
    <n v="38206.03"/>
    <n v="3510.21"/>
    <n v="128.97"/>
    <n v="10"/>
    <n v="3.15"/>
    <n v="2.7"/>
    <n v="2.86"/>
    <n v="2"/>
    <n v="2.68"/>
    <x v="0"/>
  </r>
  <r>
    <s v="Edwin Santana"/>
    <x v="2"/>
    <x v="400"/>
    <x v="2"/>
    <x v="0"/>
    <x v="5"/>
    <x v="2"/>
    <x v="2"/>
    <n v="38166.65"/>
    <n v="1935.95"/>
    <n v="36.79"/>
    <n v="11"/>
    <n v="2.68"/>
    <n v="1.19"/>
    <n v="1.53"/>
    <n v="1.08"/>
    <n v="1.62"/>
    <x v="0"/>
  </r>
  <r>
    <s v="Michael Hernandez"/>
    <x v="0"/>
    <x v="401"/>
    <x v="0"/>
    <x v="2"/>
    <x v="5"/>
    <x v="1"/>
    <x v="3"/>
    <n v="38144.18"/>
    <n v="4960.92"/>
    <n v="26.8"/>
    <n v="6"/>
    <n v="4.38"/>
    <n v="1.61"/>
    <n v="4.9400000000000004"/>
    <n v="3.89"/>
    <n v="3.71"/>
    <x v="0"/>
  </r>
  <r>
    <s v="Jeffrey West"/>
    <x v="0"/>
    <x v="402"/>
    <x v="0"/>
    <x v="0"/>
    <x v="4"/>
    <x v="2"/>
    <x v="2"/>
    <n v="38130.730000000003"/>
    <n v="5384.26"/>
    <n v="183.53"/>
    <n v="1"/>
    <n v="1.25"/>
    <n v="2.17"/>
    <n v="4.97"/>
    <n v="2.4500000000000002"/>
    <n v="2.71"/>
    <x v="0"/>
  </r>
  <r>
    <s v="Dr. Richard Hanson"/>
    <x v="0"/>
    <x v="297"/>
    <x v="0"/>
    <x v="0"/>
    <x v="3"/>
    <x v="2"/>
    <x v="4"/>
    <n v="37205.5"/>
    <n v="4862.59"/>
    <n v="146.6"/>
    <n v="9"/>
    <n v="2.21"/>
    <n v="1.1299999999999999"/>
    <n v="4.28"/>
    <n v="2.33"/>
    <n v="2.4900000000000002"/>
    <x v="0"/>
  </r>
  <r>
    <s v="Kevin Peterson"/>
    <x v="0"/>
    <x v="403"/>
    <x v="0"/>
    <x v="2"/>
    <x v="5"/>
    <x v="1"/>
    <x v="2"/>
    <n v="37101.980000000003"/>
    <n v="3055.22"/>
    <n v="80.180000000000007"/>
    <n v="8"/>
    <n v="3.55"/>
    <n v="4.53"/>
    <n v="2.65"/>
    <n v="2.58"/>
    <n v="3.33"/>
    <x v="0"/>
  </r>
  <r>
    <s v="Natasha Taylor"/>
    <x v="0"/>
    <x v="404"/>
    <x v="0"/>
    <x v="0"/>
    <x v="5"/>
    <x v="0"/>
    <x v="4"/>
    <n v="37056"/>
    <n v="6313.3"/>
    <n v="1.98"/>
    <n v="13"/>
    <n v="3.7"/>
    <n v="1.72"/>
    <n v="2.59"/>
    <n v="2.25"/>
    <n v="2.56"/>
    <x v="0"/>
  </r>
  <r>
    <s v="Suzanne Cochran"/>
    <x v="0"/>
    <x v="405"/>
    <x v="2"/>
    <x v="0"/>
    <x v="0"/>
    <x v="2"/>
    <x v="4"/>
    <n v="37032.199999999997"/>
    <n v="7030.37"/>
    <n v="127.54"/>
    <n v="13"/>
    <n v="1.44"/>
    <n v="2.34"/>
    <n v="1.88"/>
    <n v="2.34"/>
    <n v="2"/>
    <x v="0"/>
  </r>
  <r>
    <s v="Victoria Henderson"/>
    <x v="0"/>
    <x v="406"/>
    <x v="0"/>
    <x v="0"/>
    <x v="4"/>
    <x v="1"/>
    <x v="4"/>
    <n v="36914.6"/>
    <n v="3359.57"/>
    <n v="130.69"/>
    <n v="1"/>
    <n v="1.81"/>
    <n v="1.96"/>
    <n v="3.39"/>
    <n v="2.63"/>
    <n v="2.4500000000000002"/>
    <x v="0"/>
  </r>
  <r>
    <s v="Meredith Bradley"/>
    <x v="0"/>
    <x v="236"/>
    <x v="0"/>
    <x v="1"/>
    <x v="6"/>
    <x v="0"/>
    <x v="3"/>
    <n v="36802.29"/>
    <n v="1046.45"/>
    <n v="36.020000000000003"/>
    <n v="8"/>
    <n v="1.1399999999999999"/>
    <n v="4.16"/>
    <n v="3.78"/>
    <n v="2.4700000000000002"/>
    <n v="2.89"/>
    <x v="0"/>
  </r>
  <r>
    <s v="Olivia Campbell"/>
    <x v="0"/>
    <x v="103"/>
    <x v="0"/>
    <x v="2"/>
    <x v="2"/>
    <x v="2"/>
    <x v="3"/>
    <n v="36753.11"/>
    <n v="7267.83"/>
    <n v="45.12"/>
    <n v="1"/>
    <n v="1.31"/>
    <n v="1.93"/>
    <n v="2.59"/>
    <n v="3.52"/>
    <n v="2.34"/>
    <x v="0"/>
  </r>
  <r>
    <s v="Brittany Perez"/>
    <x v="2"/>
    <x v="407"/>
    <x v="2"/>
    <x v="0"/>
    <x v="4"/>
    <x v="2"/>
    <x v="1"/>
    <n v="36740.870000000003"/>
    <n v="3073.74"/>
    <n v="65.36"/>
    <n v="3"/>
    <n v="1.72"/>
    <n v="3.79"/>
    <n v="1.1100000000000001"/>
    <n v="4.8099999999999996"/>
    <n v="2.86"/>
    <x v="0"/>
  </r>
  <r>
    <s v="Michael Bowman"/>
    <x v="0"/>
    <x v="408"/>
    <x v="0"/>
    <x v="1"/>
    <x v="6"/>
    <x v="1"/>
    <x v="2"/>
    <n v="36634.86"/>
    <n v="4580.62"/>
    <n v="92.6"/>
    <n v="6"/>
    <n v="3.86"/>
    <n v="2.36"/>
    <n v="1.55"/>
    <n v="4.92"/>
    <n v="3.17"/>
    <x v="0"/>
  </r>
  <r>
    <s v="Kimberly Brown"/>
    <x v="0"/>
    <x v="409"/>
    <x v="0"/>
    <x v="1"/>
    <x v="4"/>
    <x v="2"/>
    <x v="2"/>
    <n v="36539.43"/>
    <n v="2487.85"/>
    <n v="32.369999999999997"/>
    <n v="9"/>
    <n v="2.4"/>
    <n v="2.93"/>
    <n v="2.66"/>
    <n v="3.38"/>
    <n v="2.84"/>
    <x v="0"/>
  </r>
  <r>
    <s v="Dennis Smith"/>
    <x v="2"/>
    <x v="410"/>
    <x v="0"/>
    <x v="1"/>
    <x v="6"/>
    <x v="0"/>
    <x v="4"/>
    <n v="36511.58"/>
    <n v="79.760000000000005"/>
    <n v="66.010000000000005"/>
    <n v="10"/>
    <n v="4.82"/>
    <n v="4.2699999999999996"/>
    <n v="4.9800000000000004"/>
    <n v="4.5999999999999996"/>
    <n v="4.67"/>
    <x v="1"/>
  </r>
  <r>
    <s v="John Lamb"/>
    <x v="0"/>
    <x v="411"/>
    <x v="0"/>
    <x v="1"/>
    <x v="2"/>
    <x v="2"/>
    <x v="2"/>
    <n v="35936.1"/>
    <n v="1980.72"/>
    <n v="3.39"/>
    <n v="6"/>
    <n v="4.6500000000000004"/>
    <n v="2.2200000000000002"/>
    <n v="3.66"/>
    <n v="1.08"/>
    <n v="2.9"/>
    <x v="0"/>
  </r>
  <r>
    <s v="Joshua Callahan"/>
    <x v="0"/>
    <x v="412"/>
    <x v="0"/>
    <x v="1"/>
    <x v="5"/>
    <x v="2"/>
    <x v="1"/>
    <n v="35780.57"/>
    <n v="6286.33"/>
    <n v="9.9600000000000009"/>
    <n v="4"/>
    <n v="3.42"/>
    <n v="3.2"/>
    <n v="3.08"/>
    <n v="3.48"/>
    <n v="3.29"/>
    <x v="0"/>
  </r>
  <r>
    <s v="Julia Mills"/>
    <x v="0"/>
    <x v="413"/>
    <x v="0"/>
    <x v="1"/>
    <x v="6"/>
    <x v="2"/>
    <x v="2"/>
    <n v="35677.9"/>
    <n v="1688.54"/>
    <n v="13"/>
    <n v="1"/>
    <n v="3.92"/>
    <n v="3.21"/>
    <n v="1.38"/>
    <n v="4.16"/>
    <n v="3.17"/>
    <x v="0"/>
  </r>
  <r>
    <s v="Anthony Hunter"/>
    <x v="2"/>
    <x v="414"/>
    <x v="0"/>
    <x v="0"/>
    <x v="2"/>
    <x v="2"/>
    <x v="2"/>
    <n v="35659.14"/>
    <n v="6304.75"/>
    <n v="78.28"/>
    <n v="4"/>
    <n v="4.09"/>
    <n v="3.3"/>
    <n v="4.71"/>
    <n v="3.44"/>
    <n v="3.88"/>
    <x v="0"/>
  </r>
  <r>
    <s v="Nancy Jones"/>
    <x v="2"/>
    <x v="415"/>
    <x v="0"/>
    <x v="0"/>
    <x v="4"/>
    <x v="2"/>
    <x v="3"/>
    <n v="35297.120000000003"/>
    <n v="3827.34"/>
    <n v="51.98"/>
    <n v="6"/>
    <n v="1.2"/>
    <n v="3.12"/>
    <n v="4.4000000000000004"/>
    <n v="4.49"/>
    <n v="3.3"/>
    <x v="0"/>
  </r>
  <r>
    <s v="Michael Bender"/>
    <x v="0"/>
    <x v="416"/>
    <x v="0"/>
    <x v="1"/>
    <x v="5"/>
    <x v="2"/>
    <x v="2"/>
    <n v="35256.83"/>
    <n v="1032.1199999999999"/>
    <n v="69.83"/>
    <n v="7"/>
    <n v="1.07"/>
    <n v="2.9"/>
    <n v="1.95"/>
    <n v="1.82"/>
    <n v="1.94"/>
    <x v="0"/>
  </r>
  <r>
    <s v="Jodi Gould"/>
    <x v="2"/>
    <x v="417"/>
    <x v="0"/>
    <x v="2"/>
    <x v="5"/>
    <x v="1"/>
    <x v="4"/>
    <n v="35235.480000000003"/>
    <n v="2454.15"/>
    <n v="79.069999999999993"/>
    <n v="2"/>
    <n v="2.0099999999999998"/>
    <n v="1.42"/>
    <n v="1.3"/>
    <n v="5"/>
    <n v="2.4300000000000002"/>
    <x v="0"/>
  </r>
  <r>
    <s v="Barbara Mccormick"/>
    <x v="2"/>
    <x v="418"/>
    <x v="0"/>
    <x v="2"/>
    <x v="6"/>
    <x v="1"/>
    <x v="2"/>
    <n v="35078.78"/>
    <n v="2038.97"/>
    <n v="90.56"/>
    <n v="9"/>
    <n v="3.61"/>
    <n v="1.85"/>
    <n v="1.36"/>
    <n v="3.88"/>
    <n v="2.67"/>
    <x v="0"/>
  </r>
  <r>
    <s v="Daniel Long"/>
    <x v="0"/>
    <x v="419"/>
    <x v="0"/>
    <x v="1"/>
    <x v="6"/>
    <x v="2"/>
    <x v="1"/>
    <n v="34893.760000000002"/>
    <n v="3039.97"/>
    <n v="62.88"/>
    <n v="0"/>
    <n v="1.26"/>
    <n v="2.1"/>
    <n v="4.7699999999999996"/>
    <n v="1.86"/>
    <n v="2.5"/>
    <x v="0"/>
  </r>
  <r>
    <s v="Adam Pena"/>
    <x v="0"/>
    <x v="420"/>
    <x v="0"/>
    <x v="2"/>
    <x v="6"/>
    <x v="0"/>
    <x v="4"/>
    <n v="34889.339999999997"/>
    <n v="4441.93"/>
    <n v="17.57"/>
    <n v="6"/>
    <n v="2.1"/>
    <n v="2.4900000000000002"/>
    <n v="4.78"/>
    <n v="3.1"/>
    <n v="3.12"/>
    <x v="0"/>
  </r>
  <r>
    <s v="Allison Austin"/>
    <x v="0"/>
    <x v="421"/>
    <x v="0"/>
    <x v="1"/>
    <x v="6"/>
    <x v="1"/>
    <x v="3"/>
    <n v="34398.5"/>
    <n v="1207.67"/>
    <n v="20.3"/>
    <n v="9"/>
    <n v="1.39"/>
    <n v="3.97"/>
    <n v="2.4500000000000002"/>
    <n v="2.5299999999999998"/>
    <n v="2.58"/>
    <x v="0"/>
  </r>
  <r>
    <s v="Melissa Thompson"/>
    <x v="0"/>
    <x v="422"/>
    <x v="0"/>
    <x v="2"/>
    <x v="4"/>
    <x v="0"/>
    <x v="4"/>
    <n v="34343.33"/>
    <n v="7116.39"/>
    <n v="49.27"/>
    <n v="0"/>
    <n v="1.82"/>
    <n v="3.47"/>
    <n v="2.44"/>
    <n v="1.33"/>
    <n v="2.27"/>
    <x v="0"/>
  </r>
  <r>
    <s v="Nathan Vazquez"/>
    <x v="0"/>
    <x v="372"/>
    <x v="0"/>
    <x v="2"/>
    <x v="3"/>
    <x v="2"/>
    <x v="4"/>
    <n v="34273.74"/>
    <n v="5832.2"/>
    <n v="42.73"/>
    <n v="15"/>
    <n v="4.7699999999999996"/>
    <n v="2.63"/>
    <n v="4.33"/>
    <n v="3.06"/>
    <n v="3.7"/>
    <x v="0"/>
  </r>
  <r>
    <s v="John Collins"/>
    <x v="0"/>
    <x v="423"/>
    <x v="0"/>
    <x v="0"/>
    <x v="6"/>
    <x v="1"/>
    <x v="4"/>
    <n v="34265.07"/>
    <n v="1015.84"/>
    <n v="98.47"/>
    <n v="8"/>
    <n v="1.89"/>
    <n v="3.24"/>
    <n v="3.12"/>
    <n v="3.43"/>
    <n v="2.92"/>
    <x v="0"/>
  </r>
  <r>
    <s v="Jason Roberts"/>
    <x v="0"/>
    <x v="14"/>
    <x v="0"/>
    <x v="1"/>
    <x v="0"/>
    <x v="2"/>
    <x v="4"/>
    <n v="33641.629999999997"/>
    <n v="4965.55"/>
    <n v="68.150000000000006"/>
    <n v="6"/>
    <n v="3.61"/>
    <n v="1.55"/>
    <n v="1.46"/>
    <n v="2.96"/>
    <n v="2.4"/>
    <x v="0"/>
  </r>
  <r>
    <s v="Kelly Brown"/>
    <x v="2"/>
    <x v="424"/>
    <x v="2"/>
    <x v="0"/>
    <x v="5"/>
    <x v="2"/>
    <x v="4"/>
    <n v="33597.64"/>
    <n v="1605.06"/>
    <n v="14.79"/>
    <n v="2"/>
    <n v="4.29"/>
    <n v="4.93"/>
    <n v="4.2300000000000004"/>
    <n v="3.44"/>
    <n v="4.22"/>
    <x v="0"/>
  </r>
  <r>
    <s v="Robert Spence MD"/>
    <x v="0"/>
    <x v="425"/>
    <x v="2"/>
    <x v="0"/>
    <x v="5"/>
    <x v="2"/>
    <x v="3"/>
    <n v="33521.730000000003"/>
    <n v="3453.46"/>
    <n v="9.93"/>
    <n v="11"/>
    <n v="4.07"/>
    <n v="3.67"/>
    <n v="4.46"/>
    <n v="2.99"/>
    <n v="3.8"/>
    <x v="0"/>
  </r>
  <r>
    <s v="Valerie West"/>
    <x v="2"/>
    <x v="426"/>
    <x v="0"/>
    <x v="1"/>
    <x v="6"/>
    <x v="2"/>
    <x v="1"/>
    <n v="33516.239999999998"/>
    <n v="205.09"/>
    <n v="86.08"/>
    <n v="2"/>
    <n v="2.86"/>
    <n v="2.04"/>
    <n v="3.34"/>
    <n v="3.81"/>
    <n v="3.01"/>
    <x v="0"/>
  </r>
  <r>
    <s v="Maria Villa"/>
    <x v="0"/>
    <x v="427"/>
    <x v="0"/>
    <x v="1"/>
    <x v="6"/>
    <x v="2"/>
    <x v="3"/>
    <n v="33409.67"/>
    <n v="2053.3200000000002"/>
    <n v="16.36"/>
    <n v="14"/>
    <n v="1.32"/>
    <n v="3.01"/>
    <n v="3.75"/>
    <n v="2.68"/>
    <n v="2.69"/>
    <x v="0"/>
  </r>
  <r>
    <s v="Eric Booker"/>
    <x v="2"/>
    <x v="428"/>
    <x v="0"/>
    <x v="1"/>
    <x v="5"/>
    <x v="1"/>
    <x v="3"/>
    <n v="33271.46"/>
    <n v="2164.9499999999998"/>
    <n v="82.95"/>
    <n v="5"/>
    <n v="2.76"/>
    <n v="4.33"/>
    <n v="1.1100000000000001"/>
    <n v="2.5099999999999998"/>
    <n v="2.68"/>
    <x v="0"/>
  </r>
  <r>
    <s v="Stephanie Ross"/>
    <x v="0"/>
    <x v="429"/>
    <x v="0"/>
    <x v="1"/>
    <x v="2"/>
    <x v="2"/>
    <x v="2"/>
    <n v="32967.919999999998"/>
    <n v="2747"/>
    <n v="83.52"/>
    <n v="1"/>
    <n v="3.63"/>
    <n v="3.23"/>
    <n v="4.8600000000000003"/>
    <n v="4.0199999999999996"/>
    <n v="3.93"/>
    <x v="0"/>
  </r>
  <r>
    <s v="Kelly Stevenson"/>
    <x v="0"/>
    <x v="430"/>
    <x v="0"/>
    <x v="2"/>
    <x v="3"/>
    <x v="2"/>
    <x v="4"/>
    <n v="32947.919999999998"/>
    <n v="2697.19"/>
    <n v="3.25"/>
    <n v="4"/>
    <n v="3.52"/>
    <n v="1.42"/>
    <n v="3.2"/>
    <n v="2.39"/>
    <n v="2.63"/>
    <x v="0"/>
  </r>
  <r>
    <s v="Carol Reyes"/>
    <x v="2"/>
    <x v="431"/>
    <x v="0"/>
    <x v="2"/>
    <x v="5"/>
    <x v="2"/>
    <x v="2"/>
    <n v="32520.799999999999"/>
    <n v="5016.05"/>
    <n v="46.29"/>
    <n v="4"/>
    <n v="2.5499999999999998"/>
    <n v="4.08"/>
    <n v="1.65"/>
    <n v="3.33"/>
    <n v="2.9"/>
    <x v="0"/>
  </r>
  <r>
    <s v="William Maldonado"/>
    <x v="0"/>
    <x v="432"/>
    <x v="2"/>
    <x v="0"/>
    <x v="2"/>
    <x v="2"/>
    <x v="3"/>
    <n v="32418.34"/>
    <n v="3261.84"/>
    <n v="95.4"/>
    <n v="14"/>
    <n v="2.1800000000000002"/>
    <n v="2.37"/>
    <n v="1.54"/>
    <n v="2.91"/>
    <n v="2.25"/>
    <x v="0"/>
  </r>
  <r>
    <s v="Craig Adams"/>
    <x v="2"/>
    <x v="433"/>
    <x v="0"/>
    <x v="0"/>
    <x v="4"/>
    <x v="2"/>
    <x v="4"/>
    <n v="32321.98"/>
    <n v="1765.17"/>
    <n v="30.77"/>
    <n v="10"/>
    <n v="2.63"/>
    <n v="4.6500000000000004"/>
    <n v="1.33"/>
    <n v="3.36"/>
    <n v="2.99"/>
    <x v="0"/>
  </r>
  <r>
    <s v="Alicia Brooks"/>
    <x v="0"/>
    <x v="434"/>
    <x v="0"/>
    <x v="2"/>
    <x v="5"/>
    <x v="1"/>
    <x v="3"/>
    <n v="32219.85"/>
    <n v="5638.22"/>
    <n v="51.59"/>
    <n v="2"/>
    <n v="4.16"/>
    <n v="3.89"/>
    <n v="4.53"/>
    <n v="3.37"/>
    <n v="3.99"/>
    <x v="0"/>
  </r>
  <r>
    <s v="Nicholas Cole"/>
    <x v="0"/>
    <x v="435"/>
    <x v="0"/>
    <x v="1"/>
    <x v="4"/>
    <x v="2"/>
    <x v="4"/>
    <n v="32201.62"/>
    <n v="3650.36"/>
    <n v="89.09"/>
    <n v="14"/>
    <n v="4.5"/>
    <n v="3.63"/>
    <n v="3.37"/>
    <n v="4.8499999999999996"/>
    <n v="4.09"/>
    <x v="0"/>
  </r>
  <r>
    <s v="Jennifer Willis"/>
    <x v="2"/>
    <x v="436"/>
    <x v="0"/>
    <x v="0"/>
    <x v="5"/>
    <x v="2"/>
    <x v="4"/>
    <n v="31984.09"/>
    <n v="2223.73"/>
    <n v="61.31"/>
    <n v="11"/>
    <n v="3.86"/>
    <n v="3.53"/>
    <n v="1.64"/>
    <n v="4.09"/>
    <n v="3.28"/>
    <x v="0"/>
  </r>
  <r>
    <s v="Derek Watts"/>
    <x v="0"/>
    <x v="373"/>
    <x v="2"/>
    <x v="0"/>
    <x v="2"/>
    <x v="2"/>
    <x v="4"/>
    <n v="31770.05"/>
    <n v="2014.39"/>
    <n v="53.23"/>
    <n v="14"/>
    <n v="2.2400000000000002"/>
    <n v="4.5999999999999996"/>
    <n v="4.41"/>
    <n v="2.93"/>
    <n v="3.54"/>
    <x v="0"/>
  </r>
  <r>
    <s v="Zachary Green"/>
    <x v="0"/>
    <x v="437"/>
    <x v="0"/>
    <x v="0"/>
    <x v="3"/>
    <x v="2"/>
    <x v="4"/>
    <n v="31699.62"/>
    <n v="2729.37"/>
    <n v="190.91"/>
    <n v="14"/>
    <n v="2.72"/>
    <n v="2.67"/>
    <n v="2.99"/>
    <n v="4.46"/>
    <n v="3.21"/>
    <x v="0"/>
  </r>
  <r>
    <s v="Randall Robles"/>
    <x v="0"/>
    <x v="330"/>
    <x v="0"/>
    <x v="2"/>
    <x v="6"/>
    <x v="1"/>
    <x v="3"/>
    <n v="31635.23"/>
    <n v="4062.27"/>
    <n v="25.23"/>
    <n v="4"/>
    <n v="1.85"/>
    <n v="3.1"/>
    <n v="3.4"/>
    <n v="4.76"/>
    <n v="3.28"/>
    <x v="0"/>
  </r>
  <r>
    <s v="Ann Taylor"/>
    <x v="2"/>
    <x v="349"/>
    <x v="0"/>
    <x v="1"/>
    <x v="6"/>
    <x v="2"/>
    <x v="3"/>
    <n v="31027.64"/>
    <n v="2634.33"/>
    <n v="56.95"/>
    <n v="6"/>
    <n v="1.94"/>
    <n v="1.53"/>
    <n v="1.93"/>
    <n v="2.54"/>
    <n v="1.98"/>
    <x v="0"/>
  </r>
  <r>
    <s v="Angela Mcdonald"/>
    <x v="2"/>
    <x v="438"/>
    <x v="0"/>
    <x v="2"/>
    <x v="2"/>
    <x v="2"/>
    <x v="3"/>
    <n v="30750.16"/>
    <n v="4891.57"/>
    <n v="68.08"/>
    <n v="3"/>
    <n v="3.75"/>
    <n v="4.3899999999999997"/>
    <n v="1.76"/>
    <n v="4.62"/>
    <n v="3.63"/>
    <x v="0"/>
  </r>
  <r>
    <s v="Tamara Phillips"/>
    <x v="1"/>
    <x v="439"/>
    <x v="2"/>
    <x v="0"/>
    <x v="4"/>
    <x v="2"/>
    <x v="2"/>
    <n v="30710.84"/>
    <n v="5614.42"/>
    <n v="43.39"/>
    <n v="5"/>
    <n v="3.77"/>
    <n v="4.8499999999999996"/>
    <n v="2.6"/>
    <n v="3.44"/>
    <n v="3.66"/>
    <x v="0"/>
  </r>
  <r>
    <s v="Adam Ward"/>
    <x v="0"/>
    <x v="440"/>
    <x v="0"/>
    <x v="2"/>
    <x v="6"/>
    <x v="2"/>
    <x v="3"/>
    <n v="30656.5"/>
    <n v="2555.59"/>
    <n v="95.38"/>
    <n v="12"/>
    <n v="4.8"/>
    <n v="3.83"/>
    <n v="1.84"/>
    <n v="2.4700000000000002"/>
    <n v="3.23"/>
    <x v="0"/>
  </r>
  <r>
    <s v="Daniel Downs"/>
    <x v="0"/>
    <x v="441"/>
    <x v="0"/>
    <x v="0"/>
    <x v="6"/>
    <x v="0"/>
    <x v="4"/>
    <n v="30440.89"/>
    <n v="1886.7"/>
    <n v="43.61"/>
    <n v="0"/>
    <n v="3.97"/>
    <n v="3.06"/>
    <n v="4.4400000000000004"/>
    <n v="1.49"/>
    <n v="3.24"/>
    <x v="0"/>
  </r>
  <r>
    <s v="Matthew Ramsey"/>
    <x v="0"/>
    <x v="442"/>
    <x v="0"/>
    <x v="1"/>
    <x v="4"/>
    <x v="2"/>
    <x v="4"/>
    <n v="30357.99"/>
    <n v="2544.23"/>
    <n v="94.98"/>
    <n v="5"/>
    <n v="3.12"/>
    <n v="1.25"/>
    <n v="3.56"/>
    <n v="3.32"/>
    <n v="2.81"/>
    <x v="0"/>
  </r>
  <r>
    <s v="Sarah Reynolds"/>
    <x v="2"/>
    <x v="443"/>
    <x v="0"/>
    <x v="2"/>
    <x v="5"/>
    <x v="1"/>
    <x v="3"/>
    <n v="29984.68"/>
    <n v="4761.6000000000004"/>
    <n v="93.02"/>
    <n v="15"/>
    <n v="4.5199999999999996"/>
    <n v="2.5499999999999998"/>
    <n v="4.3499999999999996"/>
    <n v="4.01"/>
    <n v="3.86"/>
    <x v="0"/>
  </r>
  <r>
    <s v="Cesar Kelley"/>
    <x v="2"/>
    <x v="444"/>
    <x v="0"/>
    <x v="1"/>
    <x v="5"/>
    <x v="2"/>
    <x v="3"/>
    <n v="29813.11"/>
    <n v="1092.8800000000001"/>
    <n v="41.44"/>
    <n v="13"/>
    <n v="3.03"/>
    <n v="3.12"/>
    <n v="1.44"/>
    <n v="4.83"/>
    <n v="3.1"/>
    <x v="0"/>
  </r>
  <r>
    <s v="Margaret Alexander"/>
    <x v="0"/>
    <x v="445"/>
    <x v="0"/>
    <x v="2"/>
    <x v="4"/>
    <x v="1"/>
    <x v="3"/>
    <n v="29780.13"/>
    <n v="2417.87"/>
    <n v="4.3600000000000003"/>
    <n v="4"/>
    <n v="2.37"/>
    <n v="1.04"/>
    <n v="3.89"/>
    <n v="4.6399999999999997"/>
    <n v="2.99"/>
    <x v="0"/>
  </r>
  <r>
    <s v="Brandon Welch"/>
    <x v="2"/>
    <x v="446"/>
    <x v="0"/>
    <x v="1"/>
    <x v="3"/>
    <x v="2"/>
    <x v="3"/>
    <n v="29743.19"/>
    <n v="5427.83"/>
    <n v="49.79"/>
    <n v="14"/>
    <n v="4.51"/>
    <n v="3.78"/>
    <n v="4.6399999999999997"/>
    <n v="4.05"/>
    <n v="4.25"/>
    <x v="0"/>
  </r>
  <r>
    <s v="Madison Martinez"/>
    <x v="0"/>
    <x v="447"/>
    <x v="0"/>
    <x v="1"/>
    <x v="6"/>
    <x v="2"/>
    <x v="3"/>
    <n v="29162.29"/>
    <n v="2817.8"/>
    <n v="51.14"/>
    <n v="4"/>
    <n v="4.5199999999999996"/>
    <n v="1.57"/>
    <n v="1.1399999999999999"/>
    <n v="3.58"/>
    <n v="2.7"/>
    <x v="0"/>
  </r>
  <r>
    <s v="Jerry Byrd"/>
    <x v="0"/>
    <x v="448"/>
    <x v="0"/>
    <x v="2"/>
    <x v="6"/>
    <x v="2"/>
    <x v="3"/>
    <n v="29036.33"/>
    <n v="253.68"/>
    <n v="30.18"/>
    <n v="2"/>
    <n v="1.82"/>
    <n v="1.94"/>
    <n v="3.78"/>
    <n v="4.88"/>
    <n v="3.1"/>
    <x v="0"/>
  </r>
  <r>
    <s v="Mrs. Laurie Gordon"/>
    <x v="0"/>
    <x v="449"/>
    <x v="0"/>
    <x v="2"/>
    <x v="4"/>
    <x v="1"/>
    <x v="4"/>
    <n v="28792.42"/>
    <n v="1877.94"/>
    <n v="59"/>
    <n v="3"/>
    <n v="3.07"/>
    <n v="1.55"/>
    <n v="4.4800000000000004"/>
    <n v="4.66"/>
    <n v="3.44"/>
    <x v="0"/>
  </r>
  <r>
    <s v="William Martinez"/>
    <x v="2"/>
    <x v="450"/>
    <x v="0"/>
    <x v="2"/>
    <x v="5"/>
    <x v="2"/>
    <x v="2"/>
    <n v="28253.71"/>
    <n v="4932.38"/>
    <n v="41.85"/>
    <n v="13"/>
    <n v="4.9400000000000004"/>
    <n v="4.74"/>
    <n v="3.52"/>
    <n v="3.93"/>
    <n v="4.28"/>
    <x v="0"/>
  </r>
  <r>
    <s v="Holly Sharp"/>
    <x v="0"/>
    <x v="451"/>
    <x v="0"/>
    <x v="1"/>
    <x v="2"/>
    <x v="2"/>
    <x v="3"/>
    <n v="27863.33"/>
    <n v="6963.78"/>
    <n v="51.01"/>
    <n v="1"/>
    <n v="1.19"/>
    <n v="4.7"/>
    <n v="3.29"/>
    <n v="1.59"/>
    <n v="2.69"/>
    <x v="0"/>
  </r>
  <r>
    <s v="Chad Ward"/>
    <x v="0"/>
    <x v="452"/>
    <x v="0"/>
    <x v="2"/>
    <x v="4"/>
    <x v="2"/>
    <x v="4"/>
    <n v="27463.38"/>
    <n v="2800.85"/>
    <n v="47.1"/>
    <n v="11"/>
    <n v="3.53"/>
    <n v="2.44"/>
    <n v="2.11"/>
    <n v="4.8899999999999997"/>
    <n v="3.24"/>
    <x v="0"/>
  </r>
  <r>
    <s v="Kevin Lam"/>
    <x v="0"/>
    <x v="453"/>
    <x v="0"/>
    <x v="1"/>
    <x v="6"/>
    <x v="2"/>
    <x v="3"/>
    <n v="27169.279999999999"/>
    <n v="3346.41"/>
    <n v="27.45"/>
    <n v="0"/>
    <n v="2.98"/>
    <n v="4.79"/>
    <n v="3.04"/>
    <n v="2.36"/>
    <n v="3.29"/>
    <x v="0"/>
  </r>
  <r>
    <s v="Dennis Yates"/>
    <x v="0"/>
    <x v="454"/>
    <x v="0"/>
    <x v="2"/>
    <x v="5"/>
    <x v="2"/>
    <x v="3"/>
    <n v="26996.26"/>
    <n v="2224.09"/>
    <n v="53.49"/>
    <n v="8"/>
    <n v="3.66"/>
    <n v="4.88"/>
    <n v="2.39"/>
    <n v="2.56"/>
    <n v="3.37"/>
    <x v="0"/>
  </r>
  <r>
    <s v="Victor Lowery"/>
    <x v="0"/>
    <x v="307"/>
    <x v="0"/>
    <x v="0"/>
    <x v="3"/>
    <x v="2"/>
    <x v="4"/>
    <n v="26624.89"/>
    <n v="4604.5600000000004"/>
    <n v="49.65"/>
    <n v="10"/>
    <n v="4.7"/>
    <n v="3.36"/>
    <n v="2.31"/>
    <n v="2.93"/>
    <n v="3.33"/>
    <x v="0"/>
  </r>
  <r>
    <s v="Alison Simmons"/>
    <x v="0"/>
    <x v="455"/>
    <x v="0"/>
    <x v="1"/>
    <x v="6"/>
    <x v="2"/>
    <x v="4"/>
    <n v="26573.78"/>
    <n v="1636.31"/>
    <n v="76.73"/>
    <n v="14"/>
    <n v="4.2300000000000004"/>
    <n v="2.93"/>
    <n v="1.73"/>
    <n v="4.3"/>
    <n v="3.3"/>
    <x v="0"/>
  </r>
  <r>
    <s v="Jennifer Norton"/>
    <x v="0"/>
    <x v="456"/>
    <x v="0"/>
    <x v="1"/>
    <x v="6"/>
    <x v="1"/>
    <x v="4"/>
    <n v="26405.14"/>
    <n v="3380.59"/>
    <n v="34.549999999999997"/>
    <n v="12"/>
    <n v="2.83"/>
    <n v="2.66"/>
    <n v="1.92"/>
    <n v="2.4900000000000002"/>
    <n v="2.48"/>
    <x v="0"/>
  </r>
  <r>
    <s v="Richard Green"/>
    <x v="0"/>
    <x v="457"/>
    <x v="2"/>
    <x v="0"/>
    <x v="4"/>
    <x v="1"/>
    <x v="4"/>
    <n v="26333.23"/>
    <n v="1604.19"/>
    <n v="59.55"/>
    <n v="1"/>
    <n v="4.21"/>
    <n v="1.68"/>
    <n v="2.4900000000000002"/>
    <n v="2.41"/>
    <n v="2.7"/>
    <x v="0"/>
  </r>
  <r>
    <s v="Mark Ramos"/>
    <x v="0"/>
    <x v="458"/>
    <x v="0"/>
    <x v="1"/>
    <x v="4"/>
    <x v="2"/>
    <x v="4"/>
    <n v="26268.32"/>
    <n v="4354.22"/>
    <n v="89.9"/>
    <n v="10"/>
    <n v="1.1399999999999999"/>
    <n v="1.59"/>
    <n v="2.0299999999999998"/>
    <n v="4.1399999999999997"/>
    <n v="2.2200000000000002"/>
    <x v="0"/>
  </r>
  <r>
    <s v="Christopher Rodriguez"/>
    <x v="2"/>
    <x v="459"/>
    <x v="0"/>
    <x v="1"/>
    <x v="6"/>
    <x v="2"/>
    <x v="4"/>
    <n v="26000.86"/>
    <n v="1696.46"/>
    <n v="91.25"/>
    <n v="2"/>
    <n v="3.96"/>
    <n v="1.79"/>
    <n v="1.01"/>
    <n v="4.59"/>
    <n v="2.84"/>
    <x v="0"/>
  </r>
  <r>
    <s v="Darlene Kramer"/>
    <x v="0"/>
    <x v="460"/>
    <x v="2"/>
    <x v="0"/>
    <x v="6"/>
    <x v="2"/>
    <x v="2"/>
    <n v="25218.78"/>
    <n v="3903.36"/>
    <n v="62.62"/>
    <n v="9"/>
    <n v="1.19"/>
    <n v="3.83"/>
    <n v="4.4000000000000004"/>
    <n v="3.77"/>
    <n v="3.3"/>
    <x v="0"/>
  </r>
  <r>
    <s v="Rachel Kerr"/>
    <x v="2"/>
    <x v="461"/>
    <x v="0"/>
    <x v="1"/>
    <x v="6"/>
    <x v="2"/>
    <x v="2"/>
    <n v="24911.85"/>
    <n v="2552.29"/>
    <n v="17.34"/>
    <n v="9"/>
    <n v="3.45"/>
    <n v="3.82"/>
    <n v="3.05"/>
    <n v="2.14"/>
    <n v="3.12"/>
    <x v="0"/>
  </r>
  <r>
    <s v="Crystal Henry"/>
    <x v="0"/>
    <x v="462"/>
    <x v="2"/>
    <x v="0"/>
    <x v="5"/>
    <x v="2"/>
    <x v="4"/>
    <n v="24350.25"/>
    <n v="1694.8"/>
    <n v="169.38"/>
    <n v="7"/>
    <n v="2.5"/>
    <n v="3.68"/>
    <n v="2.84"/>
    <n v="3.18"/>
    <n v="3.05"/>
    <x v="0"/>
  </r>
  <r>
    <s v="Dustin Hernandez"/>
    <x v="0"/>
    <x v="463"/>
    <x v="0"/>
    <x v="0"/>
    <x v="6"/>
    <x v="2"/>
    <x v="2"/>
    <n v="24061.99"/>
    <n v="2618.5100000000002"/>
    <n v="28.08"/>
    <n v="13"/>
    <n v="3.72"/>
    <n v="4.88"/>
    <n v="2.59"/>
    <n v="4.6900000000000004"/>
    <n v="3.97"/>
    <x v="0"/>
  </r>
  <r>
    <s v="Ralph Cunningham"/>
    <x v="0"/>
    <x v="464"/>
    <x v="0"/>
    <x v="1"/>
    <x v="6"/>
    <x v="2"/>
    <x v="3"/>
    <n v="23860.21"/>
    <n v="1556.67"/>
    <n v="52.47"/>
    <n v="4"/>
    <n v="2.2400000000000002"/>
    <n v="3.63"/>
    <n v="4.3499999999999996"/>
    <n v="3.26"/>
    <n v="3.37"/>
    <x v="0"/>
  </r>
  <r>
    <s v="Mark Green"/>
    <x v="0"/>
    <x v="465"/>
    <x v="1"/>
    <x v="2"/>
    <x v="3"/>
    <x v="2"/>
    <x v="4"/>
    <n v="23438.66"/>
    <n v="4524.1099999999997"/>
    <n v="96.81"/>
    <n v="2"/>
    <n v="1.19"/>
    <n v="2.5"/>
    <n v="3.39"/>
    <n v="1.47"/>
    <n v="2.14"/>
    <x v="0"/>
  </r>
  <r>
    <s v="Kathleen Vaughan"/>
    <x v="1"/>
    <x v="466"/>
    <x v="0"/>
    <x v="1"/>
    <x v="5"/>
    <x v="2"/>
    <x v="4"/>
    <n v="22992.240000000002"/>
    <n v="1239.47"/>
    <n v="98.98"/>
    <n v="6"/>
    <n v="1.1100000000000001"/>
    <n v="4.43"/>
    <n v="2.3199999999999998"/>
    <n v="2.42"/>
    <n v="2.57"/>
    <x v="0"/>
  </r>
  <r>
    <s v="Anthony Delgado"/>
    <x v="0"/>
    <x v="301"/>
    <x v="0"/>
    <x v="0"/>
    <x v="5"/>
    <x v="2"/>
    <x v="4"/>
    <n v="22760.86"/>
    <n v="2757.03"/>
    <n v="13.31"/>
    <n v="1"/>
    <n v="2.38"/>
    <n v="3.66"/>
    <n v="1.54"/>
    <n v="4.6900000000000004"/>
    <n v="3.07"/>
    <x v="0"/>
  </r>
  <r>
    <s v="Gina Cline"/>
    <x v="2"/>
    <x v="467"/>
    <x v="0"/>
    <x v="1"/>
    <x v="6"/>
    <x v="1"/>
    <x v="4"/>
    <n v="21410.43"/>
    <n v="2375.54"/>
    <n v="39"/>
    <n v="11"/>
    <n v="3.2"/>
    <n v="3.1"/>
    <n v="3.22"/>
    <n v="3.93"/>
    <n v="3.36"/>
    <x v="0"/>
  </r>
  <r>
    <s v="David Knight"/>
    <x v="0"/>
    <x v="468"/>
    <x v="0"/>
    <x v="2"/>
    <x v="5"/>
    <x v="2"/>
    <x v="4"/>
    <n v="21359.119999999999"/>
    <n v="3129.23"/>
    <n v="43.42"/>
    <n v="11"/>
    <n v="4.01"/>
    <n v="1.48"/>
    <n v="1.54"/>
    <n v="1.95"/>
    <n v="2.25"/>
    <x v="0"/>
  </r>
  <r>
    <s v="Curtis Bishop"/>
    <x v="0"/>
    <x v="469"/>
    <x v="2"/>
    <x v="0"/>
    <x v="6"/>
    <x v="2"/>
    <x v="4"/>
    <n v="20491.86"/>
    <n v="581.63"/>
    <n v="108.95"/>
    <n v="9"/>
    <n v="4.5599999999999996"/>
    <n v="1.41"/>
    <n v="3.47"/>
    <n v="3.96"/>
    <n v="3.35"/>
    <x v="0"/>
  </r>
  <r>
    <s v="Julia Steele"/>
    <x v="1"/>
    <x v="388"/>
    <x v="0"/>
    <x v="1"/>
    <x v="4"/>
    <x v="2"/>
    <x v="4"/>
    <n v="20248.05"/>
    <n v="2478.63"/>
    <n v="69.98"/>
    <n v="15"/>
    <n v="3.86"/>
    <n v="1.43"/>
    <n v="2.89"/>
    <n v="2.39"/>
    <n v="2.64"/>
    <x v="0"/>
  </r>
  <r>
    <s v="Tiffany Graham"/>
    <x v="2"/>
    <x v="241"/>
    <x v="0"/>
    <x v="2"/>
    <x v="4"/>
    <x v="2"/>
    <x v="4"/>
    <n v="19971.5"/>
    <n v="4313.17"/>
    <n v="43.77"/>
    <n v="5"/>
    <n v="4.57"/>
    <n v="1.87"/>
    <n v="3.56"/>
    <n v="4.63"/>
    <n v="3.66"/>
    <x v="0"/>
  </r>
  <r>
    <s v="Lauren Allen"/>
    <x v="1"/>
    <x v="470"/>
    <x v="0"/>
    <x v="1"/>
    <x v="6"/>
    <x v="2"/>
    <x v="4"/>
    <n v="19018.05"/>
    <n v="618.96"/>
    <n v="38.479999999999997"/>
    <n v="3"/>
    <n v="2.58"/>
    <n v="3.08"/>
    <n v="2.79"/>
    <n v="2.95"/>
    <n v="2.8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951619-6BC8-4270-8979-EB2B82F4C9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9:B21" firstHeaderRow="1" firstDataRow="1" firstDataCol="1"/>
  <pivotFields count="21">
    <pivotField dataField="1" showAll="0"/>
    <pivotField showAll="0">
      <items count="4">
        <item x="0"/>
        <item x="2"/>
        <item x="1"/>
        <item t="default"/>
      </items>
    </pivotField>
    <pivotField numFmtId="14" showAll="0">
      <items count="472">
        <item x="22"/>
        <item x="201"/>
        <item x="166"/>
        <item x="105"/>
        <item x="199"/>
        <item x="366"/>
        <item x="232"/>
        <item x="460"/>
        <item x="170"/>
        <item x="447"/>
        <item x="351"/>
        <item x="104"/>
        <item x="328"/>
        <item x="449"/>
        <item x="396"/>
        <item x="432"/>
        <item x="225"/>
        <item x="267"/>
        <item x="135"/>
        <item x="465"/>
        <item x="4"/>
        <item x="93"/>
        <item x="24"/>
        <item x="101"/>
        <item x="90"/>
        <item x="466"/>
        <item x="144"/>
        <item x="269"/>
        <item x="45"/>
        <item x="107"/>
        <item x="137"/>
        <item x="409"/>
        <item x="443"/>
        <item x="146"/>
        <item x="50"/>
        <item x="404"/>
        <item x="355"/>
        <item x="58"/>
        <item x="388"/>
        <item x="100"/>
        <item x="153"/>
        <item x="375"/>
        <item x="249"/>
        <item x="70"/>
        <item x="159"/>
        <item x="458"/>
        <item x="437"/>
        <item x="206"/>
        <item x="32"/>
        <item x="384"/>
        <item x="330"/>
        <item x="151"/>
        <item x="81"/>
        <item x="218"/>
        <item x="325"/>
        <item x="172"/>
        <item x="377"/>
        <item x="431"/>
        <item x="425"/>
        <item x="365"/>
        <item x="382"/>
        <item x="435"/>
        <item x="119"/>
        <item x="455"/>
        <item x="313"/>
        <item x="410"/>
        <item x="367"/>
        <item x="412"/>
        <item x="253"/>
        <item x="263"/>
        <item x="53"/>
        <item x="124"/>
        <item x="309"/>
        <item x="1"/>
        <item x="336"/>
        <item x="80"/>
        <item x="236"/>
        <item x="398"/>
        <item x="222"/>
        <item x="444"/>
        <item x="42"/>
        <item x="288"/>
        <item x="227"/>
        <item x="66"/>
        <item x="37"/>
        <item x="326"/>
        <item x="327"/>
        <item x="221"/>
        <item x="165"/>
        <item x="203"/>
        <item x="23"/>
        <item x="317"/>
        <item x="17"/>
        <item x="298"/>
        <item x="272"/>
        <item x="261"/>
        <item x="181"/>
        <item x="154"/>
        <item x="343"/>
        <item x="467"/>
        <item x="237"/>
        <item x="118"/>
        <item x="395"/>
        <item x="300"/>
        <item x="290"/>
        <item x="256"/>
        <item x="162"/>
        <item x="38"/>
        <item x="286"/>
        <item x="464"/>
        <item x="2"/>
        <item x="320"/>
        <item x="334"/>
        <item x="324"/>
        <item x="196"/>
        <item x="61"/>
        <item x="308"/>
        <item x="353"/>
        <item x="35"/>
        <item x="421"/>
        <item x="335"/>
        <item x="223"/>
        <item x="408"/>
        <item x="469"/>
        <item x="74"/>
        <item x="281"/>
        <item x="120"/>
        <item x="217"/>
        <item x="83"/>
        <item x="459"/>
        <item x="289"/>
        <item x="414"/>
        <item x="372"/>
        <item x="86"/>
        <item x="242"/>
        <item x="15"/>
        <item x="429"/>
        <item x="65"/>
        <item x="215"/>
        <item x="18"/>
        <item x="92"/>
        <item x="12"/>
        <item x="195"/>
        <item x="116"/>
        <item x="468"/>
        <item x="433"/>
        <item x="303"/>
        <item x="391"/>
        <item x="88"/>
        <item x="67"/>
        <item x="143"/>
        <item x="75"/>
        <item x="318"/>
        <item x="415"/>
        <item x="310"/>
        <item x="39"/>
        <item x="150"/>
        <item x="129"/>
        <item x="287"/>
        <item x="312"/>
        <item x="386"/>
        <item x="369"/>
        <item x="48"/>
        <item x="407"/>
        <item x="98"/>
        <item x="209"/>
        <item x="294"/>
        <item x="171"/>
        <item x="194"/>
        <item x="54"/>
        <item x="426"/>
        <item x="361"/>
        <item x="427"/>
        <item x="183"/>
        <item x="91"/>
        <item x="345"/>
        <item x="243"/>
        <item x="140"/>
        <item x="279"/>
        <item x="453"/>
        <item x="436"/>
        <item x="282"/>
        <item x="94"/>
        <item x="273"/>
        <item x="413"/>
        <item x="257"/>
        <item x="46"/>
        <item x="125"/>
        <item x="174"/>
        <item x="5"/>
        <item x="177"/>
        <item x="72"/>
        <item x="379"/>
        <item x="19"/>
        <item x="293"/>
        <item x="349"/>
        <item x="307"/>
        <item x="462"/>
        <item x="9"/>
        <item x="470"/>
        <item x="255"/>
        <item x="33"/>
        <item x="266"/>
        <item x="176"/>
        <item x="31"/>
        <item x="0"/>
        <item x="63"/>
        <item x="3"/>
        <item x="338"/>
        <item x="132"/>
        <item x="341"/>
        <item x="284"/>
        <item x="428"/>
        <item x="190"/>
        <item x="275"/>
        <item x="247"/>
        <item x="108"/>
        <item x="178"/>
        <item x="314"/>
        <item x="393"/>
        <item x="373"/>
        <item x="224"/>
        <item x="454"/>
        <item x="13"/>
        <item x="378"/>
        <item x="439"/>
        <item x="122"/>
        <item x="274"/>
        <item x="95"/>
        <item x="87"/>
        <item x="71"/>
        <item x="158"/>
        <item x="211"/>
        <item x="350"/>
        <item x="202"/>
        <item x="169"/>
        <item x="62"/>
        <item x="185"/>
        <item x="109"/>
        <item x="121"/>
        <item x="235"/>
        <item x="55"/>
        <item x="248"/>
        <item x="25"/>
        <item x="147"/>
        <item x="96"/>
        <item x="64"/>
        <item x="461"/>
        <item x="442"/>
        <item x="82"/>
        <item x="89"/>
        <item x="316"/>
        <item x="29"/>
        <item x="401"/>
        <item x="115"/>
        <item x="155"/>
        <item x="311"/>
        <item x="138"/>
        <item x="400"/>
        <item x="305"/>
        <item x="356"/>
        <item x="239"/>
        <item x="214"/>
        <item x="270"/>
        <item x="278"/>
        <item x="204"/>
        <item x="405"/>
        <item x="149"/>
        <item x="197"/>
        <item x="381"/>
        <item x="229"/>
        <item x="252"/>
        <item x="73"/>
        <item x="6"/>
        <item x="85"/>
        <item x="28"/>
        <item x="344"/>
        <item x="141"/>
        <item x="205"/>
        <item x="283"/>
        <item x="423"/>
        <item x="399"/>
        <item x="385"/>
        <item x="134"/>
        <item x="268"/>
        <item x="422"/>
        <item x="259"/>
        <item x="392"/>
        <item x="173"/>
        <item x="44"/>
        <item x="30"/>
        <item x="280"/>
        <item x="387"/>
        <item x="103"/>
        <item x="114"/>
        <item x="78"/>
        <item x="358"/>
        <item x="363"/>
        <item x="277"/>
        <item x="131"/>
        <item x="403"/>
        <item x="106"/>
        <item x="323"/>
        <item x="390"/>
        <item x="360"/>
        <item x="220"/>
        <item x="262"/>
        <item x="76"/>
        <item x="419"/>
        <item x="331"/>
        <item x="354"/>
        <item x="60"/>
        <item x="297"/>
        <item x="332"/>
        <item x="148"/>
        <item x="339"/>
        <item x="450"/>
        <item x="306"/>
        <item x="219"/>
        <item x="157"/>
        <item x="207"/>
        <item x="424"/>
        <item x="200"/>
        <item x="123"/>
        <item x="187"/>
        <item x="368"/>
        <item x="241"/>
        <item x="198"/>
        <item x="292"/>
        <item x="127"/>
        <item x="299"/>
        <item x="295"/>
        <item x="245"/>
        <item x="8"/>
        <item x="20"/>
        <item x="11"/>
        <item x="402"/>
        <item x="364"/>
        <item x="186"/>
        <item x="457"/>
        <item x="27"/>
        <item x="254"/>
        <item x="301"/>
        <item x="440"/>
        <item x="136"/>
        <item x="40"/>
        <item x="26"/>
        <item x="406"/>
        <item x="14"/>
        <item x="57"/>
        <item x="47"/>
        <item x="111"/>
        <item x="156"/>
        <item x="418"/>
        <item x="333"/>
        <item x="264"/>
        <item x="244"/>
        <item x="337"/>
        <item x="271"/>
        <item x="51"/>
        <item x="230"/>
        <item x="84"/>
        <item x="416"/>
        <item x="296"/>
        <item x="380"/>
        <item x="463"/>
        <item x="234"/>
        <item x="346"/>
        <item x="36"/>
        <item x="142"/>
        <item x="246"/>
        <item x="315"/>
        <item x="240"/>
        <item x="231"/>
        <item x="212"/>
        <item x="180"/>
        <item x="445"/>
        <item x="79"/>
        <item x="452"/>
        <item x="342"/>
        <item x="97"/>
        <item x="291"/>
        <item x="16"/>
        <item x="389"/>
        <item x="210"/>
        <item x="184"/>
        <item x="347"/>
        <item x="304"/>
        <item x="285"/>
        <item x="49"/>
        <item x="192"/>
        <item x="352"/>
        <item x="102"/>
        <item x="213"/>
        <item x="126"/>
        <item x="302"/>
        <item x="451"/>
        <item x="160"/>
        <item x="411"/>
        <item x="362"/>
        <item x="228"/>
        <item x="357"/>
        <item x="112"/>
        <item x="52"/>
        <item x="370"/>
        <item x="251"/>
        <item x="164"/>
        <item x="161"/>
        <item x="394"/>
        <item x="258"/>
        <item x="68"/>
        <item x="417"/>
        <item x="383"/>
        <item x="322"/>
        <item x="193"/>
        <item x="110"/>
        <item x="175"/>
        <item x="21"/>
        <item x="420"/>
        <item x="329"/>
        <item x="128"/>
        <item x="189"/>
        <item x="145"/>
        <item x="43"/>
        <item x="226"/>
        <item x="188"/>
        <item x="456"/>
        <item x="34"/>
        <item x="376"/>
        <item x="56"/>
        <item x="167"/>
        <item x="168"/>
        <item x="250"/>
        <item x="59"/>
        <item x="448"/>
        <item x="319"/>
        <item x="163"/>
        <item x="179"/>
        <item x="438"/>
        <item x="182"/>
        <item x="276"/>
        <item x="191"/>
        <item x="10"/>
        <item x="260"/>
        <item x="446"/>
        <item x="41"/>
        <item x="133"/>
        <item x="208"/>
        <item x="359"/>
        <item x="233"/>
        <item x="430"/>
        <item x="69"/>
        <item x="113"/>
        <item x="130"/>
        <item x="348"/>
        <item x="238"/>
        <item x="434"/>
        <item x="152"/>
        <item x="7"/>
        <item x="77"/>
        <item x="371"/>
        <item x="397"/>
        <item x="117"/>
        <item x="139"/>
        <item x="441"/>
        <item x="99"/>
        <item x="321"/>
        <item x="265"/>
        <item x="340"/>
        <item x="374"/>
        <item x="216"/>
        <item t="default"/>
      </items>
    </pivotField>
    <pivotField showAll="0"/>
    <pivotField showAll="0">
      <items count="4">
        <item x="1"/>
        <item x="0"/>
        <item x="2"/>
        <item t="default"/>
      </items>
    </pivotField>
    <pivotField showAll="0">
      <items count="8">
        <item x="6"/>
        <item x="1"/>
        <item x="4"/>
        <item x="0"/>
        <item x="2"/>
        <item x="5"/>
        <item x="3"/>
        <item t="default"/>
      </items>
    </pivotField>
    <pivotField showAll="0"/>
    <pivotField showAll="0">
      <items count="6">
        <item x="3"/>
        <item x="2"/>
        <item x="4"/>
        <item x="1"/>
        <item x="0"/>
        <item t="default"/>
      </items>
    </pivotField>
    <pivotField numFmtId="44" showAll="0"/>
    <pivotField numFmtId="44" showAll="0"/>
    <pivotField numFmtId="44" showAll="0"/>
    <pivotField showAll="0"/>
    <pivotField showAll="0"/>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4">
        <item h="1" sd="0" x="0"/>
        <item sd="0" x="1"/>
        <item sd="0" x="2"/>
        <item sd="0" x="3"/>
        <item sd="0" x="4"/>
        <item sd="0" x="5"/>
        <item sd="0" x="6"/>
        <item sd="0" x="7"/>
        <item sd="0" x="8"/>
        <item sd="0" x="9"/>
        <item sd="0" x="10"/>
        <item sd="0" x="11"/>
        <item h="1" sd="0" x="12"/>
        <item t="default"/>
      </items>
    </pivotField>
  </pivotFields>
  <rowFields count="1">
    <field x="20"/>
  </rowFields>
  <rowItems count="12">
    <i>
      <x v="1"/>
    </i>
    <i>
      <x v="2"/>
    </i>
    <i>
      <x v="3"/>
    </i>
    <i>
      <x v="4"/>
    </i>
    <i>
      <x v="5"/>
    </i>
    <i>
      <x v="6"/>
    </i>
    <i>
      <x v="7"/>
    </i>
    <i>
      <x v="8"/>
    </i>
    <i>
      <x v="9"/>
    </i>
    <i>
      <x v="10"/>
    </i>
    <i>
      <x v="11"/>
    </i>
    <i t="grand">
      <x/>
    </i>
  </rowItems>
  <colItems count="1">
    <i/>
  </colItems>
  <dataFields count="1">
    <dataField name="Count of Full Name" fld="0" subtotal="count"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34AB86-D2ED-444A-96E3-A7BD09D8BE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B27" firstHeaderRow="1" firstDataRow="1" firstDataCol="1"/>
  <pivotFields count="21">
    <pivotField dataField="1" showAll="0"/>
    <pivotField showAll="0">
      <items count="4">
        <item x="0"/>
        <item x="2"/>
        <item x="1"/>
        <item t="default"/>
      </items>
    </pivotField>
    <pivotField numFmtId="14" showAll="0">
      <items count="472">
        <item x="22"/>
        <item x="201"/>
        <item x="166"/>
        <item x="105"/>
        <item x="199"/>
        <item x="366"/>
        <item x="232"/>
        <item x="460"/>
        <item x="170"/>
        <item x="447"/>
        <item x="351"/>
        <item x="104"/>
        <item x="328"/>
        <item x="449"/>
        <item x="396"/>
        <item x="432"/>
        <item x="225"/>
        <item x="267"/>
        <item x="135"/>
        <item x="465"/>
        <item x="4"/>
        <item x="93"/>
        <item x="24"/>
        <item x="101"/>
        <item x="90"/>
        <item x="466"/>
        <item x="144"/>
        <item x="269"/>
        <item x="45"/>
        <item x="107"/>
        <item x="137"/>
        <item x="409"/>
        <item x="443"/>
        <item x="146"/>
        <item x="50"/>
        <item x="404"/>
        <item x="355"/>
        <item x="58"/>
        <item x="388"/>
        <item x="100"/>
        <item x="153"/>
        <item x="375"/>
        <item x="249"/>
        <item x="70"/>
        <item x="159"/>
        <item x="458"/>
        <item x="437"/>
        <item x="206"/>
        <item x="32"/>
        <item x="384"/>
        <item x="330"/>
        <item x="151"/>
        <item x="81"/>
        <item x="218"/>
        <item x="325"/>
        <item x="172"/>
        <item x="377"/>
        <item x="431"/>
        <item x="425"/>
        <item x="365"/>
        <item x="382"/>
        <item x="435"/>
        <item x="119"/>
        <item x="455"/>
        <item x="313"/>
        <item x="410"/>
        <item x="367"/>
        <item x="412"/>
        <item x="253"/>
        <item x="263"/>
        <item x="53"/>
        <item x="124"/>
        <item x="309"/>
        <item x="1"/>
        <item x="336"/>
        <item x="80"/>
        <item x="236"/>
        <item x="398"/>
        <item x="222"/>
        <item x="444"/>
        <item x="42"/>
        <item x="288"/>
        <item x="227"/>
        <item x="66"/>
        <item x="37"/>
        <item x="326"/>
        <item x="327"/>
        <item x="221"/>
        <item x="165"/>
        <item x="203"/>
        <item x="23"/>
        <item x="317"/>
        <item x="17"/>
        <item x="298"/>
        <item x="272"/>
        <item x="261"/>
        <item x="181"/>
        <item x="154"/>
        <item x="343"/>
        <item x="467"/>
        <item x="237"/>
        <item x="118"/>
        <item x="395"/>
        <item x="300"/>
        <item x="290"/>
        <item x="256"/>
        <item x="162"/>
        <item x="38"/>
        <item x="286"/>
        <item x="464"/>
        <item x="2"/>
        <item x="320"/>
        <item x="334"/>
        <item x="324"/>
        <item x="196"/>
        <item x="61"/>
        <item x="308"/>
        <item x="353"/>
        <item x="35"/>
        <item x="421"/>
        <item x="335"/>
        <item x="223"/>
        <item x="408"/>
        <item x="469"/>
        <item x="74"/>
        <item x="281"/>
        <item x="120"/>
        <item x="217"/>
        <item x="83"/>
        <item x="459"/>
        <item x="289"/>
        <item x="414"/>
        <item x="372"/>
        <item x="86"/>
        <item x="242"/>
        <item x="15"/>
        <item x="429"/>
        <item x="65"/>
        <item x="215"/>
        <item x="18"/>
        <item x="92"/>
        <item x="12"/>
        <item x="195"/>
        <item x="116"/>
        <item x="468"/>
        <item x="433"/>
        <item x="303"/>
        <item x="391"/>
        <item x="88"/>
        <item x="67"/>
        <item x="143"/>
        <item x="75"/>
        <item x="318"/>
        <item x="415"/>
        <item x="310"/>
        <item x="39"/>
        <item x="150"/>
        <item x="129"/>
        <item x="287"/>
        <item x="312"/>
        <item x="386"/>
        <item x="369"/>
        <item x="48"/>
        <item x="407"/>
        <item x="98"/>
        <item x="209"/>
        <item x="294"/>
        <item x="171"/>
        <item x="194"/>
        <item x="54"/>
        <item x="426"/>
        <item x="361"/>
        <item x="427"/>
        <item x="183"/>
        <item x="91"/>
        <item x="345"/>
        <item x="243"/>
        <item x="140"/>
        <item x="279"/>
        <item x="453"/>
        <item x="436"/>
        <item x="282"/>
        <item x="94"/>
        <item x="273"/>
        <item x="413"/>
        <item x="257"/>
        <item x="46"/>
        <item x="125"/>
        <item x="174"/>
        <item x="5"/>
        <item x="177"/>
        <item x="72"/>
        <item x="379"/>
        <item x="19"/>
        <item x="293"/>
        <item x="349"/>
        <item x="307"/>
        <item x="462"/>
        <item x="9"/>
        <item x="470"/>
        <item x="255"/>
        <item x="33"/>
        <item x="266"/>
        <item x="176"/>
        <item x="31"/>
        <item x="0"/>
        <item x="63"/>
        <item x="3"/>
        <item x="338"/>
        <item x="132"/>
        <item x="341"/>
        <item x="284"/>
        <item x="428"/>
        <item x="190"/>
        <item x="275"/>
        <item x="247"/>
        <item x="108"/>
        <item x="178"/>
        <item x="314"/>
        <item x="393"/>
        <item x="373"/>
        <item x="224"/>
        <item x="454"/>
        <item x="13"/>
        <item x="378"/>
        <item x="439"/>
        <item x="122"/>
        <item x="274"/>
        <item x="95"/>
        <item x="87"/>
        <item x="71"/>
        <item x="158"/>
        <item x="211"/>
        <item x="350"/>
        <item x="202"/>
        <item x="169"/>
        <item x="62"/>
        <item x="185"/>
        <item x="109"/>
        <item x="121"/>
        <item x="235"/>
        <item x="55"/>
        <item x="248"/>
        <item x="25"/>
        <item x="147"/>
        <item x="96"/>
        <item x="64"/>
        <item x="461"/>
        <item x="442"/>
        <item x="82"/>
        <item x="89"/>
        <item x="316"/>
        <item x="29"/>
        <item x="401"/>
        <item x="115"/>
        <item x="155"/>
        <item x="311"/>
        <item x="138"/>
        <item x="400"/>
        <item x="305"/>
        <item x="356"/>
        <item x="239"/>
        <item x="214"/>
        <item x="270"/>
        <item x="278"/>
        <item x="204"/>
        <item x="405"/>
        <item x="149"/>
        <item x="197"/>
        <item x="381"/>
        <item x="229"/>
        <item x="252"/>
        <item x="73"/>
        <item x="6"/>
        <item x="85"/>
        <item x="28"/>
        <item x="344"/>
        <item x="141"/>
        <item x="205"/>
        <item x="283"/>
        <item x="423"/>
        <item x="399"/>
        <item x="385"/>
        <item x="134"/>
        <item x="268"/>
        <item x="422"/>
        <item x="259"/>
        <item x="392"/>
        <item x="173"/>
        <item x="44"/>
        <item x="30"/>
        <item x="280"/>
        <item x="387"/>
        <item x="103"/>
        <item x="114"/>
        <item x="78"/>
        <item x="358"/>
        <item x="363"/>
        <item x="277"/>
        <item x="131"/>
        <item x="403"/>
        <item x="106"/>
        <item x="323"/>
        <item x="390"/>
        <item x="360"/>
        <item x="220"/>
        <item x="262"/>
        <item x="76"/>
        <item x="419"/>
        <item x="331"/>
        <item x="354"/>
        <item x="60"/>
        <item x="297"/>
        <item x="332"/>
        <item x="148"/>
        <item x="339"/>
        <item x="450"/>
        <item x="306"/>
        <item x="219"/>
        <item x="157"/>
        <item x="207"/>
        <item x="424"/>
        <item x="200"/>
        <item x="123"/>
        <item x="187"/>
        <item x="368"/>
        <item x="241"/>
        <item x="198"/>
        <item x="292"/>
        <item x="127"/>
        <item x="299"/>
        <item x="295"/>
        <item x="245"/>
        <item x="8"/>
        <item x="20"/>
        <item x="11"/>
        <item x="402"/>
        <item x="364"/>
        <item x="186"/>
        <item x="457"/>
        <item x="27"/>
        <item x="254"/>
        <item x="301"/>
        <item x="440"/>
        <item x="136"/>
        <item x="40"/>
        <item x="26"/>
        <item x="406"/>
        <item x="14"/>
        <item x="57"/>
        <item x="47"/>
        <item x="111"/>
        <item x="156"/>
        <item x="418"/>
        <item x="333"/>
        <item x="264"/>
        <item x="244"/>
        <item x="337"/>
        <item x="271"/>
        <item x="51"/>
        <item x="230"/>
        <item x="84"/>
        <item x="416"/>
        <item x="296"/>
        <item x="380"/>
        <item x="463"/>
        <item x="234"/>
        <item x="346"/>
        <item x="36"/>
        <item x="142"/>
        <item x="246"/>
        <item x="315"/>
        <item x="240"/>
        <item x="231"/>
        <item x="212"/>
        <item x="180"/>
        <item x="445"/>
        <item x="79"/>
        <item x="452"/>
        <item x="342"/>
        <item x="97"/>
        <item x="291"/>
        <item x="16"/>
        <item x="389"/>
        <item x="210"/>
        <item x="184"/>
        <item x="347"/>
        <item x="304"/>
        <item x="285"/>
        <item x="49"/>
        <item x="192"/>
        <item x="352"/>
        <item x="102"/>
        <item x="213"/>
        <item x="126"/>
        <item x="302"/>
        <item x="451"/>
        <item x="160"/>
        <item x="411"/>
        <item x="362"/>
        <item x="228"/>
        <item x="357"/>
        <item x="112"/>
        <item x="52"/>
        <item x="370"/>
        <item x="251"/>
        <item x="164"/>
        <item x="161"/>
        <item x="394"/>
        <item x="258"/>
        <item x="68"/>
        <item x="417"/>
        <item x="383"/>
        <item x="322"/>
        <item x="193"/>
        <item x="110"/>
        <item x="175"/>
        <item x="21"/>
        <item x="420"/>
        <item x="329"/>
        <item x="128"/>
        <item x="189"/>
        <item x="145"/>
        <item x="43"/>
        <item x="226"/>
        <item x="188"/>
        <item x="456"/>
        <item x="34"/>
        <item x="376"/>
        <item x="56"/>
        <item x="167"/>
        <item x="168"/>
        <item x="250"/>
        <item x="59"/>
        <item x="448"/>
        <item x="319"/>
        <item x="163"/>
        <item x="179"/>
        <item x="438"/>
        <item x="182"/>
        <item x="276"/>
        <item x="191"/>
        <item x="10"/>
        <item x="260"/>
        <item x="446"/>
        <item x="41"/>
        <item x="133"/>
        <item x="208"/>
        <item x="359"/>
        <item x="233"/>
        <item x="430"/>
        <item x="69"/>
        <item x="113"/>
        <item x="130"/>
        <item x="348"/>
        <item x="238"/>
        <item x="434"/>
        <item x="152"/>
        <item x="7"/>
        <item x="77"/>
        <item x="371"/>
        <item x="397"/>
        <item x="117"/>
        <item x="139"/>
        <item x="441"/>
        <item x="99"/>
        <item x="321"/>
        <item x="265"/>
        <item x="340"/>
        <item x="374"/>
        <item x="216"/>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8">
        <item x="6"/>
        <item x="1"/>
        <item x="4"/>
        <item x="0"/>
        <item x="2"/>
        <item x="5"/>
        <item x="3"/>
        <item t="default"/>
      </items>
    </pivotField>
    <pivotField showAll="0"/>
    <pivotField showAll="0">
      <items count="6">
        <item x="3"/>
        <item x="2"/>
        <item x="4"/>
        <item x="1"/>
        <item x="0"/>
        <item t="default"/>
      </items>
    </pivotField>
    <pivotField numFmtId="44" showAll="0"/>
    <pivotField numFmtId="44" showAll="0"/>
    <pivotField numFmtId="44" showAll="0"/>
    <pivotField showAll="0"/>
    <pivotField showAll="0"/>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h="1" sd="0" x="0"/>
        <item sd="0" x="1"/>
        <item sd="0" x="2"/>
        <item sd="0" x="3"/>
        <item sd="0" x="4"/>
        <item sd="0" x="5"/>
        <item sd="0" x="6"/>
        <item sd="0" x="7"/>
        <item sd="0" x="8"/>
        <item sd="0" x="9"/>
        <item sd="0" x="10"/>
        <item sd="0" x="11"/>
        <item h="1" sd="0" x="12"/>
        <item t="default"/>
      </items>
    </pivotField>
  </pivotFields>
  <rowFields count="1">
    <field x="3"/>
  </rowFields>
  <rowItems count="4">
    <i>
      <x/>
    </i>
    <i>
      <x v="1"/>
    </i>
    <i>
      <x v="2"/>
    </i>
    <i t="grand">
      <x/>
    </i>
  </rowItems>
  <colItems count="1">
    <i/>
  </colItems>
  <dataFields count="1">
    <dataField name="Count of Full Name"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BB2747-8F5E-4EDD-8C14-F696117598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B39" firstHeaderRow="1" firstDataRow="1" firstDataCol="1"/>
  <pivotFields count="21">
    <pivotField dataField="1" showAll="0"/>
    <pivotField showAll="0">
      <items count="4">
        <item x="0"/>
        <item x="2"/>
        <item x="1"/>
        <item t="default"/>
      </items>
    </pivotField>
    <pivotField numFmtId="14" showAll="0">
      <items count="472">
        <item x="22"/>
        <item x="201"/>
        <item x="166"/>
        <item x="105"/>
        <item x="199"/>
        <item x="366"/>
        <item x="232"/>
        <item x="460"/>
        <item x="170"/>
        <item x="447"/>
        <item x="351"/>
        <item x="104"/>
        <item x="328"/>
        <item x="449"/>
        <item x="396"/>
        <item x="432"/>
        <item x="225"/>
        <item x="267"/>
        <item x="135"/>
        <item x="465"/>
        <item x="4"/>
        <item x="93"/>
        <item x="24"/>
        <item x="101"/>
        <item x="90"/>
        <item x="466"/>
        <item x="144"/>
        <item x="269"/>
        <item x="45"/>
        <item x="107"/>
        <item x="137"/>
        <item x="409"/>
        <item x="443"/>
        <item x="146"/>
        <item x="50"/>
        <item x="404"/>
        <item x="355"/>
        <item x="58"/>
        <item x="388"/>
        <item x="100"/>
        <item x="153"/>
        <item x="375"/>
        <item x="249"/>
        <item x="70"/>
        <item x="159"/>
        <item x="458"/>
        <item x="437"/>
        <item x="206"/>
        <item x="32"/>
        <item x="384"/>
        <item x="330"/>
        <item x="151"/>
        <item x="81"/>
        <item x="218"/>
        <item x="325"/>
        <item x="172"/>
        <item x="377"/>
        <item x="431"/>
        <item x="425"/>
        <item x="365"/>
        <item x="382"/>
        <item x="435"/>
        <item x="119"/>
        <item x="455"/>
        <item x="313"/>
        <item x="410"/>
        <item x="367"/>
        <item x="412"/>
        <item x="253"/>
        <item x="263"/>
        <item x="53"/>
        <item x="124"/>
        <item x="309"/>
        <item x="1"/>
        <item x="336"/>
        <item x="80"/>
        <item x="236"/>
        <item x="398"/>
        <item x="222"/>
        <item x="444"/>
        <item x="42"/>
        <item x="288"/>
        <item x="227"/>
        <item x="66"/>
        <item x="37"/>
        <item x="326"/>
        <item x="327"/>
        <item x="221"/>
        <item x="165"/>
        <item x="203"/>
        <item x="23"/>
        <item x="317"/>
        <item x="17"/>
        <item x="298"/>
        <item x="272"/>
        <item x="261"/>
        <item x="181"/>
        <item x="154"/>
        <item x="343"/>
        <item x="467"/>
        <item x="237"/>
        <item x="118"/>
        <item x="395"/>
        <item x="300"/>
        <item x="290"/>
        <item x="256"/>
        <item x="162"/>
        <item x="38"/>
        <item x="286"/>
        <item x="464"/>
        <item x="2"/>
        <item x="320"/>
        <item x="334"/>
        <item x="324"/>
        <item x="196"/>
        <item x="61"/>
        <item x="308"/>
        <item x="353"/>
        <item x="35"/>
        <item x="421"/>
        <item x="335"/>
        <item x="223"/>
        <item x="408"/>
        <item x="469"/>
        <item x="74"/>
        <item x="281"/>
        <item x="120"/>
        <item x="217"/>
        <item x="83"/>
        <item x="459"/>
        <item x="289"/>
        <item x="414"/>
        <item x="372"/>
        <item x="86"/>
        <item x="242"/>
        <item x="15"/>
        <item x="429"/>
        <item x="65"/>
        <item x="215"/>
        <item x="18"/>
        <item x="92"/>
        <item x="12"/>
        <item x="195"/>
        <item x="116"/>
        <item x="468"/>
        <item x="433"/>
        <item x="303"/>
        <item x="391"/>
        <item x="88"/>
        <item x="67"/>
        <item x="143"/>
        <item x="75"/>
        <item x="318"/>
        <item x="415"/>
        <item x="310"/>
        <item x="39"/>
        <item x="150"/>
        <item x="129"/>
        <item x="287"/>
        <item x="312"/>
        <item x="386"/>
        <item x="369"/>
        <item x="48"/>
        <item x="407"/>
        <item x="98"/>
        <item x="209"/>
        <item x="294"/>
        <item x="171"/>
        <item x="194"/>
        <item x="54"/>
        <item x="426"/>
        <item x="361"/>
        <item x="427"/>
        <item x="183"/>
        <item x="91"/>
        <item x="345"/>
        <item x="243"/>
        <item x="140"/>
        <item x="279"/>
        <item x="453"/>
        <item x="436"/>
        <item x="282"/>
        <item x="94"/>
        <item x="273"/>
        <item x="413"/>
        <item x="257"/>
        <item x="46"/>
        <item x="125"/>
        <item x="174"/>
        <item x="5"/>
        <item x="177"/>
        <item x="72"/>
        <item x="379"/>
        <item x="19"/>
        <item x="293"/>
        <item x="349"/>
        <item x="307"/>
        <item x="462"/>
        <item x="9"/>
        <item x="470"/>
        <item x="255"/>
        <item x="33"/>
        <item x="266"/>
        <item x="176"/>
        <item x="31"/>
        <item x="0"/>
        <item x="63"/>
        <item x="3"/>
        <item x="338"/>
        <item x="132"/>
        <item x="341"/>
        <item x="284"/>
        <item x="428"/>
        <item x="190"/>
        <item x="275"/>
        <item x="247"/>
        <item x="108"/>
        <item x="178"/>
        <item x="314"/>
        <item x="393"/>
        <item x="373"/>
        <item x="224"/>
        <item x="454"/>
        <item x="13"/>
        <item x="378"/>
        <item x="439"/>
        <item x="122"/>
        <item x="274"/>
        <item x="95"/>
        <item x="87"/>
        <item x="71"/>
        <item x="158"/>
        <item x="211"/>
        <item x="350"/>
        <item x="202"/>
        <item x="169"/>
        <item x="62"/>
        <item x="185"/>
        <item x="109"/>
        <item x="121"/>
        <item x="235"/>
        <item x="55"/>
        <item x="248"/>
        <item x="25"/>
        <item x="147"/>
        <item x="96"/>
        <item x="64"/>
        <item x="461"/>
        <item x="442"/>
        <item x="82"/>
        <item x="89"/>
        <item x="316"/>
        <item x="29"/>
        <item x="401"/>
        <item x="115"/>
        <item x="155"/>
        <item x="311"/>
        <item x="138"/>
        <item x="400"/>
        <item x="305"/>
        <item x="356"/>
        <item x="239"/>
        <item x="214"/>
        <item x="270"/>
        <item x="278"/>
        <item x="204"/>
        <item x="405"/>
        <item x="149"/>
        <item x="197"/>
        <item x="381"/>
        <item x="229"/>
        <item x="252"/>
        <item x="73"/>
        <item x="6"/>
        <item x="85"/>
        <item x="28"/>
        <item x="344"/>
        <item x="141"/>
        <item x="205"/>
        <item x="283"/>
        <item x="423"/>
        <item x="399"/>
        <item x="385"/>
        <item x="134"/>
        <item x="268"/>
        <item x="422"/>
        <item x="259"/>
        <item x="392"/>
        <item x="173"/>
        <item x="44"/>
        <item x="30"/>
        <item x="280"/>
        <item x="387"/>
        <item x="103"/>
        <item x="114"/>
        <item x="78"/>
        <item x="358"/>
        <item x="363"/>
        <item x="277"/>
        <item x="131"/>
        <item x="403"/>
        <item x="106"/>
        <item x="323"/>
        <item x="390"/>
        <item x="360"/>
        <item x="220"/>
        <item x="262"/>
        <item x="76"/>
        <item x="419"/>
        <item x="331"/>
        <item x="354"/>
        <item x="60"/>
        <item x="297"/>
        <item x="332"/>
        <item x="148"/>
        <item x="339"/>
        <item x="450"/>
        <item x="306"/>
        <item x="219"/>
        <item x="157"/>
        <item x="207"/>
        <item x="424"/>
        <item x="200"/>
        <item x="123"/>
        <item x="187"/>
        <item x="368"/>
        <item x="241"/>
        <item x="198"/>
        <item x="292"/>
        <item x="127"/>
        <item x="299"/>
        <item x="295"/>
        <item x="245"/>
        <item x="8"/>
        <item x="20"/>
        <item x="11"/>
        <item x="402"/>
        <item x="364"/>
        <item x="186"/>
        <item x="457"/>
        <item x="27"/>
        <item x="254"/>
        <item x="301"/>
        <item x="440"/>
        <item x="136"/>
        <item x="40"/>
        <item x="26"/>
        <item x="406"/>
        <item x="14"/>
        <item x="57"/>
        <item x="47"/>
        <item x="111"/>
        <item x="156"/>
        <item x="418"/>
        <item x="333"/>
        <item x="264"/>
        <item x="244"/>
        <item x="337"/>
        <item x="271"/>
        <item x="51"/>
        <item x="230"/>
        <item x="84"/>
        <item x="416"/>
        <item x="296"/>
        <item x="380"/>
        <item x="463"/>
        <item x="234"/>
        <item x="346"/>
        <item x="36"/>
        <item x="142"/>
        <item x="246"/>
        <item x="315"/>
        <item x="240"/>
        <item x="231"/>
        <item x="212"/>
        <item x="180"/>
        <item x="445"/>
        <item x="79"/>
        <item x="452"/>
        <item x="342"/>
        <item x="97"/>
        <item x="291"/>
        <item x="16"/>
        <item x="389"/>
        <item x="210"/>
        <item x="184"/>
        <item x="347"/>
        <item x="304"/>
        <item x="285"/>
        <item x="49"/>
        <item x="192"/>
        <item x="352"/>
        <item x="102"/>
        <item x="213"/>
        <item x="126"/>
        <item x="302"/>
        <item x="451"/>
        <item x="160"/>
        <item x="411"/>
        <item x="362"/>
        <item x="228"/>
        <item x="357"/>
        <item x="112"/>
        <item x="52"/>
        <item x="370"/>
        <item x="251"/>
        <item x="164"/>
        <item x="161"/>
        <item x="394"/>
        <item x="258"/>
        <item x="68"/>
        <item x="417"/>
        <item x="383"/>
        <item x="322"/>
        <item x="193"/>
        <item x="110"/>
        <item x="175"/>
        <item x="21"/>
        <item x="420"/>
        <item x="329"/>
        <item x="128"/>
        <item x="189"/>
        <item x="145"/>
        <item x="43"/>
        <item x="226"/>
        <item x="188"/>
        <item x="456"/>
        <item x="34"/>
        <item x="376"/>
        <item x="56"/>
        <item x="167"/>
        <item x="168"/>
        <item x="250"/>
        <item x="59"/>
        <item x="448"/>
        <item x="319"/>
        <item x="163"/>
        <item x="179"/>
        <item x="438"/>
        <item x="182"/>
        <item x="276"/>
        <item x="191"/>
        <item x="10"/>
        <item x="260"/>
        <item x="446"/>
        <item x="41"/>
        <item x="133"/>
        <item x="208"/>
        <item x="359"/>
        <item x="233"/>
        <item x="430"/>
        <item x="69"/>
        <item x="113"/>
        <item x="130"/>
        <item x="348"/>
        <item x="238"/>
        <item x="434"/>
        <item x="152"/>
        <item x="7"/>
        <item x="77"/>
        <item x="371"/>
        <item x="397"/>
        <item x="117"/>
        <item x="139"/>
        <item x="441"/>
        <item x="99"/>
        <item x="321"/>
        <item x="265"/>
        <item x="340"/>
        <item x="374"/>
        <item x="216"/>
        <item t="default"/>
      </items>
    </pivotField>
    <pivotField showAll="0"/>
    <pivotField showAll="0">
      <items count="4">
        <item x="1"/>
        <item x="0"/>
        <item x="2"/>
        <item t="default"/>
      </items>
    </pivotField>
    <pivotField showAll="0">
      <items count="8">
        <item x="6"/>
        <item x="1"/>
        <item x="4"/>
        <item x="0"/>
        <item x="2"/>
        <item x="5"/>
        <item x="3"/>
        <item t="default"/>
      </items>
    </pivotField>
    <pivotField axis="axisRow" showAll="0">
      <items count="4">
        <item x="2"/>
        <item x="1"/>
        <item x="0"/>
        <item t="default"/>
      </items>
    </pivotField>
    <pivotField showAll="0">
      <items count="6">
        <item x="3"/>
        <item x="2"/>
        <item x="4"/>
        <item x="1"/>
        <item x="0"/>
        <item t="default"/>
      </items>
    </pivotField>
    <pivotField numFmtId="44" showAll="0"/>
    <pivotField numFmtId="44" showAll="0"/>
    <pivotField numFmtId="44" showAll="0"/>
    <pivotField showAll="0"/>
    <pivotField showAll="0"/>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h="1" sd="0" x="0"/>
        <item sd="0" x="1"/>
        <item sd="0" x="2"/>
        <item sd="0" x="3"/>
        <item sd="0" x="4"/>
        <item sd="0" x="5"/>
        <item sd="0" x="6"/>
        <item sd="0" x="7"/>
        <item sd="0" x="8"/>
        <item sd="0" x="9"/>
        <item sd="0" x="10"/>
        <item sd="0" x="11"/>
        <item h="1" sd="0" x="12"/>
        <item t="default"/>
      </items>
    </pivotField>
  </pivotFields>
  <rowFields count="1">
    <field x="6"/>
  </rowFields>
  <rowItems count="4">
    <i>
      <x/>
    </i>
    <i>
      <x v="1"/>
    </i>
    <i>
      <x v="2"/>
    </i>
    <i t="grand">
      <x/>
    </i>
  </rowItems>
  <colItems count="1">
    <i/>
  </colItems>
  <dataFields count="1">
    <dataField name="Count of Full Name"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36F0A0-C994-47BE-B8DE-BDD874F377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21">
    <pivotField dataField="1" showAll="0"/>
    <pivotField axis="axisRow" showAll="0">
      <items count="4">
        <item x="0"/>
        <item x="2"/>
        <item x="1"/>
        <item t="default"/>
      </items>
    </pivotField>
    <pivotField numFmtId="14" showAll="0">
      <items count="472">
        <item x="22"/>
        <item x="201"/>
        <item x="166"/>
        <item x="105"/>
        <item x="199"/>
        <item x="366"/>
        <item x="232"/>
        <item x="460"/>
        <item x="170"/>
        <item x="447"/>
        <item x="351"/>
        <item x="104"/>
        <item x="328"/>
        <item x="449"/>
        <item x="396"/>
        <item x="432"/>
        <item x="225"/>
        <item x="267"/>
        <item x="135"/>
        <item x="465"/>
        <item x="4"/>
        <item x="93"/>
        <item x="24"/>
        <item x="101"/>
        <item x="90"/>
        <item x="466"/>
        <item x="144"/>
        <item x="269"/>
        <item x="45"/>
        <item x="107"/>
        <item x="137"/>
        <item x="409"/>
        <item x="443"/>
        <item x="146"/>
        <item x="50"/>
        <item x="404"/>
        <item x="355"/>
        <item x="58"/>
        <item x="388"/>
        <item x="100"/>
        <item x="153"/>
        <item x="375"/>
        <item x="249"/>
        <item x="70"/>
        <item x="159"/>
        <item x="458"/>
        <item x="437"/>
        <item x="206"/>
        <item x="32"/>
        <item x="384"/>
        <item x="330"/>
        <item x="151"/>
        <item x="81"/>
        <item x="218"/>
        <item x="325"/>
        <item x="172"/>
        <item x="377"/>
        <item x="431"/>
        <item x="425"/>
        <item x="365"/>
        <item x="382"/>
        <item x="435"/>
        <item x="119"/>
        <item x="455"/>
        <item x="313"/>
        <item x="410"/>
        <item x="367"/>
        <item x="412"/>
        <item x="253"/>
        <item x="263"/>
        <item x="53"/>
        <item x="124"/>
        <item x="309"/>
        <item x="1"/>
        <item x="336"/>
        <item x="80"/>
        <item x="236"/>
        <item x="398"/>
        <item x="222"/>
        <item x="444"/>
        <item x="42"/>
        <item x="288"/>
        <item x="227"/>
        <item x="66"/>
        <item x="37"/>
        <item x="326"/>
        <item x="327"/>
        <item x="221"/>
        <item x="165"/>
        <item x="203"/>
        <item x="23"/>
        <item x="317"/>
        <item x="17"/>
        <item x="298"/>
        <item x="272"/>
        <item x="261"/>
        <item x="181"/>
        <item x="154"/>
        <item x="343"/>
        <item x="467"/>
        <item x="237"/>
        <item x="118"/>
        <item x="395"/>
        <item x="300"/>
        <item x="290"/>
        <item x="256"/>
        <item x="162"/>
        <item x="38"/>
        <item x="286"/>
        <item x="464"/>
        <item x="2"/>
        <item x="320"/>
        <item x="334"/>
        <item x="324"/>
        <item x="196"/>
        <item x="61"/>
        <item x="308"/>
        <item x="353"/>
        <item x="35"/>
        <item x="421"/>
        <item x="335"/>
        <item x="223"/>
        <item x="408"/>
        <item x="469"/>
        <item x="74"/>
        <item x="281"/>
        <item x="120"/>
        <item x="217"/>
        <item x="83"/>
        <item x="459"/>
        <item x="289"/>
        <item x="414"/>
        <item x="372"/>
        <item x="86"/>
        <item x="242"/>
        <item x="15"/>
        <item x="429"/>
        <item x="65"/>
        <item x="215"/>
        <item x="18"/>
        <item x="92"/>
        <item x="12"/>
        <item x="195"/>
        <item x="116"/>
        <item x="468"/>
        <item x="433"/>
        <item x="303"/>
        <item x="391"/>
        <item x="88"/>
        <item x="67"/>
        <item x="143"/>
        <item x="75"/>
        <item x="318"/>
        <item x="415"/>
        <item x="310"/>
        <item x="39"/>
        <item x="150"/>
        <item x="129"/>
        <item x="287"/>
        <item x="312"/>
        <item x="386"/>
        <item x="369"/>
        <item x="48"/>
        <item x="407"/>
        <item x="98"/>
        <item x="209"/>
        <item x="294"/>
        <item x="171"/>
        <item x="194"/>
        <item x="54"/>
        <item x="426"/>
        <item x="361"/>
        <item x="427"/>
        <item x="183"/>
        <item x="91"/>
        <item x="345"/>
        <item x="243"/>
        <item x="140"/>
        <item x="279"/>
        <item x="453"/>
        <item x="436"/>
        <item x="282"/>
        <item x="94"/>
        <item x="273"/>
        <item x="413"/>
        <item x="257"/>
        <item x="46"/>
        <item x="125"/>
        <item x="174"/>
        <item x="5"/>
        <item x="177"/>
        <item x="72"/>
        <item x="379"/>
        <item x="19"/>
        <item x="293"/>
        <item x="349"/>
        <item x="307"/>
        <item x="462"/>
        <item x="9"/>
        <item x="470"/>
        <item x="255"/>
        <item x="33"/>
        <item x="266"/>
        <item x="176"/>
        <item x="31"/>
        <item x="0"/>
        <item x="63"/>
        <item x="3"/>
        <item x="338"/>
        <item x="132"/>
        <item x="341"/>
        <item x="284"/>
        <item x="428"/>
        <item x="190"/>
        <item x="275"/>
        <item x="247"/>
        <item x="108"/>
        <item x="178"/>
        <item x="314"/>
        <item x="393"/>
        <item x="373"/>
        <item x="224"/>
        <item x="454"/>
        <item x="13"/>
        <item x="378"/>
        <item x="439"/>
        <item x="122"/>
        <item x="274"/>
        <item x="95"/>
        <item x="87"/>
        <item x="71"/>
        <item x="158"/>
        <item x="211"/>
        <item x="350"/>
        <item x="202"/>
        <item x="169"/>
        <item x="62"/>
        <item x="185"/>
        <item x="109"/>
        <item x="121"/>
        <item x="235"/>
        <item x="55"/>
        <item x="248"/>
        <item x="25"/>
        <item x="147"/>
        <item x="96"/>
        <item x="64"/>
        <item x="461"/>
        <item x="442"/>
        <item x="82"/>
        <item x="89"/>
        <item x="316"/>
        <item x="29"/>
        <item x="401"/>
        <item x="115"/>
        <item x="155"/>
        <item x="311"/>
        <item x="138"/>
        <item x="400"/>
        <item x="305"/>
        <item x="356"/>
        <item x="239"/>
        <item x="214"/>
        <item x="270"/>
        <item x="278"/>
        <item x="204"/>
        <item x="405"/>
        <item x="149"/>
        <item x="197"/>
        <item x="381"/>
        <item x="229"/>
        <item x="252"/>
        <item x="73"/>
        <item x="6"/>
        <item x="85"/>
        <item x="28"/>
        <item x="344"/>
        <item x="141"/>
        <item x="205"/>
        <item x="283"/>
        <item x="423"/>
        <item x="399"/>
        <item x="385"/>
        <item x="134"/>
        <item x="268"/>
        <item x="422"/>
        <item x="259"/>
        <item x="392"/>
        <item x="173"/>
        <item x="44"/>
        <item x="30"/>
        <item x="280"/>
        <item x="387"/>
        <item x="103"/>
        <item x="114"/>
        <item x="78"/>
        <item x="358"/>
        <item x="363"/>
        <item x="277"/>
        <item x="131"/>
        <item x="403"/>
        <item x="106"/>
        <item x="323"/>
        <item x="390"/>
        <item x="360"/>
        <item x="220"/>
        <item x="262"/>
        <item x="76"/>
        <item x="419"/>
        <item x="331"/>
        <item x="354"/>
        <item x="60"/>
        <item x="297"/>
        <item x="332"/>
        <item x="148"/>
        <item x="339"/>
        <item x="450"/>
        <item x="306"/>
        <item x="219"/>
        <item x="157"/>
        <item x="207"/>
        <item x="424"/>
        <item x="200"/>
        <item x="123"/>
        <item x="187"/>
        <item x="368"/>
        <item x="241"/>
        <item x="198"/>
        <item x="292"/>
        <item x="127"/>
        <item x="299"/>
        <item x="295"/>
        <item x="245"/>
        <item x="8"/>
        <item x="20"/>
        <item x="11"/>
        <item x="402"/>
        <item x="364"/>
        <item x="186"/>
        <item x="457"/>
        <item x="27"/>
        <item x="254"/>
        <item x="301"/>
        <item x="440"/>
        <item x="136"/>
        <item x="40"/>
        <item x="26"/>
        <item x="406"/>
        <item x="14"/>
        <item x="57"/>
        <item x="47"/>
        <item x="111"/>
        <item x="156"/>
        <item x="418"/>
        <item x="333"/>
        <item x="264"/>
        <item x="244"/>
        <item x="337"/>
        <item x="271"/>
        <item x="51"/>
        <item x="230"/>
        <item x="84"/>
        <item x="416"/>
        <item x="296"/>
        <item x="380"/>
        <item x="463"/>
        <item x="234"/>
        <item x="346"/>
        <item x="36"/>
        <item x="142"/>
        <item x="246"/>
        <item x="315"/>
        <item x="240"/>
        <item x="231"/>
        <item x="212"/>
        <item x="180"/>
        <item x="445"/>
        <item x="79"/>
        <item x="452"/>
        <item x="342"/>
        <item x="97"/>
        <item x="291"/>
        <item x="16"/>
        <item x="389"/>
        <item x="210"/>
        <item x="184"/>
        <item x="347"/>
        <item x="304"/>
        <item x="285"/>
        <item x="49"/>
        <item x="192"/>
        <item x="352"/>
        <item x="102"/>
        <item x="213"/>
        <item x="126"/>
        <item x="302"/>
        <item x="451"/>
        <item x="160"/>
        <item x="411"/>
        <item x="362"/>
        <item x="228"/>
        <item x="357"/>
        <item x="112"/>
        <item x="52"/>
        <item x="370"/>
        <item x="251"/>
        <item x="164"/>
        <item x="161"/>
        <item x="394"/>
        <item x="258"/>
        <item x="68"/>
        <item x="417"/>
        <item x="383"/>
        <item x="322"/>
        <item x="193"/>
        <item x="110"/>
        <item x="175"/>
        <item x="21"/>
        <item x="420"/>
        <item x="329"/>
        <item x="128"/>
        <item x="189"/>
        <item x="145"/>
        <item x="43"/>
        <item x="226"/>
        <item x="188"/>
        <item x="456"/>
        <item x="34"/>
        <item x="376"/>
        <item x="56"/>
        <item x="167"/>
        <item x="168"/>
        <item x="250"/>
        <item x="59"/>
        <item x="448"/>
        <item x="319"/>
        <item x="163"/>
        <item x="179"/>
        <item x="438"/>
        <item x="182"/>
        <item x="276"/>
        <item x="191"/>
        <item x="10"/>
        <item x="260"/>
        <item x="446"/>
        <item x="41"/>
        <item x="133"/>
        <item x="208"/>
        <item x="359"/>
        <item x="233"/>
        <item x="430"/>
        <item x="69"/>
        <item x="113"/>
        <item x="130"/>
        <item x="348"/>
        <item x="238"/>
        <item x="434"/>
        <item x="152"/>
        <item x="7"/>
        <item x="77"/>
        <item x="371"/>
        <item x="397"/>
        <item x="117"/>
        <item x="139"/>
        <item x="441"/>
        <item x="99"/>
        <item x="321"/>
        <item x="265"/>
        <item x="340"/>
        <item x="374"/>
        <item x="216"/>
        <item t="default"/>
      </items>
    </pivotField>
    <pivotField showAll="0"/>
    <pivotField showAll="0">
      <items count="4">
        <item x="1"/>
        <item x="0"/>
        <item x="2"/>
        <item t="default"/>
      </items>
    </pivotField>
    <pivotField showAll="0">
      <items count="8">
        <item x="6"/>
        <item x="1"/>
        <item x="4"/>
        <item x="0"/>
        <item x="2"/>
        <item x="5"/>
        <item x="3"/>
        <item t="default"/>
      </items>
    </pivotField>
    <pivotField showAll="0"/>
    <pivotField showAll="0">
      <items count="6">
        <item x="3"/>
        <item x="2"/>
        <item x="4"/>
        <item x="1"/>
        <item x="0"/>
        <item t="default"/>
      </items>
    </pivotField>
    <pivotField numFmtId="44" showAll="0"/>
    <pivotField numFmtId="44" showAll="0"/>
    <pivotField numFmtId="44" showAll="0"/>
    <pivotField showAll="0"/>
    <pivotField showAll="0"/>
    <pivotField showAll="0"/>
    <pivotField showAll="0"/>
    <pivotField showAll="0"/>
    <pivotField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h="1" x="0"/>
        <item x="1"/>
        <item x="2"/>
        <item x="3"/>
        <item x="4"/>
        <item x="5"/>
        <item x="6"/>
        <item x="7"/>
        <item x="8"/>
        <item x="9"/>
        <item x="10"/>
        <item x="11"/>
        <item h="1" x="12"/>
        <item t="default"/>
      </items>
    </pivotField>
  </pivotFields>
  <rowFields count="1">
    <field x="1"/>
  </rowFields>
  <rowItems count="4">
    <i>
      <x/>
    </i>
    <i>
      <x v="1"/>
    </i>
    <i>
      <x v="2"/>
    </i>
    <i t="grand">
      <x/>
    </i>
  </rowItems>
  <colItems count="1">
    <i/>
  </colItems>
  <dataFields count="1">
    <dataField name="Count of Full Name" fld="0" subtotal="count" baseField="0" baseItem="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F7CCB7-B2EC-4114-A81A-7C363CC283F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B57" firstHeaderRow="1" firstDataRow="1" firstDataCol="1"/>
  <pivotFields count="21">
    <pivotField dataField="1" showAll="0"/>
    <pivotField showAll="0">
      <items count="4">
        <item x="0"/>
        <item x="2"/>
        <item x="1"/>
        <item t="default"/>
      </items>
    </pivotField>
    <pivotField numFmtId="14" showAll="0">
      <items count="472">
        <item x="22"/>
        <item x="201"/>
        <item x="166"/>
        <item x="105"/>
        <item x="199"/>
        <item x="366"/>
        <item x="232"/>
        <item x="460"/>
        <item x="170"/>
        <item x="447"/>
        <item x="351"/>
        <item x="104"/>
        <item x="328"/>
        <item x="449"/>
        <item x="396"/>
        <item x="432"/>
        <item x="225"/>
        <item x="267"/>
        <item x="135"/>
        <item x="465"/>
        <item x="4"/>
        <item x="93"/>
        <item x="24"/>
        <item x="101"/>
        <item x="90"/>
        <item x="466"/>
        <item x="144"/>
        <item x="269"/>
        <item x="45"/>
        <item x="107"/>
        <item x="137"/>
        <item x="409"/>
        <item x="443"/>
        <item x="146"/>
        <item x="50"/>
        <item x="404"/>
        <item x="355"/>
        <item x="58"/>
        <item x="388"/>
        <item x="100"/>
        <item x="153"/>
        <item x="375"/>
        <item x="249"/>
        <item x="70"/>
        <item x="159"/>
        <item x="458"/>
        <item x="437"/>
        <item x="206"/>
        <item x="32"/>
        <item x="384"/>
        <item x="330"/>
        <item x="151"/>
        <item x="81"/>
        <item x="218"/>
        <item x="325"/>
        <item x="172"/>
        <item x="377"/>
        <item x="431"/>
        <item x="425"/>
        <item x="365"/>
        <item x="382"/>
        <item x="435"/>
        <item x="119"/>
        <item x="455"/>
        <item x="313"/>
        <item x="410"/>
        <item x="367"/>
        <item x="412"/>
        <item x="253"/>
        <item x="263"/>
        <item x="53"/>
        <item x="124"/>
        <item x="309"/>
        <item x="1"/>
        <item x="336"/>
        <item x="80"/>
        <item x="236"/>
        <item x="398"/>
        <item x="222"/>
        <item x="444"/>
        <item x="42"/>
        <item x="288"/>
        <item x="227"/>
        <item x="66"/>
        <item x="37"/>
        <item x="326"/>
        <item x="327"/>
        <item x="221"/>
        <item x="165"/>
        <item x="203"/>
        <item x="23"/>
        <item x="317"/>
        <item x="17"/>
        <item x="298"/>
        <item x="272"/>
        <item x="261"/>
        <item x="181"/>
        <item x="154"/>
        <item x="343"/>
        <item x="467"/>
        <item x="237"/>
        <item x="118"/>
        <item x="395"/>
        <item x="300"/>
        <item x="290"/>
        <item x="256"/>
        <item x="162"/>
        <item x="38"/>
        <item x="286"/>
        <item x="464"/>
        <item x="2"/>
        <item x="320"/>
        <item x="334"/>
        <item x="324"/>
        <item x="196"/>
        <item x="61"/>
        <item x="308"/>
        <item x="353"/>
        <item x="35"/>
        <item x="421"/>
        <item x="335"/>
        <item x="223"/>
        <item x="408"/>
        <item x="469"/>
        <item x="74"/>
        <item x="281"/>
        <item x="120"/>
        <item x="217"/>
        <item x="83"/>
        <item x="459"/>
        <item x="289"/>
        <item x="414"/>
        <item x="372"/>
        <item x="86"/>
        <item x="242"/>
        <item x="15"/>
        <item x="429"/>
        <item x="65"/>
        <item x="215"/>
        <item x="18"/>
        <item x="92"/>
        <item x="12"/>
        <item x="195"/>
        <item x="116"/>
        <item x="468"/>
        <item x="433"/>
        <item x="303"/>
        <item x="391"/>
        <item x="88"/>
        <item x="67"/>
        <item x="143"/>
        <item x="75"/>
        <item x="318"/>
        <item x="415"/>
        <item x="310"/>
        <item x="39"/>
        <item x="150"/>
        <item x="129"/>
        <item x="287"/>
        <item x="312"/>
        <item x="386"/>
        <item x="369"/>
        <item x="48"/>
        <item x="407"/>
        <item x="98"/>
        <item x="209"/>
        <item x="294"/>
        <item x="171"/>
        <item x="194"/>
        <item x="54"/>
        <item x="426"/>
        <item x="361"/>
        <item x="427"/>
        <item x="183"/>
        <item x="91"/>
        <item x="345"/>
        <item x="243"/>
        <item x="140"/>
        <item x="279"/>
        <item x="453"/>
        <item x="436"/>
        <item x="282"/>
        <item x="94"/>
        <item x="273"/>
        <item x="413"/>
        <item x="257"/>
        <item x="46"/>
        <item x="125"/>
        <item x="174"/>
        <item x="5"/>
        <item x="177"/>
        <item x="72"/>
        <item x="379"/>
        <item x="19"/>
        <item x="293"/>
        <item x="349"/>
        <item x="307"/>
        <item x="462"/>
        <item x="9"/>
        <item x="470"/>
        <item x="255"/>
        <item x="33"/>
        <item x="266"/>
        <item x="176"/>
        <item x="31"/>
        <item x="0"/>
        <item x="63"/>
        <item x="3"/>
        <item x="338"/>
        <item x="132"/>
        <item x="341"/>
        <item x="284"/>
        <item x="428"/>
        <item x="190"/>
        <item x="275"/>
        <item x="247"/>
        <item x="108"/>
        <item x="178"/>
        <item x="314"/>
        <item x="393"/>
        <item x="373"/>
        <item x="224"/>
        <item x="454"/>
        <item x="13"/>
        <item x="378"/>
        <item x="439"/>
        <item x="122"/>
        <item x="274"/>
        <item x="95"/>
        <item x="87"/>
        <item x="71"/>
        <item x="158"/>
        <item x="211"/>
        <item x="350"/>
        <item x="202"/>
        <item x="169"/>
        <item x="62"/>
        <item x="185"/>
        <item x="109"/>
        <item x="121"/>
        <item x="235"/>
        <item x="55"/>
        <item x="248"/>
        <item x="25"/>
        <item x="147"/>
        <item x="96"/>
        <item x="64"/>
        <item x="461"/>
        <item x="442"/>
        <item x="82"/>
        <item x="89"/>
        <item x="316"/>
        <item x="29"/>
        <item x="401"/>
        <item x="115"/>
        <item x="155"/>
        <item x="311"/>
        <item x="138"/>
        <item x="400"/>
        <item x="305"/>
        <item x="356"/>
        <item x="239"/>
        <item x="214"/>
        <item x="270"/>
        <item x="278"/>
        <item x="204"/>
        <item x="405"/>
        <item x="149"/>
        <item x="197"/>
        <item x="381"/>
        <item x="229"/>
        <item x="252"/>
        <item x="73"/>
        <item x="6"/>
        <item x="85"/>
        <item x="28"/>
        <item x="344"/>
        <item x="141"/>
        <item x="205"/>
        <item x="283"/>
        <item x="423"/>
        <item x="399"/>
        <item x="385"/>
        <item x="134"/>
        <item x="268"/>
        <item x="422"/>
        <item x="259"/>
        <item x="392"/>
        <item x="173"/>
        <item x="44"/>
        <item x="30"/>
        <item x="280"/>
        <item x="387"/>
        <item x="103"/>
        <item x="114"/>
        <item x="78"/>
        <item x="358"/>
        <item x="363"/>
        <item x="277"/>
        <item x="131"/>
        <item x="403"/>
        <item x="106"/>
        <item x="323"/>
        <item x="390"/>
        <item x="360"/>
        <item x="220"/>
        <item x="262"/>
        <item x="76"/>
        <item x="419"/>
        <item x="331"/>
        <item x="354"/>
        <item x="60"/>
        <item x="297"/>
        <item x="332"/>
        <item x="148"/>
        <item x="339"/>
        <item x="450"/>
        <item x="306"/>
        <item x="219"/>
        <item x="157"/>
        <item x="207"/>
        <item x="424"/>
        <item x="200"/>
        <item x="123"/>
        <item x="187"/>
        <item x="368"/>
        <item x="241"/>
        <item x="198"/>
        <item x="292"/>
        <item x="127"/>
        <item x="299"/>
        <item x="295"/>
        <item x="245"/>
        <item x="8"/>
        <item x="20"/>
        <item x="11"/>
        <item x="402"/>
        <item x="364"/>
        <item x="186"/>
        <item x="457"/>
        <item x="27"/>
        <item x="254"/>
        <item x="301"/>
        <item x="440"/>
        <item x="136"/>
        <item x="40"/>
        <item x="26"/>
        <item x="406"/>
        <item x="14"/>
        <item x="57"/>
        <item x="47"/>
        <item x="111"/>
        <item x="156"/>
        <item x="418"/>
        <item x="333"/>
        <item x="264"/>
        <item x="244"/>
        <item x="337"/>
        <item x="271"/>
        <item x="51"/>
        <item x="230"/>
        <item x="84"/>
        <item x="416"/>
        <item x="296"/>
        <item x="380"/>
        <item x="463"/>
        <item x="234"/>
        <item x="346"/>
        <item x="36"/>
        <item x="142"/>
        <item x="246"/>
        <item x="315"/>
        <item x="240"/>
        <item x="231"/>
        <item x="212"/>
        <item x="180"/>
        <item x="445"/>
        <item x="79"/>
        <item x="452"/>
        <item x="342"/>
        <item x="97"/>
        <item x="291"/>
        <item x="16"/>
        <item x="389"/>
        <item x="210"/>
        <item x="184"/>
        <item x="347"/>
        <item x="304"/>
        <item x="285"/>
        <item x="49"/>
        <item x="192"/>
        <item x="352"/>
        <item x="102"/>
        <item x="213"/>
        <item x="126"/>
        <item x="302"/>
        <item x="451"/>
        <item x="160"/>
        <item x="411"/>
        <item x="362"/>
        <item x="228"/>
        <item x="357"/>
        <item x="112"/>
        <item x="52"/>
        <item x="370"/>
        <item x="251"/>
        <item x="164"/>
        <item x="161"/>
        <item x="394"/>
        <item x="258"/>
        <item x="68"/>
        <item x="417"/>
        <item x="383"/>
        <item x="322"/>
        <item x="193"/>
        <item x="110"/>
        <item x="175"/>
        <item x="21"/>
        <item x="420"/>
        <item x="329"/>
        <item x="128"/>
        <item x="189"/>
        <item x="145"/>
        <item x="43"/>
        <item x="226"/>
        <item x="188"/>
        <item x="456"/>
        <item x="34"/>
        <item x="376"/>
        <item x="56"/>
        <item x="167"/>
        <item x="168"/>
        <item x="250"/>
        <item x="59"/>
        <item x="448"/>
        <item x="319"/>
        <item x="163"/>
        <item x="179"/>
        <item x="438"/>
        <item x="182"/>
        <item x="276"/>
        <item x="191"/>
        <item x="10"/>
        <item x="260"/>
        <item x="446"/>
        <item x="41"/>
        <item x="133"/>
        <item x="208"/>
        <item x="359"/>
        <item x="233"/>
        <item x="430"/>
        <item x="69"/>
        <item x="113"/>
        <item x="130"/>
        <item x="348"/>
        <item x="238"/>
        <item x="434"/>
        <item x="152"/>
        <item x="7"/>
        <item x="77"/>
        <item x="371"/>
        <item x="397"/>
        <item x="117"/>
        <item x="139"/>
        <item x="441"/>
        <item x="99"/>
        <item x="321"/>
        <item x="265"/>
        <item x="340"/>
        <item x="374"/>
        <item x="216"/>
        <item t="default"/>
      </items>
    </pivotField>
    <pivotField showAll="0">
      <items count="4">
        <item x="0"/>
        <item x="1"/>
        <item x="2"/>
        <item t="default"/>
      </items>
    </pivotField>
    <pivotField showAll="0">
      <items count="4">
        <item x="1"/>
        <item x="0"/>
        <item x="2"/>
        <item t="default"/>
      </items>
    </pivotField>
    <pivotField showAll="0">
      <items count="8">
        <item x="6"/>
        <item x="1"/>
        <item x="4"/>
        <item x="0"/>
        <item x="2"/>
        <item x="5"/>
        <item x="3"/>
        <item t="default"/>
      </items>
    </pivotField>
    <pivotField showAll="0">
      <items count="4">
        <item x="2"/>
        <item x="1"/>
        <item x="0"/>
        <item t="default"/>
      </items>
    </pivotField>
    <pivotField axis="axisRow" showAll="0">
      <items count="6">
        <item x="3"/>
        <item x="2"/>
        <item x="4"/>
        <item x="1"/>
        <item x="0"/>
        <item t="default"/>
      </items>
    </pivotField>
    <pivotField numFmtId="44" showAll="0"/>
    <pivotField numFmtId="44" showAll="0"/>
    <pivotField numFmtId="44" showAll="0"/>
    <pivotField showAll="0"/>
    <pivotField showAll="0"/>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h="1" sd="0" x="0"/>
        <item sd="0" x="1"/>
        <item sd="0" x="2"/>
        <item sd="0" x="3"/>
        <item sd="0" x="4"/>
        <item sd="0" x="5"/>
        <item sd="0" x="6"/>
        <item sd="0" x="7"/>
        <item sd="0" x="8"/>
        <item sd="0" x="9"/>
        <item sd="0" x="10"/>
        <item sd="0" x="11"/>
        <item h="1" sd="0" x="12"/>
        <item t="default"/>
      </items>
    </pivotField>
  </pivotFields>
  <rowFields count="1">
    <field x="7"/>
  </rowFields>
  <rowItems count="6">
    <i>
      <x/>
    </i>
    <i>
      <x v="1"/>
    </i>
    <i>
      <x v="2"/>
    </i>
    <i>
      <x v="3"/>
    </i>
    <i>
      <x v="4"/>
    </i>
    <i t="grand">
      <x/>
    </i>
  </rowItems>
  <colItems count="1">
    <i/>
  </colItems>
  <dataFields count="1">
    <dataField name="Count of Ful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7F1773-E060-438B-A7EF-6F5F7723E61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B49" firstHeaderRow="1" firstDataRow="1" firstDataCol="1"/>
  <pivotFields count="21">
    <pivotField dataField="1" showAll="0"/>
    <pivotField showAll="0">
      <items count="4">
        <item x="0"/>
        <item x="2"/>
        <item x="1"/>
        <item t="default"/>
      </items>
    </pivotField>
    <pivotField numFmtId="14" showAll="0">
      <items count="472">
        <item x="22"/>
        <item x="201"/>
        <item x="166"/>
        <item x="105"/>
        <item x="199"/>
        <item x="366"/>
        <item x="232"/>
        <item x="460"/>
        <item x="170"/>
        <item x="447"/>
        <item x="351"/>
        <item x="104"/>
        <item x="328"/>
        <item x="449"/>
        <item x="396"/>
        <item x="432"/>
        <item x="225"/>
        <item x="267"/>
        <item x="135"/>
        <item x="465"/>
        <item x="4"/>
        <item x="93"/>
        <item x="24"/>
        <item x="101"/>
        <item x="90"/>
        <item x="466"/>
        <item x="144"/>
        <item x="269"/>
        <item x="45"/>
        <item x="107"/>
        <item x="137"/>
        <item x="409"/>
        <item x="443"/>
        <item x="146"/>
        <item x="50"/>
        <item x="404"/>
        <item x="355"/>
        <item x="58"/>
        <item x="388"/>
        <item x="100"/>
        <item x="153"/>
        <item x="375"/>
        <item x="249"/>
        <item x="70"/>
        <item x="159"/>
        <item x="458"/>
        <item x="437"/>
        <item x="206"/>
        <item x="32"/>
        <item x="384"/>
        <item x="330"/>
        <item x="151"/>
        <item x="81"/>
        <item x="218"/>
        <item x="325"/>
        <item x="172"/>
        <item x="377"/>
        <item x="431"/>
        <item x="425"/>
        <item x="365"/>
        <item x="382"/>
        <item x="435"/>
        <item x="119"/>
        <item x="455"/>
        <item x="313"/>
        <item x="410"/>
        <item x="367"/>
        <item x="412"/>
        <item x="253"/>
        <item x="263"/>
        <item x="53"/>
        <item x="124"/>
        <item x="309"/>
        <item x="1"/>
        <item x="336"/>
        <item x="80"/>
        <item x="236"/>
        <item x="398"/>
        <item x="222"/>
        <item x="444"/>
        <item x="42"/>
        <item x="288"/>
        <item x="227"/>
        <item x="66"/>
        <item x="37"/>
        <item x="326"/>
        <item x="327"/>
        <item x="221"/>
        <item x="165"/>
        <item x="203"/>
        <item x="23"/>
        <item x="317"/>
        <item x="17"/>
        <item x="298"/>
        <item x="272"/>
        <item x="261"/>
        <item x="181"/>
        <item x="154"/>
        <item x="343"/>
        <item x="467"/>
        <item x="237"/>
        <item x="118"/>
        <item x="395"/>
        <item x="300"/>
        <item x="290"/>
        <item x="256"/>
        <item x="162"/>
        <item x="38"/>
        <item x="286"/>
        <item x="464"/>
        <item x="2"/>
        <item x="320"/>
        <item x="334"/>
        <item x="324"/>
        <item x="196"/>
        <item x="61"/>
        <item x="308"/>
        <item x="353"/>
        <item x="35"/>
        <item x="421"/>
        <item x="335"/>
        <item x="223"/>
        <item x="408"/>
        <item x="469"/>
        <item x="74"/>
        <item x="281"/>
        <item x="120"/>
        <item x="217"/>
        <item x="83"/>
        <item x="459"/>
        <item x="289"/>
        <item x="414"/>
        <item x="372"/>
        <item x="86"/>
        <item x="242"/>
        <item x="15"/>
        <item x="429"/>
        <item x="65"/>
        <item x="215"/>
        <item x="18"/>
        <item x="92"/>
        <item x="12"/>
        <item x="195"/>
        <item x="116"/>
        <item x="468"/>
        <item x="433"/>
        <item x="303"/>
        <item x="391"/>
        <item x="88"/>
        <item x="67"/>
        <item x="143"/>
        <item x="75"/>
        <item x="318"/>
        <item x="415"/>
        <item x="310"/>
        <item x="39"/>
        <item x="150"/>
        <item x="129"/>
        <item x="287"/>
        <item x="312"/>
        <item x="386"/>
        <item x="369"/>
        <item x="48"/>
        <item x="407"/>
        <item x="98"/>
        <item x="209"/>
        <item x="294"/>
        <item x="171"/>
        <item x="194"/>
        <item x="54"/>
        <item x="426"/>
        <item x="361"/>
        <item x="427"/>
        <item x="183"/>
        <item x="91"/>
        <item x="345"/>
        <item x="243"/>
        <item x="140"/>
        <item x="279"/>
        <item x="453"/>
        <item x="436"/>
        <item x="282"/>
        <item x="94"/>
        <item x="273"/>
        <item x="413"/>
        <item x="257"/>
        <item x="46"/>
        <item x="125"/>
        <item x="174"/>
        <item x="5"/>
        <item x="177"/>
        <item x="72"/>
        <item x="379"/>
        <item x="19"/>
        <item x="293"/>
        <item x="349"/>
        <item x="307"/>
        <item x="462"/>
        <item x="9"/>
        <item x="470"/>
        <item x="255"/>
        <item x="33"/>
        <item x="266"/>
        <item x="176"/>
        <item x="31"/>
        <item x="0"/>
        <item x="63"/>
        <item x="3"/>
        <item x="338"/>
        <item x="132"/>
        <item x="341"/>
        <item x="284"/>
        <item x="428"/>
        <item x="190"/>
        <item x="275"/>
        <item x="247"/>
        <item x="108"/>
        <item x="178"/>
        <item x="314"/>
        <item x="393"/>
        <item x="373"/>
        <item x="224"/>
        <item x="454"/>
        <item x="13"/>
        <item x="378"/>
        <item x="439"/>
        <item x="122"/>
        <item x="274"/>
        <item x="95"/>
        <item x="87"/>
        <item x="71"/>
        <item x="158"/>
        <item x="211"/>
        <item x="350"/>
        <item x="202"/>
        <item x="169"/>
        <item x="62"/>
        <item x="185"/>
        <item x="109"/>
        <item x="121"/>
        <item x="235"/>
        <item x="55"/>
        <item x="248"/>
        <item x="25"/>
        <item x="147"/>
        <item x="96"/>
        <item x="64"/>
        <item x="461"/>
        <item x="442"/>
        <item x="82"/>
        <item x="89"/>
        <item x="316"/>
        <item x="29"/>
        <item x="401"/>
        <item x="115"/>
        <item x="155"/>
        <item x="311"/>
        <item x="138"/>
        <item x="400"/>
        <item x="305"/>
        <item x="356"/>
        <item x="239"/>
        <item x="214"/>
        <item x="270"/>
        <item x="278"/>
        <item x="204"/>
        <item x="405"/>
        <item x="149"/>
        <item x="197"/>
        <item x="381"/>
        <item x="229"/>
        <item x="252"/>
        <item x="73"/>
        <item x="6"/>
        <item x="85"/>
        <item x="28"/>
        <item x="344"/>
        <item x="141"/>
        <item x="205"/>
        <item x="283"/>
        <item x="423"/>
        <item x="399"/>
        <item x="385"/>
        <item x="134"/>
        <item x="268"/>
        <item x="422"/>
        <item x="259"/>
        <item x="392"/>
        <item x="173"/>
        <item x="44"/>
        <item x="30"/>
        <item x="280"/>
        <item x="387"/>
        <item x="103"/>
        <item x="114"/>
        <item x="78"/>
        <item x="358"/>
        <item x="363"/>
        <item x="277"/>
        <item x="131"/>
        <item x="403"/>
        <item x="106"/>
        <item x="323"/>
        <item x="390"/>
        <item x="360"/>
        <item x="220"/>
        <item x="262"/>
        <item x="76"/>
        <item x="419"/>
        <item x="331"/>
        <item x="354"/>
        <item x="60"/>
        <item x="297"/>
        <item x="332"/>
        <item x="148"/>
        <item x="339"/>
        <item x="450"/>
        <item x="306"/>
        <item x="219"/>
        <item x="157"/>
        <item x="207"/>
        <item x="424"/>
        <item x="200"/>
        <item x="123"/>
        <item x="187"/>
        <item x="368"/>
        <item x="241"/>
        <item x="198"/>
        <item x="292"/>
        <item x="127"/>
        <item x="299"/>
        <item x="295"/>
        <item x="245"/>
        <item x="8"/>
        <item x="20"/>
        <item x="11"/>
        <item x="402"/>
        <item x="364"/>
        <item x="186"/>
        <item x="457"/>
        <item x="27"/>
        <item x="254"/>
        <item x="301"/>
        <item x="440"/>
        <item x="136"/>
        <item x="40"/>
        <item x="26"/>
        <item x="406"/>
        <item x="14"/>
        <item x="57"/>
        <item x="47"/>
        <item x="111"/>
        <item x="156"/>
        <item x="418"/>
        <item x="333"/>
        <item x="264"/>
        <item x="244"/>
        <item x="337"/>
        <item x="271"/>
        <item x="51"/>
        <item x="230"/>
        <item x="84"/>
        <item x="416"/>
        <item x="296"/>
        <item x="380"/>
        <item x="463"/>
        <item x="234"/>
        <item x="346"/>
        <item x="36"/>
        <item x="142"/>
        <item x="246"/>
        <item x="315"/>
        <item x="240"/>
        <item x="231"/>
        <item x="212"/>
        <item x="180"/>
        <item x="445"/>
        <item x="79"/>
        <item x="452"/>
        <item x="342"/>
        <item x="97"/>
        <item x="291"/>
        <item x="16"/>
        <item x="389"/>
        <item x="210"/>
        <item x="184"/>
        <item x="347"/>
        <item x="304"/>
        <item x="285"/>
        <item x="49"/>
        <item x="192"/>
        <item x="352"/>
        <item x="102"/>
        <item x="213"/>
        <item x="126"/>
        <item x="302"/>
        <item x="451"/>
        <item x="160"/>
        <item x="411"/>
        <item x="362"/>
        <item x="228"/>
        <item x="357"/>
        <item x="112"/>
        <item x="52"/>
        <item x="370"/>
        <item x="251"/>
        <item x="164"/>
        <item x="161"/>
        <item x="394"/>
        <item x="258"/>
        <item x="68"/>
        <item x="417"/>
        <item x="383"/>
        <item x="322"/>
        <item x="193"/>
        <item x="110"/>
        <item x="175"/>
        <item x="21"/>
        <item x="420"/>
        <item x="329"/>
        <item x="128"/>
        <item x="189"/>
        <item x="145"/>
        <item x="43"/>
        <item x="226"/>
        <item x="188"/>
        <item x="456"/>
        <item x="34"/>
        <item x="376"/>
        <item x="56"/>
        <item x="167"/>
        <item x="168"/>
        <item x="250"/>
        <item x="59"/>
        <item x="448"/>
        <item x="319"/>
        <item x="163"/>
        <item x="179"/>
        <item x="438"/>
        <item x="182"/>
        <item x="276"/>
        <item x="191"/>
        <item x="10"/>
        <item x="260"/>
        <item x="446"/>
        <item x="41"/>
        <item x="133"/>
        <item x="208"/>
        <item x="359"/>
        <item x="233"/>
        <item x="430"/>
        <item x="69"/>
        <item x="113"/>
        <item x="130"/>
        <item x="348"/>
        <item x="238"/>
        <item x="434"/>
        <item x="152"/>
        <item x="7"/>
        <item x="77"/>
        <item x="371"/>
        <item x="397"/>
        <item x="117"/>
        <item x="139"/>
        <item x="441"/>
        <item x="99"/>
        <item x="321"/>
        <item x="265"/>
        <item x="340"/>
        <item x="374"/>
        <item x="216"/>
        <item t="default"/>
      </items>
    </pivotField>
    <pivotField showAll="0">
      <items count="4">
        <item x="0"/>
        <item x="1"/>
        <item x="2"/>
        <item t="default"/>
      </items>
    </pivotField>
    <pivotField showAll="0">
      <items count="4">
        <item x="1"/>
        <item x="0"/>
        <item x="2"/>
        <item t="default"/>
      </items>
    </pivotField>
    <pivotField axis="axisRow" showAll="0">
      <items count="8">
        <item x="6"/>
        <item x="1"/>
        <item x="4"/>
        <item x="0"/>
        <item x="2"/>
        <item x="5"/>
        <item x="3"/>
        <item t="default"/>
      </items>
    </pivotField>
    <pivotField showAll="0">
      <items count="4">
        <item x="2"/>
        <item x="1"/>
        <item x="0"/>
        <item t="default"/>
      </items>
    </pivotField>
    <pivotField showAll="0">
      <items count="6">
        <item x="3"/>
        <item x="2"/>
        <item x="4"/>
        <item x="1"/>
        <item x="0"/>
        <item t="default"/>
      </items>
    </pivotField>
    <pivotField numFmtId="44" showAll="0"/>
    <pivotField numFmtId="44" showAll="0"/>
    <pivotField numFmtId="44" showAll="0"/>
    <pivotField showAll="0"/>
    <pivotField showAll="0"/>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h="1" sd="0" x="0"/>
        <item sd="0" x="1"/>
        <item sd="0" x="2"/>
        <item sd="0" x="3"/>
        <item sd="0" x="4"/>
        <item sd="0" x="5"/>
        <item sd="0" x="6"/>
        <item sd="0" x="7"/>
        <item sd="0" x="8"/>
        <item sd="0" x="9"/>
        <item sd="0" x="10"/>
        <item sd="0" x="11"/>
        <item h="1" sd="0" x="12"/>
        <item t="default"/>
      </items>
    </pivotField>
  </pivotFields>
  <rowFields count="1">
    <field x="5"/>
  </rowFields>
  <rowItems count="8">
    <i>
      <x/>
    </i>
    <i>
      <x v="1"/>
    </i>
    <i>
      <x v="2"/>
    </i>
    <i>
      <x v="3"/>
    </i>
    <i>
      <x v="4"/>
    </i>
    <i>
      <x v="5"/>
    </i>
    <i>
      <x v="6"/>
    </i>
    <i t="grand">
      <x/>
    </i>
  </rowItems>
  <colItems count="1">
    <i/>
  </colItems>
  <dataFields count="1">
    <dataField name="Count of Ful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8AF62E-40E6-4C82-8730-3C421082F0C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D67" firstHeaderRow="0" firstDataRow="1" firstDataCol="1"/>
  <pivotFields count="21">
    <pivotField showAll="0"/>
    <pivotField showAll="0">
      <items count="4">
        <item x="0"/>
        <item x="2"/>
        <item x="1"/>
        <item t="default"/>
      </items>
    </pivotField>
    <pivotField numFmtId="14" showAll="0">
      <items count="472">
        <item x="22"/>
        <item x="201"/>
        <item x="166"/>
        <item x="105"/>
        <item x="199"/>
        <item x="366"/>
        <item x="232"/>
        <item x="460"/>
        <item x="170"/>
        <item x="447"/>
        <item x="351"/>
        <item x="104"/>
        <item x="328"/>
        <item x="449"/>
        <item x="396"/>
        <item x="432"/>
        <item x="225"/>
        <item x="267"/>
        <item x="135"/>
        <item x="465"/>
        <item x="4"/>
        <item x="93"/>
        <item x="24"/>
        <item x="101"/>
        <item x="90"/>
        <item x="466"/>
        <item x="144"/>
        <item x="269"/>
        <item x="45"/>
        <item x="107"/>
        <item x="137"/>
        <item x="409"/>
        <item x="443"/>
        <item x="146"/>
        <item x="50"/>
        <item x="404"/>
        <item x="355"/>
        <item x="58"/>
        <item x="388"/>
        <item x="100"/>
        <item x="153"/>
        <item x="375"/>
        <item x="249"/>
        <item x="70"/>
        <item x="159"/>
        <item x="458"/>
        <item x="437"/>
        <item x="206"/>
        <item x="32"/>
        <item x="384"/>
        <item x="330"/>
        <item x="151"/>
        <item x="81"/>
        <item x="218"/>
        <item x="325"/>
        <item x="172"/>
        <item x="377"/>
        <item x="431"/>
        <item x="425"/>
        <item x="365"/>
        <item x="382"/>
        <item x="435"/>
        <item x="119"/>
        <item x="455"/>
        <item x="313"/>
        <item x="410"/>
        <item x="367"/>
        <item x="412"/>
        <item x="253"/>
        <item x="263"/>
        <item x="53"/>
        <item x="124"/>
        <item x="309"/>
        <item x="1"/>
        <item x="336"/>
        <item x="80"/>
        <item x="236"/>
        <item x="398"/>
        <item x="222"/>
        <item x="444"/>
        <item x="42"/>
        <item x="288"/>
        <item x="227"/>
        <item x="66"/>
        <item x="37"/>
        <item x="326"/>
        <item x="327"/>
        <item x="221"/>
        <item x="165"/>
        <item x="203"/>
        <item x="23"/>
        <item x="317"/>
        <item x="17"/>
        <item x="298"/>
        <item x="272"/>
        <item x="261"/>
        <item x="181"/>
        <item x="154"/>
        <item x="343"/>
        <item x="467"/>
        <item x="237"/>
        <item x="118"/>
        <item x="395"/>
        <item x="300"/>
        <item x="290"/>
        <item x="256"/>
        <item x="162"/>
        <item x="38"/>
        <item x="286"/>
        <item x="464"/>
        <item x="2"/>
        <item x="320"/>
        <item x="334"/>
        <item x="324"/>
        <item x="196"/>
        <item x="61"/>
        <item x="308"/>
        <item x="353"/>
        <item x="35"/>
        <item x="421"/>
        <item x="335"/>
        <item x="223"/>
        <item x="408"/>
        <item x="469"/>
        <item x="74"/>
        <item x="281"/>
        <item x="120"/>
        <item x="217"/>
        <item x="83"/>
        <item x="459"/>
        <item x="289"/>
        <item x="414"/>
        <item x="372"/>
        <item x="86"/>
        <item x="242"/>
        <item x="15"/>
        <item x="429"/>
        <item x="65"/>
        <item x="215"/>
        <item x="18"/>
        <item x="92"/>
        <item x="12"/>
        <item x="195"/>
        <item x="116"/>
        <item x="468"/>
        <item x="433"/>
        <item x="303"/>
        <item x="391"/>
        <item x="88"/>
        <item x="67"/>
        <item x="143"/>
        <item x="75"/>
        <item x="318"/>
        <item x="415"/>
        <item x="310"/>
        <item x="39"/>
        <item x="150"/>
        <item x="129"/>
        <item x="287"/>
        <item x="312"/>
        <item x="386"/>
        <item x="369"/>
        <item x="48"/>
        <item x="407"/>
        <item x="98"/>
        <item x="209"/>
        <item x="294"/>
        <item x="171"/>
        <item x="194"/>
        <item x="54"/>
        <item x="426"/>
        <item x="361"/>
        <item x="427"/>
        <item x="183"/>
        <item x="91"/>
        <item x="345"/>
        <item x="243"/>
        <item x="140"/>
        <item x="279"/>
        <item x="453"/>
        <item x="436"/>
        <item x="282"/>
        <item x="94"/>
        <item x="273"/>
        <item x="413"/>
        <item x="257"/>
        <item x="46"/>
        <item x="125"/>
        <item x="174"/>
        <item x="5"/>
        <item x="177"/>
        <item x="72"/>
        <item x="379"/>
        <item x="19"/>
        <item x="293"/>
        <item x="349"/>
        <item x="307"/>
        <item x="462"/>
        <item x="9"/>
        <item x="470"/>
        <item x="255"/>
        <item x="33"/>
        <item x="266"/>
        <item x="176"/>
        <item x="31"/>
        <item x="0"/>
        <item x="63"/>
        <item x="3"/>
        <item x="338"/>
        <item x="132"/>
        <item x="341"/>
        <item x="284"/>
        <item x="428"/>
        <item x="190"/>
        <item x="275"/>
        <item x="247"/>
        <item x="108"/>
        <item x="178"/>
        <item x="314"/>
        <item x="393"/>
        <item x="373"/>
        <item x="224"/>
        <item x="454"/>
        <item x="13"/>
        <item x="378"/>
        <item x="439"/>
        <item x="122"/>
        <item x="274"/>
        <item x="95"/>
        <item x="87"/>
        <item x="71"/>
        <item x="158"/>
        <item x="211"/>
        <item x="350"/>
        <item x="202"/>
        <item x="169"/>
        <item x="62"/>
        <item x="185"/>
        <item x="109"/>
        <item x="121"/>
        <item x="235"/>
        <item x="55"/>
        <item x="248"/>
        <item x="25"/>
        <item x="147"/>
        <item x="96"/>
        <item x="64"/>
        <item x="461"/>
        <item x="442"/>
        <item x="82"/>
        <item x="89"/>
        <item x="316"/>
        <item x="29"/>
        <item x="401"/>
        <item x="115"/>
        <item x="155"/>
        <item x="311"/>
        <item x="138"/>
        <item x="400"/>
        <item x="305"/>
        <item x="356"/>
        <item x="239"/>
        <item x="214"/>
        <item x="270"/>
        <item x="278"/>
        <item x="204"/>
        <item x="405"/>
        <item x="149"/>
        <item x="197"/>
        <item x="381"/>
        <item x="229"/>
        <item x="252"/>
        <item x="73"/>
        <item x="6"/>
        <item x="85"/>
        <item x="28"/>
        <item x="344"/>
        <item x="141"/>
        <item x="205"/>
        <item x="283"/>
        <item x="423"/>
        <item x="399"/>
        <item x="385"/>
        <item x="134"/>
        <item x="268"/>
        <item x="422"/>
        <item x="259"/>
        <item x="392"/>
        <item x="173"/>
        <item x="44"/>
        <item x="30"/>
        <item x="280"/>
        <item x="387"/>
        <item x="103"/>
        <item x="114"/>
        <item x="78"/>
        <item x="358"/>
        <item x="363"/>
        <item x="277"/>
        <item x="131"/>
        <item x="403"/>
        <item x="106"/>
        <item x="323"/>
        <item x="390"/>
        <item x="360"/>
        <item x="220"/>
        <item x="262"/>
        <item x="76"/>
        <item x="419"/>
        <item x="331"/>
        <item x="354"/>
        <item x="60"/>
        <item x="297"/>
        <item x="332"/>
        <item x="148"/>
        <item x="339"/>
        <item x="450"/>
        <item x="306"/>
        <item x="219"/>
        <item x="157"/>
        <item x="207"/>
        <item x="424"/>
        <item x="200"/>
        <item x="123"/>
        <item x="187"/>
        <item x="368"/>
        <item x="241"/>
        <item x="198"/>
        <item x="292"/>
        <item x="127"/>
        <item x="299"/>
        <item x="295"/>
        <item x="245"/>
        <item x="8"/>
        <item x="20"/>
        <item x="11"/>
        <item x="402"/>
        <item x="364"/>
        <item x="186"/>
        <item x="457"/>
        <item x="27"/>
        <item x="254"/>
        <item x="301"/>
        <item x="440"/>
        <item x="136"/>
        <item x="40"/>
        <item x="26"/>
        <item x="406"/>
        <item x="14"/>
        <item x="57"/>
        <item x="47"/>
        <item x="111"/>
        <item x="156"/>
        <item x="418"/>
        <item x="333"/>
        <item x="264"/>
        <item x="244"/>
        <item x="337"/>
        <item x="271"/>
        <item x="51"/>
        <item x="230"/>
        <item x="84"/>
        <item x="416"/>
        <item x="296"/>
        <item x="380"/>
        <item x="463"/>
        <item x="234"/>
        <item x="346"/>
        <item x="36"/>
        <item x="142"/>
        <item x="246"/>
        <item x="315"/>
        <item x="240"/>
        <item x="231"/>
        <item x="212"/>
        <item x="180"/>
        <item x="445"/>
        <item x="79"/>
        <item x="452"/>
        <item x="342"/>
        <item x="97"/>
        <item x="291"/>
        <item x="16"/>
        <item x="389"/>
        <item x="210"/>
        <item x="184"/>
        <item x="347"/>
        <item x="304"/>
        <item x="285"/>
        <item x="49"/>
        <item x="192"/>
        <item x="352"/>
        <item x="102"/>
        <item x="213"/>
        <item x="126"/>
        <item x="302"/>
        <item x="451"/>
        <item x="160"/>
        <item x="411"/>
        <item x="362"/>
        <item x="228"/>
        <item x="357"/>
        <item x="112"/>
        <item x="52"/>
        <item x="370"/>
        <item x="251"/>
        <item x="164"/>
        <item x="161"/>
        <item x="394"/>
        <item x="258"/>
        <item x="68"/>
        <item x="417"/>
        <item x="383"/>
        <item x="322"/>
        <item x="193"/>
        <item x="110"/>
        <item x="175"/>
        <item x="21"/>
        <item x="420"/>
        <item x="329"/>
        <item x="128"/>
        <item x="189"/>
        <item x="145"/>
        <item x="43"/>
        <item x="226"/>
        <item x="188"/>
        <item x="456"/>
        <item x="34"/>
        <item x="376"/>
        <item x="56"/>
        <item x="167"/>
        <item x="168"/>
        <item x="250"/>
        <item x="59"/>
        <item x="448"/>
        <item x="319"/>
        <item x="163"/>
        <item x="179"/>
        <item x="438"/>
        <item x="182"/>
        <item x="276"/>
        <item x="191"/>
        <item x="10"/>
        <item x="260"/>
        <item x="446"/>
        <item x="41"/>
        <item x="133"/>
        <item x="208"/>
        <item x="359"/>
        <item x="233"/>
        <item x="430"/>
        <item x="69"/>
        <item x="113"/>
        <item x="130"/>
        <item x="348"/>
        <item x="238"/>
        <item x="434"/>
        <item x="152"/>
        <item x="7"/>
        <item x="77"/>
        <item x="371"/>
        <item x="397"/>
        <item x="117"/>
        <item x="139"/>
        <item x="441"/>
        <item x="99"/>
        <item x="321"/>
        <item x="265"/>
        <item x="340"/>
        <item x="374"/>
        <item x="216"/>
        <item t="default"/>
      </items>
    </pivotField>
    <pivotField showAll="0">
      <items count="4">
        <item x="0"/>
        <item x="1"/>
        <item x="2"/>
        <item t="default"/>
      </items>
    </pivotField>
    <pivotField showAll="0">
      <items count="4">
        <item x="1"/>
        <item x="0"/>
        <item x="2"/>
        <item t="default"/>
      </items>
    </pivotField>
    <pivotField axis="axisRow" showAll="0">
      <items count="8">
        <item x="6"/>
        <item x="1"/>
        <item x="4"/>
        <item x="0"/>
        <item x="2"/>
        <item x="5"/>
        <item x="3"/>
        <item t="default"/>
      </items>
    </pivotField>
    <pivotField showAll="0">
      <items count="4">
        <item x="2"/>
        <item x="1"/>
        <item x="0"/>
        <item t="default"/>
      </items>
    </pivotField>
    <pivotField showAll="0">
      <items count="6">
        <item x="3"/>
        <item x="2"/>
        <item x="4"/>
        <item x="1"/>
        <item x="0"/>
        <item t="default"/>
      </items>
    </pivotField>
    <pivotField dataField="1" numFmtId="44" showAll="0"/>
    <pivotField dataField="1" numFmtId="44" showAll="0"/>
    <pivotField dataField="1" numFmtId="44" showAll="0"/>
    <pivotField showAll="0"/>
    <pivotField showAll="0"/>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h="1" sd="0" x="0"/>
        <item sd="0" x="1"/>
        <item sd="0" x="2"/>
        <item sd="0" x="3"/>
        <item sd="0" x="4"/>
        <item sd="0" x="5"/>
        <item sd="0" x="6"/>
        <item sd="0" x="7"/>
        <item sd="0" x="8"/>
        <item sd="0" x="9"/>
        <item sd="0" x="10"/>
        <item sd="0" x="11"/>
        <item h="1" sd="0" x="12"/>
        <item t="default"/>
      </items>
    </pivotField>
  </pivotFields>
  <rowFields count="1">
    <field x="5"/>
  </rowFields>
  <rowItems count="8">
    <i>
      <x/>
    </i>
    <i>
      <x v="1"/>
    </i>
    <i>
      <x v="2"/>
    </i>
    <i>
      <x v="3"/>
    </i>
    <i>
      <x v="4"/>
    </i>
    <i>
      <x v="5"/>
    </i>
    <i>
      <x v="6"/>
    </i>
    <i t="grand">
      <x/>
    </i>
  </rowItems>
  <colFields count="1">
    <field x="-2"/>
  </colFields>
  <colItems count="3">
    <i>
      <x/>
    </i>
    <i i="1">
      <x v="1"/>
    </i>
    <i i="2">
      <x v="2"/>
    </i>
  </colItems>
  <dataFields count="3">
    <dataField name="Sum of Salary" fld="8" baseField="0" baseItem="0"/>
    <dataField name="Sum of Bonus" fld="9" baseField="0" baseItem="0"/>
    <dataField name="Sum of Over time" fld="10"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6B84FF-53BE-4FC0-9C93-3105EA390D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B33" firstHeaderRow="1" firstDataRow="1" firstDataCol="1"/>
  <pivotFields count="21">
    <pivotField dataField="1" showAll="0"/>
    <pivotField showAll="0">
      <items count="4">
        <item x="0"/>
        <item x="2"/>
        <item x="1"/>
        <item t="default"/>
      </items>
    </pivotField>
    <pivotField numFmtId="14" showAll="0">
      <items count="472">
        <item x="22"/>
        <item x="201"/>
        <item x="166"/>
        <item x="105"/>
        <item x="199"/>
        <item x="366"/>
        <item x="232"/>
        <item x="460"/>
        <item x="170"/>
        <item x="447"/>
        <item x="351"/>
        <item x="104"/>
        <item x="328"/>
        <item x="449"/>
        <item x="396"/>
        <item x="432"/>
        <item x="225"/>
        <item x="267"/>
        <item x="135"/>
        <item x="465"/>
        <item x="4"/>
        <item x="93"/>
        <item x="24"/>
        <item x="101"/>
        <item x="90"/>
        <item x="466"/>
        <item x="144"/>
        <item x="269"/>
        <item x="45"/>
        <item x="107"/>
        <item x="137"/>
        <item x="409"/>
        <item x="443"/>
        <item x="146"/>
        <item x="50"/>
        <item x="404"/>
        <item x="355"/>
        <item x="58"/>
        <item x="388"/>
        <item x="100"/>
        <item x="153"/>
        <item x="375"/>
        <item x="249"/>
        <item x="70"/>
        <item x="159"/>
        <item x="458"/>
        <item x="437"/>
        <item x="206"/>
        <item x="32"/>
        <item x="384"/>
        <item x="330"/>
        <item x="151"/>
        <item x="81"/>
        <item x="218"/>
        <item x="325"/>
        <item x="172"/>
        <item x="377"/>
        <item x="431"/>
        <item x="425"/>
        <item x="365"/>
        <item x="382"/>
        <item x="435"/>
        <item x="119"/>
        <item x="455"/>
        <item x="313"/>
        <item x="410"/>
        <item x="367"/>
        <item x="412"/>
        <item x="253"/>
        <item x="263"/>
        <item x="53"/>
        <item x="124"/>
        <item x="309"/>
        <item x="1"/>
        <item x="336"/>
        <item x="80"/>
        <item x="236"/>
        <item x="398"/>
        <item x="222"/>
        <item x="444"/>
        <item x="42"/>
        <item x="288"/>
        <item x="227"/>
        <item x="66"/>
        <item x="37"/>
        <item x="326"/>
        <item x="327"/>
        <item x="221"/>
        <item x="165"/>
        <item x="203"/>
        <item x="23"/>
        <item x="317"/>
        <item x="17"/>
        <item x="298"/>
        <item x="272"/>
        <item x="261"/>
        <item x="181"/>
        <item x="154"/>
        <item x="343"/>
        <item x="467"/>
        <item x="237"/>
        <item x="118"/>
        <item x="395"/>
        <item x="300"/>
        <item x="290"/>
        <item x="256"/>
        <item x="162"/>
        <item x="38"/>
        <item x="286"/>
        <item x="464"/>
        <item x="2"/>
        <item x="320"/>
        <item x="334"/>
        <item x="324"/>
        <item x="196"/>
        <item x="61"/>
        <item x="308"/>
        <item x="353"/>
        <item x="35"/>
        <item x="421"/>
        <item x="335"/>
        <item x="223"/>
        <item x="408"/>
        <item x="469"/>
        <item x="74"/>
        <item x="281"/>
        <item x="120"/>
        <item x="217"/>
        <item x="83"/>
        <item x="459"/>
        <item x="289"/>
        <item x="414"/>
        <item x="372"/>
        <item x="86"/>
        <item x="242"/>
        <item x="15"/>
        <item x="429"/>
        <item x="65"/>
        <item x="215"/>
        <item x="18"/>
        <item x="92"/>
        <item x="12"/>
        <item x="195"/>
        <item x="116"/>
        <item x="468"/>
        <item x="433"/>
        <item x="303"/>
        <item x="391"/>
        <item x="88"/>
        <item x="67"/>
        <item x="143"/>
        <item x="75"/>
        <item x="318"/>
        <item x="415"/>
        <item x="310"/>
        <item x="39"/>
        <item x="150"/>
        <item x="129"/>
        <item x="287"/>
        <item x="312"/>
        <item x="386"/>
        <item x="369"/>
        <item x="48"/>
        <item x="407"/>
        <item x="98"/>
        <item x="209"/>
        <item x="294"/>
        <item x="171"/>
        <item x="194"/>
        <item x="54"/>
        <item x="426"/>
        <item x="361"/>
        <item x="427"/>
        <item x="183"/>
        <item x="91"/>
        <item x="345"/>
        <item x="243"/>
        <item x="140"/>
        <item x="279"/>
        <item x="453"/>
        <item x="436"/>
        <item x="282"/>
        <item x="94"/>
        <item x="273"/>
        <item x="413"/>
        <item x="257"/>
        <item x="46"/>
        <item x="125"/>
        <item x="174"/>
        <item x="5"/>
        <item x="177"/>
        <item x="72"/>
        <item x="379"/>
        <item x="19"/>
        <item x="293"/>
        <item x="349"/>
        <item x="307"/>
        <item x="462"/>
        <item x="9"/>
        <item x="470"/>
        <item x="255"/>
        <item x="33"/>
        <item x="266"/>
        <item x="176"/>
        <item x="31"/>
        <item x="0"/>
        <item x="63"/>
        <item x="3"/>
        <item x="338"/>
        <item x="132"/>
        <item x="341"/>
        <item x="284"/>
        <item x="428"/>
        <item x="190"/>
        <item x="275"/>
        <item x="247"/>
        <item x="108"/>
        <item x="178"/>
        <item x="314"/>
        <item x="393"/>
        <item x="373"/>
        <item x="224"/>
        <item x="454"/>
        <item x="13"/>
        <item x="378"/>
        <item x="439"/>
        <item x="122"/>
        <item x="274"/>
        <item x="95"/>
        <item x="87"/>
        <item x="71"/>
        <item x="158"/>
        <item x="211"/>
        <item x="350"/>
        <item x="202"/>
        <item x="169"/>
        <item x="62"/>
        <item x="185"/>
        <item x="109"/>
        <item x="121"/>
        <item x="235"/>
        <item x="55"/>
        <item x="248"/>
        <item x="25"/>
        <item x="147"/>
        <item x="96"/>
        <item x="64"/>
        <item x="461"/>
        <item x="442"/>
        <item x="82"/>
        <item x="89"/>
        <item x="316"/>
        <item x="29"/>
        <item x="401"/>
        <item x="115"/>
        <item x="155"/>
        <item x="311"/>
        <item x="138"/>
        <item x="400"/>
        <item x="305"/>
        <item x="356"/>
        <item x="239"/>
        <item x="214"/>
        <item x="270"/>
        <item x="278"/>
        <item x="204"/>
        <item x="405"/>
        <item x="149"/>
        <item x="197"/>
        <item x="381"/>
        <item x="229"/>
        <item x="252"/>
        <item x="73"/>
        <item x="6"/>
        <item x="85"/>
        <item x="28"/>
        <item x="344"/>
        <item x="141"/>
        <item x="205"/>
        <item x="283"/>
        <item x="423"/>
        <item x="399"/>
        <item x="385"/>
        <item x="134"/>
        <item x="268"/>
        <item x="422"/>
        <item x="259"/>
        <item x="392"/>
        <item x="173"/>
        <item x="44"/>
        <item x="30"/>
        <item x="280"/>
        <item x="387"/>
        <item x="103"/>
        <item x="114"/>
        <item x="78"/>
        <item x="358"/>
        <item x="363"/>
        <item x="277"/>
        <item x="131"/>
        <item x="403"/>
        <item x="106"/>
        <item x="323"/>
        <item x="390"/>
        <item x="360"/>
        <item x="220"/>
        <item x="262"/>
        <item x="76"/>
        <item x="419"/>
        <item x="331"/>
        <item x="354"/>
        <item x="60"/>
        <item x="297"/>
        <item x="332"/>
        <item x="148"/>
        <item x="339"/>
        <item x="450"/>
        <item x="306"/>
        <item x="219"/>
        <item x="157"/>
        <item x="207"/>
        <item x="424"/>
        <item x="200"/>
        <item x="123"/>
        <item x="187"/>
        <item x="368"/>
        <item x="241"/>
        <item x="198"/>
        <item x="292"/>
        <item x="127"/>
        <item x="299"/>
        <item x="295"/>
        <item x="245"/>
        <item x="8"/>
        <item x="20"/>
        <item x="11"/>
        <item x="402"/>
        <item x="364"/>
        <item x="186"/>
        <item x="457"/>
        <item x="27"/>
        <item x="254"/>
        <item x="301"/>
        <item x="440"/>
        <item x="136"/>
        <item x="40"/>
        <item x="26"/>
        <item x="406"/>
        <item x="14"/>
        <item x="57"/>
        <item x="47"/>
        <item x="111"/>
        <item x="156"/>
        <item x="418"/>
        <item x="333"/>
        <item x="264"/>
        <item x="244"/>
        <item x="337"/>
        <item x="271"/>
        <item x="51"/>
        <item x="230"/>
        <item x="84"/>
        <item x="416"/>
        <item x="296"/>
        <item x="380"/>
        <item x="463"/>
        <item x="234"/>
        <item x="346"/>
        <item x="36"/>
        <item x="142"/>
        <item x="246"/>
        <item x="315"/>
        <item x="240"/>
        <item x="231"/>
        <item x="212"/>
        <item x="180"/>
        <item x="445"/>
        <item x="79"/>
        <item x="452"/>
        <item x="342"/>
        <item x="97"/>
        <item x="291"/>
        <item x="16"/>
        <item x="389"/>
        <item x="210"/>
        <item x="184"/>
        <item x="347"/>
        <item x="304"/>
        <item x="285"/>
        <item x="49"/>
        <item x="192"/>
        <item x="352"/>
        <item x="102"/>
        <item x="213"/>
        <item x="126"/>
        <item x="302"/>
        <item x="451"/>
        <item x="160"/>
        <item x="411"/>
        <item x="362"/>
        <item x="228"/>
        <item x="357"/>
        <item x="112"/>
        <item x="52"/>
        <item x="370"/>
        <item x="251"/>
        <item x="164"/>
        <item x="161"/>
        <item x="394"/>
        <item x="258"/>
        <item x="68"/>
        <item x="417"/>
        <item x="383"/>
        <item x="322"/>
        <item x="193"/>
        <item x="110"/>
        <item x="175"/>
        <item x="21"/>
        <item x="420"/>
        <item x="329"/>
        <item x="128"/>
        <item x="189"/>
        <item x="145"/>
        <item x="43"/>
        <item x="226"/>
        <item x="188"/>
        <item x="456"/>
        <item x="34"/>
        <item x="376"/>
        <item x="56"/>
        <item x="167"/>
        <item x="168"/>
        <item x="250"/>
        <item x="59"/>
        <item x="448"/>
        <item x="319"/>
        <item x="163"/>
        <item x="179"/>
        <item x="438"/>
        <item x="182"/>
        <item x="276"/>
        <item x="191"/>
        <item x="10"/>
        <item x="260"/>
        <item x="446"/>
        <item x="41"/>
        <item x="133"/>
        <item x="208"/>
        <item x="359"/>
        <item x="233"/>
        <item x="430"/>
        <item x="69"/>
        <item x="113"/>
        <item x="130"/>
        <item x="348"/>
        <item x="238"/>
        <item x="434"/>
        <item x="152"/>
        <item x="7"/>
        <item x="77"/>
        <item x="371"/>
        <item x="397"/>
        <item x="117"/>
        <item x="139"/>
        <item x="441"/>
        <item x="99"/>
        <item x="321"/>
        <item x="265"/>
        <item x="340"/>
        <item x="374"/>
        <item x="216"/>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8">
        <item x="6"/>
        <item x="1"/>
        <item x="4"/>
        <item x="0"/>
        <item x="2"/>
        <item x="5"/>
        <item x="3"/>
        <item t="default"/>
      </items>
    </pivotField>
    <pivotField showAll="0"/>
    <pivotField showAll="0">
      <items count="6">
        <item x="3"/>
        <item x="2"/>
        <item x="4"/>
        <item x="1"/>
        <item x="0"/>
        <item t="default"/>
      </items>
    </pivotField>
    <pivotField numFmtId="44" showAll="0"/>
    <pivotField numFmtId="44" showAll="0"/>
    <pivotField numFmtId="44" showAll="0"/>
    <pivotField showAll="0"/>
    <pivotField showAll="0"/>
    <pivotField showAll="0"/>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h="1" sd="0" x="0"/>
        <item sd="0" x="1"/>
        <item sd="0" x="2"/>
        <item sd="0" x="3"/>
        <item sd="0" x="4"/>
        <item sd="0" x="5"/>
        <item sd="0" x="6"/>
        <item sd="0" x="7"/>
        <item sd="0" x="8"/>
        <item sd="0" x="9"/>
        <item sd="0" x="10"/>
        <item sd="0" x="11"/>
        <item h="1" sd="0" x="12"/>
        <item t="default"/>
      </items>
    </pivotField>
  </pivotFields>
  <rowFields count="1">
    <field x="4"/>
  </rowFields>
  <rowItems count="4">
    <i>
      <x/>
    </i>
    <i>
      <x v="2"/>
    </i>
    <i>
      <x v="1"/>
    </i>
    <i t="grand">
      <x/>
    </i>
  </rowItems>
  <colItems count="1">
    <i/>
  </colItems>
  <dataFields count="1">
    <dataField name="Count of Full Name"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1DC4D1-F67D-4D02-BDAA-7CC19EEEFFA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B78" firstHeaderRow="1" firstDataRow="1" firstDataCol="1"/>
  <pivotFields count="21">
    <pivotField showAll="0"/>
    <pivotField showAll="0">
      <items count="4">
        <item x="0"/>
        <item x="2"/>
        <item x="1"/>
        <item t="default"/>
      </items>
    </pivotField>
    <pivotField numFmtId="14" showAll="0">
      <items count="472">
        <item x="22"/>
        <item x="201"/>
        <item x="166"/>
        <item x="105"/>
        <item x="199"/>
        <item x="366"/>
        <item x="232"/>
        <item x="460"/>
        <item x="170"/>
        <item x="447"/>
        <item x="351"/>
        <item x="104"/>
        <item x="328"/>
        <item x="449"/>
        <item x="396"/>
        <item x="432"/>
        <item x="225"/>
        <item x="267"/>
        <item x="135"/>
        <item x="465"/>
        <item x="4"/>
        <item x="93"/>
        <item x="24"/>
        <item x="101"/>
        <item x="90"/>
        <item x="466"/>
        <item x="144"/>
        <item x="269"/>
        <item x="45"/>
        <item x="107"/>
        <item x="137"/>
        <item x="409"/>
        <item x="443"/>
        <item x="146"/>
        <item x="50"/>
        <item x="404"/>
        <item x="355"/>
        <item x="58"/>
        <item x="388"/>
        <item x="100"/>
        <item x="153"/>
        <item x="375"/>
        <item x="249"/>
        <item x="70"/>
        <item x="159"/>
        <item x="458"/>
        <item x="437"/>
        <item x="206"/>
        <item x="32"/>
        <item x="384"/>
        <item x="330"/>
        <item x="151"/>
        <item x="81"/>
        <item x="218"/>
        <item x="325"/>
        <item x="172"/>
        <item x="377"/>
        <item x="431"/>
        <item x="425"/>
        <item x="365"/>
        <item x="382"/>
        <item x="435"/>
        <item x="119"/>
        <item x="455"/>
        <item x="313"/>
        <item x="410"/>
        <item x="367"/>
        <item x="412"/>
        <item x="253"/>
        <item x="263"/>
        <item x="53"/>
        <item x="124"/>
        <item x="309"/>
        <item x="1"/>
        <item x="336"/>
        <item x="80"/>
        <item x="236"/>
        <item x="398"/>
        <item x="222"/>
        <item x="444"/>
        <item x="42"/>
        <item x="288"/>
        <item x="227"/>
        <item x="66"/>
        <item x="37"/>
        <item x="326"/>
        <item x="327"/>
        <item x="221"/>
        <item x="165"/>
        <item x="203"/>
        <item x="23"/>
        <item x="317"/>
        <item x="17"/>
        <item x="298"/>
        <item x="272"/>
        <item x="261"/>
        <item x="181"/>
        <item x="154"/>
        <item x="343"/>
        <item x="467"/>
        <item x="237"/>
        <item x="118"/>
        <item x="395"/>
        <item x="300"/>
        <item x="290"/>
        <item x="256"/>
        <item x="162"/>
        <item x="38"/>
        <item x="286"/>
        <item x="464"/>
        <item x="2"/>
        <item x="320"/>
        <item x="334"/>
        <item x="324"/>
        <item x="196"/>
        <item x="61"/>
        <item x="308"/>
        <item x="353"/>
        <item x="35"/>
        <item x="421"/>
        <item x="335"/>
        <item x="223"/>
        <item x="408"/>
        <item x="469"/>
        <item x="74"/>
        <item x="281"/>
        <item x="120"/>
        <item x="217"/>
        <item x="83"/>
        <item x="459"/>
        <item x="289"/>
        <item x="414"/>
        <item x="372"/>
        <item x="86"/>
        <item x="242"/>
        <item x="15"/>
        <item x="429"/>
        <item x="65"/>
        <item x="215"/>
        <item x="18"/>
        <item x="92"/>
        <item x="12"/>
        <item x="195"/>
        <item x="116"/>
        <item x="468"/>
        <item x="433"/>
        <item x="303"/>
        <item x="391"/>
        <item x="88"/>
        <item x="67"/>
        <item x="143"/>
        <item x="75"/>
        <item x="318"/>
        <item x="415"/>
        <item x="310"/>
        <item x="39"/>
        <item x="150"/>
        <item x="129"/>
        <item x="287"/>
        <item x="312"/>
        <item x="386"/>
        <item x="369"/>
        <item x="48"/>
        <item x="407"/>
        <item x="98"/>
        <item x="209"/>
        <item x="294"/>
        <item x="171"/>
        <item x="194"/>
        <item x="54"/>
        <item x="426"/>
        <item x="361"/>
        <item x="427"/>
        <item x="183"/>
        <item x="91"/>
        <item x="345"/>
        <item x="243"/>
        <item x="140"/>
        <item x="279"/>
        <item x="453"/>
        <item x="436"/>
        <item x="282"/>
        <item x="94"/>
        <item x="273"/>
        <item x="413"/>
        <item x="257"/>
        <item x="46"/>
        <item x="125"/>
        <item x="174"/>
        <item x="5"/>
        <item x="177"/>
        <item x="72"/>
        <item x="379"/>
        <item x="19"/>
        <item x="293"/>
        <item x="349"/>
        <item x="307"/>
        <item x="462"/>
        <item x="9"/>
        <item x="470"/>
        <item x="255"/>
        <item x="33"/>
        <item x="266"/>
        <item x="176"/>
        <item x="31"/>
        <item x="0"/>
        <item x="63"/>
        <item x="3"/>
        <item x="338"/>
        <item x="132"/>
        <item x="341"/>
        <item x="284"/>
        <item x="428"/>
        <item x="190"/>
        <item x="275"/>
        <item x="247"/>
        <item x="108"/>
        <item x="178"/>
        <item x="314"/>
        <item x="393"/>
        <item x="373"/>
        <item x="224"/>
        <item x="454"/>
        <item x="13"/>
        <item x="378"/>
        <item x="439"/>
        <item x="122"/>
        <item x="274"/>
        <item x="95"/>
        <item x="87"/>
        <item x="71"/>
        <item x="158"/>
        <item x="211"/>
        <item x="350"/>
        <item x="202"/>
        <item x="169"/>
        <item x="62"/>
        <item x="185"/>
        <item x="109"/>
        <item x="121"/>
        <item x="235"/>
        <item x="55"/>
        <item x="248"/>
        <item x="25"/>
        <item x="147"/>
        <item x="96"/>
        <item x="64"/>
        <item x="461"/>
        <item x="442"/>
        <item x="82"/>
        <item x="89"/>
        <item x="316"/>
        <item x="29"/>
        <item x="401"/>
        <item x="115"/>
        <item x="155"/>
        <item x="311"/>
        <item x="138"/>
        <item x="400"/>
        <item x="305"/>
        <item x="356"/>
        <item x="239"/>
        <item x="214"/>
        <item x="270"/>
        <item x="278"/>
        <item x="204"/>
        <item x="405"/>
        <item x="149"/>
        <item x="197"/>
        <item x="381"/>
        <item x="229"/>
        <item x="252"/>
        <item x="73"/>
        <item x="6"/>
        <item x="85"/>
        <item x="28"/>
        <item x="344"/>
        <item x="141"/>
        <item x="205"/>
        <item x="283"/>
        <item x="423"/>
        <item x="399"/>
        <item x="385"/>
        <item x="134"/>
        <item x="268"/>
        <item x="422"/>
        <item x="259"/>
        <item x="392"/>
        <item x="173"/>
        <item x="44"/>
        <item x="30"/>
        <item x="280"/>
        <item x="387"/>
        <item x="103"/>
        <item x="114"/>
        <item x="78"/>
        <item x="358"/>
        <item x="363"/>
        <item x="277"/>
        <item x="131"/>
        <item x="403"/>
        <item x="106"/>
        <item x="323"/>
        <item x="390"/>
        <item x="360"/>
        <item x="220"/>
        <item x="262"/>
        <item x="76"/>
        <item x="419"/>
        <item x="331"/>
        <item x="354"/>
        <item x="60"/>
        <item x="297"/>
        <item x="332"/>
        <item x="148"/>
        <item x="339"/>
        <item x="450"/>
        <item x="306"/>
        <item x="219"/>
        <item x="157"/>
        <item x="207"/>
        <item x="424"/>
        <item x="200"/>
        <item x="123"/>
        <item x="187"/>
        <item x="368"/>
        <item x="241"/>
        <item x="198"/>
        <item x="292"/>
        <item x="127"/>
        <item x="299"/>
        <item x="295"/>
        <item x="245"/>
        <item x="8"/>
        <item x="20"/>
        <item x="11"/>
        <item x="402"/>
        <item x="364"/>
        <item x="186"/>
        <item x="457"/>
        <item x="27"/>
        <item x="254"/>
        <item x="301"/>
        <item x="440"/>
        <item x="136"/>
        <item x="40"/>
        <item x="26"/>
        <item x="406"/>
        <item x="14"/>
        <item x="57"/>
        <item x="47"/>
        <item x="111"/>
        <item x="156"/>
        <item x="418"/>
        <item x="333"/>
        <item x="264"/>
        <item x="244"/>
        <item x="337"/>
        <item x="271"/>
        <item x="51"/>
        <item x="230"/>
        <item x="84"/>
        <item x="416"/>
        <item x="296"/>
        <item x="380"/>
        <item x="463"/>
        <item x="234"/>
        <item x="346"/>
        <item x="36"/>
        <item x="142"/>
        <item x="246"/>
        <item x="315"/>
        <item x="240"/>
        <item x="231"/>
        <item x="212"/>
        <item x="180"/>
        <item x="445"/>
        <item x="79"/>
        <item x="452"/>
        <item x="342"/>
        <item x="97"/>
        <item x="291"/>
        <item x="16"/>
        <item x="389"/>
        <item x="210"/>
        <item x="184"/>
        <item x="347"/>
        <item x="304"/>
        <item x="285"/>
        <item x="49"/>
        <item x="192"/>
        <item x="352"/>
        <item x="102"/>
        <item x="213"/>
        <item x="126"/>
        <item x="302"/>
        <item x="451"/>
        <item x="160"/>
        <item x="411"/>
        <item x="362"/>
        <item x="228"/>
        <item x="357"/>
        <item x="112"/>
        <item x="52"/>
        <item x="370"/>
        <item x="251"/>
        <item x="164"/>
        <item x="161"/>
        <item x="394"/>
        <item x="258"/>
        <item x="68"/>
        <item x="417"/>
        <item x="383"/>
        <item x="322"/>
        <item x="193"/>
        <item x="110"/>
        <item x="175"/>
        <item x="21"/>
        <item x="420"/>
        <item x="329"/>
        <item x="128"/>
        <item x="189"/>
        <item x="145"/>
        <item x="43"/>
        <item x="226"/>
        <item x="188"/>
        <item x="456"/>
        <item x="34"/>
        <item x="376"/>
        <item x="56"/>
        <item x="167"/>
        <item x="168"/>
        <item x="250"/>
        <item x="59"/>
        <item x="448"/>
        <item x="319"/>
        <item x="163"/>
        <item x="179"/>
        <item x="438"/>
        <item x="182"/>
        <item x="276"/>
        <item x="191"/>
        <item x="10"/>
        <item x="260"/>
        <item x="446"/>
        <item x="41"/>
        <item x="133"/>
        <item x="208"/>
        <item x="359"/>
        <item x="233"/>
        <item x="430"/>
        <item x="69"/>
        <item x="113"/>
        <item x="130"/>
        <item x="348"/>
        <item x="238"/>
        <item x="434"/>
        <item x="152"/>
        <item x="7"/>
        <item x="77"/>
        <item x="371"/>
        <item x="397"/>
        <item x="117"/>
        <item x="139"/>
        <item x="441"/>
        <item x="99"/>
        <item x="321"/>
        <item x="265"/>
        <item x="340"/>
        <item x="374"/>
        <item x="216"/>
        <item t="default"/>
      </items>
    </pivotField>
    <pivotField showAll="0">
      <items count="4">
        <item x="0"/>
        <item x="1"/>
        <item x="2"/>
        <item t="default"/>
      </items>
    </pivotField>
    <pivotField showAll="0">
      <items count="4">
        <item x="1"/>
        <item x="0"/>
        <item x="2"/>
        <item t="default"/>
      </items>
    </pivotField>
    <pivotField axis="axisRow" showAll="0">
      <items count="8">
        <item x="6"/>
        <item x="1"/>
        <item x="4"/>
        <item x="0"/>
        <item x="2"/>
        <item x="5"/>
        <item x="3"/>
        <item t="default"/>
      </items>
    </pivotField>
    <pivotField showAll="0">
      <items count="4">
        <item x="2"/>
        <item x="1"/>
        <item x="0"/>
        <item t="default"/>
      </items>
    </pivotField>
    <pivotField showAll="0">
      <items count="6">
        <item x="3"/>
        <item x="2"/>
        <item x="4"/>
        <item x="1"/>
        <item x="0"/>
        <item t="default"/>
      </items>
    </pivotField>
    <pivotField numFmtId="44" showAll="0"/>
    <pivotField numFmtId="44" showAll="0"/>
    <pivotField numFmtId="44" showAll="0"/>
    <pivotField showAll="0"/>
    <pivotField showAll="0"/>
    <pivotField showAll="0"/>
    <pivotField showAll="0"/>
    <pivotField showAll="0"/>
    <pivotField dataField="1"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h="1" sd="0" x="0"/>
        <item sd="0" x="1"/>
        <item sd="0" x="2"/>
        <item sd="0" x="3"/>
        <item sd="0" x="4"/>
        <item sd="0" x="5"/>
        <item sd="0" x="6"/>
        <item sd="0" x="7"/>
        <item sd="0" x="8"/>
        <item sd="0" x="9"/>
        <item sd="0" x="10"/>
        <item sd="0" x="11"/>
        <item h="1" sd="0" x="12"/>
        <item t="default"/>
      </items>
    </pivotField>
  </pivotFields>
  <rowFields count="1">
    <field x="5"/>
  </rowFields>
  <rowItems count="8">
    <i>
      <x/>
    </i>
    <i>
      <x v="1"/>
    </i>
    <i>
      <x v="2"/>
    </i>
    <i>
      <x v="3"/>
    </i>
    <i>
      <x v="4"/>
    </i>
    <i>
      <x v="5"/>
    </i>
    <i>
      <x v="6"/>
    </i>
    <i t="grand">
      <x/>
    </i>
  </rowItems>
  <colItems count="1">
    <i/>
  </colItems>
  <dataFields count="1">
    <dataField name="Sum of Average Rating"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Type" xr10:uid="{6AD9C14A-1ABD-4805-9A9E-7E730561CFF5}" sourceName="Hire Typ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81713806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B2EA9154-8F7D-46C5-BB60-2B2EB4525744}" sourceName="Qualificat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817138062">
      <items count="5">
        <i x="3" s="1"/>
        <i x="2"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_Eligible" xr10:uid="{18270FCA-6687-48BF-8888-B8BA57DB9708}" sourceName="Promotion Eligibl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81713806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Hire_Date" xr10:uid="{481140F6-5A60-424F-A952-0DE35F58B4D9}" sourceName="Years (Hire 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817138062">
      <items count="13">
        <i x="1" s="1"/>
        <i x="2" s="1"/>
        <i x="3" s="1"/>
        <i x="4" s="1"/>
        <i x="5" s="1"/>
        <i x="6" s="1"/>
        <i x="7" s="1"/>
        <i x="8" s="1"/>
        <i x="9" s="1"/>
        <i x="10" s="1"/>
        <i x="11" s="1"/>
        <i x="0" nd="1"/>
        <i x="12"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0F8981A-7D60-46AB-9ABF-FFF9FCC30B8B}" sourceName="Department">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9"/>
    <pivotTable tabId="3" name="PivotTable8"/>
  </pivotTables>
  <data>
    <tabular pivotCacheId="1817138062">
      <items count="7">
        <i x="6" s="1"/>
        <i x="1" s="1"/>
        <i x="4" s="1"/>
        <i x="0"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 Type" xr10:uid="{B0FF6BBD-33B3-415D-B71F-33CD1FCDC885}" cache="Slicer_Hire_Type" caption="Hire Type" style="SlicerStyleLight2" rowHeight="234950"/>
  <slicer name="Qualification" xr10:uid="{608A9500-66E9-4F87-8307-53DC0102A998}" cache="Slicer_Qualification" caption="Qualification" style="SlicerStyleLight2" rowHeight="234950"/>
  <slicer name="Promotion Eligible" xr10:uid="{931ACCB7-CD8E-40F3-A897-0CB52BFCA5AD}" cache="Slicer_Promotion_Eligible" caption="Promotion Eligible" style="SlicerStyleLight2" rowHeight="234950"/>
  <slicer name="Years (Hire Date)" xr10:uid="{0B76D885-6296-4D9B-9587-5774CD77ED3F}" cache="Slicer_Years__Hire_Date" caption="Years (Hire Date)" startItem="3" style="SlicerStyleLight2" rowHeight="234950"/>
  <slicer name="Department" xr10:uid="{9D87C6EB-D995-47A5-817A-69604AB80D3E}" cache="Slicer_Department" caption="Department"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1"/>
  <sheetViews>
    <sheetView workbookViewId="0">
      <selection activeCell="B19" sqref="B19"/>
    </sheetView>
  </sheetViews>
  <sheetFormatPr defaultRowHeight="14.4" x14ac:dyDescent="0.3"/>
  <cols>
    <col min="1" max="1" width="21.44140625" bestFit="1" customWidth="1"/>
    <col min="3" max="3" width="10.5546875" style="1" bestFit="1" customWidth="1"/>
    <col min="4" max="4" width="12.6640625" bestFit="1" customWidth="1"/>
    <col min="9" max="9" width="12.109375" style="2" bestFit="1" customWidth="1"/>
    <col min="10" max="10" width="11.109375" style="2" bestFit="1" customWidth="1"/>
    <col min="11" max="11" width="9" style="2" bestFit="1" customWidth="1"/>
  </cols>
  <sheetData>
    <row r="1" spans="1:18" x14ac:dyDescent="0.3">
      <c r="A1" t="s">
        <v>0</v>
      </c>
      <c r="B1" t="s">
        <v>1</v>
      </c>
      <c r="C1" s="1" t="s">
        <v>2</v>
      </c>
      <c r="D1" t="s">
        <v>3</v>
      </c>
      <c r="E1" t="s">
        <v>4</v>
      </c>
      <c r="F1" t="s">
        <v>5</v>
      </c>
      <c r="G1" t="s">
        <v>6</v>
      </c>
      <c r="H1" t="s">
        <v>7</v>
      </c>
      <c r="I1" s="2" t="s">
        <v>8</v>
      </c>
      <c r="J1" s="2" t="s">
        <v>9</v>
      </c>
      <c r="K1" s="2" t="s">
        <v>10</v>
      </c>
      <c r="L1" t="s">
        <v>11</v>
      </c>
      <c r="M1" t="s">
        <v>12</v>
      </c>
      <c r="N1" t="s">
        <v>13</v>
      </c>
      <c r="O1" t="s">
        <v>14</v>
      </c>
      <c r="P1" t="s">
        <v>15</v>
      </c>
      <c r="Q1" t="s">
        <v>16</v>
      </c>
      <c r="R1" t="s">
        <v>17</v>
      </c>
    </row>
    <row r="2" spans="1:18" x14ac:dyDescent="0.3">
      <c r="A2" t="s">
        <v>152</v>
      </c>
      <c r="B2" t="s">
        <v>19</v>
      </c>
      <c r="C2" s="1">
        <v>43537</v>
      </c>
      <c r="D2" t="s">
        <v>27</v>
      </c>
      <c r="E2" t="s">
        <v>20</v>
      </c>
      <c r="F2" t="s">
        <v>21</v>
      </c>
      <c r="G2" t="s">
        <v>22</v>
      </c>
      <c r="H2" t="s">
        <v>31</v>
      </c>
      <c r="I2" s="2">
        <v>214963.72</v>
      </c>
      <c r="J2" s="2">
        <v>23654.49</v>
      </c>
      <c r="K2" s="2">
        <v>28.92</v>
      </c>
      <c r="L2">
        <v>12</v>
      </c>
      <c r="M2">
        <v>4.9400000000000004</v>
      </c>
      <c r="N2">
        <v>3.98</v>
      </c>
      <c r="O2">
        <v>2.2200000000000002</v>
      </c>
      <c r="P2">
        <v>4.5199999999999996</v>
      </c>
      <c r="Q2">
        <v>3.92</v>
      </c>
      <c r="R2" t="s">
        <v>24</v>
      </c>
    </row>
    <row r="3" spans="1:18" x14ac:dyDescent="0.3">
      <c r="A3" t="s">
        <v>497</v>
      </c>
      <c r="B3" t="s">
        <v>33</v>
      </c>
      <c r="C3" s="1">
        <v>42464</v>
      </c>
      <c r="D3" t="s">
        <v>27</v>
      </c>
      <c r="E3" t="s">
        <v>20</v>
      </c>
      <c r="F3" t="s">
        <v>21</v>
      </c>
      <c r="G3" t="s">
        <v>22</v>
      </c>
      <c r="H3" t="s">
        <v>23</v>
      </c>
      <c r="I3" s="2">
        <v>172604.51</v>
      </c>
      <c r="J3" s="2">
        <v>23689.84</v>
      </c>
      <c r="K3" s="2">
        <v>58.61</v>
      </c>
      <c r="L3">
        <v>13</v>
      </c>
      <c r="M3">
        <v>2.3199999999999998</v>
      </c>
      <c r="N3">
        <v>4.78</v>
      </c>
      <c r="O3">
        <v>3.59</v>
      </c>
      <c r="P3">
        <v>1.78</v>
      </c>
      <c r="Q3">
        <v>3.12</v>
      </c>
      <c r="R3" t="s">
        <v>24</v>
      </c>
    </row>
    <row r="4" spans="1:18" x14ac:dyDescent="0.3">
      <c r="A4" t="s">
        <v>514</v>
      </c>
      <c r="B4" t="s">
        <v>26</v>
      </c>
      <c r="C4" s="1">
        <v>42788</v>
      </c>
      <c r="D4" t="s">
        <v>27</v>
      </c>
      <c r="E4" t="s">
        <v>28</v>
      </c>
      <c r="F4" t="s">
        <v>21</v>
      </c>
      <c r="G4" t="s">
        <v>22</v>
      </c>
      <c r="H4" t="s">
        <v>23</v>
      </c>
      <c r="I4" s="2">
        <v>171852.19</v>
      </c>
      <c r="J4" s="2">
        <v>30660.06</v>
      </c>
      <c r="K4" s="2">
        <v>20.27</v>
      </c>
      <c r="L4">
        <v>1</v>
      </c>
      <c r="M4">
        <v>2.4300000000000002</v>
      </c>
      <c r="N4">
        <v>3.71</v>
      </c>
      <c r="O4">
        <v>2.5299999999999998</v>
      </c>
      <c r="P4">
        <v>3.63</v>
      </c>
      <c r="Q4">
        <v>3.08</v>
      </c>
      <c r="R4" t="s">
        <v>24</v>
      </c>
    </row>
    <row r="5" spans="1:18" x14ac:dyDescent="0.3">
      <c r="A5" t="s">
        <v>511</v>
      </c>
      <c r="B5" t="s">
        <v>19</v>
      </c>
      <c r="C5" s="1">
        <v>43559</v>
      </c>
      <c r="D5" t="s">
        <v>27</v>
      </c>
      <c r="E5" t="s">
        <v>20</v>
      </c>
      <c r="F5" t="s">
        <v>21</v>
      </c>
      <c r="G5" t="s">
        <v>22</v>
      </c>
      <c r="H5" t="s">
        <v>31</v>
      </c>
      <c r="I5" s="2">
        <v>169926.18</v>
      </c>
      <c r="J5" s="2">
        <v>33675.46</v>
      </c>
      <c r="K5" s="2">
        <v>60.5</v>
      </c>
      <c r="L5">
        <v>14</v>
      </c>
      <c r="M5">
        <v>1.88</v>
      </c>
      <c r="N5">
        <v>3.17</v>
      </c>
      <c r="O5">
        <v>1.42</v>
      </c>
      <c r="P5">
        <v>2.57</v>
      </c>
      <c r="Q5">
        <v>2.2599999999999998</v>
      </c>
      <c r="R5" t="s">
        <v>24</v>
      </c>
    </row>
    <row r="6" spans="1:18" x14ac:dyDescent="0.3">
      <c r="A6" t="s">
        <v>268</v>
      </c>
      <c r="B6" t="s">
        <v>19</v>
      </c>
      <c r="C6" s="1">
        <v>42010</v>
      </c>
      <c r="D6" t="s">
        <v>27</v>
      </c>
      <c r="E6" t="s">
        <v>28</v>
      </c>
      <c r="F6" t="s">
        <v>21</v>
      </c>
      <c r="G6" t="s">
        <v>22</v>
      </c>
      <c r="H6" t="s">
        <v>31</v>
      </c>
      <c r="I6" s="2">
        <v>168889.96</v>
      </c>
      <c r="J6" s="2">
        <v>33910.300000000003</v>
      </c>
      <c r="K6" s="2">
        <v>24.22</v>
      </c>
      <c r="L6">
        <v>2</v>
      </c>
      <c r="M6">
        <v>1.61</v>
      </c>
      <c r="N6">
        <v>2.62</v>
      </c>
      <c r="O6">
        <v>4.1100000000000003</v>
      </c>
      <c r="P6">
        <v>2.46</v>
      </c>
      <c r="Q6">
        <v>2.7</v>
      </c>
      <c r="R6" t="s">
        <v>24</v>
      </c>
    </row>
    <row r="7" spans="1:18" x14ac:dyDescent="0.3">
      <c r="A7" t="s">
        <v>217</v>
      </c>
      <c r="B7" t="s">
        <v>26</v>
      </c>
      <c r="C7" s="1">
        <v>43416</v>
      </c>
      <c r="D7" t="s">
        <v>27</v>
      </c>
      <c r="E7" t="s">
        <v>28</v>
      </c>
      <c r="F7" t="s">
        <v>21</v>
      </c>
      <c r="G7" t="s">
        <v>22</v>
      </c>
      <c r="H7" t="s">
        <v>31</v>
      </c>
      <c r="I7" s="2">
        <v>162019.57999999999</v>
      </c>
      <c r="J7" s="2">
        <v>34042.629999999997</v>
      </c>
      <c r="K7" s="2">
        <v>70.72</v>
      </c>
      <c r="L7">
        <v>5</v>
      </c>
      <c r="M7">
        <v>3.45</v>
      </c>
      <c r="N7">
        <v>2.2599999999999998</v>
      </c>
      <c r="O7">
        <v>2.31</v>
      </c>
      <c r="P7">
        <v>2.72</v>
      </c>
      <c r="Q7">
        <v>2.69</v>
      </c>
      <c r="R7" t="s">
        <v>24</v>
      </c>
    </row>
    <row r="8" spans="1:18" x14ac:dyDescent="0.3">
      <c r="A8" t="s">
        <v>90</v>
      </c>
      <c r="B8" t="s">
        <v>19</v>
      </c>
      <c r="C8" s="1">
        <v>44052</v>
      </c>
      <c r="D8" t="s">
        <v>539</v>
      </c>
      <c r="E8" t="s">
        <v>20</v>
      </c>
      <c r="F8" t="s">
        <v>21</v>
      </c>
      <c r="G8" t="s">
        <v>30</v>
      </c>
      <c r="H8" t="s">
        <v>31</v>
      </c>
      <c r="I8" s="2">
        <v>158807.19</v>
      </c>
      <c r="J8" s="2">
        <v>21909.26</v>
      </c>
      <c r="K8" s="2">
        <v>88.92</v>
      </c>
      <c r="L8">
        <v>8</v>
      </c>
      <c r="M8">
        <v>2.42</v>
      </c>
      <c r="N8">
        <v>4.49</v>
      </c>
      <c r="O8">
        <v>3.69</v>
      </c>
      <c r="P8">
        <v>1.78</v>
      </c>
      <c r="Q8">
        <v>3.09</v>
      </c>
      <c r="R8" t="s">
        <v>24</v>
      </c>
    </row>
    <row r="9" spans="1:18" x14ac:dyDescent="0.3">
      <c r="A9" t="s">
        <v>73</v>
      </c>
      <c r="B9" t="s">
        <v>26</v>
      </c>
      <c r="C9" s="1">
        <v>45481</v>
      </c>
      <c r="D9" t="s">
        <v>27</v>
      </c>
      <c r="E9" t="s">
        <v>20</v>
      </c>
      <c r="F9" t="s">
        <v>21</v>
      </c>
      <c r="G9" t="s">
        <v>22</v>
      </c>
      <c r="H9" t="s">
        <v>31</v>
      </c>
      <c r="I9" s="2">
        <v>154828.20000000001</v>
      </c>
      <c r="J9" s="2">
        <v>35650.57</v>
      </c>
      <c r="K9" s="2">
        <v>169.1</v>
      </c>
      <c r="L9">
        <v>12</v>
      </c>
      <c r="M9">
        <v>3.43</v>
      </c>
      <c r="N9">
        <v>1.93</v>
      </c>
      <c r="O9">
        <v>4.46</v>
      </c>
      <c r="P9">
        <v>1.08</v>
      </c>
      <c r="Q9">
        <v>2.73</v>
      </c>
      <c r="R9" t="s">
        <v>24</v>
      </c>
    </row>
    <row r="10" spans="1:18" x14ac:dyDescent="0.3">
      <c r="A10" t="s">
        <v>233</v>
      </c>
      <c r="B10" t="s">
        <v>26</v>
      </c>
      <c r="C10" s="1">
        <v>44574</v>
      </c>
      <c r="D10" t="s">
        <v>27</v>
      </c>
      <c r="E10" t="s">
        <v>28</v>
      </c>
      <c r="F10" t="s">
        <v>21</v>
      </c>
      <c r="G10" t="s">
        <v>22</v>
      </c>
      <c r="H10" t="s">
        <v>23</v>
      </c>
      <c r="I10" s="2">
        <v>153508.65</v>
      </c>
      <c r="J10" s="2">
        <v>21906.99</v>
      </c>
      <c r="K10" s="2">
        <v>2.89</v>
      </c>
      <c r="L10">
        <v>11</v>
      </c>
      <c r="M10">
        <v>4.92</v>
      </c>
      <c r="N10">
        <v>4.1500000000000004</v>
      </c>
      <c r="O10">
        <v>3.81</v>
      </c>
      <c r="P10">
        <v>1.1399999999999999</v>
      </c>
      <c r="Q10">
        <v>3.51</v>
      </c>
      <c r="R10" t="s">
        <v>24</v>
      </c>
    </row>
    <row r="11" spans="1:18" x14ac:dyDescent="0.3">
      <c r="A11" t="s">
        <v>422</v>
      </c>
      <c r="B11" t="s">
        <v>26</v>
      </c>
      <c r="C11" s="1">
        <v>43484</v>
      </c>
      <c r="D11" t="s">
        <v>27</v>
      </c>
      <c r="E11" t="s">
        <v>34</v>
      </c>
      <c r="F11" t="s">
        <v>47</v>
      </c>
      <c r="G11" t="s">
        <v>22</v>
      </c>
      <c r="H11" t="s">
        <v>31</v>
      </c>
      <c r="I11" s="2">
        <v>147312.46</v>
      </c>
      <c r="J11" s="2">
        <v>16569.64</v>
      </c>
      <c r="K11" s="2">
        <v>2.46</v>
      </c>
      <c r="L11">
        <v>13</v>
      </c>
      <c r="M11">
        <v>4.01</v>
      </c>
      <c r="N11">
        <v>3.59</v>
      </c>
      <c r="O11">
        <v>1.43</v>
      </c>
      <c r="P11">
        <v>2.56</v>
      </c>
      <c r="Q11">
        <v>2.9</v>
      </c>
      <c r="R11" t="s">
        <v>24</v>
      </c>
    </row>
    <row r="12" spans="1:18" x14ac:dyDescent="0.3">
      <c r="A12" t="s">
        <v>368</v>
      </c>
      <c r="B12" t="s">
        <v>26</v>
      </c>
      <c r="C12" s="1">
        <v>45349</v>
      </c>
      <c r="D12" t="s">
        <v>539</v>
      </c>
      <c r="E12" t="s">
        <v>20</v>
      </c>
      <c r="F12" t="s">
        <v>29</v>
      </c>
      <c r="G12" t="s">
        <v>22</v>
      </c>
      <c r="H12" t="s">
        <v>31</v>
      </c>
      <c r="I12" s="2">
        <v>145522.9</v>
      </c>
      <c r="J12" s="2">
        <v>4731.8100000000004</v>
      </c>
      <c r="K12" s="2">
        <v>25.3</v>
      </c>
      <c r="L12">
        <v>8</v>
      </c>
      <c r="M12">
        <v>3.3</v>
      </c>
      <c r="N12">
        <v>2.13</v>
      </c>
      <c r="O12">
        <v>1.24</v>
      </c>
      <c r="P12">
        <v>3.29</v>
      </c>
      <c r="Q12">
        <v>2.4900000000000002</v>
      </c>
      <c r="R12" t="s">
        <v>24</v>
      </c>
    </row>
    <row r="13" spans="1:18" x14ac:dyDescent="0.3">
      <c r="A13" t="s">
        <v>247</v>
      </c>
      <c r="B13" t="s">
        <v>26</v>
      </c>
      <c r="C13" s="1">
        <v>44590</v>
      </c>
      <c r="D13" t="s">
        <v>27</v>
      </c>
      <c r="E13" t="s">
        <v>34</v>
      </c>
      <c r="F13" t="s">
        <v>21</v>
      </c>
      <c r="G13" t="s">
        <v>30</v>
      </c>
      <c r="H13" t="s">
        <v>31</v>
      </c>
      <c r="I13" s="2">
        <v>144527.98000000001</v>
      </c>
      <c r="J13" s="2">
        <v>11043.31</v>
      </c>
      <c r="K13" s="2">
        <v>41.03</v>
      </c>
      <c r="L13">
        <v>4</v>
      </c>
      <c r="M13">
        <v>4.8499999999999996</v>
      </c>
      <c r="N13">
        <v>1.5</v>
      </c>
      <c r="O13">
        <v>2.4300000000000002</v>
      </c>
      <c r="P13">
        <v>3.88</v>
      </c>
      <c r="Q13">
        <v>3.17</v>
      </c>
      <c r="R13" t="s">
        <v>24</v>
      </c>
    </row>
    <row r="14" spans="1:18" x14ac:dyDescent="0.3">
      <c r="A14" t="s">
        <v>72</v>
      </c>
      <c r="B14" t="s">
        <v>19</v>
      </c>
      <c r="C14" s="1">
        <v>43025</v>
      </c>
      <c r="D14" t="s">
        <v>27</v>
      </c>
      <c r="E14" t="s">
        <v>20</v>
      </c>
      <c r="F14" t="s">
        <v>29</v>
      </c>
      <c r="G14" t="s">
        <v>22</v>
      </c>
      <c r="H14" t="s">
        <v>23</v>
      </c>
      <c r="I14" s="2">
        <v>137950.67000000001</v>
      </c>
      <c r="J14" s="2">
        <v>10998</v>
      </c>
      <c r="K14" s="2">
        <v>180.22</v>
      </c>
      <c r="L14">
        <v>1</v>
      </c>
      <c r="M14">
        <v>3.3</v>
      </c>
      <c r="N14">
        <v>3.71</v>
      </c>
      <c r="O14">
        <v>4.22</v>
      </c>
      <c r="P14">
        <v>4.03</v>
      </c>
      <c r="Q14">
        <v>3.82</v>
      </c>
      <c r="R14" t="s">
        <v>24</v>
      </c>
    </row>
    <row r="15" spans="1:18" x14ac:dyDescent="0.3">
      <c r="A15" t="s">
        <v>379</v>
      </c>
      <c r="B15" t="s">
        <v>19</v>
      </c>
      <c r="C15" s="1">
        <v>43694</v>
      </c>
      <c r="D15" t="s">
        <v>539</v>
      </c>
      <c r="E15" t="s">
        <v>20</v>
      </c>
      <c r="F15" t="s">
        <v>47</v>
      </c>
      <c r="G15" t="s">
        <v>22</v>
      </c>
      <c r="H15" t="s">
        <v>31</v>
      </c>
      <c r="I15" s="2">
        <v>135606.75</v>
      </c>
      <c r="J15" s="2">
        <v>15626.53</v>
      </c>
      <c r="K15" s="2">
        <v>121.71</v>
      </c>
      <c r="L15">
        <v>11</v>
      </c>
      <c r="M15">
        <v>3.73</v>
      </c>
      <c r="N15">
        <v>3.26</v>
      </c>
      <c r="O15">
        <v>1.03</v>
      </c>
      <c r="P15">
        <v>2.78</v>
      </c>
      <c r="Q15">
        <v>2.7</v>
      </c>
      <c r="R15" t="s">
        <v>24</v>
      </c>
    </row>
    <row r="16" spans="1:18" x14ac:dyDescent="0.3">
      <c r="A16" t="s">
        <v>371</v>
      </c>
      <c r="B16" t="s">
        <v>19</v>
      </c>
      <c r="C16" s="1">
        <v>44659</v>
      </c>
      <c r="D16" t="s">
        <v>539</v>
      </c>
      <c r="E16" t="s">
        <v>20</v>
      </c>
      <c r="F16" t="s">
        <v>21</v>
      </c>
      <c r="G16" t="s">
        <v>30</v>
      </c>
      <c r="H16" t="s">
        <v>31</v>
      </c>
      <c r="I16" s="2">
        <v>133767.93</v>
      </c>
      <c r="J16" s="2">
        <v>26307.68</v>
      </c>
      <c r="K16" s="2">
        <v>168.73</v>
      </c>
      <c r="L16">
        <v>12</v>
      </c>
      <c r="M16">
        <v>3.16</v>
      </c>
      <c r="N16">
        <v>4.6500000000000004</v>
      </c>
      <c r="O16">
        <v>1.44</v>
      </c>
      <c r="P16">
        <v>3.47</v>
      </c>
      <c r="Q16">
        <v>3.18</v>
      </c>
      <c r="R16" t="s">
        <v>24</v>
      </c>
    </row>
    <row r="17" spans="1:18" x14ac:dyDescent="0.3">
      <c r="A17" t="s">
        <v>390</v>
      </c>
      <c r="B17" t="s">
        <v>26</v>
      </c>
      <c r="C17" s="1">
        <v>42993</v>
      </c>
      <c r="D17" t="s">
        <v>27</v>
      </c>
      <c r="E17" t="s">
        <v>20</v>
      </c>
      <c r="F17" t="s">
        <v>21</v>
      </c>
      <c r="G17" t="s">
        <v>30</v>
      </c>
      <c r="H17" t="s">
        <v>31</v>
      </c>
      <c r="I17" s="2">
        <v>133597.03</v>
      </c>
      <c r="J17" s="2">
        <v>26052.94</v>
      </c>
      <c r="K17" s="2">
        <v>7.09</v>
      </c>
      <c r="L17">
        <v>7</v>
      </c>
      <c r="M17">
        <v>1.66</v>
      </c>
      <c r="N17">
        <v>4.4400000000000004</v>
      </c>
      <c r="O17">
        <v>2.33</v>
      </c>
      <c r="P17">
        <v>1.56</v>
      </c>
      <c r="Q17">
        <v>2.5</v>
      </c>
      <c r="R17" t="s">
        <v>24</v>
      </c>
    </row>
    <row r="18" spans="1:18" x14ac:dyDescent="0.3">
      <c r="A18" t="s">
        <v>447</v>
      </c>
      <c r="B18" t="s">
        <v>26</v>
      </c>
      <c r="C18" s="1">
        <v>44828</v>
      </c>
      <c r="D18" t="s">
        <v>27</v>
      </c>
      <c r="E18" t="s">
        <v>34</v>
      </c>
      <c r="F18" t="s">
        <v>21</v>
      </c>
      <c r="G18" t="s">
        <v>42</v>
      </c>
      <c r="H18" t="s">
        <v>31</v>
      </c>
      <c r="I18" s="2">
        <v>133014.63</v>
      </c>
      <c r="J18" s="2">
        <v>20627.330000000002</v>
      </c>
      <c r="K18" s="2">
        <v>62.11</v>
      </c>
      <c r="L18">
        <v>12</v>
      </c>
      <c r="M18">
        <v>3.11</v>
      </c>
      <c r="N18">
        <v>4.1900000000000004</v>
      </c>
      <c r="O18">
        <v>3.14</v>
      </c>
      <c r="P18">
        <v>3.73</v>
      </c>
      <c r="Q18">
        <v>3.54</v>
      </c>
      <c r="R18" t="s">
        <v>24</v>
      </c>
    </row>
    <row r="19" spans="1:18" x14ac:dyDescent="0.3">
      <c r="A19" t="s">
        <v>18</v>
      </c>
      <c r="B19" t="s">
        <v>19</v>
      </c>
      <c r="C19" s="1">
        <v>42584</v>
      </c>
      <c r="D19" t="s">
        <v>539</v>
      </c>
      <c r="E19" t="s">
        <v>20</v>
      </c>
      <c r="F19" t="s">
        <v>21</v>
      </c>
      <c r="G19" t="s">
        <v>22</v>
      </c>
      <c r="H19" t="s">
        <v>23</v>
      </c>
      <c r="I19" s="2">
        <v>131501.84</v>
      </c>
      <c r="J19" s="2">
        <v>26140.89</v>
      </c>
      <c r="K19" s="2">
        <v>60.66</v>
      </c>
      <c r="L19">
        <v>15</v>
      </c>
      <c r="M19">
        <v>2.4300000000000002</v>
      </c>
      <c r="N19">
        <v>4.57</v>
      </c>
      <c r="O19">
        <v>1.87</v>
      </c>
      <c r="P19">
        <v>1.56</v>
      </c>
      <c r="Q19">
        <v>2.61</v>
      </c>
      <c r="R19" t="s">
        <v>24</v>
      </c>
    </row>
    <row r="20" spans="1:18" x14ac:dyDescent="0.3">
      <c r="A20" t="s">
        <v>369</v>
      </c>
      <c r="B20" t="s">
        <v>19</v>
      </c>
      <c r="C20" s="1">
        <v>43004</v>
      </c>
      <c r="D20" t="s">
        <v>27</v>
      </c>
      <c r="E20" t="s">
        <v>34</v>
      </c>
      <c r="F20" t="s">
        <v>21</v>
      </c>
      <c r="G20" t="s">
        <v>30</v>
      </c>
      <c r="H20" t="s">
        <v>31</v>
      </c>
      <c r="I20" s="2">
        <v>131131.35999999999</v>
      </c>
      <c r="J20" s="2">
        <v>20137.689999999999</v>
      </c>
      <c r="K20" s="2">
        <v>85.06</v>
      </c>
      <c r="L20">
        <v>1</v>
      </c>
      <c r="M20">
        <v>1.1200000000000001</v>
      </c>
      <c r="N20">
        <v>3.91</v>
      </c>
      <c r="O20">
        <v>3.43</v>
      </c>
      <c r="P20">
        <v>4.18</v>
      </c>
      <c r="Q20">
        <v>3.16</v>
      </c>
      <c r="R20" t="s">
        <v>24</v>
      </c>
    </row>
    <row r="21" spans="1:18" x14ac:dyDescent="0.3">
      <c r="A21" t="s">
        <v>97</v>
      </c>
      <c r="B21" t="s">
        <v>26</v>
      </c>
      <c r="C21" s="1">
        <v>43458</v>
      </c>
      <c r="D21" t="s">
        <v>27</v>
      </c>
      <c r="E21" t="s">
        <v>34</v>
      </c>
      <c r="F21" t="s">
        <v>21</v>
      </c>
      <c r="G21" t="s">
        <v>30</v>
      </c>
      <c r="H21" t="s">
        <v>23</v>
      </c>
      <c r="I21" s="2">
        <v>130092.91</v>
      </c>
      <c r="J21" s="2">
        <v>13011.66</v>
      </c>
      <c r="K21" s="2">
        <v>22.02</v>
      </c>
      <c r="L21">
        <v>6</v>
      </c>
      <c r="M21">
        <v>2.76</v>
      </c>
      <c r="N21">
        <v>1.82</v>
      </c>
      <c r="O21">
        <v>3.84</v>
      </c>
      <c r="P21">
        <v>4.62</v>
      </c>
      <c r="Q21">
        <v>3.26</v>
      </c>
      <c r="R21" t="s">
        <v>24</v>
      </c>
    </row>
    <row r="22" spans="1:18" x14ac:dyDescent="0.3">
      <c r="A22" t="s">
        <v>405</v>
      </c>
      <c r="B22" t="s">
        <v>33</v>
      </c>
      <c r="C22" s="1">
        <v>44579</v>
      </c>
      <c r="D22" t="s">
        <v>27</v>
      </c>
      <c r="E22" t="s">
        <v>28</v>
      </c>
      <c r="F22" t="s">
        <v>21</v>
      </c>
      <c r="G22" t="s">
        <v>22</v>
      </c>
      <c r="H22" t="s">
        <v>44</v>
      </c>
      <c r="I22" s="2">
        <v>129153.63</v>
      </c>
      <c r="J22" s="2">
        <v>17563.62</v>
      </c>
      <c r="K22" s="2">
        <v>29.81</v>
      </c>
      <c r="L22">
        <v>12</v>
      </c>
      <c r="M22">
        <v>1.45</v>
      </c>
      <c r="N22">
        <v>3.69</v>
      </c>
      <c r="O22">
        <v>3.76</v>
      </c>
      <c r="P22">
        <v>1.36</v>
      </c>
      <c r="Q22">
        <v>2.56</v>
      </c>
      <c r="R22" t="s">
        <v>24</v>
      </c>
    </row>
    <row r="23" spans="1:18" x14ac:dyDescent="0.3">
      <c r="A23" t="s">
        <v>340</v>
      </c>
      <c r="B23" t="s">
        <v>19</v>
      </c>
      <c r="C23" s="1">
        <v>45146</v>
      </c>
      <c r="D23" t="s">
        <v>27</v>
      </c>
      <c r="E23" t="s">
        <v>28</v>
      </c>
      <c r="F23" t="s">
        <v>47</v>
      </c>
      <c r="G23" t="s">
        <v>22</v>
      </c>
      <c r="H23" t="s">
        <v>44</v>
      </c>
      <c r="I23" s="2">
        <v>129051.17</v>
      </c>
      <c r="J23" s="2">
        <v>10902.22</v>
      </c>
      <c r="K23" s="2">
        <v>49.71</v>
      </c>
      <c r="L23">
        <v>1</v>
      </c>
      <c r="M23">
        <v>1.98</v>
      </c>
      <c r="N23">
        <v>3.96</v>
      </c>
      <c r="O23">
        <v>4.8499999999999996</v>
      </c>
      <c r="P23">
        <v>1.39</v>
      </c>
      <c r="Q23">
        <v>3.04</v>
      </c>
      <c r="R23" t="s">
        <v>24</v>
      </c>
    </row>
    <row r="24" spans="1:18" x14ac:dyDescent="0.3">
      <c r="A24" t="s">
        <v>274</v>
      </c>
      <c r="B24" t="s">
        <v>26</v>
      </c>
      <c r="C24" s="1">
        <v>41901</v>
      </c>
      <c r="D24" t="s">
        <v>27</v>
      </c>
      <c r="E24" t="s">
        <v>20</v>
      </c>
      <c r="F24" t="s">
        <v>29</v>
      </c>
      <c r="G24" t="s">
        <v>22</v>
      </c>
      <c r="H24" t="s">
        <v>31</v>
      </c>
      <c r="I24" s="2">
        <v>126790.27</v>
      </c>
      <c r="J24" s="2">
        <v>11065.81</v>
      </c>
      <c r="K24" s="2">
        <v>162.69999999999999</v>
      </c>
      <c r="L24">
        <v>1</v>
      </c>
      <c r="M24">
        <v>2.0299999999999998</v>
      </c>
      <c r="N24">
        <v>1.1200000000000001</v>
      </c>
      <c r="O24">
        <v>3.43</v>
      </c>
      <c r="P24">
        <v>2.3199999999999998</v>
      </c>
      <c r="Q24">
        <v>2.23</v>
      </c>
      <c r="R24" t="s">
        <v>24</v>
      </c>
    </row>
    <row r="25" spans="1:18" x14ac:dyDescent="0.3">
      <c r="A25" t="s">
        <v>25</v>
      </c>
      <c r="B25" t="s">
        <v>26</v>
      </c>
      <c r="C25" s="1">
        <v>42577</v>
      </c>
      <c r="D25" t="s">
        <v>27</v>
      </c>
      <c r="E25" t="s">
        <v>28</v>
      </c>
      <c r="F25" t="s">
        <v>29</v>
      </c>
      <c r="G25" t="s">
        <v>30</v>
      </c>
      <c r="H25" t="s">
        <v>31</v>
      </c>
      <c r="I25" s="2">
        <v>124794.98</v>
      </c>
      <c r="J25" s="2">
        <v>14143.04</v>
      </c>
      <c r="K25" s="2">
        <v>90.22</v>
      </c>
      <c r="L25">
        <v>9</v>
      </c>
      <c r="M25">
        <v>1.4</v>
      </c>
      <c r="N25">
        <v>1.29</v>
      </c>
      <c r="O25">
        <v>4.4000000000000004</v>
      </c>
      <c r="P25">
        <v>2.3199999999999998</v>
      </c>
      <c r="Q25">
        <v>2.35</v>
      </c>
      <c r="R25" t="s">
        <v>24</v>
      </c>
    </row>
    <row r="26" spans="1:18" x14ac:dyDescent="0.3">
      <c r="A26" t="s">
        <v>54</v>
      </c>
      <c r="B26" t="s">
        <v>19</v>
      </c>
      <c r="C26" s="1">
        <v>42018</v>
      </c>
      <c r="D26" t="s">
        <v>27</v>
      </c>
      <c r="E26" t="s">
        <v>28</v>
      </c>
      <c r="F26" t="s">
        <v>21</v>
      </c>
      <c r="G26" t="s">
        <v>22</v>
      </c>
      <c r="H26" t="s">
        <v>44</v>
      </c>
      <c r="I26" s="2">
        <v>124041.66</v>
      </c>
      <c r="J26" s="2">
        <v>23892.9</v>
      </c>
      <c r="K26" s="2">
        <v>85.38</v>
      </c>
      <c r="L26">
        <v>4</v>
      </c>
      <c r="M26">
        <v>3.86</v>
      </c>
      <c r="N26">
        <v>2.5499999999999998</v>
      </c>
      <c r="O26">
        <v>2.66</v>
      </c>
      <c r="P26">
        <v>3.6</v>
      </c>
      <c r="Q26">
        <v>3.17</v>
      </c>
      <c r="R26" t="s">
        <v>24</v>
      </c>
    </row>
    <row r="27" spans="1:18" x14ac:dyDescent="0.3">
      <c r="A27" t="s">
        <v>515</v>
      </c>
      <c r="B27" t="s">
        <v>19</v>
      </c>
      <c r="C27" s="1">
        <v>43838</v>
      </c>
      <c r="D27" t="s">
        <v>27</v>
      </c>
      <c r="E27" t="s">
        <v>28</v>
      </c>
      <c r="F27" t="s">
        <v>21</v>
      </c>
      <c r="G27" t="s">
        <v>22</v>
      </c>
      <c r="H27" t="s">
        <v>31</v>
      </c>
      <c r="I27" s="2">
        <v>121238.21</v>
      </c>
      <c r="J27" s="2">
        <v>13845.35</v>
      </c>
      <c r="K27" s="2">
        <v>17.14</v>
      </c>
      <c r="L27">
        <v>12</v>
      </c>
      <c r="M27">
        <v>2.0299999999999998</v>
      </c>
      <c r="N27">
        <v>3.62</v>
      </c>
      <c r="O27">
        <v>1.32</v>
      </c>
      <c r="P27">
        <v>2.2400000000000002</v>
      </c>
      <c r="Q27">
        <v>2.2999999999999998</v>
      </c>
      <c r="R27" t="s">
        <v>24</v>
      </c>
    </row>
    <row r="28" spans="1:18" x14ac:dyDescent="0.3">
      <c r="A28" t="s">
        <v>108</v>
      </c>
      <c r="B28" t="s">
        <v>26</v>
      </c>
      <c r="C28" s="1">
        <v>44652</v>
      </c>
      <c r="D28" t="s">
        <v>27</v>
      </c>
      <c r="E28" t="s">
        <v>20</v>
      </c>
      <c r="F28" t="s">
        <v>21</v>
      </c>
      <c r="G28" t="s">
        <v>22</v>
      </c>
      <c r="H28" t="s">
        <v>23</v>
      </c>
      <c r="I28" s="2">
        <v>120447.39</v>
      </c>
      <c r="J28" s="2">
        <v>11810.35</v>
      </c>
      <c r="K28" s="2">
        <v>161.94999999999999</v>
      </c>
      <c r="L28">
        <v>10</v>
      </c>
      <c r="M28">
        <v>2.4700000000000002</v>
      </c>
      <c r="N28">
        <v>3.54</v>
      </c>
      <c r="O28">
        <v>4.25</v>
      </c>
      <c r="P28">
        <v>4.51</v>
      </c>
      <c r="Q28">
        <v>3.69</v>
      </c>
      <c r="R28" t="s">
        <v>24</v>
      </c>
    </row>
    <row r="29" spans="1:18" x14ac:dyDescent="0.3">
      <c r="A29" t="s">
        <v>300</v>
      </c>
      <c r="B29" t="s">
        <v>33</v>
      </c>
      <c r="C29" s="1">
        <v>44609</v>
      </c>
      <c r="D29" t="s">
        <v>27</v>
      </c>
      <c r="E29" t="s">
        <v>34</v>
      </c>
      <c r="F29" t="s">
        <v>47</v>
      </c>
      <c r="G29" t="s">
        <v>30</v>
      </c>
      <c r="H29" t="s">
        <v>23</v>
      </c>
      <c r="I29" s="2">
        <v>119517.83</v>
      </c>
      <c r="J29" s="2">
        <v>9948.0499999999993</v>
      </c>
      <c r="K29" s="2">
        <v>92.87</v>
      </c>
      <c r="L29">
        <v>0</v>
      </c>
      <c r="M29">
        <v>1.86</v>
      </c>
      <c r="N29">
        <v>4.6399999999999997</v>
      </c>
      <c r="O29">
        <v>2.87</v>
      </c>
      <c r="P29">
        <v>2.2000000000000002</v>
      </c>
      <c r="Q29">
        <v>2.89</v>
      </c>
      <c r="R29" t="s">
        <v>24</v>
      </c>
    </row>
    <row r="30" spans="1:18" x14ac:dyDescent="0.3">
      <c r="A30" t="s">
        <v>169</v>
      </c>
      <c r="B30" t="s">
        <v>26</v>
      </c>
      <c r="C30" s="1">
        <v>44062</v>
      </c>
      <c r="D30" t="s">
        <v>27</v>
      </c>
      <c r="E30" t="s">
        <v>28</v>
      </c>
      <c r="F30" t="s">
        <v>21</v>
      </c>
      <c r="G30" t="s">
        <v>30</v>
      </c>
      <c r="H30" t="s">
        <v>23</v>
      </c>
      <c r="I30" s="2">
        <v>118133.79</v>
      </c>
      <c r="J30" s="2">
        <v>16726.240000000002</v>
      </c>
      <c r="K30" s="2">
        <v>9.2100000000000009</v>
      </c>
      <c r="L30">
        <v>3</v>
      </c>
      <c r="M30">
        <v>3.86</v>
      </c>
      <c r="N30">
        <v>2.09</v>
      </c>
      <c r="O30">
        <v>3.77</v>
      </c>
      <c r="P30">
        <v>3.48</v>
      </c>
      <c r="Q30">
        <v>3.3</v>
      </c>
      <c r="R30" t="s">
        <v>24</v>
      </c>
    </row>
    <row r="31" spans="1:18" x14ac:dyDescent="0.3">
      <c r="A31" t="s">
        <v>309</v>
      </c>
      <c r="B31" t="s">
        <v>33</v>
      </c>
      <c r="C31" s="1">
        <v>43885</v>
      </c>
      <c r="D31" t="s">
        <v>27</v>
      </c>
      <c r="E31" t="s">
        <v>20</v>
      </c>
      <c r="F31" t="s">
        <v>35</v>
      </c>
      <c r="G31" t="s">
        <v>22</v>
      </c>
      <c r="H31" t="s">
        <v>23</v>
      </c>
      <c r="I31" s="2">
        <v>116679.43</v>
      </c>
      <c r="J31" s="2">
        <v>21970.48</v>
      </c>
      <c r="K31" s="2">
        <v>128.32</v>
      </c>
      <c r="L31">
        <v>4</v>
      </c>
      <c r="M31">
        <v>4.63</v>
      </c>
      <c r="N31">
        <v>4.29</v>
      </c>
      <c r="O31">
        <v>2.36</v>
      </c>
      <c r="P31">
        <v>3.77</v>
      </c>
      <c r="Q31">
        <v>3.76</v>
      </c>
      <c r="R31" t="s">
        <v>24</v>
      </c>
    </row>
    <row r="32" spans="1:18" x14ac:dyDescent="0.3">
      <c r="A32" t="s">
        <v>228</v>
      </c>
      <c r="B32" t="s">
        <v>26</v>
      </c>
      <c r="C32" s="1">
        <v>44222</v>
      </c>
      <c r="D32" t="s">
        <v>27</v>
      </c>
      <c r="E32" t="s">
        <v>34</v>
      </c>
      <c r="F32" t="s">
        <v>21</v>
      </c>
      <c r="G32" t="s">
        <v>22</v>
      </c>
      <c r="H32" t="s">
        <v>23</v>
      </c>
      <c r="I32" s="2">
        <v>115263.03</v>
      </c>
      <c r="J32" s="2">
        <v>22990.32</v>
      </c>
      <c r="K32" s="2">
        <v>73.400000000000006</v>
      </c>
      <c r="L32">
        <v>6</v>
      </c>
      <c r="M32">
        <v>1.4</v>
      </c>
      <c r="N32">
        <v>2.96</v>
      </c>
      <c r="O32">
        <v>2.41</v>
      </c>
      <c r="P32">
        <v>3.35</v>
      </c>
      <c r="Q32">
        <v>2.5299999999999998</v>
      </c>
      <c r="R32" t="s">
        <v>24</v>
      </c>
    </row>
    <row r="33" spans="1:18" x14ac:dyDescent="0.3">
      <c r="A33" t="s">
        <v>254</v>
      </c>
      <c r="B33" t="s">
        <v>26</v>
      </c>
      <c r="C33" s="1">
        <v>43527</v>
      </c>
      <c r="D33" t="s">
        <v>27</v>
      </c>
      <c r="E33" t="s">
        <v>34</v>
      </c>
      <c r="F33" t="s">
        <v>21</v>
      </c>
      <c r="G33" t="s">
        <v>22</v>
      </c>
      <c r="H33" t="s">
        <v>44</v>
      </c>
      <c r="I33" s="2">
        <v>114886.34</v>
      </c>
      <c r="J33" s="2">
        <v>23132.06</v>
      </c>
      <c r="K33" s="2">
        <v>73.75</v>
      </c>
      <c r="L33">
        <v>8</v>
      </c>
      <c r="M33">
        <v>2.38</v>
      </c>
      <c r="N33">
        <v>4.0999999999999996</v>
      </c>
      <c r="O33">
        <v>1.75</v>
      </c>
      <c r="P33">
        <v>1.89</v>
      </c>
      <c r="Q33">
        <v>2.5299999999999998</v>
      </c>
      <c r="R33" t="s">
        <v>24</v>
      </c>
    </row>
    <row r="34" spans="1:18" x14ac:dyDescent="0.3">
      <c r="A34" t="s">
        <v>464</v>
      </c>
      <c r="B34" t="s">
        <v>33</v>
      </c>
      <c r="C34" s="1">
        <v>42217</v>
      </c>
      <c r="D34" t="s">
        <v>539</v>
      </c>
      <c r="E34" t="s">
        <v>20</v>
      </c>
      <c r="F34" t="s">
        <v>47</v>
      </c>
      <c r="G34" t="s">
        <v>30</v>
      </c>
      <c r="H34" t="s">
        <v>23</v>
      </c>
      <c r="I34" s="2">
        <v>114317.19</v>
      </c>
      <c r="J34" s="2">
        <v>11744.4</v>
      </c>
      <c r="K34" s="2">
        <v>26.64</v>
      </c>
      <c r="L34">
        <v>3</v>
      </c>
      <c r="M34">
        <v>3.74</v>
      </c>
      <c r="N34">
        <v>4.6900000000000004</v>
      </c>
      <c r="O34">
        <v>3.56</v>
      </c>
      <c r="P34">
        <v>2.2400000000000002</v>
      </c>
      <c r="Q34">
        <v>3.56</v>
      </c>
      <c r="R34" t="s">
        <v>24</v>
      </c>
    </row>
    <row r="35" spans="1:18" x14ac:dyDescent="0.3">
      <c r="A35" t="s">
        <v>140</v>
      </c>
      <c r="B35" t="s">
        <v>33</v>
      </c>
      <c r="C35" s="1">
        <v>43514</v>
      </c>
      <c r="D35" t="s">
        <v>27</v>
      </c>
      <c r="E35" t="s">
        <v>34</v>
      </c>
      <c r="F35" t="s">
        <v>21</v>
      </c>
      <c r="G35" t="s">
        <v>42</v>
      </c>
      <c r="H35" t="s">
        <v>23</v>
      </c>
      <c r="I35" s="2">
        <v>113365.23</v>
      </c>
      <c r="J35" s="2">
        <v>7021.51</v>
      </c>
      <c r="K35" s="2">
        <v>51.66</v>
      </c>
      <c r="L35">
        <v>9</v>
      </c>
      <c r="M35">
        <v>4.84</v>
      </c>
      <c r="N35">
        <v>1</v>
      </c>
      <c r="O35">
        <v>2.35</v>
      </c>
      <c r="P35">
        <v>4.78</v>
      </c>
      <c r="Q35">
        <v>3.24</v>
      </c>
      <c r="R35" t="s">
        <v>24</v>
      </c>
    </row>
    <row r="36" spans="1:18" x14ac:dyDescent="0.3">
      <c r="A36" t="s">
        <v>512</v>
      </c>
      <c r="B36" t="s">
        <v>26</v>
      </c>
      <c r="C36" s="1">
        <v>45213</v>
      </c>
      <c r="D36" t="s">
        <v>27</v>
      </c>
      <c r="E36" t="s">
        <v>28</v>
      </c>
      <c r="F36" t="s">
        <v>47</v>
      </c>
      <c r="G36" t="s">
        <v>22</v>
      </c>
      <c r="H36" t="s">
        <v>31</v>
      </c>
      <c r="I36" s="2">
        <v>113055.96</v>
      </c>
      <c r="J36" s="2">
        <v>13857.02</v>
      </c>
      <c r="K36" s="2">
        <v>73.48</v>
      </c>
      <c r="L36">
        <v>2</v>
      </c>
      <c r="M36">
        <v>1.08</v>
      </c>
      <c r="N36">
        <v>2.63</v>
      </c>
      <c r="O36">
        <v>1.8</v>
      </c>
      <c r="P36">
        <v>1.82</v>
      </c>
      <c r="Q36">
        <v>1.83</v>
      </c>
      <c r="R36" t="s">
        <v>24</v>
      </c>
    </row>
    <row r="37" spans="1:18" x14ac:dyDescent="0.3">
      <c r="A37" t="s">
        <v>521</v>
      </c>
      <c r="B37" t="s">
        <v>19</v>
      </c>
      <c r="C37" s="1">
        <v>42839</v>
      </c>
      <c r="D37" t="s">
        <v>27</v>
      </c>
      <c r="E37" t="s">
        <v>20</v>
      </c>
      <c r="F37" t="s">
        <v>21</v>
      </c>
      <c r="G37" t="s">
        <v>30</v>
      </c>
      <c r="H37" t="s">
        <v>44</v>
      </c>
      <c r="I37" s="2">
        <v>112875.13</v>
      </c>
      <c r="J37" s="2">
        <v>17460.07</v>
      </c>
      <c r="K37" s="2">
        <v>65.87</v>
      </c>
      <c r="L37">
        <v>8</v>
      </c>
      <c r="M37">
        <v>1.87</v>
      </c>
      <c r="N37">
        <v>2.17</v>
      </c>
      <c r="O37">
        <v>2.5499999999999998</v>
      </c>
      <c r="P37">
        <v>2.36</v>
      </c>
      <c r="Q37">
        <v>2.2400000000000002</v>
      </c>
      <c r="R37" t="s">
        <v>24</v>
      </c>
    </row>
    <row r="38" spans="1:18" x14ac:dyDescent="0.3">
      <c r="A38" t="s">
        <v>419</v>
      </c>
      <c r="B38" t="s">
        <v>19</v>
      </c>
      <c r="C38" s="1">
        <v>44762</v>
      </c>
      <c r="D38" t="s">
        <v>27</v>
      </c>
      <c r="E38" t="s">
        <v>34</v>
      </c>
      <c r="F38" t="s">
        <v>21</v>
      </c>
      <c r="G38" t="s">
        <v>22</v>
      </c>
      <c r="H38" t="s">
        <v>23</v>
      </c>
      <c r="I38" s="2">
        <v>112715.49</v>
      </c>
      <c r="J38" s="2">
        <v>17543.34</v>
      </c>
      <c r="K38" s="2">
        <v>74.069999999999993</v>
      </c>
      <c r="L38">
        <v>10</v>
      </c>
      <c r="M38">
        <v>2.72</v>
      </c>
      <c r="N38">
        <v>2.91</v>
      </c>
      <c r="O38">
        <v>1.64</v>
      </c>
      <c r="P38">
        <v>1.2</v>
      </c>
      <c r="Q38">
        <v>2.12</v>
      </c>
      <c r="R38" t="s">
        <v>24</v>
      </c>
    </row>
    <row r="39" spans="1:18" x14ac:dyDescent="0.3">
      <c r="A39" t="s">
        <v>126</v>
      </c>
      <c r="B39" t="s">
        <v>26</v>
      </c>
      <c r="C39" s="1">
        <v>42531</v>
      </c>
      <c r="D39" t="s">
        <v>27</v>
      </c>
      <c r="E39" t="s">
        <v>20</v>
      </c>
      <c r="F39" t="s">
        <v>21</v>
      </c>
      <c r="G39" t="s">
        <v>22</v>
      </c>
      <c r="H39" t="s">
        <v>56</v>
      </c>
      <c r="I39" s="2">
        <v>111401.1</v>
      </c>
      <c r="J39" s="2">
        <v>15982.3</v>
      </c>
      <c r="K39" s="2">
        <v>125.56</v>
      </c>
      <c r="L39">
        <v>15</v>
      </c>
      <c r="M39">
        <v>1.08</v>
      </c>
      <c r="N39">
        <v>3.94</v>
      </c>
      <c r="O39">
        <v>3.29</v>
      </c>
      <c r="P39">
        <v>1.97</v>
      </c>
      <c r="Q39">
        <v>2.57</v>
      </c>
      <c r="R39" t="s">
        <v>24</v>
      </c>
    </row>
    <row r="40" spans="1:18" x14ac:dyDescent="0.3">
      <c r="A40" t="s">
        <v>248</v>
      </c>
      <c r="B40" t="s">
        <v>19</v>
      </c>
      <c r="C40" s="1">
        <v>42767</v>
      </c>
      <c r="D40" t="s">
        <v>539</v>
      </c>
      <c r="E40" t="s">
        <v>20</v>
      </c>
      <c r="F40" t="s">
        <v>47</v>
      </c>
      <c r="G40" t="s">
        <v>30</v>
      </c>
      <c r="H40" t="s">
        <v>23</v>
      </c>
      <c r="I40" s="2">
        <v>110944.35</v>
      </c>
      <c r="J40" s="2">
        <v>7045.12</v>
      </c>
      <c r="K40" s="2">
        <v>116.82</v>
      </c>
      <c r="L40">
        <v>2</v>
      </c>
      <c r="M40">
        <v>3.23</v>
      </c>
      <c r="N40">
        <v>2.81</v>
      </c>
      <c r="O40">
        <v>1.38</v>
      </c>
      <c r="P40">
        <v>4.8</v>
      </c>
      <c r="Q40">
        <v>3.05</v>
      </c>
      <c r="R40" t="s">
        <v>24</v>
      </c>
    </row>
    <row r="41" spans="1:18" x14ac:dyDescent="0.3">
      <c r="A41" t="s">
        <v>294</v>
      </c>
      <c r="B41" t="s">
        <v>26</v>
      </c>
      <c r="C41" s="1">
        <v>43173</v>
      </c>
      <c r="D41" t="s">
        <v>27</v>
      </c>
      <c r="E41" t="s">
        <v>28</v>
      </c>
      <c r="F41" t="s">
        <v>35</v>
      </c>
      <c r="G41" t="s">
        <v>30</v>
      </c>
      <c r="H41" t="s">
        <v>31</v>
      </c>
      <c r="I41" s="2">
        <v>110553.93</v>
      </c>
      <c r="J41" s="2">
        <v>18589.77</v>
      </c>
      <c r="K41" s="2">
        <v>90.14</v>
      </c>
      <c r="L41">
        <v>8</v>
      </c>
      <c r="M41">
        <v>4.09</v>
      </c>
      <c r="N41">
        <v>1.07</v>
      </c>
      <c r="O41">
        <v>3.74</v>
      </c>
      <c r="P41">
        <v>4.67</v>
      </c>
      <c r="Q41">
        <v>3.39</v>
      </c>
      <c r="R41" t="s">
        <v>24</v>
      </c>
    </row>
    <row r="42" spans="1:18" x14ac:dyDescent="0.3">
      <c r="A42" t="s">
        <v>505</v>
      </c>
      <c r="B42" t="s">
        <v>19</v>
      </c>
      <c r="C42" s="1">
        <v>44643</v>
      </c>
      <c r="D42" t="s">
        <v>27</v>
      </c>
      <c r="E42" t="s">
        <v>28</v>
      </c>
      <c r="F42" t="s">
        <v>21</v>
      </c>
      <c r="G42" t="s">
        <v>22</v>
      </c>
      <c r="H42" t="s">
        <v>44</v>
      </c>
      <c r="I42" s="2">
        <v>110412.34</v>
      </c>
      <c r="J42" s="2">
        <v>12692.2</v>
      </c>
      <c r="K42" s="2">
        <v>70.47</v>
      </c>
      <c r="L42">
        <v>1</v>
      </c>
      <c r="M42">
        <v>4.47</v>
      </c>
      <c r="N42">
        <v>2.97</v>
      </c>
      <c r="O42">
        <v>1.51</v>
      </c>
      <c r="P42">
        <v>3.64</v>
      </c>
      <c r="Q42">
        <v>3.15</v>
      </c>
      <c r="R42" t="s">
        <v>24</v>
      </c>
    </row>
    <row r="43" spans="1:18" x14ac:dyDescent="0.3">
      <c r="A43" t="s">
        <v>240</v>
      </c>
      <c r="B43" t="s">
        <v>19</v>
      </c>
      <c r="C43" s="1">
        <v>45378</v>
      </c>
      <c r="D43" t="s">
        <v>539</v>
      </c>
      <c r="E43" t="s">
        <v>20</v>
      </c>
      <c r="F43" t="s">
        <v>47</v>
      </c>
      <c r="G43" t="s">
        <v>42</v>
      </c>
      <c r="H43" t="s">
        <v>31</v>
      </c>
      <c r="I43" s="2">
        <v>109095.57</v>
      </c>
      <c r="J43" s="2">
        <v>9472.48</v>
      </c>
      <c r="K43" s="2">
        <v>31.97</v>
      </c>
      <c r="L43">
        <v>15</v>
      </c>
      <c r="M43">
        <v>3.6</v>
      </c>
      <c r="N43">
        <v>3.51</v>
      </c>
      <c r="O43">
        <v>1.05</v>
      </c>
      <c r="P43">
        <v>1.57</v>
      </c>
      <c r="Q43">
        <v>2.4300000000000002</v>
      </c>
      <c r="R43" t="s">
        <v>24</v>
      </c>
    </row>
    <row r="44" spans="1:18" x14ac:dyDescent="0.3">
      <c r="A44" t="s">
        <v>198</v>
      </c>
      <c r="B44" t="s">
        <v>19</v>
      </c>
      <c r="C44" s="1">
        <v>42500</v>
      </c>
      <c r="D44" t="s">
        <v>539</v>
      </c>
      <c r="E44" t="s">
        <v>34</v>
      </c>
      <c r="F44" t="s">
        <v>29</v>
      </c>
      <c r="G44" t="s">
        <v>22</v>
      </c>
      <c r="H44" t="s">
        <v>31</v>
      </c>
      <c r="I44" s="2">
        <v>107444.24</v>
      </c>
      <c r="J44" s="2">
        <v>14173.29</v>
      </c>
      <c r="K44" s="2">
        <v>69.55</v>
      </c>
      <c r="L44">
        <v>9</v>
      </c>
      <c r="M44">
        <v>3.7</v>
      </c>
      <c r="N44">
        <v>4.03</v>
      </c>
      <c r="O44">
        <v>4.37</v>
      </c>
      <c r="P44">
        <v>1.76</v>
      </c>
      <c r="Q44">
        <v>3.47</v>
      </c>
      <c r="R44" t="s">
        <v>24</v>
      </c>
    </row>
    <row r="45" spans="1:18" x14ac:dyDescent="0.3">
      <c r="A45" t="s">
        <v>63</v>
      </c>
      <c r="B45" t="s">
        <v>33</v>
      </c>
      <c r="C45" s="1">
        <v>45193</v>
      </c>
      <c r="D45" t="s">
        <v>27</v>
      </c>
      <c r="E45" t="s">
        <v>20</v>
      </c>
      <c r="F45" t="s">
        <v>21</v>
      </c>
      <c r="G45" t="s">
        <v>30</v>
      </c>
      <c r="H45" t="s">
        <v>44</v>
      </c>
      <c r="I45" s="2">
        <v>107377.39</v>
      </c>
      <c r="J45" s="2">
        <v>15777.49</v>
      </c>
      <c r="K45" s="2">
        <v>67.650000000000006</v>
      </c>
      <c r="L45">
        <v>1</v>
      </c>
      <c r="M45">
        <v>1.1599999999999999</v>
      </c>
      <c r="N45">
        <v>1.66</v>
      </c>
      <c r="O45">
        <v>4.93</v>
      </c>
      <c r="P45">
        <v>2.16</v>
      </c>
      <c r="Q45">
        <v>2.48</v>
      </c>
      <c r="R45" t="s">
        <v>24</v>
      </c>
    </row>
    <row r="46" spans="1:18" x14ac:dyDescent="0.3">
      <c r="A46" t="s">
        <v>434</v>
      </c>
      <c r="B46" t="s">
        <v>19</v>
      </c>
      <c r="C46" s="1">
        <v>44206</v>
      </c>
      <c r="D46" t="s">
        <v>539</v>
      </c>
      <c r="E46" t="s">
        <v>20</v>
      </c>
      <c r="F46" t="s">
        <v>21</v>
      </c>
      <c r="G46" t="s">
        <v>30</v>
      </c>
      <c r="H46" t="s">
        <v>44</v>
      </c>
      <c r="I46" s="2">
        <v>107361.16</v>
      </c>
      <c r="J46" s="2">
        <v>10505.85</v>
      </c>
      <c r="K46" s="2">
        <v>168.5</v>
      </c>
      <c r="L46">
        <v>12</v>
      </c>
      <c r="M46">
        <v>2.42</v>
      </c>
      <c r="N46">
        <v>4.88</v>
      </c>
      <c r="O46">
        <v>2.65</v>
      </c>
      <c r="P46">
        <v>2.04</v>
      </c>
      <c r="Q46">
        <v>3</v>
      </c>
      <c r="R46" t="s">
        <v>24</v>
      </c>
    </row>
    <row r="47" spans="1:18" x14ac:dyDescent="0.3">
      <c r="A47" t="s">
        <v>495</v>
      </c>
      <c r="B47" t="s">
        <v>26</v>
      </c>
      <c r="C47" s="1">
        <v>42047</v>
      </c>
      <c r="D47" t="s">
        <v>27</v>
      </c>
      <c r="E47" t="s">
        <v>34</v>
      </c>
      <c r="F47" t="s">
        <v>47</v>
      </c>
      <c r="G47" t="s">
        <v>30</v>
      </c>
      <c r="H47" t="s">
        <v>23</v>
      </c>
      <c r="I47" s="2">
        <v>107312.1</v>
      </c>
      <c r="J47" s="2">
        <v>6342.53</v>
      </c>
      <c r="K47" s="2">
        <v>8.2200000000000006</v>
      </c>
      <c r="L47">
        <v>1</v>
      </c>
      <c r="M47">
        <v>2.25</v>
      </c>
      <c r="N47">
        <v>3.28</v>
      </c>
      <c r="O47">
        <v>1.54</v>
      </c>
      <c r="P47">
        <v>1.21</v>
      </c>
      <c r="Q47">
        <v>2.0699999999999998</v>
      </c>
      <c r="R47" t="s">
        <v>24</v>
      </c>
    </row>
    <row r="48" spans="1:18" x14ac:dyDescent="0.3">
      <c r="A48" t="s">
        <v>144</v>
      </c>
      <c r="B48" t="s">
        <v>26</v>
      </c>
      <c r="C48" s="1">
        <v>43389</v>
      </c>
      <c r="D48" t="s">
        <v>27</v>
      </c>
      <c r="E48" t="s">
        <v>20</v>
      </c>
      <c r="F48" t="s">
        <v>35</v>
      </c>
      <c r="G48" t="s">
        <v>30</v>
      </c>
      <c r="H48" t="s">
        <v>31</v>
      </c>
      <c r="I48" s="2">
        <v>107166.89</v>
      </c>
      <c r="J48" s="2">
        <v>9793.11</v>
      </c>
      <c r="K48" s="2">
        <v>49.59</v>
      </c>
      <c r="L48">
        <v>4</v>
      </c>
      <c r="M48">
        <v>2.46</v>
      </c>
      <c r="N48">
        <v>1.87</v>
      </c>
      <c r="O48">
        <v>2.6</v>
      </c>
      <c r="P48">
        <v>1.52</v>
      </c>
      <c r="Q48">
        <v>2.11</v>
      </c>
      <c r="R48" t="s">
        <v>24</v>
      </c>
    </row>
    <row r="49" spans="1:18" x14ac:dyDescent="0.3">
      <c r="A49" t="s">
        <v>478</v>
      </c>
      <c r="B49" t="s">
        <v>26</v>
      </c>
      <c r="C49" s="1">
        <v>44662</v>
      </c>
      <c r="D49" t="s">
        <v>27</v>
      </c>
      <c r="E49" t="s">
        <v>28</v>
      </c>
      <c r="F49" t="s">
        <v>47</v>
      </c>
      <c r="G49" t="s">
        <v>22</v>
      </c>
      <c r="H49" t="s">
        <v>23</v>
      </c>
      <c r="I49" s="2">
        <v>106937.52</v>
      </c>
      <c r="J49" s="2">
        <v>9856.19</v>
      </c>
      <c r="K49" s="2">
        <v>66.459999999999994</v>
      </c>
      <c r="L49">
        <v>7</v>
      </c>
      <c r="M49">
        <v>4.92</v>
      </c>
      <c r="N49">
        <v>1.2</v>
      </c>
      <c r="O49">
        <v>3.27</v>
      </c>
      <c r="P49">
        <v>4.84</v>
      </c>
      <c r="Q49">
        <v>3.56</v>
      </c>
      <c r="R49" t="s">
        <v>24</v>
      </c>
    </row>
    <row r="50" spans="1:18" x14ac:dyDescent="0.3">
      <c r="A50" t="s">
        <v>259</v>
      </c>
      <c r="B50" t="s">
        <v>26</v>
      </c>
      <c r="C50" s="1">
        <v>43196</v>
      </c>
      <c r="D50" t="s">
        <v>27</v>
      </c>
      <c r="E50" t="s">
        <v>34</v>
      </c>
      <c r="F50" t="s">
        <v>47</v>
      </c>
      <c r="G50" t="s">
        <v>30</v>
      </c>
      <c r="H50" t="s">
        <v>23</v>
      </c>
      <c r="I50" s="2">
        <v>106895.85</v>
      </c>
      <c r="J50" s="2">
        <v>9442.7199999999993</v>
      </c>
      <c r="K50" s="2">
        <v>64.040000000000006</v>
      </c>
      <c r="L50">
        <v>7</v>
      </c>
      <c r="M50">
        <v>2.13</v>
      </c>
      <c r="N50">
        <v>4.8899999999999997</v>
      </c>
      <c r="O50">
        <v>3.22</v>
      </c>
      <c r="P50">
        <v>3.51</v>
      </c>
      <c r="Q50">
        <v>3.44</v>
      </c>
      <c r="R50" t="s">
        <v>24</v>
      </c>
    </row>
    <row r="51" spans="1:18" x14ac:dyDescent="0.3">
      <c r="A51" t="s">
        <v>477</v>
      </c>
      <c r="B51" t="s">
        <v>26</v>
      </c>
      <c r="C51" s="1">
        <v>44890</v>
      </c>
      <c r="D51" t="s">
        <v>27</v>
      </c>
      <c r="E51" t="s">
        <v>20</v>
      </c>
      <c r="F51" t="s">
        <v>47</v>
      </c>
      <c r="G51" t="s">
        <v>22</v>
      </c>
      <c r="H51" t="s">
        <v>56</v>
      </c>
      <c r="I51" s="2">
        <v>106843.21</v>
      </c>
      <c r="J51" s="2">
        <v>6584.66</v>
      </c>
      <c r="K51" s="2">
        <v>188.17</v>
      </c>
      <c r="L51">
        <v>3</v>
      </c>
      <c r="M51">
        <v>1.36</v>
      </c>
      <c r="N51">
        <v>2.1800000000000002</v>
      </c>
      <c r="O51">
        <v>2.98</v>
      </c>
      <c r="P51">
        <v>4.5199999999999996</v>
      </c>
      <c r="Q51">
        <v>2.76</v>
      </c>
      <c r="R51" t="s">
        <v>24</v>
      </c>
    </row>
    <row r="52" spans="1:18" x14ac:dyDescent="0.3">
      <c r="A52" t="s">
        <v>356</v>
      </c>
      <c r="B52" t="s">
        <v>19</v>
      </c>
      <c r="C52" s="1">
        <v>42097</v>
      </c>
      <c r="D52" t="s">
        <v>539</v>
      </c>
      <c r="E52" t="s">
        <v>20</v>
      </c>
      <c r="F52" t="s">
        <v>21</v>
      </c>
      <c r="G52" t="s">
        <v>30</v>
      </c>
      <c r="H52" t="s">
        <v>44</v>
      </c>
      <c r="I52" s="2">
        <v>106722.03</v>
      </c>
      <c r="J52" s="2">
        <v>16463.650000000001</v>
      </c>
      <c r="K52" s="2">
        <v>47.45</v>
      </c>
      <c r="L52">
        <v>0</v>
      </c>
      <c r="M52">
        <v>2.4700000000000002</v>
      </c>
      <c r="N52">
        <v>4.08</v>
      </c>
      <c r="O52">
        <v>2.37</v>
      </c>
      <c r="P52">
        <v>4.95</v>
      </c>
      <c r="Q52">
        <v>3.47</v>
      </c>
      <c r="R52" t="s">
        <v>24</v>
      </c>
    </row>
    <row r="53" spans="1:18" x14ac:dyDescent="0.3">
      <c r="A53" t="s">
        <v>173</v>
      </c>
      <c r="B53" t="s">
        <v>26</v>
      </c>
      <c r="C53" s="1">
        <v>44730</v>
      </c>
      <c r="D53" t="s">
        <v>27</v>
      </c>
      <c r="E53" t="s">
        <v>20</v>
      </c>
      <c r="F53" t="s">
        <v>21</v>
      </c>
      <c r="G53" t="s">
        <v>22</v>
      </c>
      <c r="H53" t="s">
        <v>37</v>
      </c>
      <c r="I53" s="2">
        <v>106262.37</v>
      </c>
      <c r="J53" s="2">
        <v>6667.22</v>
      </c>
      <c r="K53" s="2">
        <v>7.34</v>
      </c>
      <c r="L53">
        <v>5</v>
      </c>
      <c r="M53">
        <v>4.0599999999999996</v>
      </c>
      <c r="N53">
        <v>2.87</v>
      </c>
      <c r="O53">
        <v>3.71</v>
      </c>
      <c r="P53">
        <v>2.65</v>
      </c>
      <c r="Q53">
        <v>3.32</v>
      </c>
      <c r="R53" t="s">
        <v>24</v>
      </c>
    </row>
    <row r="54" spans="1:18" x14ac:dyDescent="0.3">
      <c r="A54" t="s">
        <v>213</v>
      </c>
      <c r="B54" t="s">
        <v>26</v>
      </c>
      <c r="C54" s="1">
        <v>45051</v>
      </c>
      <c r="D54" t="s">
        <v>27</v>
      </c>
      <c r="E54" t="s">
        <v>28</v>
      </c>
      <c r="F54" t="s">
        <v>21</v>
      </c>
      <c r="G54" t="s">
        <v>22</v>
      </c>
      <c r="H54" t="s">
        <v>44</v>
      </c>
      <c r="I54" s="2">
        <v>105474.21</v>
      </c>
      <c r="J54" s="2">
        <v>19479.14</v>
      </c>
      <c r="K54" s="2">
        <v>72.69</v>
      </c>
      <c r="L54">
        <v>12</v>
      </c>
      <c r="M54">
        <v>3.37</v>
      </c>
      <c r="N54">
        <v>2.2799999999999998</v>
      </c>
      <c r="O54">
        <v>3.68</v>
      </c>
      <c r="P54">
        <v>3.49</v>
      </c>
      <c r="Q54">
        <v>3.21</v>
      </c>
      <c r="R54" t="s">
        <v>24</v>
      </c>
    </row>
    <row r="55" spans="1:18" x14ac:dyDescent="0.3">
      <c r="A55" t="s">
        <v>423</v>
      </c>
      <c r="B55" t="s">
        <v>19</v>
      </c>
      <c r="C55" s="1">
        <v>42446</v>
      </c>
      <c r="D55" t="s">
        <v>539</v>
      </c>
      <c r="E55" t="s">
        <v>20</v>
      </c>
      <c r="F55" t="s">
        <v>29</v>
      </c>
      <c r="G55" t="s">
        <v>30</v>
      </c>
      <c r="H55" t="s">
        <v>23</v>
      </c>
      <c r="I55" s="2">
        <v>105217.25</v>
      </c>
      <c r="J55" s="2">
        <v>10886.36</v>
      </c>
      <c r="K55" s="2">
        <v>177.11</v>
      </c>
      <c r="L55">
        <v>6</v>
      </c>
      <c r="M55">
        <v>4.17</v>
      </c>
      <c r="N55">
        <v>1.27</v>
      </c>
      <c r="O55">
        <v>2.5099999999999998</v>
      </c>
      <c r="P55">
        <v>1.83</v>
      </c>
      <c r="Q55">
        <v>2.44</v>
      </c>
      <c r="R55" t="s">
        <v>24</v>
      </c>
    </row>
    <row r="56" spans="1:18" x14ac:dyDescent="0.3">
      <c r="A56" t="s">
        <v>316</v>
      </c>
      <c r="B56" t="s">
        <v>26</v>
      </c>
      <c r="C56" s="1">
        <v>43249</v>
      </c>
      <c r="D56" t="s">
        <v>27</v>
      </c>
      <c r="E56" t="s">
        <v>28</v>
      </c>
      <c r="F56" t="s">
        <v>21</v>
      </c>
      <c r="G56" t="s">
        <v>22</v>
      </c>
      <c r="H56" t="s">
        <v>56</v>
      </c>
      <c r="I56" s="2">
        <v>104805.1</v>
      </c>
      <c r="J56" s="2">
        <v>5726.89</v>
      </c>
      <c r="K56" s="2">
        <v>41.26</v>
      </c>
      <c r="L56">
        <v>2</v>
      </c>
      <c r="M56">
        <v>2.31</v>
      </c>
      <c r="N56">
        <v>2.12</v>
      </c>
      <c r="O56">
        <v>4.07</v>
      </c>
      <c r="P56">
        <v>4.28</v>
      </c>
      <c r="Q56">
        <v>3.2</v>
      </c>
      <c r="R56" t="s">
        <v>24</v>
      </c>
    </row>
    <row r="57" spans="1:18" x14ac:dyDescent="0.3">
      <c r="A57" t="s">
        <v>387</v>
      </c>
      <c r="B57" t="s">
        <v>26</v>
      </c>
      <c r="C57" s="1">
        <v>43832</v>
      </c>
      <c r="D57" t="s">
        <v>27</v>
      </c>
      <c r="E57" t="s">
        <v>34</v>
      </c>
      <c r="F57" t="s">
        <v>21</v>
      </c>
      <c r="G57" t="s">
        <v>30</v>
      </c>
      <c r="H57" t="s">
        <v>44</v>
      </c>
      <c r="I57" s="2">
        <v>104595.93</v>
      </c>
      <c r="J57" s="2">
        <v>19757.740000000002</v>
      </c>
      <c r="K57" s="2">
        <v>83.04</v>
      </c>
      <c r="L57">
        <v>3</v>
      </c>
      <c r="M57">
        <v>2.21</v>
      </c>
      <c r="N57">
        <v>1.78</v>
      </c>
      <c r="O57">
        <v>1.97</v>
      </c>
      <c r="P57">
        <v>4.7699999999999996</v>
      </c>
      <c r="Q57">
        <v>2.68</v>
      </c>
      <c r="R57" t="s">
        <v>24</v>
      </c>
    </row>
    <row r="58" spans="1:18" x14ac:dyDescent="0.3">
      <c r="A58" t="s">
        <v>345</v>
      </c>
      <c r="B58" t="s">
        <v>26</v>
      </c>
      <c r="C58" s="1">
        <v>45237</v>
      </c>
      <c r="D58" t="s">
        <v>27</v>
      </c>
      <c r="E58" t="s">
        <v>20</v>
      </c>
      <c r="F58" t="s">
        <v>21</v>
      </c>
      <c r="G58" t="s">
        <v>22</v>
      </c>
      <c r="H58" t="s">
        <v>23</v>
      </c>
      <c r="I58" s="2">
        <v>103911.91</v>
      </c>
      <c r="J58" s="2">
        <v>23383.13</v>
      </c>
      <c r="K58" s="2">
        <v>3.99</v>
      </c>
      <c r="L58">
        <v>7</v>
      </c>
      <c r="M58">
        <v>2.1</v>
      </c>
      <c r="N58">
        <v>4.6399999999999997</v>
      </c>
      <c r="O58">
        <v>2.21</v>
      </c>
      <c r="P58">
        <v>4.6900000000000004</v>
      </c>
      <c r="Q58">
        <v>3.41</v>
      </c>
      <c r="R58" t="s">
        <v>24</v>
      </c>
    </row>
    <row r="59" spans="1:18" x14ac:dyDescent="0.3">
      <c r="A59" t="s">
        <v>358</v>
      </c>
      <c r="B59" t="s">
        <v>26</v>
      </c>
      <c r="C59" s="1">
        <v>44661</v>
      </c>
      <c r="D59" t="s">
        <v>539</v>
      </c>
      <c r="E59" t="s">
        <v>34</v>
      </c>
      <c r="F59" t="s">
        <v>50</v>
      </c>
      <c r="G59" t="s">
        <v>22</v>
      </c>
      <c r="H59" t="s">
        <v>31</v>
      </c>
      <c r="I59" s="2">
        <v>103530.2</v>
      </c>
      <c r="J59" s="2">
        <v>4689.01</v>
      </c>
      <c r="K59" s="2">
        <v>16.55</v>
      </c>
      <c r="L59">
        <v>8</v>
      </c>
      <c r="M59">
        <v>2.87</v>
      </c>
      <c r="N59">
        <v>2.79</v>
      </c>
      <c r="O59">
        <v>2.58</v>
      </c>
      <c r="P59">
        <v>2.44</v>
      </c>
      <c r="Q59">
        <v>2.67</v>
      </c>
      <c r="R59" t="s">
        <v>24</v>
      </c>
    </row>
    <row r="60" spans="1:18" x14ac:dyDescent="0.3">
      <c r="A60" t="s">
        <v>360</v>
      </c>
      <c r="B60" t="s">
        <v>26</v>
      </c>
      <c r="C60" s="1">
        <v>42121</v>
      </c>
      <c r="D60" t="s">
        <v>27</v>
      </c>
      <c r="E60" t="s">
        <v>28</v>
      </c>
      <c r="F60" t="s">
        <v>35</v>
      </c>
      <c r="G60" t="s">
        <v>22</v>
      </c>
      <c r="H60" t="s">
        <v>23</v>
      </c>
      <c r="I60" s="2">
        <v>103514.49</v>
      </c>
      <c r="J60" s="2">
        <v>15661.55</v>
      </c>
      <c r="K60" s="2">
        <v>24.42</v>
      </c>
      <c r="L60">
        <v>0</v>
      </c>
      <c r="M60">
        <v>2.46</v>
      </c>
      <c r="N60">
        <v>1.1200000000000001</v>
      </c>
      <c r="O60">
        <v>2.64</v>
      </c>
      <c r="P60">
        <v>4.67</v>
      </c>
      <c r="Q60">
        <v>2.72</v>
      </c>
      <c r="R60" t="s">
        <v>24</v>
      </c>
    </row>
    <row r="61" spans="1:18" x14ac:dyDescent="0.3">
      <c r="A61" t="s">
        <v>46</v>
      </c>
      <c r="B61" t="s">
        <v>26</v>
      </c>
      <c r="C61" s="1">
        <v>45260</v>
      </c>
      <c r="D61" t="s">
        <v>27</v>
      </c>
      <c r="E61" t="s">
        <v>20</v>
      </c>
      <c r="F61" t="s">
        <v>47</v>
      </c>
      <c r="G61" t="s">
        <v>42</v>
      </c>
      <c r="H61" t="s">
        <v>31</v>
      </c>
      <c r="I61" s="2">
        <v>102484.82</v>
      </c>
      <c r="J61" s="2">
        <v>4298.41</v>
      </c>
      <c r="K61" s="2">
        <v>18.309999999999999</v>
      </c>
      <c r="L61">
        <v>3</v>
      </c>
      <c r="M61">
        <v>1.1499999999999999</v>
      </c>
      <c r="N61">
        <v>1.0900000000000001</v>
      </c>
      <c r="O61">
        <v>4.84</v>
      </c>
      <c r="P61">
        <v>1.74</v>
      </c>
      <c r="Q61">
        <v>2.21</v>
      </c>
      <c r="R61" t="s">
        <v>24</v>
      </c>
    </row>
    <row r="62" spans="1:18" x14ac:dyDescent="0.3">
      <c r="A62" t="s">
        <v>153</v>
      </c>
      <c r="B62" t="s">
        <v>19</v>
      </c>
      <c r="C62" s="1">
        <v>44375</v>
      </c>
      <c r="D62" t="s">
        <v>539</v>
      </c>
      <c r="E62" t="s">
        <v>34</v>
      </c>
      <c r="F62" t="s">
        <v>35</v>
      </c>
      <c r="G62" t="s">
        <v>22</v>
      </c>
      <c r="H62" t="s">
        <v>44</v>
      </c>
      <c r="I62" s="2">
        <v>102161.04</v>
      </c>
      <c r="J62" s="2">
        <v>19435.349999999999</v>
      </c>
      <c r="K62" s="2">
        <v>81.290000000000006</v>
      </c>
      <c r="L62">
        <v>4</v>
      </c>
      <c r="M62">
        <v>1.59</v>
      </c>
      <c r="N62">
        <v>3.33</v>
      </c>
      <c r="O62">
        <v>3.54</v>
      </c>
      <c r="P62">
        <v>4.92</v>
      </c>
      <c r="Q62">
        <v>3.35</v>
      </c>
      <c r="R62" t="s">
        <v>24</v>
      </c>
    </row>
    <row r="63" spans="1:18" x14ac:dyDescent="0.3">
      <c r="A63" t="s">
        <v>197</v>
      </c>
      <c r="B63" t="s">
        <v>19</v>
      </c>
      <c r="C63" s="1">
        <v>42830</v>
      </c>
      <c r="D63" t="s">
        <v>27</v>
      </c>
      <c r="E63" t="s">
        <v>34</v>
      </c>
      <c r="F63" t="s">
        <v>29</v>
      </c>
      <c r="G63" t="s">
        <v>30</v>
      </c>
      <c r="H63" t="s">
        <v>31</v>
      </c>
      <c r="I63" s="2">
        <v>100916.01</v>
      </c>
      <c r="J63" s="2">
        <v>6349.11</v>
      </c>
      <c r="K63" s="2">
        <v>2.25</v>
      </c>
      <c r="L63">
        <v>6</v>
      </c>
      <c r="M63">
        <v>3.43</v>
      </c>
      <c r="N63">
        <v>2.36</v>
      </c>
      <c r="O63">
        <v>2.21</v>
      </c>
      <c r="P63">
        <v>1.56</v>
      </c>
      <c r="Q63">
        <v>2.39</v>
      </c>
      <c r="R63" t="s">
        <v>24</v>
      </c>
    </row>
    <row r="64" spans="1:18" x14ac:dyDescent="0.3">
      <c r="A64" t="s">
        <v>60</v>
      </c>
      <c r="B64" t="s">
        <v>19</v>
      </c>
      <c r="C64" s="1">
        <v>43816</v>
      </c>
      <c r="D64" t="s">
        <v>27</v>
      </c>
      <c r="E64" t="s">
        <v>34</v>
      </c>
      <c r="F64" t="s">
        <v>61</v>
      </c>
      <c r="G64" t="s">
        <v>22</v>
      </c>
      <c r="H64" t="s">
        <v>31</v>
      </c>
      <c r="I64" s="2">
        <v>100885.93</v>
      </c>
      <c r="J64" s="2">
        <v>8862.75</v>
      </c>
      <c r="K64" s="2">
        <v>11.51</v>
      </c>
      <c r="L64">
        <v>4</v>
      </c>
      <c r="M64">
        <v>2.11</v>
      </c>
      <c r="N64">
        <v>1.07</v>
      </c>
      <c r="O64">
        <v>1.1599999999999999</v>
      </c>
      <c r="P64">
        <v>3.72</v>
      </c>
      <c r="Q64">
        <v>2.02</v>
      </c>
      <c r="R64" t="s">
        <v>24</v>
      </c>
    </row>
    <row r="65" spans="1:18" x14ac:dyDescent="0.3">
      <c r="A65" t="s">
        <v>256</v>
      </c>
      <c r="B65" t="s">
        <v>26</v>
      </c>
      <c r="C65" s="1">
        <v>43543</v>
      </c>
      <c r="D65" t="s">
        <v>27</v>
      </c>
      <c r="E65" t="s">
        <v>34</v>
      </c>
      <c r="F65" t="s">
        <v>47</v>
      </c>
      <c r="G65" t="s">
        <v>22</v>
      </c>
      <c r="H65" t="s">
        <v>44</v>
      </c>
      <c r="I65" s="2">
        <v>100861.81</v>
      </c>
      <c r="J65" s="2">
        <v>4199.59</v>
      </c>
      <c r="K65" s="2">
        <v>41.39</v>
      </c>
      <c r="L65">
        <v>14</v>
      </c>
      <c r="M65">
        <v>4.17</v>
      </c>
      <c r="N65">
        <v>4.51</v>
      </c>
      <c r="O65">
        <v>2.4700000000000002</v>
      </c>
      <c r="P65">
        <v>1.79</v>
      </c>
      <c r="Q65">
        <v>3.24</v>
      </c>
      <c r="R65" t="s">
        <v>24</v>
      </c>
    </row>
    <row r="66" spans="1:18" x14ac:dyDescent="0.3">
      <c r="A66" t="s">
        <v>245</v>
      </c>
      <c r="B66" t="s">
        <v>19</v>
      </c>
      <c r="C66" s="1">
        <v>43849</v>
      </c>
      <c r="D66" t="s">
        <v>27</v>
      </c>
      <c r="E66" t="s">
        <v>28</v>
      </c>
      <c r="F66" t="s">
        <v>29</v>
      </c>
      <c r="G66" t="s">
        <v>30</v>
      </c>
      <c r="H66" t="s">
        <v>31</v>
      </c>
      <c r="I66" s="2">
        <v>99540.43</v>
      </c>
      <c r="J66" s="2">
        <v>8734.16</v>
      </c>
      <c r="K66" s="2">
        <v>61.13</v>
      </c>
      <c r="L66">
        <v>6</v>
      </c>
      <c r="M66">
        <v>1.64</v>
      </c>
      <c r="N66">
        <v>1.03</v>
      </c>
      <c r="O66">
        <v>1.43</v>
      </c>
      <c r="P66">
        <v>2.54</v>
      </c>
      <c r="Q66">
        <v>1.66</v>
      </c>
      <c r="R66" t="s">
        <v>24</v>
      </c>
    </row>
    <row r="67" spans="1:18" x14ac:dyDescent="0.3">
      <c r="A67" t="s">
        <v>381</v>
      </c>
      <c r="B67" t="s">
        <v>26</v>
      </c>
      <c r="C67" s="1">
        <v>43000</v>
      </c>
      <c r="D67" t="s">
        <v>27</v>
      </c>
      <c r="E67" t="s">
        <v>28</v>
      </c>
      <c r="F67" t="s">
        <v>21</v>
      </c>
      <c r="G67" t="s">
        <v>30</v>
      </c>
      <c r="H67" t="s">
        <v>44</v>
      </c>
      <c r="I67" s="2">
        <v>98624.13</v>
      </c>
      <c r="J67" s="2">
        <v>18505.900000000001</v>
      </c>
      <c r="K67" s="2">
        <v>38.200000000000003</v>
      </c>
      <c r="L67">
        <v>13</v>
      </c>
      <c r="M67">
        <v>2.09</v>
      </c>
      <c r="N67">
        <v>3.95</v>
      </c>
      <c r="O67">
        <v>4.2</v>
      </c>
      <c r="P67">
        <v>1.18</v>
      </c>
      <c r="Q67">
        <v>2.85</v>
      </c>
      <c r="R67" t="s">
        <v>24</v>
      </c>
    </row>
    <row r="68" spans="1:18" x14ac:dyDescent="0.3">
      <c r="A68" t="s">
        <v>363</v>
      </c>
      <c r="B68" t="s">
        <v>26</v>
      </c>
      <c r="C68" s="1">
        <v>42524</v>
      </c>
      <c r="D68" t="s">
        <v>27</v>
      </c>
      <c r="E68" t="s">
        <v>34</v>
      </c>
      <c r="F68" t="s">
        <v>35</v>
      </c>
      <c r="G68" t="s">
        <v>30</v>
      </c>
      <c r="H68" t="s">
        <v>31</v>
      </c>
      <c r="I68" s="2">
        <v>98328.03</v>
      </c>
      <c r="J68" s="2">
        <v>9446.15</v>
      </c>
      <c r="K68" s="2">
        <v>83.35</v>
      </c>
      <c r="L68">
        <v>15</v>
      </c>
      <c r="M68">
        <v>3.78</v>
      </c>
      <c r="N68">
        <v>2.08</v>
      </c>
      <c r="O68">
        <v>2.5</v>
      </c>
      <c r="P68">
        <v>4.45</v>
      </c>
      <c r="Q68">
        <v>3.2</v>
      </c>
      <c r="R68" t="s">
        <v>24</v>
      </c>
    </row>
    <row r="69" spans="1:18" x14ac:dyDescent="0.3">
      <c r="A69" t="s">
        <v>167</v>
      </c>
      <c r="B69" t="s">
        <v>26</v>
      </c>
      <c r="C69" s="1">
        <v>43141</v>
      </c>
      <c r="D69" t="s">
        <v>27</v>
      </c>
      <c r="E69" t="s">
        <v>28</v>
      </c>
      <c r="F69" t="s">
        <v>35</v>
      </c>
      <c r="G69" t="s">
        <v>22</v>
      </c>
      <c r="H69" t="s">
        <v>44</v>
      </c>
      <c r="I69" s="2">
        <v>98041.4</v>
      </c>
      <c r="J69" s="2">
        <v>9175.1299999999992</v>
      </c>
      <c r="K69" s="2">
        <v>68.540000000000006</v>
      </c>
      <c r="L69">
        <v>5</v>
      </c>
      <c r="M69">
        <v>2.4900000000000002</v>
      </c>
      <c r="N69">
        <v>4.37</v>
      </c>
      <c r="O69">
        <v>3.87</v>
      </c>
      <c r="P69">
        <v>2.56</v>
      </c>
      <c r="Q69">
        <v>3.32</v>
      </c>
      <c r="R69" t="s">
        <v>24</v>
      </c>
    </row>
    <row r="70" spans="1:18" x14ac:dyDescent="0.3">
      <c r="A70" t="s">
        <v>537</v>
      </c>
      <c r="B70" t="s">
        <v>26</v>
      </c>
      <c r="C70" s="1">
        <v>45094</v>
      </c>
      <c r="D70" t="s">
        <v>27</v>
      </c>
      <c r="E70" t="s">
        <v>34</v>
      </c>
      <c r="F70" t="s">
        <v>47</v>
      </c>
      <c r="G70" t="s">
        <v>22</v>
      </c>
      <c r="H70" t="s">
        <v>56</v>
      </c>
      <c r="I70" s="2">
        <v>97315.55</v>
      </c>
      <c r="J70" s="2">
        <v>4689.0600000000004</v>
      </c>
      <c r="K70" s="2">
        <v>6.84</v>
      </c>
      <c r="L70">
        <v>14</v>
      </c>
      <c r="M70">
        <v>4.9000000000000004</v>
      </c>
      <c r="N70">
        <v>2.5</v>
      </c>
      <c r="O70">
        <v>1.21</v>
      </c>
      <c r="P70">
        <v>4.33</v>
      </c>
      <c r="Q70">
        <v>3.23</v>
      </c>
      <c r="R70" t="s">
        <v>24</v>
      </c>
    </row>
    <row r="71" spans="1:18" x14ac:dyDescent="0.3">
      <c r="A71" t="s">
        <v>491</v>
      </c>
      <c r="B71" t="s">
        <v>26</v>
      </c>
      <c r="C71" s="1">
        <v>45406</v>
      </c>
      <c r="D71" t="s">
        <v>27</v>
      </c>
      <c r="E71" t="s">
        <v>28</v>
      </c>
      <c r="F71" t="s">
        <v>47</v>
      </c>
      <c r="G71" t="s">
        <v>30</v>
      </c>
      <c r="H71" t="s">
        <v>23</v>
      </c>
      <c r="I71" s="2">
        <v>97266.74</v>
      </c>
      <c r="J71" s="2">
        <v>9752.1</v>
      </c>
      <c r="K71" s="2">
        <v>31.61</v>
      </c>
      <c r="L71">
        <v>3</v>
      </c>
      <c r="M71">
        <v>4.0599999999999996</v>
      </c>
      <c r="N71">
        <v>3.57</v>
      </c>
      <c r="O71">
        <v>1.91</v>
      </c>
      <c r="P71">
        <v>3.13</v>
      </c>
      <c r="Q71">
        <v>3.17</v>
      </c>
      <c r="R71" t="s">
        <v>24</v>
      </c>
    </row>
    <row r="72" spans="1:18" x14ac:dyDescent="0.3">
      <c r="A72" t="s">
        <v>308</v>
      </c>
      <c r="B72" t="s">
        <v>26</v>
      </c>
      <c r="C72" s="1">
        <v>42191</v>
      </c>
      <c r="D72" t="s">
        <v>539</v>
      </c>
      <c r="E72" t="s">
        <v>34</v>
      </c>
      <c r="F72" t="s">
        <v>21</v>
      </c>
      <c r="G72" t="s">
        <v>30</v>
      </c>
      <c r="H72" t="s">
        <v>31</v>
      </c>
      <c r="I72" s="2">
        <v>97066.11</v>
      </c>
      <c r="J72" s="2">
        <v>23810.87</v>
      </c>
      <c r="K72" s="2">
        <v>0.69</v>
      </c>
      <c r="L72">
        <v>10</v>
      </c>
      <c r="M72">
        <v>4.63</v>
      </c>
      <c r="N72">
        <v>2.66</v>
      </c>
      <c r="O72">
        <v>1.1100000000000001</v>
      </c>
      <c r="P72">
        <v>4.41</v>
      </c>
      <c r="Q72">
        <v>3.2</v>
      </c>
      <c r="R72" t="s">
        <v>24</v>
      </c>
    </row>
    <row r="73" spans="1:18" x14ac:dyDescent="0.3">
      <c r="A73" t="s">
        <v>128</v>
      </c>
      <c r="B73" t="s">
        <v>26</v>
      </c>
      <c r="C73" s="1">
        <v>43771</v>
      </c>
      <c r="D73" t="s">
        <v>27</v>
      </c>
      <c r="E73" t="s">
        <v>34</v>
      </c>
      <c r="F73" t="s">
        <v>21</v>
      </c>
      <c r="G73" t="s">
        <v>30</v>
      </c>
      <c r="H73" t="s">
        <v>44</v>
      </c>
      <c r="I73" s="2">
        <v>96581.34</v>
      </c>
      <c r="J73" s="2">
        <v>6359.44</v>
      </c>
      <c r="K73" s="2">
        <v>3.01</v>
      </c>
      <c r="L73">
        <v>0</v>
      </c>
      <c r="M73">
        <v>4.05</v>
      </c>
      <c r="N73">
        <v>1.81</v>
      </c>
      <c r="O73">
        <v>2.59</v>
      </c>
      <c r="P73">
        <v>2.74</v>
      </c>
      <c r="Q73">
        <v>2.8</v>
      </c>
      <c r="R73" t="s">
        <v>24</v>
      </c>
    </row>
    <row r="74" spans="1:18" x14ac:dyDescent="0.3">
      <c r="A74" t="s">
        <v>279</v>
      </c>
      <c r="B74" t="s">
        <v>19</v>
      </c>
      <c r="C74" s="1">
        <v>43439</v>
      </c>
      <c r="D74" t="s">
        <v>27</v>
      </c>
      <c r="E74" t="s">
        <v>34</v>
      </c>
      <c r="F74" t="s">
        <v>47</v>
      </c>
      <c r="G74" t="s">
        <v>30</v>
      </c>
      <c r="H74" t="s">
        <v>23</v>
      </c>
      <c r="I74" s="2">
        <v>96475.25</v>
      </c>
      <c r="J74" s="2">
        <v>3795.83</v>
      </c>
      <c r="K74" s="2">
        <v>93.73</v>
      </c>
      <c r="L74">
        <v>6</v>
      </c>
      <c r="M74">
        <v>2.69</v>
      </c>
      <c r="N74">
        <v>3.92</v>
      </c>
      <c r="O74">
        <v>4.05</v>
      </c>
      <c r="P74">
        <v>3.89</v>
      </c>
      <c r="Q74">
        <v>3.64</v>
      </c>
      <c r="R74" t="s">
        <v>24</v>
      </c>
    </row>
    <row r="75" spans="1:18" x14ac:dyDescent="0.3">
      <c r="A75" t="s">
        <v>513</v>
      </c>
      <c r="B75" t="s">
        <v>19</v>
      </c>
      <c r="C75" s="1">
        <v>44048</v>
      </c>
      <c r="D75" t="s">
        <v>27</v>
      </c>
      <c r="E75" t="s">
        <v>20</v>
      </c>
      <c r="F75" t="s">
        <v>29</v>
      </c>
      <c r="G75" t="s">
        <v>22</v>
      </c>
      <c r="H75" t="s">
        <v>23</v>
      </c>
      <c r="I75" s="2">
        <v>96157.28</v>
      </c>
      <c r="J75" s="2">
        <v>7896.14</v>
      </c>
      <c r="K75" s="2">
        <v>77.87</v>
      </c>
      <c r="L75">
        <v>8</v>
      </c>
      <c r="M75">
        <v>2.5299999999999998</v>
      </c>
      <c r="N75">
        <v>1.62</v>
      </c>
      <c r="O75">
        <v>1.5</v>
      </c>
      <c r="P75">
        <v>1.28</v>
      </c>
      <c r="Q75">
        <v>1.73</v>
      </c>
      <c r="R75" t="s">
        <v>24</v>
      </c>
    </row>
    <row r="76" spans="1:18" x14ac:dyDescent="0.3">
      <c r="A76" t="s">
        <v>285</v>
      </c>
      <c r="B76" t="s">
        <v>33</v>
      </c>
      <c r="C76" s="1">
        <v>42898</v>
      </c>
      <c r="D76" t="s">
        <v>27</v>
      </c>
      <c r="E76" t="s">
        <v>34</v>
      </c>
      <c r="F76" t="s">
        <v>47</v>
      </c>
      <c r="G76" t="s">
        <v>30</v>
      </c>
      <c r="H76" t="s">
        <v>31</v>
      </c>
      <c r="I76" s="2">
        <v>95570.44</v>
      </c>
      <c r="J76" s="2">
        <v>11751.13</v>
      </c>
      <c r="K76" s="2">
        <v>65.709999999999994</v>
      </c>
      <c r="L76">
        <v>15</v>
      </c>
      <c r="M76">
        <v>2.62</v>
      </c>
      <c r="N76">
        <v>3.53</v>
      </c>
      <c r="O76">
        <v>1.37</v>
      </c>
      <c r="P76">
        <v>4.42</v>
      </c>
      <c r="Q76">
        <v>2.99</v>
      </c>
      <c r="R76" t="s">
        <v>24</v>
      </c>
    </row>
    <row r="77" spans="1:18" x14ac:dyDescent="0.3">
      <c r="A77" t="s">
        <v>361</v>
      </c>
      <c r="B77" t="s">
        <v>26</v>
      </c>
      <c r="C77" s="1">
        <v>43154</v>
      </c>
      <c r="D77" t="s">
        <v>27</v>
      </c>
      <c r="E77" t="s">
        <v>34</v>
      </c>
      <c r="F77" t="s">
        <v>21</v>
      </c>
      <c r="G77" t="s">
        <v>22</v>
      </c>
      <c r="H77" t="s">
        <v>56</v>
      </c>
      <c r="I77" s="2">
        <v>94867.02</v>
      </c>
      <c r="J77" s="2">
        <v>19961.91</v>
      </c>
      <c r="K77" s="2">
        <v>61.33</v>
      </c>
      <c r="L77">
        <v>12</v>
      </c>
      <c r="M77">
        <v>3.46</v>
      </c>
      <c r="N77">
        <v>2.94</v>
      </c>
      <c r="O77">
        <v>4.7699999999999996</v>
      </c>
      <c r="P77">
        <v>3.4</v>
      </c>
      <c r="Q77">
        <v>3.64</v>
      </c>
      <c r="R77" t="s">
        <v>24</v>
      </c>
    </row>
    <row r="78" spans="1:18" x14ac:dyDescent="0.3">
      <c r="A78" t="s">
        <v>347</v>
      </c>
      <c r="B78" t="s">
        <v>19</v>
      </c>
      <c r="C78" s="1">
        <v>44351</v>
      </c>
      <c r="D78" t="s">
        <v>27</v>
      </c>
      <c r="E78" t="s">
        <v>28</v>
      </c>
      <c r="F78" t="s">
        <v>47</v>
      </c>
      <c r="G78" t="s">
        <v>22</v>
      </c>
      <c r="H78" t="s">
        <v>56</v>
      </c>
      <c r="I78" s="2">
        <v>94456.43</v>
      </c>
      <c r="J78" s="2">
        <v>7578.34</v>
      </c>
      <c r="K78" s="2">
        <v>45.43</v>
      </c>
      <c r="L78">
        <v>8</v>
      </c>
      <c r="M78">
        <v>2.9</v>
      </c>
      <c r="N78">
        <v>1.33</v>
      </c>
      <c r="O78">
        <v>3.75</v>
      </c>
      <c r="P78">
        <v>1.69</v>
      </c>
      <c r="Q78">
        <v>2.42</v>
      </c>
      <c r="R78" t="s">
        <v>24</v>
      </c>
    </row>
    <row r="79" spans="1:18" x14ac:dyDescent="0.3">
      <c r="A79" t="s">
        <v>440</v>
      </c>
      <c r="B79" t="s">
        <v>26</v>
      </c>
      <c r="C79" s="1">
        <v>45490</v>
      </c>
      <c r="D79" t="s">
        <v>27</v>
      </c>
      <c r="E79" t="s">
        <v>28</v>
      </c>
      <c r="F79" t="s">
        <v>29</v>
      </c>
      <c r="G79" t="s">
        <v>22</v>
      </c>
      <c r="H79" t="s">
        <v>44</v>
      </c>
      <c r="I79" s="2">
        <v>94225.7</v>
      </c>
      <c r="J79" s="2">
        <v>6443.36</v>
      </c>
      <c r="K79" s="2">
        <v>43.64</v>
      </c>
      <c r="L79">
        <v>10</v>
      </c>
      <c r="M79">
        <v>4.54</v>
      </c>
      <c r="N79">
        <v>3.59</v>
      </c>
      <c r="O79">
        <v>4.96</v>
      </c>
      <c r="P79">
        <v>2.39</v>
      </c>
      <c r="Q79">
        <v>3.87</v>
      </c>
      <c r="R79" t="s">
        <v>24</v>
      </c>
    </row>
    <row r="80" spans="1:18" x14ac:dyDescent="0.3">
      <c r="A80" t="s">
        <v>400</v>
      </c>
      <c r="B80" t="s">
        <v>33</v>
      </c>
      <c r="C80" s="1">
        <v>44253</v>
      </c>
      <c r="D80" t="s">
        <v>27</v>
      </c>
      <c r="E80" t="s">
        <v>28</v>
      </c>
      <c r="F80" t="s">
        <v>50</v>
      </c>
      <c r="G80" t="s">
        <v>30</v>
      </c>
      <c r="H80" t="s">
        <v>31</v>
      </c>
      <c r="I80" s="2">
        <v>94038.23</v>
      </c>
      <c r="J80" s="2">
        <v>10476.83</v>
      </c>
      <c r="K80" s="2">
        <v>59.54</v>
      </c>
      <c r="L80">
        <v>1</v>
      </c>
      <c r="M80">
        <v>4.33</v>
      </c>
      <c r="N80">
        <v>2.78</v>
      </c>
      <c r="O80">
        <v>3.89</v>
      </c>
      <c r="P80">
        <v>3.03</v>
      </c>
      <c r="Q80">
        <v>3.51</v>
      </c>
      <c r="R80" t="s">
        <v>24</v>
      </c>
    </row>
    <row r="81" spans="1:18" x14ac:dyDescent="0.3">
      <c r="A81" t="s">
        <v>386</v>
      </c>
      <c r="B81" t="s">
        <v>26</v>
      </c>
      <c r="C81" s="1">
        <v>44812</v>
      </c>
      <c r="D81" t="s">
        <v>27</v>
      </c>
      <c r="E81" t="s">
        <v>34</v>
      </c>
      <c r="F81" t="s">
        <v>29</v>
      </c>
      <c r="G81" t="s">
        <v>22</v>
      </c>
      <c r="H81" t="s">
        <v>31</v>
      </c>
      <c r="I81" s="2">
        <v>93851.58</v>
      </c>
      <c r="J81" s="2">
        <v>4807.68</v>
      </c>
      <c r="K81" s="2">
        <v>86.08</v>
      </c>
      <c r="L81">
        <v>7</v>
      </c>
      <c r="M81">
        <v>2.36</v>
      </c>
      <c r="N81">
        <v>4.3</v>
      </c>
      <c r="O81">
        <v>3.89</v>
      </c>
      <c r="P81">
        <v>1.96</v>
      </c>
      <c r="Q81">
        <v>3.13</v>
      </c>
      <c r="R81" t="s">
        <v>24</v>
      </c>
    </row>
    <row r="82" spans="1:18" x14ac:dyDescent="0.3">
      <c r="A82" t="s">
        <v>428</v>
      </c>
      <c r="B82" t="s">
        <v>26</v>
      </c>
      <c r="C82" s="1">
        <v>42471</v>
      </c>
      <c r="D82" t="s">
        <v>27</v>
      </c>
      <c r="E82" t="s">
        <v>28</v>
      </c>
      <c r="F82" t="s">
        <v>35</v>
      </c>
      <c r="G82" t="s">
        <v>30</v>
      </c>
      <c r="H82" t="s">
        <v>31</v>
      </c>
      <c r="I82" s="2">
        <v>93560.13</v>
      </c>
      <c r="J82" s="2">
        <v>9477.92</v>
      </c>
      <c r="K82" s="2">
        <v>37.47</v>
      </c>
      <c r="L82">
        <v>2</v>
      </c>
      <c r="M82">
        <v>2.86</v>
      </c>
      <c r="N82">
        <v>3.83</v>
      </c>
      <c r="O82">
        <v>4.8</v>
      </c>
      <c r="P82">
        <v>3.11</v>
      </c>
      <c r="Q82">
        <v>3.65</v>
      </c>
      <c r="R82" t="s">
        <v>24</v>
      </c>
    </row>
    <row r="83" spans="1:18" x14ac:dyDescent="0.3">
      <c r="A83" t="s">
        <v>453</v>
      </c>
      <c r="B83" t="s">
        <v>26</v>
      </c>
      <c r="C83" s="1">
        <v>42246</v>
      </c>
      <c r="D83" t="s">
        <v>27</v>
      </c>
      <c r="E83" t="s">
        <v>28</v>
      </c>
      <c r="F83" t="s">
        <v>50</v>
      </c>
      <c r="G83" t="s">
        <v>22</v>
      </c>
      <c r="H83" t="s">
        <v>31</v>
      </c>
      <c r="I83" s="2">
        <v>93491.68</v>
      </c>
      <c r="J83" s="2">
        <v>6956.12</v>
      </c>
      <c r="K83" s="2">
        <v>34.119999999999997</v>
      </c>
      <c r="L83">
        <v>15</v>
      </c>
      <c r="M83">
        <v>1.47</v>
      </c>
      <c r="N83">
        <v>4.28</v>
      </c>
      <c r="O83">
        <v>4.74</v>
      </c>
      <c r="P83">
        <v>3.24</v>
      </c>
      <c r="Q83">
        <v>3.43</v>
      </c>
      <c r="R83" t="s">
        <v>24</v>
      </c>
    </row>
    <row r="84" spans="1:18" x14ac:dyDescent="0.3">
      <c r="A84" t="s">
        <v>179</v>
      </c>
      <c r="B84" t="s">
        <v>33</v>
      </c>
      <c r="C84" s="1">
        <v>43871</v>
      </c>
      <c r="D84" t="s">
        <v>27</v>
      </c>
      <c r="E84" t="s">
        <v>28</v>
      </c>
      <c r="F84" t="s">
        <v>29</v>
      </c>
      <c r="G84" t="s">
        <v>42</v>
      </c>
      <c r="H84" t="s">
        <v>31</v>
      </c>
      <c r="I84" s="2">
        <v>93161.91</v>
      </c>
      <c r="J84" s="2">
        <v>7981.67</v>
      </c>
      <c r="K84" s="2">
        <v>15.34</v>
      </c>
      <c r="L84">
        <v>8</v>
      </c>
      <c r="M84">
        <v>1.44</v>
      </c>
      <c r="N84">
        <v>2.79</v>
      </c>
      <c r="O84">
        <v>4.51</v>
      </c>
      <c r="P84">
        <v>4.92</v>
      </c>
      <c r="Q84">
        <v>3.42</v>
      </c>
      <c r="R84" t="s">
        <v>24</v>
      </c>
    </row>
    <row r="85" spans="1:18" x14ac:dyDescent="0.3">
      <c r="A85" t="s">
        <v>139</v>
      </c>
      <c r="B85" t="s">
        <v>26</v>
      </c>
      <c r="C85" s="1">
        <v>42927</v>
      </c>
      <c r="D85" t="s">
        <v>27</v>
      </c>
      <c r="E85" t="s">
        <v>34</v>
      </c>
      <c r="F85" t="s">
        <v>35</v>
      </c>
      <c r="G85" t="s">
        <v>22</v>
      </c>
      <c r="H85" t="s">
        <v>23</v>
      </c>
      <c r="I85" s="2">
        <v>92135.63</v>
      </c>
      <c r="J85" s="2">
        <v>20741.32</v>
      </c>
      <c r="K85" s="2">
        <v>53.56</v>
      </c>
      <c r="L85">
        <v>12</v>
      </c>
      <c r="M85">
        <v>4.16</v>
      </c>
      <c r="N85">
        <v>4.43</v>
      </c>
      <c r="O85">
        <v>2.0499999999999998</v>
      </c>
      <c r="P85">
        <v>3.59</v>
      </c>
      <c r="Q85">
        <v>3.56</v>
      </c>
      <c r="R85" t="s">
        <v>24</v>
      </c>
    </row>
    <row r="86" spans="1:18" x14ac:dyDescent="0.3">
      <c r="A86" t="s">
        <v>32</v>
      </c>
      <c r="B86" t="s">
        <v>26</v>
      </c>
      <c r="C86" s="1">
        <v>44738</v>
      </c>
      <c r="D86" t="s">
        <v>27</v>
      </c>
      <c r="E86" t="s">
        <v>34</v>
      </c>
      <c r="F86" t="s">
        <v>35</v>
      </c>
      <c r="G86" t="s">
        <v>30</v>
      </c>
      <c r="H86" t="s">
        <v>31</v>
      </c>
      <c r="I86" s="2">
        <v>91863.71</v>
      </c>
      <c r="J86" s="2">
        <v>7635.23</v>
      </c>
      <c r="K86" s="2">
        <v>55.25</v>
      </c>
      <c r="L86">
        <v>14</v>
      </c>
      <c r="M86">
        <v>4.46</v>
      </c>
      <c r="N86">
        <v>2.04</v>
      </c>
      <c r="O86">
        <v>4.22</v>
      </c>
      <c r="P86">
        <v>3.19</v>
      </c>
      <c r="Q86">
        <v>3.48</v>
      </c>
      <c r="R86" t="s">
        <v>24</v>
      </c>
    </row>
    <row r="87" spans="1:18" x14ac:dyDescent="0.3">
      <c r="A87" t="s">
        <v>445</v>
      </c>
      <c r="B87" t="s">
        <v>19</v>
      </c>
      <c r="C87" s="1">
        <v>44061</v>
      </c>
      <c r="D87" t="s">
        <v>27</v>
      </c>
      <c r="E87" t="s">
        <v>20</v>
      </c>
      <c r="F87" t="s">
        <v>29</v>
      </c>
      <c r="G87" t="s">
        <v>22</v>
      </c>
      <c r="H87" t="s">
        <v>31</v>
      </c>
      <c r="I87" s="2">
        <v>91782.71</v>
      </c>
      <c r="J87" s="2">
        <v>10578.8</v>
      </c>
      <c r="K87" s="2">
        <v>32.65</v>
      </c>
      <c r="L87">
        <v>9</v>
      </c>
      <c r="M87">
        <v>3.46</v>
      </c>
      <c r="N87">
        <v>4.63</v>
      </c>
      <c r="O87">
        <v>1.38</v>
      </c>
      <c r="P87">
        <v>4.9400000000000004</v>
      </c>
      <c r="Q87">
        <v>3.6</v>
      </c>
      <c r="R87" t="s">
        <v>24</v>
      </c>
    </row>
    <row r="88" spans="1:18" x14ac:dyDescent="0.3">
      <c r="A88" t="s">
        <v>519</v>
      </c>
      <c r="B88" t="s">
        <v>26</v>
      </c>
      <c r="C88" s="1">
        <v>42987</v>
      </c>
      <c r="D88" t="s">
        <v>27</v>
      </c>
      <c r="E88" t="s">
        <v>20</v>
      </c>
      <c r="F88" t="s">
        <v>21</v>
      </c>
      <c r="G88" t="s">
        <v>30</v>
      </c>
      <c r="H88" t="s">
        <v>56</v>
      </c>
      <c r="I88" s="2">
        <v>91667.71</v>
      </c>
      <c r="J88" s="2">
        <v>16117.97</v>
      </c>
      <c r="K88" s="2">
        <v>189.33</v>
      </c>
      <c r="L88">
        <v>1</v>
      </c>
      <c r="M88">
        <v>1.04</v>
      </c>
      <c r="N88">
        <v>2.4500000000000002</v>
      </c>
      <c r="O88">
        <v>4.76</v>
      </c>
      <c r="P88">
        <v>3.5</v>
      </c>
      <c r="Q88">
        <v>2.94</v>
      </c>
      <c r="R88" t="s">
        <v>24</v>
      </c>
    </row>
    <row r="89" spans="1:18" x14ac:dyDescent="0.3">
      <c r="A89" t="s">
        <v>365</v>
      </c>
      <c r="B89" t="s">
        <v>26</v>
      </c>
      <c r="C89" s="1">
        <v>43767</v>
      </c>
      <c r="D89" t="s">
        <v>27</v>
      </c>
      <c r="E89" t="s">
        <v>28</v>
      </c>
      <c r="F89" t="s">
        <v>29</v>
      </c>
      <c r="G89" t="s">
        <v>22</v>
      </c>
      <c r="H89" t="s">
        <v>23</v>
      </c>
      <c r="I89" s="2">
        <v>90572.01</v>
      </c>
      <c r="J89" s="2">
        <v>16756.89</v>
      </c>
      <c r="K89" s="2">
        <v>67.36</v>
      </c>
      <c r="L89">
        <v>4</v>
      </c>
      <c r="M89">
        <v>1.1200000000000001</v>
      </c>
      <c r="N89">
        <v>3.4</v>
      </c>
      <c r="O89">
        <v>3.63</v>
      </c>
      <c r="P89">
        <v>2.69</v>
      </c>
      <c r="Q89">
        <v>2.71</v>
      </c>
      <c r="R89" t="s">
        <v>24</v>
      </c>
    </row>
    <row r="90" spans="1:18" x14ac:dyDescent="0.3">
      <c r="A90" t="s">
        <v>385</v>
      </c>
      <c r="B90" t="s">
        <v>26</v>
      </c>
      <c r="C90" s="1">
        <v>43140</v>
      </c>
      <c r="D90" t="s">
        <v>27</v>
      </c>
      <c r="E90" t="s">
        <v>28</v>
      </c>
      <c r="F90" t="s">
        <v>47</v>
      </c>
      <c r="G90" t="s">
        <v>22</v>
      </c>
      <c r="H90" t="s">
        <v>23</v>
      </c>
      <c r="I90" s="2">
        <v>90103.38</v>
      </c>
      <c r="J90" s="2">
        <v>10065.98</v>
      </c>
      <c r="K90" s="2">
        <v>57.29</v>
      </c>
      <c r="L90">
        <v>4</v>
      </c>
      <c r="M90">
        <v>1.19</v>
      </c>
      <c r="N90">
        <v>2.23</v>
      </c>
      <c r="O90">
        <v>3.33</v>
      </c>
      <c r="P90">
        <v>3.66</v>
      </c>
      <c r="Q90">
        <v>2.6</v>
      </c>
      <c r="R90" t="s">
        <v>24</v>
      </c>
    </row>
    <row r="91" spans="1:18" x14ac:dyDescent="0.3">
      <c r="A91" t="s">
        <v>449</v>
      </c>
      <c r="B91" t="s">
        <v>26</v>
      </c>
      <c r="C91" s="1">
        <v>43874</v>
      </c>
      <c r="D91" t="s">
        <v>539</v>
      </c>
      <c r="E91" t="s">
        <v>20</v>
      </c>
      <c r="F91" t="s">
        <v>29</v>
      </c>
      <c r="G91" t="s">
        <v>42</v>
      </c>
      <c r="H91" t="s">
        <v>31</v>
      </c>
      <c r="I91" s="2">
        <v>89825.38</v>
      </c>
      <c r="J91" s="2">
        <v>2471.6</v>
      </c>
      <c r="K91" s="2">
        <v>133.03</v>
      </c>
      <c r="L91">
        <v>7</v>
      </c>
      <c r="M91">
        <v>1.42</v>
      </c>
      <c r="N91">
        <v>1.32</v>
      </c>
      <c r="O91">
        <v>4.96</v>
      </c>
      <c r="P91">
        <v>2.66</v>
      </c>
      <c r="Q91">
        <v>2.59</v>
      </c>
      <c r="R91" t="s">
        <v>24</v>
      </c>
    </row>
    <row r="92" spans="1:18" x14ac:dyDescent="0.3">
      <c r="A92" t="s">
        <v>230</v>
      </c>
      <c r="B92" t="s">
        <v>19</v>
      </c>
      <c r="C92" s="1">
        <v>42033</v>
      </c>
      <c r="D92" t="s">
        <v>27</v>
      </c>
      <c r="E92" t="s">
        <v>28</v>
      </c>
      <c r="F92" t="s">
        <v>61</v>
      </c>
      <c r="G92" t="s">
        <v>22</v>
      </c>
      <c r="H92" t="s">
        <v>31</v>
      </c>
      <c r="I92" s="2">
        <v>89600.05</v>
      </c>
      <c r="J92" s="2">
        <v>8984.2099999999991</v>
      </c>
      <c r="K92" s="2">
        <v>30.54</v>
      </c>
      <c r="L92">
        <v>14</v>
      </c>
      <c r="M92">
        <v>3.06</v>
      </c>
      <c r="N92">
        <v>3.3</v>
      </c>
      <c r="O92">
        <v>2.66</v>
      </c>
      <c r="P92">
        <v>2.87</v>
      </c>
      <c r="Q92">
        <v>2.97</v>
      </c>
      <c r="R92" t="s">
        <v>24</v>
      </c>
    </row>
    <row r="93" spans="1:18" x14ac:dyDescent="0.3">
      <c r="A93" t="s">
        <v>499</v>
      </c>
      <c r="B93" t="s">
        <v>19</v>
      </c>
      <c r="C93" s="1">
        <v>43271</v>
      </c>
      <c r="D93" t="s">
        <v>27</v>
      </c>
      <c r="E93" t="s">
        <v>28</v>
      </c>
      <c r="F93" t="s">
        <v>29</v>
      </c>
      <c r="G93" t="s">
        <v>22</v>
      </c>
      <c r="H93" t="s">
        <v>56</v>
      </c>
      <c r="I93" s="2">
        <v>89517.31</v>
      </c>
      <c r="J93" s="2">
        <v>12157.61</v>
      </c>
      <c r="K93" s="2">
        <v>63.59</v>
      </c>
      <c r="L93">
        <v>10</v>
      </c>
      <c r="M93">
        <v>3.23</v>
      </c>
      <c r="N93">
        <v>1.18</v>
      </c>
      <c r="O93">
        <v>4.57</v>
      </c>
      <c r="P93">
        <v>2.1</v>
      </c>
      <c r="Q93">
        <v>2.77</v>
      </c>
      <c r="R93" t="s">
        <v>24</v>
      </c>
    </row>
    <row r="94" spans="1:18" x14ac:dyDescent="0.3">
      <c r="A94" t="s">
        <v>372</v>
      </c>
      <c r="B94" t="s">
        <v>33</v>
      </c>
      <c r="C94" s="1">
        <v>43009</v>
      </c>
      <c r="D94" t="s">
        <v>27</v>
      </c>
      <c r="E94" t="s">
        <v>34</v>
      </c>
      <c r="F94" t="s">
        <v>47</v>
      </c>
      <c r="G94" t="s">
        <v>22</v>
      </c>
      <c r="H94" t="s">
        <v>23</v>
      </c>
      <c r="I94" s="2">
        <v>89256.41</v>
      </c>
      <c r="J94" s="2">
        <v>14260.39</v>
      </c>
      <c r="K94" s="2">
        <v>8.3000000000000007</v>
      </c>
      <c r="L94">
        <v>1</v>
      </c>
      <c r="M94">
        <v>3.55</v>
      </c>
      <c r="N94">
        <v>1.83</v>
      </c>
      <c r="O94">
        <v>2.65</v>
      </c>
      <c r="P94">
        <v>3.78</v>
      </c>
      <c r="Q94">
        <v>2.95</v>
      </c>
      <c r="R94" t="s">
        <v>24</v>
      </c>
    </row>
    <row r="95" spans="1:18" x14ac:dyDescent="0.3">
      <c r="A95" t="s">
        <v>432</v>
      </c>
      <c r="B95" t="s">
        <v>26</v>
      </c>
      <c r="C95" s="1">
        <v>42015</v>
      </c>
      <c r="D95" t="s">
        <v>27</v>
      </c>
      <c r="E95" t="s">
        <v>28</v>
      </c>
      <c r="F95" t="s">
        <v>47</v>
      </c>
      <c r="G95" t="s">
        <v>30</v>
      </c>
      <c r="H95" t="s">
        <v>23</v>
      </c>
      <c r="I95" s="2">
        <v>89154.31</v>
      </c>
      <c r="J95" s="2">
        <v>8691.64</v>
      </c>
      <c r="K95" s="2">
        <v>2.31</v>
      </c>
      <c r="L95">
        <v>6</v>
      </c>
      <c r="M95">
        <v>4.9000000000000004</v>
      </c>
      <c r="N95">
        <v>4.1100000000000003</v>
      </c>
      <c r="O95">
        <v>4.51</v>
      </c>
      <c r="P95">
        <v>3.77</v>
      </c>
      <c r="Q95">
        <v>4.32</v>
      </c>
      <c r="R95" t="s">
        <v>52</v>
      </c>
    </row>
    <row r="96" spans="1:18" x14ac:dyDescent="0.3">
      <c r="A96" t="s">
        <v>165</v>
      </c>
      <c r="B96" t="s">
        <v>19</v>
      </c>
      <c r="C96" s="1">
        <v>43339</v>
      </c>
      <c r="D96" t="s">
        <v>27</v>
      </c>
      <c r="E96" t="s">
        <v>28</v>
      </c>
      <c r="F96" t="s">
        <v>35</v>
      </c>
      <c r="G96" t="s">
        <v>22</v>
      </c>
      <c r="H96" t="s">
        <v>31</v>
      </c>
      <c r="I96" s="2">
        <v>88863.71</v>
      </c>
      <c r="J96" s="2">
        <v>14180.45</v>
      </c>
      <c r="K96" s="2">
        <v>31.12</v>
      </c>
      <c r="L96">
        <v>7</v>
      </c>
      <c r="M96">
        <v>2.2599999999999998</v>
      </c>
      <c r="N96">
        <v>3.74</v>
      </c>
      <c r="O96">
        <v>1.37</v>
      </c>
      <c r="P96">
        <v>2.27</v>
      </c>
      <c r="Q96">
        <v>2.41</v>
      </c>
      <c r="R96" t="s">
        <v>24</v>
      </c>
    </row>
    <row r="97" spans="1:18" x14ac:dyDescent="0.3">
      <c r="A97" t="s">
        <v>116</v>
      </c>
      <c r="B97" t="s">
        <v>26</v>
      </c>
      <c r="C97" s="1">
        <v>43749</v>
      </c>
      <c r="D97" t="s">
        <v>27</v>
      </c>
      <c r="E97" t="s">
        <v>28</v>
      </c>
      <c r="F97" t="s">
        <v>29</v>
      </c>
      <c r="G97" t="s">
        <v>22</v>
      </c>
      <c r="H97" t="s">
        <v>31</v>
      </c>
      <c r="I97" s="2">
        <v>88116.64</v>
      </c>
      <c r="J97" s="2">
        <v>5068.49</v>
      </c>
      <c r="K97" s="2">
        <v>92.76</v>
      </c>
      <c r="L97">
        <v>3</v>
      </c>
      <c r="M97">
        <v>3.48</v>
      </c>
      <c r="N97">
        <v>2.83</v>
      </c>
      <c r="O97">
        <v>1.6</v>
      </c>
      <c r="P97">
        <v>3.41</v>
      </c>
      <c r="Q97">
        <v>2.83</v>
      </c>
      <c r="R97" t="s">
        <v>24</v>
      </c>
    </row>
    <row r="98" spans="1:18" x14ac:dyDescent="0.3">
      <c r="A98" t="s">
        <v>155</v>
      </c>
      <c r="B98" t="s">
        <v>33</v>
      </c>
      <c r="C98" s="1">
        <v>43846</v>
      </c>
      <c r="D98" t="s">
        <v>27</v>
      </c>
      <c r="E98" t="s">
        <v>34</v>
      </c>
      <c r="F98" t="s">
        <v>29</v>
      </c>
      <c r="G98" t="s">
        <v>22</v>
      </c>
      <c r="H98" t="s">
        <v>23</v>
      </c>
      <c r="I98" s="2">
        <v>87231.59</v>
      </c>
      <c r="J98" s="2">
        <v>13665.2</v>
      </c>
      <c r="K98" s="2">
        <v>36.909999999999997</v>
      </c>
      <c r="L98">
        <v>8</v>
      </c>
      <c r="M98">
        <v>3.67</v>
      </c>
      <c r="N98">
        <v>4.25</v>
      </c>
      <c r="O98">
        <v>1.91</v>
      </c>
      <c r="P98">
        <v>1.64</v>
      </c>
      <c r="Q98">
        <v>2.87</v>
      </c>
      <c r="R98" t="s">
        <v>24</v>
      </c>
    </row>
    <row r="99" spans="1:18" x14ac:dyDescent="0.3">
      <c r="A99" t="s">
        <v>382</v>
      </c>
      <c r="B99" t="s">
        <v>19</v>
      </c>
      <c r="C99" s="1">
        <v>44825</v>
      </c>
      <c r="D99" t="s">
        <v>27</v>
      </c>
      <c r="E99" t="s">
        <v>28</v>
      </c>
      <c r="F99" t="s">
        <v>47</v>
      </c>
      <c r="G99" t="s">
        <v>22</v>
      </c>
      <c r="H99" t="s">
        <v>37</v>
      </c>
      <c r="I99" s="2">
        <v>85399.53</v>
      </c>
      <c r="J99" s="2">
        <v>6079.09</v>
      </c>
      <c r="K99" s="2">
        <v>9.82</v>
      </c>
      <c r="L99">
        <v>1</v>
      </c>
      <c r="M99">
        <v>1.85</v>
      </c>
      <c r="N99">
        <v>3.32</v>
      </c>
      <c r="O99">
        <v>4.3099999999999996</v>
      </c>
      <c r="P99">
        <v>1.4</v>
      </c>
      <c r="Q99">
        <v>2.72</v>
      </c>
      <c r="R99" t="s">
        <v>24</v>
      </c>
    </row>
    <row r="100" spans="1:18" x14ac:dyDescent="0.3">
      <c r="A100" t="s">
        <v>105</v>
      </c>
      <c r="B100" t="s">
        <v>19</v>
      </c>
      <c r="C100" s="1">
        <v>43210</v>
      </c>
      <c r="D100" t="s">
        <v>27</v>
      </c>
      <c r="E100" t="s">
        <v>34</v>
      </c>
      <c r="F100" t="s">
        <v>35</v>
      </c>
      <c r="G100" t="s">
        <v>42</v>
      </c>
      <c r="H100" t="s">
        <v>31</v>
      </c>
      <c r="I100" s="2">
        <v>85103.23</v>
      </c>
      <c r="J100" s="2">
        <v>11559.5</v>
      </c>
      <c r="K100" s="2">
        <v>78.900000000000006</v>
      </c>
      <c r="L100">
        <v>9</v>
      </c>
      <c r="M100">
        <v>4.1100000000000003</v>
      </c>
      <c r="N100">
        <v>3.06</v>
      </c>
      <c r="O100">
        <v>2.85</v>
      </c>
      <c r="P100">
        <v>3.54</v>
      </c>
      <c r="Q100">
        <v>3.39</v>
      </c>
      <c r="R100" t="s">
        <v>24</v>
      </c>
    </row>
    <row r="101" spans="1:18" x14ac:dyDescent="0.3">
      <c r="A101" t="s">
        <v>205</v>
      </c>
      <c r="B101" t="s">
        <v>19</v>
      </c>
      <c r="C101" s="1">
        <v>45527</v>
      </c>
      <c r="D101" t="s">
        <v>27</v>
      </c>
      <c r="E101" t="s">
        <v>28</v>
      </c>
      <c r="F101" t="s">
        <v>61</v>
      </c>
      <c r="G101" t="s">
        <v>22</v>
      </c>
      <c r="H101" t="s">
        <v>23</v>
      </c>
      <c r="I101" s="2">
        <v>84485.119999999995</v>
      </c>
      <c r="J101" s="2">
        <v>7983.46</v>
      </c>
      <c r="K101" s="2">
        <v>81.290000000000006</v>
      </c>
      <c r="L101">
        <v>3</v>
      </c>
      <c r="M101">
        <v>3.34</v>
      </c>
      <c r="N101">
        <v>1.45</v>
      </c>
      <c r="O101">
        <v>1.74</v>
      </c>
      <c r="P101">
        <v>4.8499999999999996</v>
      </c>
      <c r="Q101">
        <v>2.84</v>
      </c>
      <c r="R101" t="s">
        <v>24</v>
      </c>
    </row>
    <row r="102" spans="1:18" x14ac:dyDescent="0.3">
      <c r="A102" t="s">
        <v>114</v>
      </c>
      <c r="B102" t="s">
        <v>19</v>
      </c>
      <c r="C102" s="1">
        <v>42143</v>
      </c>
      <c r="D102" t="s">
        <v>539</v>
      </c>
      <c r="E102" t="s">
        <v>20</v>
      </c>
      <c r="F102" t="s">
        <v>21</v>
      </c>
      <c r="G102" t="s">
        <v>30</v>
      </c>
      <c r="H102" t="s">
        <v>56</v>
      </c>
      <c r="I102" s="2">
        <v>84102.86</v>
      </c>
      <c r="J102" s="2">
        <v>13532.82</v>
      </c>
      <c r="K102" s="2">
        <v>157.06</v>
      </c>
      <c r="L102">
        <v>13</v>
      </c>
      <c r="M102">
        <v>2.5299999999999998</v>
      </c>
      <c r="N102">
        <v>2.64</v>
      </c>
      <c r="O102">
        <v>2.0499999999999998</v>
      </c>
      <c r="P102">
        <v>3.13</v>
      </c>
      <c r="Q102">
        <v>2.59</v>
      </c>
      <c r="R102" t="s">
        <v>24</v>
      </c>
    </row>
    <row r="103" spans="1:18" x14ac:dyDescent="0.3">
      <c r="A103" t="s">
        <v>237</v>
      </c>
      <c r="B103" t="s">
        <v>26</v>
      </c>
      <c r="C103" s="1">
        <v>42031</v>
      </c>
      <c r="D103" t="s">
        <v>27</v>
      </c>
      <c r="E103" t="s">
        <v>28</v>
      </c>
      <c r="F103" t="s">
        <v>47</v>
      </c>
      <c r="G103" t="s">
        <v>30</v>
      </c>
      <c r="H103" t="s">
        <v>23</v>
      </c>
      <c r="I103" s="2">
        <v>83685.679999999993</v>
      </c>
      <c r="J103" s="2">
        <v>4798.88</v>
      </c>
      <c r="K103" s="2">
        <v>7.71</v>
      </c>
      <c r="L103">
        <v>4</v>
      </c>
      <c r="M103">
        <v>3.11</v>
      </c>
      <c r="N103">
        <v>4.32</v>
      </c>
      <c r="O103">
        <v>2.96</v>
      </c>
      <c r="P103">
        <v>1.62</v>
      </c>
      <c r="Q103">
        <v>3</v>
      </c>
      <c r="R103" t="s">
        <v>24</v>
      </c>
    </row>
    <row r="104" spans="1:18" x14ac:dyDescent="0.3">
      <c r="A104" t="s">
        <v>186</v>
      </c>
      <c r="B104" t="s">
        <v>26</v>
      </c>
      <c r="C104" s="1">
        <v>44965</v>
      </c>
      <c r="D104" t="s">
        <v>27</v>
      </c>
      <c r="E104" t="s">
        <v>28</v>
      </c>
      <c r="F104" t="s">
        <v>29</v>
      </c>
      <c r="G104" t="s">
        <v>30</v>
      </c>
      <c r="H104" t="s">
        <v>44</v>
      </c>
      <c r="I104" s="2">
        <v>83611.39</v>
      </c>
      <c r="J104" s="2">
        <v>9820.39</v>
      </c>
      <c r="K104" s="2">
        <v>32.33</v>
      </c>
      <c r="L104">
        <v>2</v>
      </c>
      <c r="M104">
        <v>3.45</v>
      </c>
      <c r="N104">
        <v>2.17</v>
      </c>
      <c r="O104">
        <v>1.46</v>
      </c>
      <c r="P104">
        <v>3.85</v>
      </c>
      <c r="Q104">
        <v>2.73</v>
      </c>
      <c r="R104" t="s">
        <v>24</v>
      </c>
    </row>
    <row r="105" spans="1:18" x14ac:dyDescent="0.3">
      <c r="A105" t="s">
        <v>120</v>
      </c>
      <c r="B105" t="s">
        <v>26</v>
      </c>
      <c r="C105" s="1">
        <v>44250</v>
      </c>
      <c r="D105" t="s">
        <v>27</v>
      </c>
      <c r="E105" t="s">
        <v>28</v>
      </c>
      <c r="F105" t="s">
        <v>50</v>
      </c>
      <c r="G105" t="s">
        <v>30</v>
      </c>
      <c r="H105" t="s">
        <v>23</v>
      </c>
      <c r="I105" s="2">
        <v>83095.09</v>
      </c>
      <c r="J105" s="2">
        <v>9397.44</v>
      </c>
      <c r="K105" s="2">
        <v>20.9</v>
      </c>
      <c r="L105">
        <v>10</v>
      </c>
      <c r="M105">
        <v>4.22</v>
      </c>
      <c r="N105">
        <v>4.7699999999999996</v>
      </c>
      <c r="O105">
        <v>1.97</v>
      </c>
      <c r="P105">
        <v>3.7</v>
      </c>
      <c r="Q105">
        <v>3.67</v>
      </c>
      <c r="R105" t="s">
        <v>24</v>
      </c>
    </row>
    <row r="106" spans="1:18" x14ac:dyDescent="0.3">
      <c r="A106" t="s">
        <v>146</v>
      </c>
      <c r="B106" t="s">
        <v>26</v>
      </c>
      <c r="C106" s="1">
        <v>41957</v>
      </c>
      <c r="D106" t="s">
        <v>27</v>
      </c>
      <c r="E106" t="s">
        <v>28</v>
      </c>
      <c r="F106" t="s">
        <v>39</v>
      </c>
      <c r="G106" t="s">
        <v>22</v>
      </c>
      <c r="H106" t="s">
        <v>31</v>
      </c>
      <c r="I106" s="2">
        <v>82977.25</v>
      </c>
      <c r="J106" s="2">
        <v>7978.44</v>
      </c>
      <c r="K106" s="2">
        <v>27.63</v>
      </c>
      <c r="L106">
        <v>10</v>
      </c>
      <c r="M106">
        <v>4.47</v>
      </c>
      <c r="N106">
        <v>2.56</v>
      </c>
      <c r="O106">
        <v>3.5</v>
      </c>
      <c r="P106">
        <v>3.14</v>
      </c>
      <c r="Q106">
        <v>3.42</v>
      </c>
      <c r="R106" t="s">
        <v>24</v>
      </c>
    </row>
    <row r="107" spans="1:18" x14ac:dyDescent="0.3">
      <c r="A107" t="s">
        <v>500</v>
      </c>
      <c r="B107" t="s">
        <v>19</v>
      </c>
      <c r="C107" s="1">
        <v>41925</v>
      </c>
      <c r="D107" t="s">
        <v>27</v>
      </c>
      <c r="E107" t="s">
        <v>20</v>
      </c>
      <c r="F107" t="s">
        <v>61</v>
      </c>
      <c r="G107" t="s">
        <v>22</v>
      </c>
      <c r="H107" t="s">
        <v>31</v>
      </c>
      <c r="I107" s="2">
        <v>82579.11</v>
      </c>
      <c r="J107" s="2">
        <v>8322.01</v>
      </c>
      <c r="K107" s="2">
        <v>100.6</v>
      </c>
      <c r="L107">
        <v>5</v>
      </c>
      <c r="M107">
        <v>4.8099999999999996</v>
      </c>
      <c r="N107">
        <v>3.67</v>
      </c>
      <c r="O107">
        <v>3.96</v>
      </c>
      <c r="P107">
        <v>4.7</v>
      </c>
      <c r="Q107">
        <v>4.29</v>
      </c>
      <c r="R107" t="s">
        <v>52</v>
      </c>
    </row>
    <row r="108" spans="1:18" x14ac:dyDescent="0.3">
      <c r="A108" t="s">
        <v>462</v>
      </c>
      <c r="B108" t="s">
        <v>19</v>
      </c>
      <c r="C108" s="1">
        <v>44309</v>
      </c>
      <c r="D108" t="s">
        <v>27</v>
      </c>
      <c r="E108" t="s">
        <v>34</v>
      </c>
      <c r="F108" t="s">
        <v>21</v>
      </c>
      <c r="G108" t="s">
        <v>22</v>
      </c>
      <c r="H108" t="s">
        <v>56</v>
      </c>
      <c r="I108" s="2">
        <v>82451.92</v>
      </c>
      <c r="J108" s="2">
        <v>21906.94</v>
      </c>
      <c r="K108" s="2">
        <v>31.59</v>
      </c>
      <c r="L108">
        <v>3</v>
      </c>
      <c r="M108">
        <v>1.2</v>
      </c>
      <c r="N108">
        <v>1.88</v>
      </c>
      <c r="O108">
        <v>2.42</v>
      </c>
      <c r="P108">
        <v>3.89</v>
      </c>
      <c r="Q108">
        <v>2.35</v>
      </c>
      <c r="R108" t="s">
        <v>24</v>
      </c>
    </row>
    <row r="109" spans="1:18" x14ac:dyDescent="0.3">
      <c r="A109" t="s">
        <v>110</v>
      </c>
      <c r="B109" t="s">
        <v>26</v>
      </c>
      <c r="C109" s="1">
        <v>42048</v>
      </c>
      <c r="D109" t="s">
        <v>27</v>
      </c>
      <c r="E109" t="s">
        <v>28</v>
      </c>
      <c r="F109" t="s">
        <v>35</v>
      </c>
      <c r="G109" t="s">
        <v>42</v>
      </c>
      <c r="H109" t="s">
        <v>31</v>
      </c>
      <c r="I109" s="2">
        <v>82160.23</v>
      </c>
      <c r="J109" s="2">
        <v>10435.290000000001</v>
      </c>
      <c r="K109" s="2">
        <v>35.86</v>
      </c>
      <c r="L109">
        <v>14</v>
      </c>
      <c r="M109">
        <v>2.23</v>
      </c>
      <c r="N109">
        <v>4.83</v>
      </c>
      <c r="O109">
        <v>3.22</v>
      </c>
      <c r="P109">
        <v>1.65</v>
      </c>
      <c r="Q109">
        <v>2.98</v>
      </c>
      <c r="R109" t="s">
        <v>24</v>
      </c>
    </row>
    <row r="110" spans="1:18" x14ac:dyDescent="0.3">
      <c r="A110" t="s">
        <v>366</v>
      </c>
      <c r="B110" t="s">
        <v>19</v>
      </c>
      <c r="C110" s="1">
        <v>43631</v>
      </c>
      <c r="D110" t="s">
        <v>27</v>
      </c>
      <c r="E110" t="s">
        <v>34</v>
      </c>
      <c r="F110" t="s">
        <v>35</v>
      </c>
      <c r="G110" t="s">
        <v>30</v>
      </c>
      <c r="H110" t="s">
        <v>23</v>
      </c>
      <c r="I110" s="2">
        <v>82055.86</v>
      </c>
      <c r="J110" s="2">
        <v>12218.81</v>
      </c>
      <c r="K110" s="2">
        <v>79.5</v>
      </c>
      <c r="L110">
        <v>14</v>
      </c>
      <c r="M110">
        <v>4.2300000000000004</v>
      </c>
      <c r="N110">
        <v>4.79</v>
      </c>
      <c r="O110">
        <v>3.77</v>
      </c>
      <c r="P110">
        <v>2.99</v>
      </c>
      <c r="Q110">
        <v>3.94</v>
      </c>
      <c r="R110" t="s">
        <v>24</v>
      </c>
    </row>
    <row r="111" spans="1:18" x14ac:dyDescent="0.3">
      <c r="A111" t="s">
        <v>335</v>
      </c>
      <c r="B111" t="s">
        <v>33</v>
      </c>
      <c r="C111" s="1">
        <v>43820</v>
      </c>
      <c r="D111" t="s">
        <v>27</v>
      </c>
      <c r="E111" t="s">
        <v>34</v>
      </c>
      <c r="F111" t="s">
        <v>47</v>
      </c>
      <c r="G111" t="s">
        <v>22</v>
      </c>
      <c r="H111" t="s">
        <v>37</v>
      </c>
      <c r="I111" s="2">
        <v>82053.440000000002</v>
      </c>
      <c r="J111" s="2">
        <v>5597.52</v>
      </c>
      <c r="K111" s="2">
        <v>12.73</v>
      </c>
      <c r="L111">
        <v>3</v>
      </c>
      <c r="M111">
        <v>2.76</v>
      </c>
      <c r="N111">
        <v>3.84</v>
      </c>
      <c r="O111">
        <v>4.95</v>
      </c>
      <c r="P111">
        <v>2.34</v>
      </c>
      <c r="Q111">
        <v>3.47</v>
      </c>
      <c r="R111" t="s">
        <v>24</v>
      </c>
    </row>
    <row r="112" spans="1:18" x14ac:dyDescent="0.3">
      <c r="A112" t="s">
        <v>494</v>
      </c>
      <c r="B112" t="s">
        <v>26</v>
      </c>
      <c r="C112" s="1">
        <v>45124</v>
      </c>
      <c r="D112" t="s">
        <v>27</v>
      </c>
      <c r="E112" t="s">
        <v>20</v>
      </c>
      <c r="F112" t="s">
        <v>50</v>
      </c>
      <c r="G112" t="s">
        <v>22</v>
      </c>
      <c r="H112" t="s">
        <v>44</v>
      </c>
      <c r="I112" s="2">
        <v>82025.83</v>
      </c>
      <c r="J112" s="2">
        <v>4487.8900000000003</v>
      </c>
      <c r="K112" s="2">
        <v>15.83</v>
      </c>
      <c r="L112">
        <v>3</v>
      </c>
      <c r="M112">
        <v>3.63</v>
      </c>
      <c r="N112">
        <v>2.7</v>
      </c>
      <c r="O112">
        <v>2.16</v>
      </c>
      <c r="P112">
        <v>2.29</v>
      </c>
      <c r="Q112">
        <v>2.7</v>
      </c>
      <c r="R112" t="s">
        <v>24</v>
      </c>
    </row>
    <row r="113" spans="1:18" x14ac:dyDescent="0.3">
      <c r="A113" t="s">
        <v>291</v>
      </c>
      <c r="B113" t="s">
        <v>33</v>
      </c>
      <c r="C113" s="1">
        <v>44678</v>
      </c>
      <c r="D113" t="s">
        <v>27</v>
      </c>
      <c r="E113" t="s">
        <v>34</v>
      </c>
      <c r="F113" t="s">
        <v>61</v>
      </c>
      <c r="G113" t="s">
        <v>22</v>
      </c>
      <c r="H113" t="s">
        <v>23</v>
      </c>
      <c r="I113" s="2">
        <v>82003.929999999993</v>
      </c>
      <c r="J113" s="2">
        <v>8711.66</v>
      </c>
      <c r="K113" s="2">
        <v>62.67</v>
      </c>
      <c r="L113">
        <v>12</v>
      </c>
      <c r="M113">
        <v>2.04</v>
      </c>
      <c r="N113">
        <v>4.58</v>
      </c>
      <c r="O113">
        <v>4.66</v>
      </c>
      <c r="P113">
        <v>4.3</v>
      </c>
      <c r="Q113">
        <v>3.9</v>
      </c>
      <c r="R113" t="s">
        <v>24</v>
      </c>
    </row>
    <row r="114" spans="1:18" x14ac:dyDescent="0.3">
      <c r="A114" t="s">
        <v>433</v>
      </c>
      <c r="B114" t="s">
        <v>19</v>
      </c>
      <c r="C114" s="1">
        <v>45049</v>
      </c>
      <c r="D114" t="s">
        <v>27</v>
      </c>
      <c r="E114" t="s">
        <v>34</v>
      </c>
      <c r="F114" t="s">
        <v>29</v>
      </c>
      <c r="G114" t="s">
        <v>22</v>
      </c>
      <c r="H114" t="s">
        <v>37</v>
      </c>
      <c r="I114" s="2">
        <v>81745.990000000005</v>
      </c>
      <c r="J114" s="2">
        <v>4151.99</v>
      </c>
      <c r="K114" s="2">
        <v>21.7</v>
      </c>
      <c r="L114">
        <v>11</v>
      </c>
      <c r="M114">
        <v>4.28</v>
      </c>
      <c r="N114">
        <v>1.6</v>
      </c>
      <c r="O114">
        <v>4.2300000000000004</v>
      </c>
      <c r="P114">
        <v>4.79</v>
      </c>
      <c r="Q114">
        <v>3.73</v>
      </c>
      <c r="R114" t="s">
        <v>24</v>
      </c>
    </row>
    <row r="115" spans="1:18" x14ac:dyDescent="0.3">
      <c r="A115" t="s">
        <v>283</v>
      </c>
      <c r="B115" t="s">
        <v>19</v>
      </c>
      <c r="C115" s="1">
        <v>45420</v>
      </c>
      <c r="D115" t="s">
        <v>27</v>
      </c>
      <c r="E115" t="s">
        <v>34</v>
      </c>
      <c r="F115" t="s">
        <v>29</v>
      </c>
      <c r="G115" t="s">
        <v>22</v>
      </c>
      <c r="H115" t="s">
        <v>31</v>
      </c>
      <c r="I115" s="2">
        <v>81553.740000000005</v>
      </c>
      <c r="J115" s="2">
        <v>19914.68</v>
      </c>
      <c r="K115" s="2">
        <v>50.39</v>
      </c>
      <c r="L115">
        <v>4</v>
      </c>
      <c r="M115">
        <v>1.26</v>
      </c>
      <c r="N115">
        <v>2.36</v>
      </c>
      <c r="O115">
        <v>1.18</v>
      </c>
      <c r="P115">
        <v>2.96</v>
      </c>
      <c r="Q115">
        <v>1.94</v>
      </c>
      <c r="R115" t="s">
        <v>24</v>
      </c>
    </row>
    <row r="116" spans="1:18" x14ac:dyDescent="0.3">
      <c r="A116" t="s">
        <v>427</v>
      </c>
      <c r="B116" t="s">
        <v>26</v>
      </c>
      <c r="C116" s="1">
        <v>44251</v>
      </c>
      <c r="D116" t="s">
        <v>27</v>
      </c>
      <c r="E116" t="s">
        <v>34</v>
      </c>
      <c r="F116" t="s">
        <v>21</v>
      </c>
      <c r="G116" t="s">
        <v>42</v>
      </c>
      <c r="H116" t="s">
        <v>44</v>
      </c>
      <c r="I116" s="2">
        <v>81349.98</v>
      </c>
      <c r="J116" s="2">
        <v>14203.21</v>
      </c>
      <c r="K116" s="2">
        <v>0.96</v>
      </c>
      <c r="L116">
        <v>1</v>
      </c>
      <c r="M116">
        <v>2.38</v>
      </c>
      <c r="N116">
        <v>2.64</v>
      </c>
      <c r="O116">
        <v>3.93</v>
      </c>
      <c r="P116">
        <v>2.73</v>
      </c>
      <c r="Q116">
        <v>2.92</v>
      </c>
      <c r="R116" t="s">
        <v>24</v>
      </c>
    </row>
    <row r="117" spans="1:18" x14ac:dyDescent="0.3">
      <c r="A117" t="s">
        <v>425</v>
      </c>
      <c r="B117" t="s">
        <v>19</v>
      </c>
      <c r="C117" s="1">
        <v>43889</v>
      </c>
      <c r="D117" t="s">
        <v>27</v>
      </c>
      <c r="E117" t="s">
        <v>34</v>
      </c>
      <c r="F117" t="s">
        <v>47</v>
      </c>
      <c r="G117" t="s">
        <v>42</v>
      </c>
      <c r="H117" t="s">
        <v>23</v>
      </c>
      <c r="I117" s="2">
        <v>80525.63</v>
      </c>
      <c r="J117" s="2">
        <v>7335.24</v>
      </c>
      <c r="K117" s="2">
        <v>13.96</v>
      </c>
      <c r="L117">
        <v>11</v>
      </c>
      <c r="M117">
        <v>2.27</v>
      </c>
      <c r="N117">
        <v>1.1200000000000001</v>
      </c>
      <c r="O117">
        <v>4.55</v>
      </c>
      <c r="P117">
        <v>1.58</v>
      </c>
      <c r="Q117">
        <v>2.38</v>
      </c>
      <c r="R117" t="s">
        <v>24</v>
      </c>
    </row>
    <row r="118" spans="1:18" x14ac:dyDescent="0.3">
      <c r="A118" t="s">
        <v>244</v>
      </c>
      <c r="B118" t="s">
        <v>19</v>
      </c>
      <c r="C118" s="1">
        <v>43077</v>
      </c>
      <c r="D118" t="s">
        <v>27</v>
      </c>
      <c r="E118" t="s">
        <v>34</v>
      </c>
      <c r="F118" t="s">
        <v>47</v>
      </c>
      <c r="G118" t="s">
        <v>22</v>
      </c>
      <c r="H118" t="s">
        <v>44</v>
      </c>
      <c r="I118" s="2">
        <v>80398.53</v>
      </c>
      <c r="J118" s="2">
        <v>9790.2800000000007</v>
      </c>
      <c r="K118" s="2">
        <v>90.33</v>
      </c>
      <c r="L118">
        <v>9</v>
      </c>
      <c r="M118">
        <v>1.34</v>
      </c>
      <c r="N118">
        <v>1.58</v>
      </c>
      <c r="O118">
        <v>1.1100000000000001</v>
      </c>
      <c r="P118">
        <v>4.8600000000000003</v>
      </c>
      <c r="Q118">
        <v>2.2200000000000002</v>
      </c>
      <c r="R118" t="s">
        <v>24</v>
      </c>
    </row>
    <row r="119" spans="1:18" x14ac:dyDescent="0.3">
      <c r="A119" t="s">
        <v>496</v>
      </c>
      <c r="B119" t="s">
        <v>19</v>
      </c>
      <c r="C119" s="1">
        <v>45522</v>
      </c>
      <c r="D119" t="s">
        <v>27</v>
      </c>
      <c r="E119" t="s">
        <v>28</v>
      </c>
      <c r="F119" t="s">
        <v>29</v>
      </c>
      <c r="G119" t="s">
        <v>22</v>
      </c>
      <c r="H119" t="s">
        <v>56</v>
      </c>
      <c r="I119" s="2">
        <v>80387.48</v>
      </c>
      <c r="J119" s="2">
        <v>11043.48</v>
      </c>
      <c r="K119" s="2">
        <v>89.51</v>
      </c>
      <c r="L119">
        <v>6</v>
      </c>
      <c r="M119">
        <v>4.29</v>
      </c>
      <c r="N119">
        <v>1.55</v>
      </c>
      <c r="O119">
        <v>2.79</v>
      </c>
      <c r="P119">
        <v>2.5099999999999998</v>
      </c>
      <c r="Q119">
        <v>2.78</v>
      </c>
      <c r="R119" t="s">
        <v>24</v>
      </c>
    </row>
    <row r="120" spans="1:18" x14ac:dyDescent="0.3">
      <c r="A120" t="s">
        <v>325</v>
      </c>
      <c r="B120" t="s">
        <v>26</v>
      </c>
      <c r="C120" s="1">
        <v>42671</v>
      </c>
      <c r="D120" t="s">
        <v>27</v>
      </c>
      <c r="E120" t="s">
        <v>28</v>
      </c>
      <c r="F120" t="s">
        <v>21</v>
      </c>
      <c r="G120" t="s">
        <v>42</v>
      </c>
      <c r="H120" t="s">
        <v>44</v>
      </c>
      <c r="I120" s="2">
        <v>79974.820000000007</v>
      </c>
      <c r="J120" s="2">
        <v>12332.57</v>
      </c>
      <c r="K120" s="2">
        <v>26.81</v>
      </c>
      <c r="L120">
        <v>11</v>
      </c>
      <c r="M120">
        <v>4.32</v>
      </c>
      <c r="N120">
        <v>1.23</v>
      </c>
      <c r="O120">
        <v>2.06</v>
      </c>
      <c r="P120">
        <v>1.43</v>
      </c>
      <c r="Q120">
        <v>2.2599999999999998</v>
      </c>
      <c r="R120" t="s">
        <v>24</v>
      </c>
    </row>
    <row r="121" spans="1:18" x14ac:dyDescent="0.3">
      <c r="A121" t="s">
        <v>107</v>
      </c>
      <c r="B121" t="s">
        <v>26</v>
      </c>
      <c r="C121" s="1">
        <v>42357</v>
      </c>
      <c r="D121" t="s">
        <v>27</v>
      </c>
      <c r="E121" t="s">
        <v>20</v>
      </c>
      <c r="F121" t="s">
        <v>47</v>
      </c>
      <c r="G121" t="s">
        <v>22</v>
      </c>
      <c r="H121" t="s">
        <v>44</v>
      </c>
      <c r="I121" s="2">
        <v>79921.58</v>
      </c>
      <c r="J121" s="2">
        <v>10420.6</v>
      </c>
      <c r="K121" s="2">
        <v>109.33</v>
      </c>
      <c r="L121">
        <v>9</v>
      </c>
      <c r="M121">
        <v>1.89</v>
      </c>
      <c r="N121">
        <v>4.33</v>
      </c>
      <c r="O121">
        <v>1.96</v>
      </c>
      <c r="P121">
        <v>3.07</v>
      </c>
      <c r="Q121">
        <v>2.81</v>
      </c>
      <c r="R121" t="s">
        <v>24</v>
      </c>
    </row>
    <row r="122" spans="1:18" x14ac:dyDescent="0.3">
      <c r="A122" t="s">
        <v>380</v>
      </c>
      <c r="B122" t="s">
        <v>26</v>
      </c>
      <c r="C122" s="1">
        <v>42920</v>
      </c>
      <c r="D122" t="s">
        <v>27</v>
      </c>
      <c r="E122" t="s">
        <v>20</v>
      </c>
      <c r="F122" t="s">
        <v>21</v>
      </c>
      <c r="G122" t="s">
        <v>22</v>
      </c>
      <c r="H122" t="s">
        <v>44</v>
      </c>
      <c r="I122" s="2">
        <v>79904.39</v>
      </c>
      <c r="J122" s="2">
        <v>22393.58</v>
      </c>
      <c r="K122" s="2">
        <v>85.29</v>
      </c>
      <c r="L122">
        <v>0</v>
      </c>
      <c r="M122">
        <v>3.29</v>
      </c>
      <c r="N122">
        <v>3.5</v>
      </c>
      <c r="O122">
        <v>4.16</v>
      </c>
      <c r="P122">
        <v>4</v>
      </c>
      <c r="Q122">
        <v>3.74</v>
      </c>
      <c r="R122" t="s">
        <v>24</v>
      </c>
    </row>
    <row r="123" spans="1:18" x14ac:dyDescent="0.3">
      <c r="A123" t="s">
        <v>469</v>
      </c>
      <c r="B123" t="s">
        <v>26</v>
      </c>
      <c r="C123" s="1">
        <v>43821</v>
      </c>
      <c r="D123" t="s">
        <v>27</v>
      </c>
      <c r="E123" t="s">
        <v>20</v>
      </c>
      <c r="F123" t="s">
        <v>47</v>
      </c>
      <c r="G123" t="s">
        <v>22</v>
      </c>
      <c r="H123" t="s">
        <v>56</v>
      </c>
      <c r="I123" s="2">
        <v>79902.559999999998</v>
      </c>
      <c r="J123" s="2">
        <v>7877.74</v>
      </c>
      <c r="K123" s="2">
        <v>188.28</v>
      </c>
      <c r="L123">
        <v>0</v>
      </c>
      <c r="M123">
        <v>3.81</v>
      </c>
      <c r="N123">
        <v>2.4</v>
      </c>
      <c r="O123">
        <v>3.66</v>
      </c>
      <c r="P123">
        <v>1.06</v>
      </c>
      <c r="Q123">
        <v>2.73</v>
      </c>
      <c r="R123" t="s">
        <v>24</v>
      </c>
    </row>
    <row r="124" spans="1:18" x14ac:dyDescent="0.3">
      <c r="A124" t="s">
        <v>480</v>
      </c>
      <c r="B124" t="s">
        <v>26</v>
      </c>
      <c r="C124" s="1">
        <v>42121</v>
      </c>
      <c r="D124" t="s">
        <v>27</v>
      </c>
      <c r="E124" t="s">
        <v>20</v>
      </c>
      <c r="F124" t="s">
        <v>47</v>
      </c>
      <c r="G124" t="s">
        <v>30</v>
      </c>
      <c r="H124" t="s">
        <v>44</v>
      </c>
      <c r="I124" s="2">
        <v>79876.509999999995</v>
      </c>
      <c r="J124" s="2">
        <v>8124.08</v>
      </c>
      <c r="K124" s="2">
        <v>59.48</v>
      </c>
      <c r="L124">
        <v>6</v>
      </c>
      <c r="M124">
        <v>3.1</v>
      </c>
      <c r="N124">
        <v>2.0499999999999998</v>
      </c>
      <c r="O124">
        <v>1.32</v>
      </c>
      <c r="P124">
        <v>1.45</v>
      </c>
      <c r="Q124">
        <v>1.98</v>
      </c>
      <c r="R124" t="s">
        <v>24</v>
      </c>
    </row>
    <row r="125" spans="1:18" x14ac:dyDescent="0.3">
      <c r="A125" t="s">
        <v>284</v>
      </c>
      <c r="B125" t="s">
        <v>26</v>
      </c>
      <c r="C125" s="1">
        <v>43719</v>
      </c>
      <c r="D125" t="s">
        <v>27</v>
      </c>
      <c r="E125" t="s">
        <v>20</v>
      </c>
      <c r="F125" t="s">
        <v>47</v>
      </c>
      <c r="G125" t="s">
        <v>30</v>
      </c>
      <c r="H125" t="s">
        <v>31</v>
      </c>
      <c r="I125" s="2">
        <v>79476.67</v>
      </c>
      <c r="J125" s="2">
        <v>6731.24</v>
      </c>
      <c r="K125" s="2">
        <v>60.49</v>
      </c>
      <c r="L125">
        <v>4</v>
      </c>
      <c r="M125">
        <v>4.53</v>
      </c>
      <c r="N125">
        <v>4.6500000000000004</v>
      </c>
      <c r="O125">
        <v>1.17</v>
      </c>
      <c r="P125">
        <v>1.41</v>
      </c>
      <c r="Q125">
        <v>2.94</v>
      </c>
      <c r="R125" t="s">
        <v>24</v>
      </c>
    </row>
    <row r="126" spans="1:18" x14ac:dyDescent="0.3">
      <c r="A126" t="s">
        <v>195</v>
      </c>
      <c r="B126" t="s">
        <v>26</v>
      </c>
      <c r="C126" s="1">
        <v>44462</v>
      </c>
      <c r="D126" t="s">
        <v>27</v>
      </c>
      <c r="E126" t="s">
        <v>28</v>
      </c>
      <c r="F126" t="s">
        <v>35</v>
      </c>
      <c r="G126" t="s">
        <v>30</v>
      </c>
      <c r="H126" t="s">
        <v>44</v>
      </c>
      <c r="I126" s="2">
        <v>79387.429999999993</v>
      </c>
      <c r="J126" s="2">
        <v>14675.77</v>
      </c>
      <c r="K126" s="2">
        <v>66.180000000000007</v>
      </c>
      <c r="L126">
        <v>8</v>
      </c>
      <c r="M126">
        <v>3.9</v>
      </c>
      <c r="N126">
        <v>4.57</v>
      </c>
      <c r="O126">
        <v>1.63</v>
      </c>
      <c r="P126">
        <v>1.97</v>
      </c>
      <c r="Q126">
        <v>3.02</v>
      </c>
      <c r="R126" t="s">
        <v>24</v>
      </c>
    </row>
    <row r="127" spans="1:18" x14ac:dyDescent="0.3">
      <c r="A127" t="s">
        <v>85</v>
      </c>
      <c r="B127" t="s">
        <v>26</v>
      </c>
      <c r="C127" s="1">
        <v>42454</v>
      </c>
      <c r="D127" t="s">
        <v>27</v>
      </c>
      <c r="E127" t="s">
        <v>20</v>
      </c>
      <c r="F127" t="s">
        <v>35</v>
      </c>
      <c r="G127" t="s">
        <v>30</v>
      </c>
      <c r="H127" t="s">
        <v>31</v>
      </c>
      <c r="I127" s="2">
        <v>79337.960000000006</v>
      </c>
      <c r="J127" s="2">
        <v>19763.46</v>
      </c>
      <c r="K127" s="2">
        <v>118.22</v>
      </c>
      <c r="L127">
        <v>9</v>
      </c>
      <c r="M127">
        <v>3.55</v>
      </c>
      <c r="N127">
        <v>1.34</v>
      </c>
      <c r="O127">
        <v>2.78</v>
      </c>
      <c r="P127">
        <v>2.48</v>
      </c>
      <c r="Q127">
        <v>2.54</v>
      </c>
      <c r="R127" t="s">
        <v>24</v>
      </c>
    </row>
    <row r="128" spans="1:18" x14ac:dyDescent="0.3">
      <c r="A128" t="s">
        <v>410</v>
      </c>
      <c r="B128" t="s">
        <v>19</v>
      </c>
      <c r="C128" s="1">
        <v>43399</v>
      </c>
      <c r="D128" t="s">
        <v>27</v>
      </c>
      <c r="E128" t="s">
        <v>34</v>
      </c>
      <c r="F128" t="s">
        <v>35</v>
      </c>
      <c r="G128" t="s">
        <v>30</v>
      </c>
      <c r="H128" t="s">
        <v>23</v>
      </c>
      <c r="I128" s="2">
        <v>79001.13</v>
      </c>
      <c r="J128" s="2">
        <v>14807.08</v>
      </c>
      <c r="K128" s="2">
        <v>48.17</v>
      </c>
      <c r="L128">
        <v>11</v>
      </c>
      <c r="M128">
        <v>1.26</v>
      </c>
      <c r="N128">
        <v>3.59</v>
      </c>
      <c r="O128">
        <v>1.84</v>
      </c>
      <c r="P128">
        <v>1.54</v>
      </c>
      <c r="Q128">
        <v>2.06</v>
      </c>
      <c r="R128" t="s">
        <v>24</v>
      </c>
    </row>
    <row r="129" spans="1:18" x14ac:dyDescent="0.3">
      <c r="A129" t="s">
        <v>299</v>
      </c>
      <c r="B129" t="s">
        <v>33</v>
      </c>
      <c r="C129" s="1">
        <v>44971</v>
      </c>
      <c r="D129" t="s">
        <v>27</v>
      </c>
      <c r="E129" t="s">
        <v>34</v>
      </c>
      <c r="F129" t="s">
        <v>29</v>
      </c>
      <c r="G129" t="s">
        <v>30</v>
      </c>
      <c r="H129" t="s">
        <v>44</v>
      </c>
      <c r="I129" s="2">
        <v>78851.27</v>
      </c>
      <c r="J129" s="2">
        <v>6524.05</v>
      </c>
      <c r="K129" s="2">
        <v>52.37</v>
      </c>
      <c r="L129">
        <v>15</v>
      </c>
      <c r="M129">
        <v>2.3199999999999998</v>
      </c>
      <c r="N129">
        <v>2.06</v>
      </c>
      <c r="O129">
        <v>4.4800000000000004</v>
      </c>
      <c r="P129">
        <v>2.77</v>
      </c>
      <c r="Q129">
        <v>2.91</v>
      </c>
      <c r="R129" t="s">
        <v>24</v>
      </c>
    </row>
    <row r="130" spans="1:18" x14ac:dyDescent="0.3">
      <c r="A130" t="s">
        <v>99</v>
      </c>
      <c r="B130" t="s">
        <v>19</v>
      </c>
      <c r="C130" s="1">
        <v>44534</v>
      </c>
      <c r="D130" t="s">
        <v>27</v>
      </c>
      <c r="E130" t="s">
        <v>34</v>
      </c>
      <c r="F130" t="s">
        <v>39</v>
      </c>
      <c r="G130" t="s">
        <v>22</v>
      </c>
      <c r="H130" t="s">
        <v>31</v>
      </c>
      <c r="I130" s="2">
        <v>78828.92</v>
      </c>
      <c r="J130" s="2">
        <v>5901.46</v>
      </c>
      <c r="K130" s="2">
        <v>54.72</v>
      </c>
      <c r="L130">
        <v>13</v>
      </c>
      <c r="M130">
        <v>3.32</v>
      </c>
      <c r="N130">
        <v>2.96</v>
      </c>
      <c r="O130">
        <v>3.82</v>
      </c>
      <c r="P130">
        <v>1.86</v>
      </c>
      <c r="Q130">
        <v>2.99</v>
      </c>
      <c r="R130" t="s">
        <v>24</v>
      </c>
    </row>
    <row r="131" spans="1:18" x14ac:dyDescent="0.3">
      <c r="A131" t="s">
        <v>200</v>
      </c>
      <c r="B131" t="s">
        <v>26</v>
      </c>
      <c r="C131" s="1">
        <v>45172</v>
      </c>
      <c r="D131" t="s">
        <v>27</v>
      </c>
      <c r="E131" t="s">
        <v>28</v>
      </c>
      <c r="F131" t="s">
        <v>21</v>
      </c>
      <c r="G131" t="s">
        <v>22</v>
      </c>
      <c r="H131" t="s">
        <v>44</v>
      </c>
      <c r="I131" s="2">
        <v>78702.83</v>
      </c>
      <c r="J131" s="2">
        <v>25820.44</v>
      </c>
      <c r="K131" s="2">
        <v>1.65</v>
      </c>
      <c r="L131">
        <v>5</v>
      </c>
      <c r="M131">
        <v>4.33</v>
      </c>
      <c r="N131">
        <v>2.2400000000000002</v>
      </c>
      <c r="O131">
        <v>4.29</v>
      </c>
      <c r="P131">
        <v>2.57</v>
      </c>
      <c r="Q131">
        <v>3.36</v>
      </c>
      <c r="R131" t="s">
        <v>24</v>
      </c>
    </row>
    <row r="132" spans="1:18" x14ac:dyDescent="0.3">
      <c r="A132" t="s">
        <v>246</v>
      </c>
      <c r="B132" t="s">
        <v>19</v>
      </c>
      <c r="C132" s="1">
        <v>43176</v>
      </c>
      <c r="D132" t="s">
        <v>27</v>
      </c>
      <c r="E132" t="s">
        <v>34</v>
      </c>
      <c r="F132" t="s">
        <v>35</v>
      </c>
      <c r="G132" t="s">
        <v>30</v>
      </c>
      <c r="H132" t="s">
        <v>31</v>
      </c>
      <c r="I132" s="2">
        <v>78632.86</v>
      </c>
      <c r="J132" s="2">
        <v>14425.77</v>
      </c>
      <c r="K132" s="2">
        <v>26.81</v>
      </c>
      <c r="L132">
        <v>5</v>
      </c>
      <c r="M132">
        <v>3.78</v>
      </c>
      <c r="N132">
        <v>1.83</v>
      </c>
      <c r="O132">
        <v>2.0499999999999998</v>
      </c>
      <c r="P132">
        <v>3.83</v>
      </c>
      <c r="Q132">
        <v>2.87</v>
      </c>
      <c r="R132" t="s">
        <v>24</v>
      </c>
    </row>
    <row r="133" spans="1:18" x14ac:dyDescent="0.3">
      <c r="A133" t="s">
        <v>175</v>
      </c>
      <c r="B133" t="s">
        <v>26</v>
      </c>
      <c r="C133" s="1">
        <v>45434</v>
      </c>
      <c r="D133" t="s">
        <v>27</v>
      </c>
      <c r="E133" t="s">
        <v>20</v>
      </c>
      <c r="F133" t="s">
        <v>61</v>
      </c>
      <c r="G133" t="s">
        <v>30</v>
      </c>
      <c r="H133" t="s">
        <v>31</v>
      </c>
      <c r="I133" s="2">
        <v>78523.399999999994</v>
      </c>
      <c r="J133" s="2">
        <v>6068.88</v>
      </c>
      <c r="K133" s="2">
        <v>39.28</v>
      </c>
      <c r="L133">
        <v>1</v>
      </c>
      <c r="M133">
        <v>1.25</v>
      </c>
      <c r="N133">
        <v>1.97</v>
      </c>
      <c r="O133">
        <v>4.5</v>
      </c>
      <c r="P133">
        <v>3.44</v>
      </c>
      <c r="Q133">
        <v>2.79</v>
      </c>
      <c r="R133" t="s">
        <v>24</v>
      </c>
    </row>
    <row r="134" spans="1:18" x14ac:dyDescent="0.3">
      <c r="A134" t="s">
        <v>95</v>
      </c>
      <c r="B134" t="s">
        <v>33</v>
      </c>
      <c r="C134" s="1">
        <v>44283</v>
      </c>
      <c r="D134" t="s">
        <v>27</v>
      </c>
      <c r="E134" t="s">
        <v>28</v>
      </c>
      <c r="F134" t="s">
        <v>47</v>
      </c>
      <c r="G134" t="s">
        <v>22</v>
      </c>
      <c r="H134" t="s">
        <v>23</v>
      </c>
      <c r="I134" s="2">
        <v>78501.03</v>
      </c>
      <c r="J134" s="2">
        <v>5129.66</v>
      </c>
      <c r="K134" s="2">
        <v>62.09</v>
      </c>
      <c r="L134">
        <v>8</v>
      </c>
      <c r="M134">
        <v>4.49</v>
      </c>
      <c r="N134">
        <v>3.8</v>
      </c>
      <c r="O134">
        <v>3.91</v>
      </c>
      <c r="P134">
        <v>1.91</v>
      </c>
      <c r="Q134">
        <v>3.53</v>
      </c>
      <c r="R134" t="s">
        <v>24</v>
      </c>
    </row>
    <row r="135" spans="1:18" x14ac:dyDescent="0.3">
      <c r="A135" t="s">
        <v>292</v>
      </c>
      <c r="B135" t="s">
        <v>26</v>
      </c>
      <c r="C135" s="1">
        <v>43563</v>
      </c>
      <c r="D135" t="s">
        <v>27</v>
      </c>
      <c r="E135" t="s">
        <v>28</v>
      </c>
      <c r="F135" t="s">
        <v>50</v>
      </c>
      <c r="G135" t="s">
        <v>30</v>
      </c>
      <c r="H135" t="s">
        <v>23</v>
      </c>
      <c r="I135" s="2">
        <v>78500.81</v>
      </c>
      <c r="J135" s="2">
        <v>7142.3</v>
      </c>
      <c r="K135" s="2">
        <v>9.08</v>
      </c>
      <c r="L135">
        <v>13</v>
      </c>
      <c r="M135">
        <v>4.1900000000000004</v>
      </c>
      <c r="N135">
        <v>4.99</v>
      </c>
      <c r="O135">
        <v>2.83</v>
      </c>
      <c r="P135">
        <v>1.23</v>
      </c>
      <c r="Q135">
        <v>3.31</v>
      </c>
      <c r="R135" t="s">
        <v>24</v>
      </c>
    </row>
    <row r="136" spans="1:18" x14ac:dyDescent="0.3">
      <c r="A136" t="s">
        <v>131</v>
      </c>
      <c r="B136" t="s">
        <v>19</v>
      </c>
      <c r="C136" s="1">
        <v>45382</v>
      </c>
      <c r="D136" t="s">
        <v>27</v>
      </c>
      <c r="E136" t="s">
        <v>20</v>
      </c>
      <c r="F136" t="s">
        <v>29</v>
      </c>
      <c r="G136" t="s">
        <v>22</v>
      </c>
      <c r="H136" t="s">
        <v>44</v>
      </c>
      <c r="I136" s="2">
        <v>78417.09</v>
      </c>
      <c r="J136" s="2">
        <v>4447.72</v>
      </c>
      <c r="K136" s="2">
        <v>29.5</v>
      </c>
      <c r="L136">
        <v>9</v>
      </c>
      <c r="M136">
        <v>3.05</v>
      </c>
      <c r="N136">
        <v>1.65</v>
      </c>
      <c r="O136">
        <v>4.57</v>
      </c>
      <c r="P136">
        <v>4.6399999999999997</v>
      </c>
      <c r="Q136">
        <v>3.48</v>
      </c>
      <c r="R136" t="s">
        <v>24</v>
      </c>
    </row>
    <row r="137" spans="1:18" x14ac:dyDescent="0.3">
      <c r="A137" t="s">
        <v>367</v>
      </c>
      <c r="B137" t="s">
        <v>19</v>
      </c>
      <c r="C137" s="1">
        <v>44120</v>
      </c>
      <c r="D137" t="s">
        <v>27</v>
      </c>
      <c r="E137" t="s">
        <v>28</v>
      </c>
      <c r="F137" t="s">
        <v>29</v>
      </c>
      <c r="G137" t="s">
        <v>22</v>
      </c>
      <c r="H137" t="s">
        <v>23</v>
      </c>
      <c r="I137" s="2">
        <v>78194.490000000005</v>
      </c>
      <c r="J137" s="2">
        <v>7682.49</v>
      </c>
      <c r="K137" s="2">
        <v>86.39</v>
      </c>
      <c r="L137">
        <v>3</v>
      </c>
      <c r="M137">
        <v>2.2400000000000002</v>
      </c>
      <c r="N137">
        <v>1.65</v>
      </c>
      <c r="O137">
        <v>4.0199999999999996</v>
      </c>
      <c r="P137">
        <v>2.23</v>
      </c>
      <c r="Q137">
        <v>2.54</v>
      </c>
      <c r="R137" t="s">
        <v>24</v>
      </c>
    </row>
    <row r="138" spans="1:18" x14ac:dyDescent="0.3">
      <c r="A138" t="s">
        <v>331</v>
      </c>
      <c r="B138" t="s">
        <v>33</v>
      </c>
      <c r="C138" s="1">
        <v>42003</v>
      </c>
      <c r="D138" t="s">
        <v>27</v>
      </c>
      <c r="E138" t="s">
        <v>20</v>
      </c>
      <c r="F138" t="s">
        <v>21</v>
      </c>
      <c r="G138" t="s">
        <v>22</v>
      </c>
      <c r="H138" t="s">
        <v>37</v>
      </c>
      <c r="I138" s="2">
        <v>77823.199999999997</v>
      </c>
      <c r="J138" s="2">
        <v>13107.82</v>
      </c>
      <c r="K138" s="2">
        <v>116.69</v>
      </c>
      <c r="L138">
        <v>9</v>
      </c>
      <c r="M138">
        <v>4.92</v>
      </c>
      <c r="N138">
        <v>4.6399999999999997</v>
      </c>
      <c r="O138">
        <v>3.26</v>
      </c>
      <c r="P138">
        <v>2.62</v>
      </c>
      <c r="Q138">
        <v>3.86</v>
      </c>
      <c r="R138" t="s">
        <v>24</v>
      </c>
    </row>
    <row r="139" spans="1:18" x14ac:dyDescent="0.3">
      <c r="A139" t="s">
        <v>314</v>
      </c>
      <c r="B139" t="s">
        <v>19</v>
      </c>
      <c r="C139" s="1">
        <v>44642</v>
      </c>
      <c r="D139" t="s">
        <v>27</v>
      </c>
      <c r="E139" t="s">
        <v>20</v>
      </c>
      <c r="F139" t="s">
        <v>29</v>
      </c>
      <c r="G139" t="s">
        <v>42</v>
      </c>
      <c r="H139" t="s">
        <v>31</v>
      </c>
      <c r="I139" s="2">
        <v>77747.06</v>
      </c>
      <c r="J139" s="2">
        <v>2781.52</v>
      </c>
      <c r="K139" s="2">
        <v>191.78</v>
      </c>
      <c r="L139">
        <v>8</v>
      </c>
      <c r="M139">
        <v>1.86</v>
      </c>
      <c r="N139">
        <v>1.24</v>
      </c>
      <c r="O139">
        <v>1.29</v>
      </c>
      <c r="P139">
        <v>3.6</v>
      </c>
      <c r="Q139">
        <v>2</v>
      </c>
      <c r="R139" t="s">
        <v>24</v>
      </c>
    </row>
    <row r="140" spans="1:18" x14ac:dyDescent="0.3">
      <c r="A140" t="s">
        <v>415</v>
      </c>
      <c r="B140" t="s">
        <v>19</v>
      </c>
      <c r="C140" s="1">
        <v>42051</v>
      </c>
      <c r="D140" t="s">
        <v>27</v>
      </c>
      <c r="E140" t="s">
        <v>34</v>
      </c>
      <c r="F140" t="s">
        <v>21</v>
      </c>
      <c r="G140" t="s">
        <v>42</v>
      </c>
      <c r="H140" t="s">
        <v>31</v>
      </c>
      <c r="I140" s="2">
        <v>77270.03</v>
      </c>
      <c r="J140" s="2">
        <v>11820.64</v>
      </c>
      <c r="K140" s="2">
        <v>31.84</v>
      </c>
      <c r="L140">
        <v>6</v>
      </c>
      <c r="M140">
        <v>4.3899999999999997</v>
      </c>
      <c r="N140">
        <v>3.71</v>
      </c>
      <c r="O140">
        <v>4.51</v>
      </c>
      <c r="P140">
        <v>3.48</v>
      </c>
      <c r="Q140">
        <v>4.0199999999999996</v>
      </c>
      <c r="R140" t="s">
        <v>24</v>
      </c>
    </row>
    <row r="141" spans="1:18" x14ac:dyDescent="0.3">
      <c r="A141" t="s">
        <v>336</v>
      </c>
      <c r="B141" t="s">
        <v>19</v>
      </c>
      <c r="C141" s="1">
        <v>43909</v>
      </c>
      <c r="D141" t="s">
        <v>27</v>
      </c>
      <c r="E141" t="s">
        <v>34</v>
      </c>
      <c r="F141" t="s">
        <v>47</v>
      </c>
      <c r="G141" t="s">
        <v>30</v>
      </c>
      <c r="H141" t="s">
        <v>56</v>
      </c>
      <c r="I141" s="2">
        <v>77164.55</v>
      </c>
      <c r="J141" s="2">
        <v>6897.82</v>
      </c>
      <c r="K141" s="2">
        <v>97.72</v>
      </c>
      <c r="L141">
        <v>12</v>
      </c>
      <c r="M141">
        <v>1.81</v>
      </c>
      <c r="N141">
        <v>2.58</v>
      </c>
      <c r="O141">
        <v>3.51</v>
      </c>
      <c r="P141">
        <v>3.15</v>
      </c>
      <c r="Q141">
        <v>2.76</v>
      </c>
      <c r="R141" t="s">
        <v>24</v>
      </c>
    </row>
    <row r="142" spans="1:18" x14ac:dyDescent="0.3">
      <c r="A142" t="s">
        <v>154</v>
      </c>
      <c r="B142" t="s">
        <v>33</v>
      </c>
      <c r="C142" s="1">
        <v>45523</v>
      </c>
      <c r="D142" t="s">
        <v>27</v>
      </c>
      <c r="E142" t="s">
        <v>28</v>
      </c>
      <c r="F142" t="s">
        <v>29</v>
      </c>
      <c r="G142" t="s">
        <v>22</v>
      </c>
      <c r="H142" t="s">
        <v>56</v>
      </c>
      <c r="I142" s="2">
        <v>77117.17</v>
      </c>
      <c r="J142" s="2">
        <v>8874.6</v>
      </c>
      <c r="K142" s="2">
        <v>51.35</v>
      </c>
      <c r="L142">
        <v>8</v>
      </c>
      <c r="M142">
        <v>3.75</v>
      </c>
      <c r="N142">
        <v>3.46</v>
      </c>
      <c r="O142">
        <v>2.5</v>
      </c>
      <c r="P142">
        <v>4.17</v>
      </c>
      <c r="Q142">
        <v>3.47</v>
      </c>
      <c r="R142" t="s">
        <v>24</v>
      </c>
    </row>
    <row r="143" spans="1:18" x14ac:dyDescent="0.3">
      <c r="A143" t="s">
        <v>321</v>
      </c>
      <c r="B143" t="s">
        <v>26</v>
      </c>
      <c r="C143" s="1">
        <v>43295</v>
      </c>
      <c r="D143" t="s">
        <v>27</v>
      </c>
      <c r="E143" t="s">
        <v>34</v>
      </c>
      <c r="F143" t="s">
        <v>29</v>
      </c>
      <c r="G143" t="s">
        <v>30</v>
      </c>
      <c r="H143" t="s">
        <v>44</v>
      </c>
      <c r="I143" s="2">
        <v>76645.039999999994</v>
      </c>
      <c r="J143" s="2">
        <v>9943</v>
      </c>
      <c r="K143" s="2">
        <v>18.05</v>
      </c>
      <c r="L143">
        <v>13</v>
      </c>
      <c r="M143">
        <v>2.1</v>
      </c>
      <c r="N143">
        <v>4.78</v>
      </c>
      <c r="O143">
        <v>4.1900000000000004</v>
      </c>
      <c r="P143">
        <v>1.44</v>
      </c>
      <c r="Q143">
        <v>3.13</v>
      </c>
      <c r="R143" t="s">
        <v>24</v>
      </c>
    </row>
    <row r="144" spans="1:18" x14ac:dyDescent="0.3">
      <c r="A144" t="s">
        <v>376</v>
      </c>
      <c r="B144" t="s">
        <v>19</v>
      </c>
      <c r="C144" s="1">
        <v>44079</v>
      </c>
      <c r="D144" t="s">
        <v>27</v>
      </c>
      <c r="E144" t="s">
        <v>28</v>
      </c>
      <c r="F144" t="s">
        <v>21</v>
      </c>
      <c r="G144" t="s">
        <v>42</v>
      </c>
      <c r="H144" t="s">
        <v>56</v>
      </c>
      <c r="I144" s="2">
        <v>76487.710000000006</v>
      </c>
      <c r="J144" s="2">
        <v>6490.74</v>
      </c>
      <c r="K144" s="2">
        <v>57.06</v>
      </c>
      <c r="L144">
        <v>3</v>
      </c>
      <c r="M144">
        <v>2.57</v>
      </c>
      <c r="N144">
        <v>1.6</v>
      </c>
      <c r="O144">
        <v>2.2999999999999998</v>
      </c>
      <c r="P144">
        <v>1.52</v>
      </c>
      <c r="Q144">
        <v>2</v>
      </c>
      <c r="R144" t="s">
        <v>24</v>
      </c>
    </row>
    <row r="145" spans="1:18" x14ac:dyDescent="0.3">
      <c r="A145" t="s">
        <v>362</v>
      </c>
      <c r="B145" t="s">
        <v>19</v>
      </c>
      <c r="C145" s="1">
        <v>44764</v>
      </c>
      <c r="D145" t="s">
        <v>27</v>
      </c>
      <c r="E145" t="s">
        <v>20</v>
      </c>
      <c r="F145" t="s">
        <v>21</v>
      </c>
      <c r="G145" t="s">
        <v>42</v>
      </c>
      <c r="H145" t="s">
        <v>56</v>
      </c>
      <c r="I145" s="2">
        <v>75994.33</v>
      </c>
      <c r="J145" s="2">
        <v>6668.21</v>
      </c>
      <c r="K145" s="2">
        <v>100.8</v>
      </c>
      <c r="L145">
        <v>14</v>
      </c>
      <c r="M145">
        <v>1.64</v>
      </c>
      <c r="N145">
        <v>4.47</v>
      </c>
      <c r="O145">
        <v>1.91</v>
      </c>
      <c r="P145">
        <v>1.5</v>
      </c>
      <c r="Q145">
        <v>2.38</v>
      </c>
      <c r="R145" t="s">
        <v>24</v>
      </c>
    </row>
    <row r="146" spans="1:18" x14ac:dyDescent="0.3">
      <c r="A146" t="s">
        <v>158</v>
      </c>
      <c r="B146" t="s">
        <v>19</v>
      </c>
      <c r="C146" s="1">
        <v>43152</v>
      </c>
      <c r="D146" t="s">
        <v>27</v>
      </c>
      <c r="E146" t="s">
        <v>28</v>
      </c>
      <c r="F146" t="s">
        <v>47</v>
      </c>
      <c r="G146" t="s">
        <v>30</v>
      </c>
      <c r="H146" t="s">
        <v>23</v>
      </c>
      <c r="I146" s="2">
        <v>75918.42</v>
      </c>
      <c r="J146" s="2">
        <v>5530.07</v>
      </c>
      <c r="K146" s="2">
        <v>36.43</v>
      </c>
      <c r="L146">
        <v>9</v>
      </c>
      <c r="M146">
        <v>4.41</v>
      </c>
      <c r="N146">
        <v>4.33</v>
      </c>
      <c r="O146">
        <v>1.57</v>
      </c>
      <c r="P146">
        <v>1.28</v>
      </c>
      <c r="Q146">
        <v>2.9</v>
      </c>
      <c r="R146" t="s">
        <v>24</v>
      </c>
    </row>
    <row r="147" spans="1:18" x14ac:dyDescent="0.3">
      <c r="A147" t="s">
        <v>79</v>
      </c>
      <c r="B147" t="s">
        <v>26</v>
      </c>
      <c r="C147" s="1">
        <v>42039</v>
      </c>
      <c r="D147" t="s">
        <v>27</v>
      </c>
      <c r="E147" t="s">
        <v>34</v>
      </c>
      <c r="F147" t="s">
        <v>39</v>
      </c>
      <c r="G147" t="s">
        <v>22</v>
      </c>
      <c r="H147" t="s">
        <v>31</v>
      </c>
      <c r="I147" s="2">
        <v>75413.399999999994</v>
      </c>
      <c r="J147" s="2">
        <v>1965.41</v>
      </c>
      <c r="K147" s="2">
        <v>9.35</v>
      </c>
      <c r="L147">
        <v>13</v>
      </c>
      <c r="M147">
        <v>3.03</v>
      </c>
      <c r="N147">
        <v>4.78</v>
      </c>
      <c r="O147">
        <v>1.58</v>
      </c>
      <c r="P147">
        <v>4.57</v>
      </c>
      <c r="Q147">
        <v>3.49</v>
      </c>
      <c r="R147" t="s">
        <v>24</v>
      </c>
    </row>
    <row r="148" spans="1:18" x14ac:dyDescent="0.3">
      <c r="A148" t="s">
        <v>86</v>
      </c>
      <c r="B148" t="s">
        <v>33</v>
      </c>
      <c r="C148" s="1">
        <v>45192</v>
      </c>
      <c r="D148" t="s">
        <v>27</v>
      </c>
      <c r="E148" t="s">
        <v>34</v>
      </c>
      <c r="F148" t="s">
        <v>35</v>
      </c>
      <c r="G148" t="s">
        <v>42</v>
      </c>
      <c r="H148" t="s">
        <v>23</v>
      </c>
      <c r="I148" s="2">
        <v>75339.13</v>
      </c>
      <c r="J148" s="2">
        <v>13262.54</v>
      </c>
      <c r="K148" s="2">
        <v>44.13</v>
      </c>
      <c r="L148">
        <v>11</v>
      </c>
      <c r="M148">
        <v>2.17</v>
      </c>
      <c r="N148">
        <v>2.88</v>
      </c>
      <c r="O148">
        <v>4.8</v>
      </c>
      <c r="P148">
        <v>4.1900000000000004</v>
      </c>
      <c r="Q148">
        <v>3.51</v>
      </c>
      <c r="R148" t="s">
        <v>24</v>
      </c>
    </row>
    <row r="149" spans="1:18" x14ac:dyDescent="0.3">
      <c r="A149" t="s">
        <v>311</v>
      </c>
      <c r="B149" t="s">
        <v>19</v>
      </c>
      <c r="C149" s="1">
        <v>42096</v>
      </c>
      <c r="D149" t="s">
        <v>27</v>
      </c>
      <c r="E149" t="s">
        <v>28</v>
      </c>
      <c r="F149" t="s">
        <v>47</v>
      </c>
      <c r="G149" t="s">
        <v>42</v>
      </c>
      <c r="H149" t="s">
        <v>44</v>
      </c>
      <c r="I149" s="2">
        <v>74942.039999999994</v>
      </c>
      <c r="J149" s="2">
        <v>4827.55</v>
      </c>
      <c r="K149" s="2">
        <v>84.57</v>
      </c>
      <c r="L149">
        <v>15</v>
      </c>
      <c r="M149">
        <v>1.06</v>
      </c>
      <c r="N149">
        <v>4.28</v>
      </c>
      <c r="O149">
        <v>3.92</v>
      </c>
      <c r="P149">
        <v>4.96</v>
      </c>
      <c r="Q149">
        <v>3.55</v>
      </c>
      <c r="R149" t="s">
        <v>24</v>
      </c>
    </row>
    <row r="150" spans="1:18" x14ac:dyDescent="0.3">
      <c r="A150" t="s">
        <v>461</v>
      </c>
      <c r="B150" t="s">
        <v>26</v>
      </c>
      <c r="C150" s="1">
        <v>43842</v>
      </c>
      <c r="D150" t="s">
        <v>27</v>
      </c>
      <c r="E150" t="s">
        <v>34</v>
      </c>
      <c r="F150" t="s">
        <v>61</v>
      </c>
      <c r="G150" t="s">
        <v>22</v>
      </c>
      <c r="H150" t="s">
        <v>23</v>
      </c>
      <c r="I150" s="2">
        <v>74244.59</v>
      </c>
      <c r="J150" s="2">
        <v>3918.52</v>
      </c>
      <c r="K150" s="2">
        <v>4.1399999999999997</v>
      </c>
      <c r="L150">
        <v>7</v>
      </c>
      <c r="M150">
        <v>4.33</v>
      </c>
      <c r="N150">
        <v>4.01</v>
      </c>
      <c r="O150">
        <v>2.27</v>
      </c>
      <c r="P150">
        <v>3.89</v>
      </c>
      <c r="Q150">
        <v>3.62</v>
      </c>
      <c r="R150" t="s">
        <v>24</v>
      </c>
    </row>
    <row r="151" spans="1:18" x14ac:dyDescent="0.3">
      <c r="A151" t="s">
        <v>216</v>
      </c>
      <c r="B151" t="s">
        <v>19</v>
      </c>
      <c r="C151" s="1">
        <v>44389</v>
      </c>
      <c r="D151" t="s">
        <v>27</v>
      </c>
      <c r="E151" t="s">
        <v>28</v>
      </c>
      <c r="F151" t="s">
        <v>29</v>
      </c>
      <c r="G151" t="s">
        <v>42</v>
      </c>
      <c r="H151" t="s">
        <v>23</v>
      </c>
      <c r="I151" s="2">
        <v>74056.639999999999</v>
      </c>
      <c r="J151" s="2">
        <v>10436.540000000001</v>
      </c>
      <c r="K151" s="2">
        <v>68.34</v>
      </c>
      <c r="L151">
        <v>5</v>
      </c>
      <c r="M151">
        <v>4.6900000000000004</v>
      </c>
      <c r="N151">
        <v>4.04</v>
      </c>
      <c r="O151">
        <v>2.92</v>
      </c>
      <c r="P151">
        <v>3.63</v>
      </c>
      <c r="Q151">
        <v>3.82</v>
      </c>
      <c r="R151" t="s">
        <v>24</v>
      </c>
    </row>
    <row r="152" spans="1:18" x14ac:dyDescent="0.3">
      <c r="A152" t="s">
        <v>132</v>
      </c>
      <c r="B152" t="s">
        <v>33</v>
      </c>
      <c r="C152" s="1">
        <v>43981</v>
      </c>
      <c r="D152" t="s">
        <v>27</v>
      </c>
      <c r="E152" t="s">
        <v>28</v>
      </c>
      <c r="F152" t="s">
        <v>29</v>
      </c>
      <c r="G152" t="s">
        <v>22</v>
      </c>
      <c r="H152" t="s">
        <v>37</v>
      </c>
      <c r="I152" s="2">
        <v>73868.94</v>
      </c>
      <c r="J152" s="2">
        <v>8109.82</v>
      </c>
      <c r="K152" s="2">
        <v>69.73</v>
      </c>
      <c r="L152">
        <v>12</v>
      </c>
      <c r="M152">
        <v>4.8</v>
      </c>
      <c r="N152">
        <v>2.38</v>
      </c>
      <c r="O152">
        <v>3.34</v>
      </c>
      <c r="P152">
        <v>1.33</v>
      </c>
      <c r="Q152">
        <v>2.96</v>
      </c>
      <c r="R152" t="s">
        <v>24</v>
      </c>
    </row>
    <row r="153" spans="1:18" x14ac:dyDescent="0.3">
      <c r="A153" t="s">
        <v>101</v>
      </c>
      <c r="B153" t="s">
        <v>19</v>
      </c>
      <c r="C153" s="1">
        <v>43174</v>
      </c>
      <c r="D153" t="s">
        <v>27</v>
      </c>
      <c r="E153" t="s">
        <v>34</v>
      </c>
      <c r="F153" t="s">
        <v>50</v>
      </c>
      <c r="G153" t="s">
        <v>42</v>
      </c>
      <c r="H153" t="s">
        <v>31</v>
      </c>
      <c r="I153" s="2">
        <v>73807.02</v>
      </c>
      <c r="J153" s="2">
        <v>7580.99</v>
      </c>
      <c r="K153" s="2">
        <v>32.29</v>
      </c>
      <c r="L153">
        <v>14</v>
      </c>
      <c r="M153">
        <v>4.57</v>
      </c>
      <c r="N153">
        <v>2.02</v>
      </c>
      <c r="O153">
        <v>3.09</v>
      </c>
      <c r="P153">
        <v>1.76</v>
      </c>
      <c r="Q153">
        <v>2.86</v>
      </c>
      <c r="R153" t="s">
        <v>24</v>
      </c>
    </row>
    <row r="154" spans="1:18" x14ac:dyDescent="0.3">
      <c r="A154" t="s">
        <v>118</v>
      </c>
      <c r="B154" t="s">
        <v>33</v>
      </c>
      <c r="C154" s="1">
        <v>42245</v>
      </c>
      <c r="D154" t="s">
        <v>27</v>
      </c>
      <c r="E154" t="s">
        <v>34</v>
      </c>
      <c r="F154" t="s">
        <v>21</v>
      </c>
      <c r="G154" t="s">
        <v>30</v>
      </c>
      <c r="H154" t="s">
        <v>23</v>
      </c>
      <c r="I154" s="2">
        <v>73064.44</v>
      </c>
      <c r="J154" s="2">
        <v>15546.16</v>
      </c>
      <c r="K154" s="2">
        <v>28.82</v>
      </c>
      <c r="L154">
        <v>15</v>
      </c>
      <c r="M154">
        <v>4.91</v>
      </c>
      <c r="N154">
        <v>4.09</v>
      </c>
      <c r="O154">
        <v>3.28</v>
      </c>
      <c r="P154">
        <v>2.0499999999999998</v>
      </c>
      <c r="Q154">
        <v>3.58</v>
      </c>
      <c r="R154" t="s">
        <v>24</v>
      </c>
    </row>
    <row r="155" spans="1:18" x14ac:dyDescent="0.3">
      <c r="A155" t="s">
        <v>399</v>
      </c>
      <c r="B155" t="s">
        <v>19</v>
      </c>
      <c r="C155" s="1">
        <v>45477</v>
      </c>
      <c r="D155" t="s">
        <v>27</v>
      </c>
      <c r="E155" t="s">
        <v>28</v>
      </c>
      <c r="F155" t="s">
        <v>39</v>
      </c>
      <c r="G155" t="s">
        <v>22</v>
      </c>
      <c r="H155" t="s">
        <v>23</v>
      </c>
      <c r="I155" s="2">
        <v>72889.33</v>
      </c>
      <c r="J155" s="2">
        <v>1143.5899999999999</v>
      </c>
      <c r="K155" s="2">
        <v>73.48</v>
      </c>
      <c r="L155">
        <v>13</v>
      </c>
      <c r="M155">
        <v>4.47</v>
      </c>
      <c r="N155">
        <v>4.83</v>
      </c>
      <c r="O155">
        <v>2.38</v>
      </c>
      <c r="P155">
        <v>2.11</v>
      </c>
      <c r="Q155">
        <v>3.45</v>
      </c>
      <c r="R155" t="s">
        <v>24</v>
      </c>
    </row>
    <row r="156" spans="1:18" x14ac:dyDescent="0.3">
      <c r="A156" t="s">
        <v>330</v>
      </c>
      <c r="B156" t="s">
        <v>26</v>
      </c>
      <c r="C156" s="1">
        <v>42148</v>
      </c>
      <c r="D156" t="s">
        <v>27</v>
      </c>
      <c r="E156" t="s">
        <v>34</v>
      </c>
      <c r="F156" t="s">
        <v>35</v>
      </c>
      <c r="G156" t="s">
        <v>30</v>
      </c>
      <c r="H156" t="s">
        <v>44</v>
      </c>
      <c r="I156" s="2">
        <v>72861.06</v>
      </c>
      <c r="J156" s="2">
        <v>6738.88</v>
      </c>
      <c r="K156" s="2">
        <v>14.1</v>
      </c>
      <c r="L156">
        <v>1</v>
      </c>
      <c r="M156">
        <v>2.64</v>
      </c>
      <c r="N156">
        <v>4.2</v>
      </c>
      <c r="O156">
        <v>2.85</v>
      </c>
      <c r="P156">
        <v>1.71</v>
      </c>
      <c r="Q156">
        <v>2.85</v>
      </c>
      <c r="R156" t="s">
        <v>24</v>
      </c>
    </row>
    <row r="157" spans="1:18" x14ac:dyDescent="0.3">
      <c r="A157" t="s">
        <v>171</v>
      </c>
      <c r="B157" t="s">
        <v>33</v>
      </c>
      <c r="C157" s="1">
        <v>42640</v>
      </c>
      <c r="D157" t="s">
        <v>27</v>
      </c>
      <c r="E157" t="s">
        <v>28</v>
      </c>
      <c r="F157" t="s">
        <v>21</v>
      </c>
      <c r="G157" t="s">
        <v>42</v>
      </c>
      <c r="H157" t="s">
        <v>23</v>
      </c>
      <c r="I157" s="2">
        <v>72255.42</v>
      </c>
      <c r="J157" s="2">
        <v>5931.12</v>
      </c>
      <c r="K157" s="2">
        <v>50.54</v>
      </c>
      <c r="L157">
        <v>7</v>
      </c>
      <c r="M157">
        <v>2.82</v>
      </c>
      <c r="N157">
        <v>2.4</v>
      </c>
      <c r="O157">
        <v>4.0999999999999996</v>
      </c>
      <c r="P157">
        <v>2.64</v>
      </c>
      <c r="Q157">
        <v>2.99</v>
      </c>
      <c r="R157" t="s">
        <v>24</v>
      </c>
    </row>
    <row r="158" spans="1:18" x14ac:dyDescent="0.3">
      <c r="A158" t="s">
        <v>481</v>
      </c>
      <c r="B158" t="s">
        <v>33</v>
      </c>
      <c r="C158" s="1">
        <v>43196</v>
      </c>
      <c r="D158" t="s">
        <v>27</v>
      </c>
      <c r="E158" t="s">
        <v>28</v>
      </c>
      <c r="F158" t="s">
        <v>21</v>
      </c>
      <c r="G158" t="s">
        <v>42</v>
      </c>
      <c r="H158" t="s">
        <v>44</v>
      </c>
      <c r="I158" s="2">
        <v>72158.31</v>
      </c>
      <c r="J158" s="2">
        <v>4040.53</v>
      </c>
      <c r="K158" s="2">
        <v>22.09</v>
      </c>
      <c r="L158">
        <v>5</v>
      </c>
      <c r="M158">
        <v>2.4900000000000002</v>
      </c>
      <c r="N158">
        <v>2.33</v>
      </c>
      <c r="O158">
        <v>2.2400000000000002</v>
      </c>
      <c r="P158">
        <v>4.45</v>
      </c>
      <c r="Q158">
        <v>2.88</v>
      </c>
      <c r="R158" t="s">
        <v>24</v>
      </c>
    </row>
    <row r="159" spans="1:18" x14ac:dyDescent="0.3">
      <c r="A159" t="s">
        <v>341</v>
      </c>
      <c r="B159" t="s">
        <v>26</v>
      </c>
      <c r="C159" s="1">
        <v>43890</v>
      </c>
      <c r="D159" t="s">
        <v>27</v>
      </c>
      <c r="E159" t="s">
        <v>28</v>
      </c>
      <c r="F159" t="s">
        <v>50</v>
      </c>
      <c r="G159" t="s">
        <v>42</v>
      </c>
      <c r="H159" t="s">
        <v>31</v>
      </c>
      <c r="I159" s="2">
        <v>72029.53</v>
      </c>
      <c r="J159" s="2">
        <v>7640.71</v>
      </c>
      <c r="K159" s="2">
        <v>43.37</v>
      </c>
      <c r="L159">
        <v>14</v>
      </c>
      <c r="M159">
        <v>2.58</v>
      </c>
      <c r="N159">
        <v>3.94</v>
      </c>
      <c r="O159">
        <v>4.05</v>
      </c>
      <c r="P159">
        <v>3.1</v>
      </c>
      <c r="Q159">
        <v>3.42</v>
      </c>
      <c r="R159" t="s">
        <v>24</v>
      </c>
    </row>
    <row r="160" spans="1:18" x14ac:dyDescent="0.3">
      <c r="A160" t="s">
        <v>241</v>
      </c>
      <c r="B160" t="s">
        <v>33</v>
      </c>
      <c r="C160" s="1">
        <v>44689</v>
      </c>
      <c r="D160" t="s">
        <v>27</v>
      </c>
      <c r="E160" t="s">
        <v>28</v>
      </c>
      <c r="F160" t="s">
        <v>61</v>
      </c>
      <c r="G160" t="s">
        <v>22</v>
      </c>
      <c r="H160" t="s">
        <v>31</v>
      </c>
      <c r="I160" s="2">
        <v>71767.710000000006</v>
      </c>
      <c r="J160" s="2">
        <v>2973.22</v>
      </c>
      <c r="K160" s="2">
        <v>9.5500000000000007</v>
      </c>
      <c r="L160">
        <v>14</v>
      </c>
      <c r="M160">
        <v>3.31</v>
      </c>
      <c r="N160">
        <v>2.0299999999999998</v>
      </c>
      <c r="O160">
        <v>2.68</v>
      </c>
      <c r="P160">
        <v>1.17</v>
      </c>
      <c r="Q160">
        <v>2.2999999999999998</v>
      </c>
      <c r="R160" t="s">
        <v>24</v>
      </c>
    </row>
    <row r="161" spans="1:18" x14ac:dyDescent="0.3">
      <c r="A161" t="s">
        <v>282</v>
      </c>
      <c r="B161" t="s">
        <v>19</v>
      </c>
      <c r="C161" s="1">
        <v>44426</v>
      </c>
      <c r="D161" t="s">
        <v>27</v>
      </c>
      <c r="E161" t="s">
        <v>34</v>
      </c>
      <c r="F161" t="s">
        <v>29</v>
      </c>
      <c r="G161" t="s">
        <v>22</v>
      </c>
      <c r="H161" t="s">
        <v>56</v>
      </c>
      <c r="I161" s="2">
        <v>71202.899999999994</v>
      </c>
      <c r="J161" s="2">
        <v>12770.03</v>
      </c>
      <c r="K161" s="2">
        <v>25.24</v>
      </c>
      <c r="L161">
        <v>10</v>
      </c>
      <c r="M161">
        <v>3.84</v>
      </c>
      <c r="N161">
        <v>3.89</v>
      </c>
      <c r="O161">
        <v>4.97</v>
      </c>
      <c r="P161">
        <v>4.0999999999999996</v>
      </c>
      <c r="Q161">
        <v>4.2</v>
      </c>
      <c r="R161" t="s">
        <v>52</v>
      </c>
    </row>
    <row r="162" spans="1:18" x14ac:dyDescent="0.3">
      <c r="A162" t="s">
        <v>201</v>
      </c>
      <c r="B162" t="s">
        <v>19</v>
      </c>
      <c r="C162" s="1">
        <v>43774</v>
      </c>
      <c r="D162" t="s">
        <v>27</v>
      </c>
      <c r="E162" t="s">
        <v>34</v>
      </c>
      <c r="F162" t="s">
        <v>39</v>
      </c>
      <c r="G162" t="s">
        <v>22</v>
      </c>
      <c r="H162" t="s">
        <v>23</v>
      </c>
      <c r="I162" s="2">
        <v>71200.52</v>
      </c>
      <c r="J162" s="2">
        <v>5456.03</v>
      </c>
      <c r="K162" s="2">
        <v>76.81</v>
      </c>
      <c r="L162">
        <v>0</v>
      </c>
      <c r="M162">
        <v>3.38</v>
      </c>
      <c r="N162">
        <v>2.09</v>
      </c>
      <c r="O162">
        <v>3.95</v>
      </c>
      <c r="P162">
        <v>4.4800000000000004</v>
      </c>
      <c r="Q162">
        <v>3.48</v>
      </c>
      <c r="R162" t="s">
        <v>24</v>
      </c>
    </row>
    <row r="163" spans="1:18" x14ac:dyDescent="0.3">
      <c r="A163" t="s">
        <v>394</v>
      </c>
      <c r="B163" t="s">
        <v>33</v>
      </c>
      <c r="C163" s="1">
        <v>42196</v>
      </c>
      <c r="D163" t="s">
        <v>27</v>
      </c>
      <c r="E163" t="s">
        <v>34</v>
      </c>
      <c r="F163" t="s">
        <v>21</v>
      </c>
      <c r="G163" t="s">
        <v>42</v>
      </c>
      <c r="H163" t="s">
        <v>31</v>
      </c>
      <c r="I163" s="2">
        <v>71189.87</v>
      </c>
      <c r="J163" s="2">
        <v>21680.46</v>
      </c>
      <c r="K163" s="2">
        <v>98.98</v>
      </c>
      <c r="L163">
        <v>2</v>
      </c>
      <c r="M163">
        <v>4.55</v>
      </c>
      <c r="N163">
        <v>4.83</v>
      </c>
      <c r="O163">
        <v>3.4</v>
      </c>
      <c r="P163">
        <v>4.34</v>
      </c>
      <c r="Q163">
        <v>4.28</v>
      </c>
      <c r="R163" t="s">
        <v>24</v>
      </c>
    </row>
    <row r="164" spans="1:18" x14ac:dyDescent="0.3">
      <c r="A164" t="s">
        <v>450</v>
      </c>
      <c r="B164" t="s">
        <v>19</v>
      </c>
      <c r="C164" s="1">
        <v>45006</v>
      </c>
      <c r="D164" t="s">
        <v>27</v>
      </c>
      <c r="E164" t="s">
        <v>34</v>
      </c>
      <c r="F164" t="s">
        <v>35</v>
      </c>
      <c r="G164" t="s">
        <v>42</v>
      </c>
      <c r="H164" t="s">
        <v>31</v>
      </c>
      <c r="I164" s="2">
        <v>71096.06</v>
      </c>
      <c r="J164" s="2">
        <v>10362.049999999999</v>
      </c>
      <c r="K164" s="2">
        <v>46.89</v>
      </c>
      <c r="L164">
        <v>11</v>
      </c>
      <c r="M164">
        <v>1.39</v>
      </c>
      <c r="N164">
        <v>4.54</v>
      </c>
      <c r="O164">
        <v>1.01</v>
      </c>
      <c r="P164">
        <v>4.03</v>
      </c>
      <c r="Q164">
        <v>2.74</v>
      </c>
      <c r="R164" t="s">
        <v>24</v>
      </c>
    </row>
    <row r="165" spans="1:18" x14ac:dyDescent="0.3">
      <c r="A165" t="s">
        <v>129</v>
      </c>
      <c r="B165" t="s">
        <v>33</v>
      </c>
      <c r="C165" s="1">
        <v>45081</v>
      </c>
      <c r="D165" t="s">
        <v>27</v>
      </c>
      <c r="E165" t="s">
        <v>28</v>
      </c>
      <c r="F165" t="s">
        <v>29</v>
      </c>
      <c r="G165" t="s">
        <v>42</v>
      </c>
      <c r="H165" t="s">
        <v>31</v>
      </c>
      <c r="I165" s="2">
        <v>70857.53</v>
      </c>
      <c r="J165" s="2">
        <v>11534.35</v>
      </c>
      <c r="K165" s="2">
        <v>12.68</v>
      </c>
      <c r="L165">
        <v>8</v>
      </c>
      <c r="M165">
        <v>2.31</v>
      </c>
      <c r="N165">
        <v>1.1000000000000001</v>
      </c>
      <c r="O165">
        <v>2.89</v>
      </c>
      <c r="P165">
        <v>3.09</v>
      </c>
      <c r="Q165">
        <v>2.35</v>
      </c>
      <c r="R165" t="s">
        <v>24</v>
      </c>
    </row>
    <row r="166" spans="1:18" x14ac:dyDescent="0.3">
      <c r="A166" t="s">
        <v>234</v>
      </c>
      <c r="B166" t="s">
        <v>26</v>
      </c>
      <c r="C166" s="1">
        <v>42756</v>
      </c>
      <c r="D166" t="s">
        <v>27</v>
      </c>
      <c r="E166" t="s">
        <v>20</v>
      </c>
      <c r="F166" t="s">
        <v>50</v>
      </c>
      <c r="G166" t="s">
        <v>22</v>
      </c>
      <c r="H166" t="s">
        <v>56</v>
      </c>
      <c r="I166" s="2">
        <v>70607.929999999993</v>
      </c>
      <c r="J166" s="2">
        <v>3160.4</v>
      </c>
      <c r="K166" s="2">
        <v>90.75</v>
      </c>
      <c r="L166">
        <v>2</v>
      </c>
      <c r="M166">
        <v>3.42</v>
      </c>
      <c r="N166">
        <v>4.34</v>
      </c>
      <c r="O166">
        <v>2.16</v>
      </c>
      <c r="P166">
        <v>2.3199999999999998</v>
      </c>
      <c r="Q166">
        <v>3.06</v>
      </c>
      <c r="R166" t="s">
        <v>24</v>
      </c>
    </row>
    <row r="167" spans="1:18" x14ac:dyDescent="0.3">
      <c r="A167" t="s">
        <v>289</v>
      </c>
      <c r="B167" t="s">
        <v>33</v>
      </c>
      <c r="C167" s="1">
        <v>45290</v>
      </c>
      <c r="D167" t="s">
        <v>27</v>
      </c>
      <c r="E167" t="s">
        <v>20</v>
      </c>
      <c r="F167" t="s">
        <v>29</v>
      </c>
      <c r="G167" t="s">
        <v>22</v>
      </c>
      <c r="H167" t="s">
        <v>56</v>
      </c>
      <c r="I167" s="2">
        <v>70457.119999999995</v>
      </c>
      <c r="J167" s="2">
        <v>4870.16</v>
      </c>
      <c r="K167" s="2">
        <v>142.6</v>
      </c>
      <c r="L167">
        <v>8</v>
      </c>
      <c r="M167">
        <v>4.59</v>
      </c>
      <c r="N167">
        <v>1.42</v>
      </c>
      <c r="O167">
        <v>2.52</v>
      </c>
      <c r="P167">
        <v>1.36</v>
      </c>
      <c r="Q167">
        <v>2.4700000000000002</v>
      </c>
      <c r="R167" t="s">
        <v>24</v>
      </c>
    </row>
    <row r="168" spans="1:18" x14ac:dyDescent="0.3">
      <c r="A168" t="s">
        <v>523</v>
      </c>
      <c r="B168" t="s">
        <v>19</v>
      </c>
      <c r="C168" s="1">
        <v>45079</v>
      </c>
      <c r="D168" t="s">
        <v>27</v>
      </c>
      <c r="E168" t="s">
        <v>28</v>
      </c>
      <c r="F168" t="s">
        <v>47</v>
      </c>
      <c r="G168" t="s">
        <v>30</v>
      </c>
      <c r="H168" t="s">
        <v>56</v>
      </c>
      <c r="I168" s="2">
        <v>70424.77</v>
      </c>
      <c r="J168" s="2">
        <v>2638.37</v>
      </c>
      <c r="K168" s="2">
        <v>29.67</v>
      </c>
      <c r="L168">
        <v>0</v>
      </c>
      <c r="M168">
        <v>2.76</v>
      </c>
      <c r="N168">
        <v>4.55</v>
      </c>
      <c r="O168">
        <v>1.48</v>
      </c>
      <c r="P168">
        <v>2.75</v>
      </c>
      <c r="Q168">
        <v>2.88</v>
      </c>
      <c r="R168" t="s">
        <v>24</v>
      </c>
    </row>
    <row r="169" spans="1:18" x14ac:dyDescent="0.3">
      <c r="A169" t="s">
        <v>334</v>
      </c>
      <c r="B169" t="s">
        <v>33</v>
      </c>
      <c r="C169" s="1">
        <v>42566</v>
      </c>
      <c r="D169" t="s">
        <v>27</v>
      </c>
      <c r="E169" t="s">
        <v>28</v>
      </c>
      <c r="F169" t="s">
        <v>50</v>
      </c>
      <c r="G169" t="s">
        <v>22</v>
      </c>
      <c r="H169" t="s">
        <v>23</v>
      </c>
      <c r="I169" s="2">
        <v>70240.679999999993</v>
      </c>
      <c r="J169" s="2">
        <v>11369.08</v>
      </c>
      <c r="K169" s="2">
        <v>9.06</v>
      </c>
      <c r="L169">
        <v>1</v>
      </c>
      <c r="M169">
        <v>3.54</v>
      </c>
      <c r="N169">
        <v>2.62</v>
      </c>
      <c r="O169">
        <v>3.05</v>
      </c>
      <c r="P169">
        <v>2.36</v>
      </c>
      <c r="Q169">
        <v>2.89</v>
      </c>
      <c r="R169" t="s">
        <v>24</v>
      </c>
    </row>
    <row r="170" spans="1:18" x14ac:dyDescent="0.3">
      <c r="A170" t="s">
        <v>407</v>
      </c>
      <c r="B170" t="s">
        <v>33</v>
      </c>
      <c r="C170" s="1">
        <v>41910</v>
      </c>
      <c r="D170" t="s">
        <v>27</v>
      </c>
      <c r="E170" t="s">
        <v>20</v>
      </c>
      <c r="F170" t="s">
        <v>35</v>
      </c>
      <c r="G170" t="s">
        <v>42</v>
      </c>
      <c r="H170" t="s">
        <v>23</v>
      </c>
      <c r="I170" s="2">
        <v>69946.53</v>
      </c>
      <c r="J170" s="2">
        <v>10679.5</v>
      </c>
      <c r="K170" s="2">
        <v>81.069999999999993</v>
      </c>
      <c r="L170">
        <v>15</v>
      </c>
      <c r="M170">
        <v>4.7699999999999996</v>
      </c>
      <c r="N170">
        <v>1.62</v>
      </c>
      <c r="O170">
        <v>1.02</v>
      </c>
      <c r="P170">
        <v>2.82</v>
      </c>
      <c r="Q170">
        <v>2.56</v>
      </c>
      <c r="R170" t="s">
        <v>24</v>
      </c>
    </row>
    <row r="171" spans="1:18" x14ac:dyDescent="0.3">
      <c r="A171" t="s">
        <v>38</v>
      </c>
      <c r="B171" t="s">
        <v>26</v>
      </c>
      <c r="C171" s="1">
        <v>45240</v>
      </c>
      <c r="D171" t="s">
        <v>27</v>
      </c>
      <c r="E171" t="s">
        <v>20</v>
      </c>
      <c r="F171" t="s">
        <v>39</v>
      </c>
      <c r="G171" t="s">
        <v>30</v>
      </c>
      <c r="H171" t="s">
        <v>31</v>
      </c>
      <c r="I171" s="2">
        <v>69943.210000000006</v>
      </c>
      <c r="J171" s="2">
        <v>3425.01</v>
      </c>
      <c r="K171" s="2">
        <v>60.29</v>
      </c>
      <c r="L171">
        <v>9</v>
      </c>
      <c r="M171">
        <v>3.83</v>
      </c>
      <c r="N171">
        <v>3.19</v>
      </c>
      <c r="O171">
        <v>4.26</v>
      </c>
      <c r="P171">
        <v>3.16</v>
      </c>
      <c r="Q171">
        <v>3.61</v>
      </c>
      <c r="R171" t="s">
        <v>24</v>
      </c>
    </row>
    <row r="172" spans="1:18" x14ac:dyDescent="0.3">
      <c r="A172" t="s">
        <v>353</v>
      </c>
      <c r="B172" t="s">
        <v>33</v>
      </c>
      <c r="C172" s="1">
        <v>45250</v>
      </c>
      <c r="D172" t="s">
        <v>27</v>
      </c>
      <c r="E172" t="s">
        <v>28</v>
      </c>
      <c r="F172" t="s">
        <v>47</v>
      </c>
      <c r="G172" t="s">
        <v>42</v>
      </c>
      <c r="H172" t="s">
        <v>31</v>
      </c>
      <c r="I172" s="2">
        <v>69656.11</v>
      </c>
      <c r="J172" s="2">
        <v>9790.89</v>
      </c>
      <c r="K172" s="2">
        <v>53.88</v>
      </c>
      <c r="L172">
        <v>10</v>
      </c>
      <c r="M172">
        <v>1.6</v>
      </c>
      <c r="N172">
        <v>3.86</v>
      </c>
      <c r="O172">
        <v>3.29</v>
      </c>
      <c r="P172">
        <v>3.16</v>
      </c>
      <c r="Q172">
        <v>2.98</v>
      </c>
      <c r="R172" t="s">
        <v>24</v>
      </c>
    </row>
    <row r="173" spans="1:18" x14ac:dyDescent="0.3">
      <c r="A173" t="s">
        <v>236</v>
      </c>
      <c r="B173" t="s">
        <v>26</v>
      </c>
      <c r="C173" s="1">
        <v>43813</v>
      </c>
      <c r="D173" t="s">
        <v>27</v>
      </c>
      <c r="E173" t="s">
        <v>34</v>
      </c>
      <c r="F173" t="s">
        <v>61</v>
      </c>
      <c r="G173" t="s">
        <v>22</v>
      </c>
      <c r="H173" t="s">
        <v>44</v>
      </c>
      <c r="I173" s="2">
        <v>69524.289999999994</v>
      </c>
      <c r="J173" s="2">
        <v>2435.59</v>
      </c>
      <c r="K173" s="2">
        <v>50.79</v>
      </c>
      <c r="L173">
        <v>10</v>
      </c>
      <c r="M173">
        <v>3.73</v>
      </c>
      <c r="N173">
        <v>1.3</v>
      </c>
      <c r="O173">
        <v>4.6100000000000003</v>
      </c>
      <c r="P173">
        <v>4.3600000000000003</v>
      </c>
      <c r="Q173">
        <v>3.5</v>
      </c>
      <c r="R173" t="s">
        <v>24</v>
      </c>
    </row>
    <row r="174" spans="1:18" x14ac:dyDescent="0.3">
      <c r="A174" t="s">
        <v>87</v>
      </c>
      <c r="B174" t="s">
        <v>19</v>
      </c>
      <c r="C174" s="1">
        <v>41941</v>
      </c>
      <c r="D174" t="s">
        <v>27</v>
      </c>
      <c r="E174" t="s">
        <v>28</v>
      </c>
      <c r="F174" t="s">
        <v>50</v>
      </c>
      <c r="G174" t="s">
        <v>22</v>
      </c>
      <c r="H174" t="s">
        <v>56</v>
      </c>
      <c r="I174" s="2">
        <v>69447.039999999994</v>
      </c>
      <c r="J174" s="2">
        <v>5168.07</v>
      </c>
      <c r="K174" s="2">
        <v>39.880000000000003</v>
      </c>
      <c r="L174">
        <v>13</v>
      </c>
      <c r="M174">
        <v>2.73</v>
      </c>
      <c r="N174">
        <v>1.99</v>
      </c>
      <c r="O174">
        <v>2.81</v>
      </c>
      <c r="P174">
        <v>4.75</v>
      </c>
      <c r="Q174">
        <v>3.07</v>
      </c>
      <c r="R174" t="s">
        <v>24</v>
      </c>
    </row>
    <row r="175" spans="1:18" x14ac:dyDescent="0.3">
      <c r="A175" t="s">
        <v>214</v>
      </c>
      <c r="B175" t="s">
        <v>33</v>
      </c>
      <c r="C175" s="1">
        <v>43222</v>
      </c>
      <c r="D175" t="s">
        <v>27</v>
      </c>
      <c r="E175" t="s">
        <v>20</v>
      </c>
      <c r="F175" t="s">
        <v>29</v>
      </c>
      <c r="G175" t="s">
        <v>22</v>
      </c>
      <c r="H175" t="s">
        <v>37</v>
      </c>
      <c r="I175" s="2">
        <v>69396.75</v>
      </c>
      <c r="J175" s="2">
        <v>8933.0300000000007</v>
      </c>
      <c r="K175" s="2">
        <v>73.2</v>
      </c>
      <c r="L175">
        <v>0</v>
      </c>
      <c r="M175">
        <v>2</v>
      </c>
      <c r="N175">
        <v>1.31</v>
      </c>
      <c r="O175">
        <v>1.44</v>
      </c>
      <c r="P175">
        <v>2.74</v>
      </c>
      <c r="Q175">
        <v>1.87</v>
      </c>
      <c r="R175" t="s">
        <v>24</v>
      </c>
    </row>
    <row r="176" spans="1:18" x14ac:dyDescent="0.3">
      <c r="A176" t="s">
        <v>111</v>
      </c>
      <c r="B176" t="s">
        <v>19</v>
      </c>
      <c r="C176" s="1">
        <v>42290</v>
      </c>
      <c r="D176" t="s">
        <v>27</v>
      </c>
      <c r="E176" t="s">
        <v>28</v>
      </c>
      <c r="F176" t="s">
        <v>21</v>
      </c>
      <c r="G176" t="s">
        <v>22</v>
      </c>
      <c r="H176" t="s">
        <v>37</v>
      </c>
      <c r="I176" s="2">
        <v>68750.039999999994</v>
      </c>
      <c r="J176" s="2">
        <v>12798.78</v>
      </c>
      <c r="K176" s="2">
        <v>70.34</v>
      </c>
      <c r="L176">
        <v>10</v>
      </c>
      <c r="M176">
        <v>4.1399999999999997</v>
      </c>
      <c r="N176">
        <v>2.54</v>
      </c>
      <c r="O176">
        <v>1.24</v>
      </c>
      <c r="P176">
        <v>1.1499999999999999</v>
      </c>
      <c r="Q176">
        <v>2.27</v>
      </c>
      <c r="R176" t="s">
        <v>24</v>
      </c>
    </row>
    <row r="177" spans="1:18" x14ac:dyDescent="0.3">
      <c r="A177" t="s">
        <v>243</v>
      </c>
      <c r="B177" t="s">
        <v>26</v>
      </c>
      <c r="C177" s="1">
        <v>44193</v>
      </c>
      <c r="D177" t="s">
        <v>27</v>
      </c>
      <c r="E177" t="s">
        <v>34</v>
      </c>
      <c r="F177" t="s">
        <v>21</v>
      </c>
      <c r="G177" t="s">
        <v>42</v>
      </c>
      <c r="H177" t="s">
        <v>44</v>
      </c>
      <c r="I177" s="2">
        <v>68199.89</v>
      </c>
      <c r="J177" s="2">
        <v>10231.26</v>
      </c>
      <c r="K177" s="2">
        <v>97.92</v>
      </c>
      <c r="L177">
        <v>10</v>
      </c>
      <c r="M177">
        <v>3.86</v>
      </c>
      <c r="N177">
        <v>3.62</v>
      </c>
      <c r="O177">
        <v>4.95</v>
      </c>
      <c r="P177">
        <v>4.7</v>
      </c>
      <c r="Q177">
        <v>4.28</v>
      </c>
      <c r="R177" t="s">
        <v>24</v>
      </c>
    </row>
    <row r="178" spans="1:18" x14ac:dyDescent="0.3">
      <c r="A178" t="s">
        <v>75</v>
      </c>
      <c r="B178" t="s">
        <v>26</v>
      </c>
      <c r="C178" s="1">
        <v>43407</v>
      </c>
      <c r="D178" t="s">
        <v>27</v>
      </c>
      <c r="E178" t="s">
        <v>34</v>
      </c>
      <c r="F178" t="s">
        <v>47</v>
      </c>
      <c r="G178" t="s">
        <v>30</v>
      </c>
      <c r="H178" t="s">
        <v>37</v>
      </c>
      <c r="I178" s="2">
        <v>67965.17</v>
      </c>
      <c r="J178" s="2">
        <v>4458.5200000000004</v>
      </c>
      <c r="K178" s="2">
        <v>14.09</v>
      </c>
      <c r="L178">
        <v>2</v>
      </c>
      <c r="M178">
        <v>3.69</v>
      </c>
      <c r="N178">
        <v>1.61</v>
      </c>
      <c r="O178">
        <v>4.95</v>
      </c>
      <c r="P178">
        <v>2.64</v>
      </c>
      <c r="Q178">
        <v>3.22</v>
      </c>
      <c r="R178" t="s">
        <v>24</v>
      </c>
    </row>
    <row r="179" spans="1:18" x14ac:dyDescent="0.3">
      <c r="A179" t="s">
        <v>414</v>
      </c>
      <c r="B179" t="s">
        <v>33</v>
      </c>
      <c r="C179" s="1">
        <v>45138</v>
      </c>
      <c r="D179" t="s">
        <v>27</v>
      </c>
      <c r="E179" t="s">
        <v>20</v>
      </c>
      <c r="F179" t="s">
        <v>29</v>
      </c>
      <c r="G179" t="s">
        <v>30</v>
      </c>
      <c r="H179" t="s">
        <v>23</v>
      </c>
      <c r="I179" s="2">
        <v>67914.14</v>
      </c>
      <c r="J179" s="2">
        <v>10151.89</v>
      </c>
      <c r="K179" s="2">
        <v>12.34</v>
      </c>
      <c r="L179">
        <v>1</v>
      </c>
      <c r="M179">
        <v>4.59</v>
      </c>
      <c r="N179">
        <v>3.55</v>
      </c>
      <c r="O179">
        <v>4.82</v>
      </c>
      <c r="P179">
        <v>2.61</v>
      </c>
      <c r="Q179">
        <v>3.89</v>
      </c>
      <c r="R179" t="s">
        <v>24</v>
      </c>
    </row>
    <row r="180" spans="1:18" x14ac:dyDescent="0.3">
      <c r="A180" t="s">
        <v>58</v>
      </c>
      <c r="B180" t="s">
        <v>19</v>
      </c>
      <c r="C180" s="1">
        <v>43521</v>
      </c>
      <c r="D180" t="s">
        <v>27</v>
      </c>
      <c r="E180" t="s">
        <v>28</v>
      </c>
      <c r="F180" t="s">
        <v>47</v>
      </c>
      <c r="G180" t="s">
        <v>42</v>
      </c>
      <c r="H180" t="s">
        <v>56</v>
      </c>
      <c r="I180" s="2">
        <v>67551.929999999993</v>
      </c>
      <c r="J180" s="2">
        <v>3952.65</v>
      </c>
      <c r="K180" s="2">
        <v>67.849999999999994</v>
      </c>
      <c r="L180">
        <v>10</v>
      </c>
      <c r="M180">
        <v>1.01</v>
      </c>
      <c r="N180">
        <v>1.06</v>
      </c>
      <c r="O180">
        <v>4.0199999999999996</v>
      </c>
      <c r="P180">
        <v>4.92</v>
      </c>
      <c r="Q180">
        <v>2.75</v>
      </c>
      <c r="R180" t="s">
        <v>24</v>
      </c>
    </row>
    <row r="181" spans="1:18" x14ac:dyDescent="0.3">
      <c r="A181" t="s">
        <v>448</v>
      </c>
      <c r="B181" t="s">
        <v>26</v>
      </c>
      <c r="C181" s="1">
        <v>43424</v>
      </c>
      <c r="D181" t="s">
        <v>27</v>
      </c>
      <c r="E181" t="s">
        <v>20</v>
      </c>
      <c r="F181" t="s">
        <v>21</v>
      </c>
      <c r="G181" t="s">
        <v>42</v>
      </c>
      <c r="H181" t="s">
        <v>56</v>
      </c>
      <c r="I181" s="2">
        <v>67515.94</v>
      </c>
      <c r="J181" s="2">
        <v>12832.19</v>
      </c>
      <c r="K181" s="2">
        <v>145.69</v>
      </c>
      <c r="L181">
        <v>11</v>
      </c>
      <c r="M181">
        <v>4.8</v>
      </c>
      <c r="N181">
        <v>3.96</v>
      </c>
      <c r="O181">
        <v>3.8</v>
      </c>
      <c r="P181">
        <v>4.16</v>
      </c>
      <c r="Q181">
        <v>4.18</v>
      </c>
      <c r="R181" t="s">
        <v>24</v>
      </c>
    </row>
    <row r="182" spans="1:18" x14ac:dyDescent="0.3">
      <c r="A182" t="s">
        <v>88</v>
      </c>
      <c r="B182" t="s">
        <v>26</v>
      </c>
      <c r="C182" s="1">
        <v>43632</v>
      </c>
      <c r="D182" t="s">
        <v>27</v>
      </c>
      <c r="E182" t="s">
        <v>34</v>
      </c>
      <c r="F182" t="s">
        <v>47</v>
      </c>
      <c r="G182" t="s">
        <v>22</v>
      </c>
      <c r="H182" t="s">
        <v>37</v>
      </c>
      <c r="I182" s="2">
        <v>67489.600000000006</v>
      </c>
      <c r="J182" s="2">
        <v>4027.19</v>
      </c>
      <c r="K182" s="2">
        <v>0.18</v>
      </c>
      <c r="L182">
        <v>14</v>
      </c>
      <c r="M182">
        <v>3.47</v>
      </c>
      <c r="N182">
        <v>1.03</v>
      </c>
      <c r="O182">
        <v>2.19</v>
      </c>
      <c r="P182">
        <v>4.07</v>
      </c>
      <c r="Q182">
        <v>2.69</v>
      </c>
      <c r="R182" t="s">
        <v>24</v>
      </c>
    </row>
    <row r="183" spans="1:18" x14ac:dyDescent="0.3">
      <c r="A183" t="s">
        <v>315</v>
      </c>
      <c r="B183" t="s">
        <v>33</v>
      </c>
      <c r="C183" s="1">
        <v>44965</v>
      </c>
      <c r="D183" t="s">
        <v>27</v>
      </c>
      <c r="E183" t="s">
        <v>20</v>
      </c>
      <c r="F183" t="s">
        <v>35</v>
      </c>
      <c r="G183" t="s">
        <v>22</v>
      </c>
      <c r="H183" t="s">
        <v>56</v>
      </c>
      <c r="I183" s="2">
        <v>67227.460000000006</v>
      </c>
      <c r="J183" s="2">
        <v>10937.96</v>
      </c>
      <c r="K183" s="2">
        <v>198.4</v>
      </c>
      <c r="L183">
        <v>2</v>
      </c>
      <c r="M183">
        <v>1.6</v>
      </c>
      <c r="N183">
        <v>4.38</v>
      </c>
      <c r="O183">
        <v>4.2300000000000004</v>
      </c>
      <c r="P183">
        <v>1</v>
      </c>
      <c r="Q183">
        <v>2.8</v>
      </c>
      <c r="R183" t="s">
        <v>24</v>
      </c>
    </row>
    <row r="184" spans="1:18" x14ac:dyDescent="0.3">
      <c r="A184" t="s">
        <v>396</v>
      </c>
      <c r="B184" t="s">
        <v>33</v>
      </c>
      <c r="C184" s="1">
        <v>45298</v>
      </c>
      <c r="D184" t="s">
        <v>27</v>
      </c>
      <c r="E184" t="s">
        <v>34</v>
      </c>
      <c r="F184" t="s">
        <v>50</v>
      </c>
      <c r="G184" t="s">
        <v>22</v>
      </c>
      <c r="H184" t="s">
        <v>31</v>
      </c>
      <c r="I184" s="2">
        <v>66961.52</v>
      </c>
      <c r="J184" s="2">
        <v>6151.66</v>
      </c>
      <c r="K184" s="2">
        <v>57.23</v>
      </c>
      <c r="L184">
        <v>11</v>
      </c>
      <c r="M184">
        <v>4.25</v>
      </c>
      <c r="N184">
        <v>2.82</v>
      </c>
      <c r="O184">
        <v>4.8099999999999996</v>
      </c>
      <c r="P184">
        <v>3.45</v>
      </c>
      <c r="Q184">
        <v>3.83</v>
      </c>
      <c r="R184" t="s">
        <v>24</v>
      </c>
    </row>
    <row r="185" spans="1:18" x14ac:dyDescent="0.3">
      <c r="A185" t="s">
        <v>91</v>
      </c>
      <c r="B185" t="s">
        <v>26</v>
      </c>
      <c r="C185" s="1">
        <v>44802</v>
      </c>
      <c r="D185" t="s">
        <v>27</v>
      </c>
      <c r="E185" t="s">
        <v>20</v>
      </c>
      <c r="F185" t="s">
        <v>29</v>
      </c>
      <c r="G185" t="s">
        <v>30</v>
      </c>
      <c r="H185" t="s">
        <v>44</v>
      </c>
      <c r="I185" s="2">
        <v>66681.929999999993</v>
      </c>
      <c r="J185" s="2">
        <v>3181.85</v>
      </c>
      <c r="K185" s="2">
        <v>171.89</v>
      </c>
      <c r="L185">
        <v>5</v>
      </c>
      <c r="M185">
        <v>1.27</v>
      </c>
      <c r="N185">
        <v>4.4400000000000004</v>
      </c>
      <c r="O185">
        <v>2.13</v>
      </c>
      <c r="P185">
        <v>1.54</v>
      </c>
      <c r="Q185">
        <v>2.35</v>
      </c>
      <c r="R185" t="s">
        <v>24</v>
      </c>
    </row>
    <row r="186" spans="1:18" x14ac:dyDescent="0.3">
      <c r="A186" t="s">
        <v>147</v>
      </c>
      <c r="B186" t="s">
        <v>26</v>
      </c>
      <c r="C186" s="1">
        <v>42635</v>
      </c>
      <c r="D186" t="s">
        <v>27</v>
      </c>
      <c r="E186" t="s">
        <v>28</v>
      </c>
      <c r="F186" t="s">
        <v>35</v>
      </c>
      <c r="G186" t="s">
        <v>42</v>
      </c>
      <c r="H186" t="s">
        <v>23</v>
      </c>
      <c r="I186" s="2">
        <v>66470.490000000005</v>
      </c>
      <c r="J186" s="2">
        <v>14129.17</v>
      </c>
      <c r="K186" s="2">
        <v>43.3</v>
      </c>
      <c r="L186">
        <v>3</v>
      </c>
      <c r="M186">
        <v>3.85</v>
      </c>
      <c r="N186">
        <v>3.42</v>
      </c>
      <c r="O186">
        <v>1.65</v>
      </c>
      <c r="P186">
        <v>2.36</v>
      </c>
      <c r="Q186">
        <v>2.82</v>
      </c>
      <c r="R186" t="s">
        <v>24</v>
      </c>
    </row>
    <row r="187" spans="1:18" x14ac:dyDescent="0.3">
      <c r="A187" t="s">
        <v>264</v>
      </c>
      <c r="B187" t="s">
        <v>19</v>
      </c>
      <c r="C187" s="1">
        <v>45320</v>
      </c>
      <c r="D187" t="s">
        <v>27</v>
      </c>
      <c r="E187" t="s">
        <v>20</v>
      </c>
      <c r="F187" t="s">
        <v>29</v>
      </c>
      <c r="G187" t="s">
        <v>22</v>
      </c>
      <c r="H187" t="s">
        <v>44</v>
      </c>
      <c r="I187" s="2">
        <v>66284.14</v>
      </c>
      <c r="J187" s="2">
        <v>14731.68</v>
      </c>
      <c r="K187" s="2">
        <v>126.72</v>
      </c>
      <c r="L187">
        <v>6</v>
      </c>
      <c r="M187">
        <v>2.5099999999999998</v>
      </c>
      <c r="N187">
        <v>1.27</v>
      </c>
      <c r="O187">
        <v>1.1599999999999999</v>
      </c>
      <c r="P187">
        <v>4.18</v>
      </c>
      <c r="Q187">
        <v>2.2799999999999998</v>
      </c>
      <c r="R187" t="s">
        <v>24</v>
      </c>
    </row>
    <row r="188" spans="1:18" x14ac:dyDescent="0.3">
      <c r="A188" t="s">
        <v>104</v>
      </c>
      <c r="B188" t="s">
        <v>26</v>
      </c>
      <c r="C188" s="1">
        <v>43262</v>
      </c>
      <c r="D188" t="s">
        <v>27</v>
      </c>
      <c r="E188" t="s">
        <v>20</v>
      </c>
      <c r="F188" t="s">
        <v>35</v>
      </c>
      <c r="G188" t="s">
        <v>22</v>
      </c>
      <c r="H188" t="s">
        <v>37</v>
      </c>
      <c r="I188" s="2">
        <v>66175.520000000004</v>
      </c>
      <c r="J188" s="2">
        <v>8834.4</v>
      </c>
      <c r="K188" s="2">
        <v>177.32</v>
      </c>
      <c r="L188">
        <v>12</v>
      </c>
      <c r="M188">
        <v>1.1599999999999999</v>
      </c>
      <c r="N188">
        <v>1.72</v>
      </c>
      <c r="O188">
        <v>2.96</v>
      </c>
      <c r="P188">
        <v>1.51</v>
      </c>
      <c r="Q188">
        <v>1.84</v>
      </c>
      <c r="R188" t="s">
        <v>24</v>
      </c>
    </row>
    <row r="189" spans="1:18" x14ac:dyDescent="0.3">
      <c r="A189" t="s">
        <v>204</v>
      </c>
      <c r="B189" t="s">
        <v>33</v>
      </c>
      <c r="C189" s="1">
        <v>44846</v>
      </c>
      <c r="D189" t="s">
        <v>27</v>
      </c>
      <c r="E189" t="s">
        <v>34</v>
      </c>
      <c r="F189" t="s">
        <v>35</v>
      </c>
      <c r="G189" t="s">
        <v>22</v>
      </c>
      <c r="H189" t="s">
        <v>44</v>
      </c>
      <c r="I189" s="2">
        <v>66017.88</v>
      </c>
      <c r="J189" s="2">
        <v>13977.01</v>
      </c>
      <c r="K189" s="2">
        <v>45.87</v>
      </c>
      <c r="L189">
        <v>5</v>
      </c>
      <c r="M189">
        <v>4.59</v>
      </c>
      <c r="N189">
        <v>3.05</v>
      </c>
      <c r="O189">
        <v>3.24</v>
      </c>
      <c r="P189">
        <v>2.62</v>
      </c>
      <c r="Q189">
        <v>3.38</v>
      </c>
      <c r="R189" t="s">
        <v>24</v>
      </c>
    </row>
    <row r="190" spans="1:18" x14ac:dyDescent="0.3">
      <c r="A190" t="s">
        <v>77</v>
      </c>
      <c r="B190" t="s">
        <v>19</v>
      </c>
      <c r="C190" s="1">
        <v>43819</v>
      </c>
      <c r="D190" t="s">
        <v>27</v>
      </c>
      <c r="E190" t="s">
        <v>20</v>
      </c>
      <c r="F190" t="s">
        <v>39</v>
      </c>
      <c r="G190" t="s">
        <v>22</v>
      </c>
      <c r="H190" t="s">
        <v>23</v>
      </c>
      <c r="I190" s="2">
        <v>65967.12</v>
      </c>
      <c r="J190" s="2">
        <v>7284.54</v>
      </c>
      <c r="K190" s="2">
        <v>130.09</v>
      </c>
      <c r="L190">
        <v>9</v>
      </c>
      <c r="M190">
        <v>4.1500000000000004</v>
      </c>
      <c r="N190">
        <v>1.51</v>
      </c>
      <c r="O190">
        <v>4.6500000000000004</v>
      </c>
      <c r="P190">
        <v>4.2</v>
      </c>
      <c r="Q190">
        <v>3.63</v>
      </c>
      <c r="R190" t="s">
        <v>24</v>
      </c>
    </row>
    <row r="191" spans="1:18" x14ac:dyDescent="0.3">
      <c r="A191" t="s">
        <v>121</v>
      </c>
      <c r="B191" t="s">
        <v>33</v>
      </c>
      <c r="C191" s="1">
        <v>44603</v>
      </c>
      <c r="D191" t="s">
        <v>27</v>
      </c>
      <c r="E191" t="s">
        <v>20</v>
      </c>
      <c r="F191" t="s">
        <v>29</v>
      </c>
      <c r="G191" t="s">
        <v>42</v>
      </c>
      <c r="H191" t="s">
        <v>44</v>
      </c>
      <c r="I191" s="2">
        <v>65848.66</v>
      </c>
      <c r="J191" s="2">
        <v>8160.64</v>
      </c>
      <c r="K191" s="2">
        <v>116.99</v>
      </c>
      <c r="L191">
        <v>1</v>
      </c>
      <c r="M191">
        <v>3.26</v>
      </c>
      <c r="N191">
        <v>4.8099999999999996</v>
      </c>
      <c r="O191">
        <v>2.4500000000000002</v>
      </c>
      <c r="P191">
        <v>3.5</v>
      </c>
      <c r="Q191">
        <v>3.5</v>
      </c>
      <c r="R191" t="s">
        <v>24</v>
      </c>
    </row>
    <row r="192" spans="1:18" x14ac:dyDescent="0.3">
      <c r="A192" t="s">
        <v>225</v>
      </c>
      <c r="B192" t="s">
        <v>26</v>
      </c>
      <c r="C192" s="1">
        <v>44463</v>
      </c>
      <c r="D192" t="s">
        <v>27</v>
      </c>
      <c r="E192" t="s">
        <v>34</v>
      </c>
      <c r="F192" t="s">
        <v>61</v>
      </c>
      <c r="G192" t="s">
        <v>42</v>
      </c>
      <c r="H192" t="s">
        <v>31</v>
      </c>
      <c r="I192" s="2">
        <v>65833.009999999995</v>
      </c>
      <c r="J192" s="2">
        <v>2040</v>
      </c>
      <c r="K192" s="2">
        <v>87.59</v>
      </c>
      <c r="L192">
        <v>8</v>
      </c>
      <c r="M192">
        <v>2.98</v>
      </c>
      <c r="N192">
        <v>2.21</v>
      </c>
      <c r="O192">
        <v>3.94</v>
      </c>
      <c r="P192">
        <v>2.09</v>
      </c>
      <c r="Q192">
        <v>2.8</v>
      </c>
      <c r="R192" t="s">
        <v>24</v>
      </c>
    </row>
    <row r="193" spans="1:18" x14ac:dyDescent="0.3">
      <c r="A193" t="s">
        <v>451</v>
      </c>
      <c r="B193" t="s">
        <v>19</v>
      </c>
      <c r="C193" s="1">
        <v>45250</v>
      </c>
      <c r="D193" t="s">
        <v>27</v>
      </c>
      <c r="E193" t="s">
        <v>28</v>
      </c>
      <c r="F193" t="s">
        <v>21</v>
      </c>
      <c r="G193" t="s">
        <v>42</v>
      </c>
      <c r="H193" t="s">
        <v>37</v>
      </c>
      <c r="I193" s="2">
        <v>65696</v>
      </c>
      <c r="J193" s="2">
        <v>4319.6400000000003</v>
      </c>
      <c r="K193" s="2">
        <v>82.66</v>
      </c>
      <c r="L193">
        <v>9</v>
      </c>
      <c r="M193">
        <v>3.55</v>
      </c>
      <c r="N193">
        <v>1.61</v>
      </c>
      <c r="O193">
        <v>3.37</v>
      </c>
      <c r="P193">
        <v>3.7</v>
      </c>
      <c r="Q193">
        <v>3.06</v>
      </c>
      <c r="R193" t="s">
        <v>24</v>
      </c>
    </row>
    <row r="194" spans="1:18" x14ac:dyDescent="0.3">
      <c r="A194" t="s">
        <v>115</v>
      </c>
      <c r="B194" t="s">
        <v>33</v>
      </c>
      <c r="C194" s="1">
        <v>45203</v>
      </c>
      <c r="D194" t="s">
        <v>27</v>
      </c>
      <c r="E194" t="s">
        <v>20</v>
      </c>
      <c r="F194" t="s">
        <v>50</v>
      </c>
      <c r="G194" t="s">
        <v>42</v>
      </c>
      <c r="H194" t="s">
        <v>23</v>
      </c>
      <c r="I194" s="2">
        <v>65652.83</v>
      </c>
      <c r="J194" s="2">
        <v>2906.78</v>
      </c>
      <c r="K194" s="2">
        <v>100.11</v>
      </c>
      <c r="L194">
        <v>4</v>
      </c>
      <c r="M194">
        <v>1.32</v>
      </c>
      <c r="N194">
        <v>1.95</v>
      </c>
      <c r="O194">
        <v>4.3099999999999996</v>
      </c>
      <c r="P194">
        <v>1.71</v>
      </c>
      <c r="Q194">
        <v>2.3199999999999998</v>
      </c>
      <c r="R194" t="s">
        <v>24</v>
      </c>
    </row>
    <row r="195" spans="1:18" x14ac:dyDescent="0.3">
      <c r="A195" t="s">
        <v>220</v>
      </c>
      <c r="B195" t="s">
        <v>19</v>
      </c>
      <c r="C195" s="1">
        <v>45173</v>
      </c>
      <c r="D195" t="s">
        <v>27</v>
      </c>
      <c r="E195" t="s">
        <v>28</v>
      </c>
      <c r="F195" t="s">
        <v>61</v>
      </c>
      <c r="G195" t="s">
        <v>22</v>
      </c>
      <c r="H195" t="s">
        <v>44</v>
      </c>
      <c r="I195" s="2">
        <v>65170.07</v>
      </c>
      <c r="J195" s="2">
        <v>6837.31</v>
      </c>
      <c r="K195" s="2">
        <v>8.8800000000000008</v>
      </c>
      <c r="L195">
        <v>15</v>
      </c>
      <c r="M195">
        <v>4.62</v>
      </c>
      <c r="N195">
        <v>2.17</v>
      </c>
      <c r="O195">
        <v>2.09</v>
      </c>
      <c r="P195">
        <v>1.81</v>
      </c>
      <c r="Q195">
        <v>2.67</v>
      </c>
      <c r="R195" t="s">
        <v>24</v>
      </c>
    </row>
    <row r="196" spans="1:18" x14ac:dyDescent="0.3">
      <c r="A196" t="s">
        <v>373</v>
      </c>
      <c r="B196" t="s">
        <v>26</v>
      </c>
      <c r="C196" s="1">
        <v>43597</v>
      </c>
      <c r="D196" t="s">
        <v>27</v>
      </c>
      <c r="E196" t="s">
        <v>20</v>
      </c>
      <c r="F196" t="s">
        <v>21</v>
      </c>
      <c r="G196" t="s">
        <v>42</v>
      </c>
      <c r="H196" t="s">
        <v>37</v>
      </c>
      <c r="I196" s="2">
        <v>64982.65</v>
      </c>
      <c r="J196" s="2">
        <v>9141.32</v>
      </c>
      <c r="K196" s="2">
        <v>27.49</v>
      </c>
      <c r="L196">
        <v>7</v>
      </c>
      <c r="M196">
        <v>4.7</v>
      </c>
      <c r="N196">
        <v>3.94</v>
      </c>
      <c r="O196">
        <v>1.68</v>
      </c>
      <c r="P196">
        <v>4.6500000000000004</v>
      </c>
      <c r="Q196">
        <v>3.74</v>
      </c>
      <c r="R196" t="s">
        <v>24</v>
      </c>
    </row>
    <row r="197" spans="1:18" x14ac:dyDescent="0.3">
      <c r="A197" t="s">
        <v>62</v>
      </c>
      <c r="B197" t="s">
        <v>19</v>
      </c>
      <c r="C197" s="1">
        <v>45347</v>
      </c>
      <c r="D197" t="s">
        <v>27</v>
      </c>
      <c r="E197" t="s">
        <v>34</v>
      </c>
      <c r="F197" t="s">
        <v>50</v>
      </c>
      <c r="G197" t="s">
        <v>42</v>
      </c>
      <c r="H197" t="s">
        <v>31</v>
      </c>
      <c r="I197" s="2">
        <v>64890.19</v>
      </c>
      <c r="J197" s="2">
        <v>7027.04</v>
      </c>
      <c r="K197" s="2">
        <v>90.27</v>
      </c>
      <c r="L197">
        <v>13</v>
      </c>
      <c r="M197">
        <v>2.4900000000000002</v>
      </c>
      <c r="N197">
        <v>3.15</v>
      </c>
      <c r="O197">
        <v>1.83</v>
      </c>
      <c r="P197">
        <v>3.35</v>
      </c>
      <c r="Q197">
        <v>2.71</v>
      </c>
      <c r="R197" t="s">
        <v>24</v>
      </c>
    </row>
    <row r="198" spans="1:18" x14ac:dyDescent="0.3">
      <c r="A198" t="s">
        <v>157</v>
      </c>
      <c r="B198" t="s">
        <v>19</v>
      </c>
      <c r="C198" s="1">
        <v>44918</v>
      </c>
      <c r="D198" t="s">
        <v>27</v>
      </c>
      <c r="E198" t="s">
        <v>34</v>
      </c>
      <c r="F198" t="s">
        <v>50</v>
      </c>
      <c r="G198" t="s">
        <v>42</v>
      </c>
      <c r="H198" t="s">
        <v>23</v>
      </c>
      <c r="I198" s="2">
        <v>64830.66</v>
      </c>
      <c r="J198" s="2">
        <v>2419.94</v>
      </c>
      <c r="K198" s="2">
        <v>58.82</v>
      </c>
      <c r="L198">
        <v>10</v>
      </c>
      <c r="M198">
        <v>1.93</v>
      </c>
      <c r="N198">
        <v>4.49</v>
      </c>
      <c r="O198">
        <v>1.1599999999999999</v>
      </c>
      <c r="P198">
        <v>3.48</v>
      </c>
      <c r="Q198">
        <v>2.77</v>
      </c>
      <c r="R198" t="s">
        <v>24</v>
      </c>
    </row>
    <row r="199" spans="1:18" x14ac:dyDescent="0.3">
      <c r="A199" t="s">
        <v>378</v>
      </c>
      <c r="B199" t="s">
        <v>26</v>
      </c>
      <c r="C199" s="1">
        <v>45123</v>
      </c>
      <c r="D199" t="s">
        <v>27</v>
      </c>
      <c r="E199" t="s">
        <v>34</v>
      </c>
      <c r="F199" t="s">
        <v>61</v>
      </c>
      <c r="G199" t="s">
        <v>22</v>
      </c>
      <c r="H199" t="s">
        <v>23</v>
      </c>
      <c r="I199" s="2">
        <v>64812.480000000003</v>
      </c>
      <c r="J199" s="2">
        <v>6043.37</v>
      </c>
      <c r="K199" s="2">
        <v>80.489999999999995</v>
      </c>
      <c r="L199">
        <v>5</v>
      </c>
      <c r="M199">
        <v>3.41</v>
      </c>
      <c r="N199">
        <v>4.33</v>
      </c>
      <c r="O199">
        <v>2.62</v>
      </c>
      <c r="P199">
        <v>2.72</v>
      </c>
      <c r="Q199">
        <v>3.27</v>
      </c>
      <c r="R199" t="s">
        <v>24</v>
      </c>
    </row>
    <row r="200" spans="1:18" x14ac:dyDescent="0.3">
      <c r="A200" t="s">
        <v>443</v>
      </c>
      <c r="B200" t="s">
        <v>19</v>
      </c>
      <c r="C200" s="1">
        <v>43246</v>
      </c>
      <c r="D200" t="s">
        <v>27</v>
      </c>
      <c r="E200" t="s">
        <v>28</v>
      </c>
      <c r="F200" t="s">
        <v>50</v>
      </c>
      <c r="G200" t="s">
        <v>42</v>
      </c>
      <c r="H200" t="s">
        <v>31</v>
      </c>
      <c r="I200" s="2">
        <v>64737.98</v>
      </c>
      <c r="J200" s="2">
        <v>7617.01</v>
      </c>
      <c r="K200" s="2">
        <v>60.98</v>
      </c>
      <c r="L200">
        <v>8</v>
      </c>
      <c r="M200">
        <v>2.93</v>
      </c>
      <c r="N200">
        <v>3.45</v>
      </c>
      <c r="O200">
        <v>3.13</v>
      </c>
      <c r="P200">
        <v>3.7</v>
      </c>
      <c r="Q200">
        <v>3.3</v>
      </c>
      <c r="R200" t="s">
        <v>24</v>
      </c>
    </row>
    <row r="201" spans="1:18" x14ac:dyDescent="0.3">
      <c r="A201" t="s">
        <v>281</v>
      </c>
      <c r="B201" t="s">
        <v>19</v>
      </c>
      <c r="C201" s="1">
        <v>43033</v>
      </c>
      <c r="D201" t="s">
        <v>27</v>
      </c>
      <c r="E201" t="s">
        <v>28</v>
      </c>
      <c r="F201" t="s">
        <v>29</v>
      </c>
      <c r="G201" t="s">
        <v>42</v>
      </c>
      <c r="H201" t="s">
        <v>31</v>
      </c>
      <c r="I201" s="2">
        <v>64721.83</v>
      </c>
      <c r="J201" s="2">
        <v>5688.05</v>
      </c>
      <c r="K201" s="2">
        <v>6.67</v>
      </c>
      <c r="L201">
        <v>3</v>
      </c>
      <c r="M201">
        <v>1.66</v>
      </c>
      <c r="N201">
        <v>3.43</v>
      </c>
      <c r="O201">
        <v>3.52</v>
      </c>
      <c r="P201">
        <v>4.93</v>
      </c>
      <c r="Q201">
        <v>3.38</v>
      </c>
      <c r="R201" t="s">
        <v>24</v>
      </c>
    </row>
    <row r="202" spans="1:18" x14ac:dyDescent="0.3">
      <c r="A202" t="s">
        <v>351</v>
      </c>
      <c r="B202" t="s">
        <v>19</v>
      </c>
      <c r="C202" s="1">
        <v>42826</v>
      </c>
      <c r="D202" t="s">
        <v>27</v>
      </c>
      <c r="E202" t="s">
        <v>34</v>
      </c>
      <c r="F202" t="s">
        <v>39</v>
      </c>
      <c r="G202" t="s">
        <v>22</v>
      </c>
      <c r="H202" t="s">
        <v>23</v>
      </c>
      <c r="I202" s="2">
        <v>64333.4</v>
      </c>
      <c r="J202" s="2">
        <v>2061.79</v>
      </c>
      <c r="K202" s="2">
        <v>13.72</v>
      </c>
      <c r="L202">
        <v>0</v>
      </c>
      <c r="M202">
        <v>2.0299999999999998</v>
      </c>
      <c r="N202">
        <v>3.1</v>
      </c>
      <c r="O202">
        <v>4.0999999999999996</v>
      </c>
      <c r="P202">
        <v>3.32</v>
      </c>
      <c r="Q202">
        <v>3.14</v>
      </c>
      <c r="R202" t="s">
        <v>24</v>
      </c>
    </row>
    <row r="203" spans="1:18" x14ac:dyDescent="0.3">
      <c r="A203" t="s">
        <v>260</v>
      </c>
      <c r="B203" t="s">
        <v>19</v>
      </c>
      <c r="C203" s="1">
        <v>43994</v>
      </c>
      <c r="D203" t="s">
        <v>27</v>
      </c>
      <c r="E203" t="s">
        <v>28</v>
      </c>
      <c r="F203" t="s">
        <v>35</v>
      </c>
      <c r="G203" t="s">
        <v>42</v>
      </c>
      <c r="H203" t="s">
        <v>23</v>
      </c>
      <c r="I203" s="2">
        <v>64303.86</v>
      </c>
      <c r="J203" s="2">
        <v>7851.31</v>
      </c>
      <c r="K203" s="2">
        <v>96.87</v>
      </c>
      <c r="L203">
        <v>9</v>
      </c>
      <c r="M203">
        <v>2.88</v>
      </c>
      <c r="N203">
        <v>2.48</v>
      </c>
      <c r="O203">
        <v>2.67</v>
      </c>
      <c r="P203">
        <v>4.6500000000000004</v>
      </c>
      <c r="Q203">
        <v>3.17</v>
      </c>
      <c r="R203" t="s">
        <v>24</v>
      </c>
    </row>
    <row r="204" spans="1:18" x14ac:dyDescent="0.3">
      <c r="A204" t="s">
        <v>148</v>
      </c>
      <c r="B204" t="s">
        <v>19</v>
      </c>
      <c r="C204" s="1">
        <v>44498</v>
      </c>
      <c r="D204" t="s">
        <v>27</v>
      </c>
      <c r="E204" t="s">
        <v>28</v>
      </c>
      <c r="F204" t="s">
        <v>29</v>
      </c>
      <c r="G204" t="s">
        <v>30</v>
      </c>
      <c r="H204" t="s">
        <v>31</v>
      </c>
      <c r="I204" s="2">
        <v>63876.1</v>
      </c>
      <c r="J204" s="2">
        <v>7955.95</v>
      </c>
      <c r="K204" s="2">
        <v>14.27</v>
      </c>
      <c r="L204">
        <v>11</v>
      </c>
      <c r="M204">
        <v>4.0599999999999996</v>
      </c>
      <c r="N204">
        <v>3.52</v>
      </c>
      <c r="O204">
        <v>4.01</v>
      </c>
      <c r="P204">
        <v>1.78</v>
      </c>
      <c r="Q204">
        <v>3.34</v>
      </c>
      <c r="R204" t="s">
        <v>24</v>
      </c>
    </row>
    <row r="205" spans="1:18" x14ac:dyDescent="0.3">
      <c r="A205" t="s">
        <v>439</v>
      </c>
      <c r="B205" t="s">
        <v>26</v>
      </c>
      <c r="C205" s="1">
        <v>41926</v>
      </c>
      <c r="D205" t="s">
        <v>27</v>
      </c>
      <c r="E205" t="s">
        <v>34</v>
      </c>
      <c r="F205" t="s">
        <v>47</v>
      </c>
      <c r="G205" t="s">
        <v>30</v>
      </c>
      <c r="H205" t="s">
        <v>23</v>
      </c>
      <c r="I205" s="2">
        <v>63700.83</v>
      </c>
      <c r="J205" s="2">
        <v>11098.97</v>
      </c>
      <c r="K205" s="2">
        <v>85.74</v>
      </c>
      <c r="L205">
        <v>10</v>
      </c>
      <c r="M205">
        <v>3.5</v>
      </c>
      <c r="N205">
        <v>2.29</v>
      </c>
      <c r="O205">
        <v>2.46</v>
      </c>
      <c r="P205">
        <v>3.53</v>
      </c>
      <c r="Q205">
        <v>2.94</v>
      </c>
      <c r="R205" t="s">
        <v>24</v>
      </c>
    </row>
    <row r="206" spans="1:18" x14ac:dyDescent="0.3">
      <c r="A206" t="s">
        <v>342</v>
      </c>
      <c r="B206" t="s">
        <v>19</v>
      </c>
      <c r="C206" s="1">
        <v>44457</v>
      </c>
      <c r="D206" t="s">
        <v>27</v>
      </c>
      <c r="E206" t="s">
        <v>20</v>
      </c>
      <c r="F206" t="s">
        <v>50</v>
      </c>
      <c r="G206" t="s">
        <v>30</v>
      </c>
      <c r="H206" t="s">
        <v>31</v>
      </c>
      <c r="I206" s="2">
        <v>63401.14</v>
      </c>
      <c r="J206" s="2">
        <v>6175.67</v>
      </c>
      <c r="K206" s="2">
        <v>104.34</v>
      </c>
      <c r="L206">
        <v>1</v>
      </c>
      <c r="M206">
        <v>2.83</v>
      </c>
      <c r="N206">
        <v>3.27</v>
      </c>
      <c r="O206">
        <v>4.7</v>
      </c>
      <c r="P206">
        <v>2.06</v>
      </c>
      <c r="Q206">
        <v>3.22</v>
      </c>
      <c r="R206" t="s">
        <v>24</v>
      </c>
    </row>
    <row r="207" spans="1:18" x14ac:dyDescent="0.3">
      <c r="A207" t="s">
        <v>71</v>
      </c>
      <c r="B207" t="s">
        <v>19</v>
      </c>
      <c r="C207" s="1">
        <v>41908</v>
      </c>
      <c r="D207" t="s">
        <v>27</v>
      </c>
      <c r="E207" t="s">
        <v>28</v>
      </c>
      <c r="F207" t="s">
        <v>47</v>
      </c>
      <c r="G207" t="s">
        <v>30</v>
      </c>
      <c r="H207" t="s">
        <v>37</v>
      </c>
      <c r="I207" s="2">
        <v>62998.1</v>
      </c>
      <c r="J207" s="2">
        <v>4630.99</v>
      </c>
      <c r="K207" s="2">
        <v>91.55</v>
      </c>
      <c r="L207">
        <v>2</v>
      </c>
      <c r="M207">
        <v>1.9</v>
      </c>
      <c r="N207">
        <v>1.1599999999999999</v>
      </c>
      <c r="O207">
        <v>1.06</v>
      </c>
      <c r="P207">
        <v>4.38</v>
      </c>
      <c r="Q207">
        <v>2.12</v>
      </c>
      <c r="R207" t="s">
        <v>24</v>
      </c>
    </row>
    <row r="208" spans="1:18" x14ac:dyDescent="0.3">
      <c r="A208" t="s">
        <v>69</v>
      </c>
      <c r="B208" t="s">
        <v>26</v>
      </c>
      <c r="C208" s="1">
        <v>43803</v>
      </c>
      <c r="D208" t="s">
        <v>27</v>
      </c>
      <c r="E208" t="s">
        <v>28</v>
      </c>
      <c r="F208" t="s">
        <v>35</v>
      </c>
      <c r="G208" t="s">
        <v>42</v>
      </c>
      <c r="H208" t="s">
        <v>31</v>
      </c>
      <c r="I208" s="2">
        <v>62984.63</v>
      </c>
      <c r="J208" s="2">
        <v>12498.25</v>
      </c>
      <c r="K208" s="2">
        <v>87.77</v>
      </c>
      <c r="L208">
        <v>15</v>
      </c>
      <c r="M208">
        <v>3.72</v>
      </c>
      <c r="N208">
        <v>4.55</v>
      </c>
      <c r="O208">
        <v>4.33</v>
      </c>
      <c r="P208">
        <v>4.99</v>
      </c>
      <c r="Q208">
        <v>4.4000000000000004</v>
      </c>
      <c r="R208" t="s">
        <v>24</v>
      </c>
    </row>
    <row r="209" spans="1:18" x14ac:dyDescent="0.3">
      <c r="A209" t="s">
        <v>296</v>
      </c>
      <c r="B209" t="s">
        <v>19</v>
      </c>
      <c r="C209" s="1">
        <v>42571</v>
      </c>
      <c r="D209" t="s">
        <v>27</v>
      </c>
      <c r="E209" t="s">
        <v>20</v>
      </c>
      <c r="F209" t="s">
        <v>50</v>
      </c>
      <c r="G209" t="s">
        <v>22</v>
      </c>
      <c r="H209" t="s">
        <v>37</v>
      </c>
      <c r="I209" s="2">
        <v>62913.33</v>
      </c>
      <c r="J209" s="2">
        <v>4450.83</v>
      </c>
      <c r="K209" s="2">
        <v>27.96</v>
      </c>
      <c r="L209">
        <v>2</v>
      </c>
      <c r="M209">
        <v>3.25</v>
      </c>
      <c r="N209">
        <v>1.07</v>
      </c>
      <c r="O209">
        <v>1.55</v>
      </c>
      <c r="P209">
        <v>4.4800000000000004</v>
      </c>
      <c r="Q209">
        <v>2.59</v>
      </c>
      <c r="R209" t="s">
        <v>24</v>
      </c>
    </row>
    <row r="210" spans="1:18" x14ac:dyDescent="0.3">
      <c r="A210" t="s">
        <v>249</v>
      </c>
      <c r="B210" t="s">
        <v>19</v>
      </c>
      <c r="C210" s="1">
        <v>43963</v>
      </c>
      <c r="D210" t="s">
        <v>27</v>
      </c>
      <c r="E210" t="s">
        <v>28</v>
      </c>
      <c r="F210" t="s">
        <v>35</v>
      </c>
      <c r="G210" t="s">
        <v>42</v>
      </c>
      <c r="H210" t="s">
        <v>23</v>
      </c>
      <c r="I210" s="2">
        <v>62863.51</v>
      </c>
      <c r="J210" s="2">
        <v>3993.16</v>
      </c>
      <c r="K210" s="2">
        <v>5.73</v>
      </c>
      <c r="L210">
        <v>9</v>
      </c>
      <c r="M210">
        <v>3.4</v>
      </c>
      <c r="N210">
        <v>2.21</v>
      </c>
      <c r="O210">
        <v>3.11</v>
      </c>
      <c r="P210">
        <v>3.23</v>
      </c>
      <c r="Q210">
        <v>2.99</v>
      </c>
      <c r="R210" t="s">
        <v>24</v>
      </c>
    </row>
    <row r="211" spans="1:18" x14ac:dyDescent="0.3">
      <c r="A211" t="s">
        <v>162</v>
      </c>
      <c r="B211" t="s">
        <v>26</v>
      </c>
      <c r="C211" s="1">
        <v>44085</v>
      </c>
      <c r="D211" t="s">
        <v>27</v>
      </c>
      <c r="E211" t="s">
        <v>28</v>
      </c>
      <c r="F211" t="s">
        <v>35</v>
      </c>
      <c r="G211" t="s">
        <v>42</v>
      </c>
      <c r="H211" t="s">
        <v>44</v>
      </c>
      <c r="I211" s="2">
        <v>62834.31</v>
      </c>
      <c r="J211" s="2">
        <v>10663.02</v>
      </c>
      <c r="K211" s="2">
        <v>14.55</v>
      </c>
      <c r="L211">
        <v>9</v>
      </c>
      <c r="M211">
        <v>4.74</v>
      </c>
      <c r="N211">
        <v>3.97</v>
      </c>
      <c r="O211">
        <v>2.92</v>
      </c>
      <c r="P211">
        <v>4.5199999999999996</v>
      </c>
      <c r="Q211">
        <v>4.04</v>
      </c>
      <c r="R211" t="s">
        <v>24</v>
      </c>
    </row>
    <row r="212" spans="1:18" x14ac:dyDescent="0.3">
      <c r="A212" t="s">
        <v>86</v>
      </c>
      <c r="B212" t="s">
        <v>19</v>
      </c>
      <c r="C212" s="1">
        <v>42216</v>
      </c>
      <c r="D212" t="s">
        <v>27</v>
      </c>
      <c r="E212" t="s">
        <v>28</v>
      </c>
      <c r="F212" t="s">
        <v>61</v>
      </c>
      <c r="G212" t="s">
        <v>30</v>
      </c>
      <c r="H212" t="s">
        <v>23</v>
      </c>
      <c r="I212" s="2">
        <v>62741.23</v>
      </c>
      <c r="J212" s="2">
        <v>1331.61</v>
      </c>
      <c r="K212" s="2">
        <v>59.72</v>
      </c>
      <c r="L212">
        <v>8</v>
      </c>
      <c r="M212">
        <v>4.92</v>
      </c>
      <c r="N212">
        <v>4.7699999999999996</v>
      </c>
      <c r="O212">
        <v>4.3</v>
      </c>
      <c r="P212">
        <v>1.87</v>
      </c>
      <c r="Q212">
        <v>3.96</v>
      </c>
      <c r="R212" t="s">
        <v>24</v>
      </c>
    </row>
    <row r="213" spans="1:18" x14ac:dyDescent="0.3">
      <c r="A213" t="s">
        <v>506</v>
      </c>
      <c r="B213" t="s">
        <v>26</v>
      </c>
      <c r="C213" s="1">
        <v>44429</v>
      </c>
      <c r="D213" t="s">
        <v>27</v>
      </c>
      <c r="E213" t="s">
        <v>20</v>
      </c>
      <c r="F213" t="s">
        <v>39</v>
      </c>
      <c r="G213" t="s">
        <v>22</v>
      </c>
      <c r="H213" t="s">
        <v>31</v>
      </c>
      <c r="I213" s="2">
        <v>62724</v>
      </c>
      <c r="J213" s="2">
        <v>6480.94</v>
      </c>
      <c r="K213" s="2">
        <v>100.85</v>
      </c>
      <c r="L213">
        <v>13</v>
      </c>
      <c r="M213">
        <v>2.1800000000000002</v>
      </c>
      <c r="N213">
        <v>4.37</v>
      </c>
      <c r="O213">
        <v>4.58</v>
      </c>
      <c r="P213">
        <v>2.91</v>
      </c>
      <c r="Q213">
        <v>3.51</v>
      </c>
      <c r="R213" t="s">
        <v>24</v>
      </c>
    </row>
    <row r="214" spans="1:18" x14ac:dyDescent="0.3">
      <c r="A214" t="s">
        <v>525</v>
      </c>
      <c r="B214" t="s">
        <v>19</v>
      </c>
      <c r="C214" s="1">
        <v>45383</v>
      </c>
      <c r="D214" t="s">
        <v>27</v>
      </c>
      <c r="E214" t="s">
        <v>34</v>
      </c>
      <c r="F214" t="s">
        <v>35</v>
      </c>
      <c r="G214" t="s">
        <v>30</v>
      </c>
      <c r="H214" t="s">
        <v>44</v>
      </c>
      <c r="I214" s="2">
        <v>62707.29</v>
      </c>
      <c r="J214" s="2">
        <v>6709.36</v>
      </c>
      <c r="K214" s="2">
        <v>11.48</v>
      </c>
      <c r="L214">
        <v>2</v>
      </c>
      <c r="M214">
        <v>4.62</v>
      </c>
      <c r="N214">
        <v>3.75</v>
      </c>
      <c r="O214">
        <v>2.76</v>
      </c>
      <c r="P214">
        <v>4.5599999999999996</v>
      </c>
      <c r="Q214">
        <v>3.92</v>
      </c>
      <c r="R214" t="s">
        <v>24</v>
      </c>
    </row>
    <row r="215" spans="1:18" x14ac:dyDescent="0.3">
      <c r="A215" t="s">
        <v>307</v>
      </c>
      <c r="B215" t="s">
        <v>26</v>
      </c>
      <c r="C215" s="1">
        <v>43211</v>
      </c>
      <c r="D215" t="s">
        <v>27</v>
      </c>
      <c r="E215" t="s">
        <v>28</v>
      </c>
      <c r="F215" t="s">
        <v>47</v>
      </c>
      <c r="G215" t="s">
        <v>30</v>
      </c>
      <c r="H215" t="s">
        <v>37</v>
      </c>
      <c r="I215" s="2">
        <v>62694.35</v>
      </c>
      <c r="J215" s="2">
        <v>6113.9</v>
      </c>
      <c r="K215" s="2">
        <v>27.18</v>
      </c>
      <c r="L215">
        <v>9</v>
      </c>
      <c r="M215">
        <v>1.1200000000000001</v>
      </c>
      <c r="N215">
        <v>4.43</v>
      </c>
      <c r="O215">
        <v>4.24</v>
      </c>
      <c r="P215">
        <v>2.82</v>
      </c>
      <c r="Q215">
        <v>3.15</v>
      </c>
      <c r="R215" t="s">
        <v>24</v>
      </c>
    </row>
    <row r="216" spans="1:18" x14ac:dyDescent="0.3">
      <c r="A216" t="s">
        <v>421</v>
      </c>
      <c r="B216" t="s">
        <v>19</v>
      </c>
      <c r="C216" s="1">
        <v>44838</v>
      </c>
      <c r="D216" t="s">
        <v>27</v>
      </c>
      <c r="E216" t="s">
        <v>20</v>
      </c>
      <c r="F216" t="s">
        <v>47</v>
      </c>
      <c r="G216" t="s">
        <v>30</v>
      </c>
      <c r="H216" t="s">
        <v>56</v>
      </c>
      <c r="I216" s="2">
        <v>62129.29</v>
      </c>
      <c r="J216" s="2">
        <v>5910.08</v>
      </c>
      <c r="K216" s="2">
        <v>192.57</v>
      </c>
      <c r="L216">
        <v>3</v>
      </c>
      <c r="M216">
        <v>4.6500000000000004</v>
      </c>
      <c r="N216">
        <v>4.87</v>
      </c>
      <c r="O216">
        <v>4.58</v>
      </c>
      <c r="P216">
        <v>2.41</v>
      </c>
      <c r="Q216">
        <v>4.13</v>
      </c>
      <c r="R216" t="s">
        <v>52</v>
      </c>
    </row>
    <row r="217" spans="1:18" x14ac:dyDescent="0.3">
      <c r="A217" t="s">
        <v>65</v>
      </c>
      <c r="B217" t="s">
        <v>19</v>
      </c>
      <c r="C217" s="1">
        <v>43777</v>
      </c>
      <c r="D217" t="s">
        <v>27</v>
      </c>
      <c r="E217" t="s">
        <v>34</v>
      </c>
      <c r="F217" t="s">
        <v>21</v>
      </c>
      <c r="G217" t="s">
        <v>30</v>
      </c>
      <c r="H217" t="s">
        <v>37</v>
      </c>
      <c r="I217" s="2">
        <v>62121.63</v>
      </c>
      <c r="J217" s="2">
        <v>10845.75</v>
      </c>
      <c r="K217" s="2">
        <v>42.65</v>
      </c>
      <c r="L217">
        <v>9</v>
      </c>
      <c r="M217">
        <v>2.34</v>
      </c>
      <c r="N217">
        <v>3.75</v>
      </c>
      <c r="O217">
        <v>1.62</v>
      </c>
      <c r="P217">
        <v>1.67</v>
      </c>
      <c r="Q217">
        <v>2.34</v>
      </c>
      <c r="R217" t="s">
        <v>24</v>
      </c>
    </row>
    <row r="218" spans="1:18" x14ac:dyDescent="0.3">
      <c r="A218" t="s">
        <v>442</v>
      </c>
      <c r="B218" t="s">
        <v>19</v>
      </c>
      <c r="C218" s="1">
        <v>44800</v>
      </c>
      <c r="D218" t="s">
        <v>27</v>
      </c>
      <c r="E218" t="s">
        <v>34</v>
      </c>
      <c r="F218" t="s">
        <v>50</v>
      </c>
      <c r="G218" t="s">
        <v>22</v>
      </c>
      <c r="H218" t="s">
        <v>56</v>
      </c>
      <c r="I218" s="2">
        <v>62075.79</v>
      </c>
      <c r="J218" s="2">
        <v>8014.69</v>
      </c>
      <c r="K218" s="2">
        <v>68.510000000000005</v>
      </c>
      <c r="L218">
        <v>12</v>
      </c>
      <c r="M218">
        <v>1.47</v>
      </c>
      <c r="N218">
        <v>1.21</v>
      </c>
      <c r="O218">
        <v>2.27</v>
      </c>
      <c r="P218">
        <v>1.2</v>
      </c>
      <c r="Q218">
        <v>1.54</v>
      </c>
      <c r="R218" t="s">
        <v>24</v>
      </c>
    </row>
    <row r="219" spans="1:18" x14ac:dyDescent="0.3">
      <c r="A219" t="s">
        <v>273</v>
      </c>
      <c r="B219" t="s">
        <v>19</v>
      </c>
      <c r="C219" s="1">
        <v>44967</v>
      </c>
      <c r="D219" t="s">
        <v>27</v>
      </c>
      <c r="E219" t="s">
        <v>34</v>
      </c>
      <c r="F219" t="s">
        <v>47</v>
      </c>
      <c r="G219" t="s">
        <v>30</v>
      </c>
      <c r="H219" t="s">
        <v>37</v>
      </c>
      <c r="I219" s="2">
        <v>62074.57</v>
      </c>
      <c r="J219" s="2">
        <v>3406.67</v>
      </c>
      <c r="K219" s="2">
        <v>65.569999999999993</v>
      </c>
      <c r="L219">
        <v>5</v>
      </c>
      <c r="M219">
        <v>2.0099999999999998</v>
      </c>
      <c r="N219">
        <v>4.71</v>
      </c>
      <c r="O219">
        <v>4.29</v>
      </c>
      <c r="P219">
        <v>3.54</v>
      </c>
      <c r="Q219">
        <v>3.64</v>
      </c>
      <c r="R219" t="s">
        <v>24</v>
      </c>
    </row>
    <row r="220" spans="1:18" x14ac:dyDescent="0.3">
      <c r="A220" t="s">
        <v>53</v>
      </c>
      <c r="B220" t="s">
        <v>19</v>
      </c>
      <c r="C220" s="1">
        <v>43933</v>
      </c>
      <c r="D220" t="s">
        <v>27</v>
      </c>
      <c r="E220" t="s">
        <v>34</v>
      </c>
      <c r="F220" t="s">
        <v>29</v>
      </c>
      <c r="G220" t="s">
        <v>22</v>
      </c>
      <c r="H220" t="s">
        <v>44</v>
      </c>
      <c r="I220" s="2">
        <v>61971.83</v>
      </c>
      <c r="J220" s="2">
        <v>11580.7</v>
      </c>
      <c r="K220" s="2">
        <v>45.8</v>
      </c>
      <c r="L220">
        <v>2</v>
      </c>
      <c r="M220">
        <v>2.34</v>
      </c>
      <c r="N220">
        <v>1.18</v>
      </c>
      <c r="O220">
        <v>2.12</v>
      </c>
      <c r="P220">
        <v>1.96</v>
      </c>
      <c r="Q220">
        <v>1.9</v>
      </c>
      <c r="R220" t="s">
        <v>24</v>
      </c>
    </row>
    <row r="221" spans="1:18" x14ac:dyDescent="0.3">
      <c r="A221" t="s">
        <v>343</v>
      </c>
      <c r="B221" t="s">
        <v>19</v>
      </c>
      <c r="C221" s="1">
        <v>43003</v>
      </c>
      <c r="D221" t="s">
        <v>27</v>
      </c>
      <c r="E221" t="s">
        <v>28</v>
      </c>
      <c r="F221" t="s">
        <v>39</v>
      </c>
      <c r="G221" t="s">
        <v>30</v>
      </c>
      <c r="H221" t="s">
        <v>31</v>
      </c>
      <c r="I221" s="2">
        <v>61730.720000000001</v>
      </c>
      <c r="J221" s="2">
        <v>1789.83</v>
      </c>
      <c r="K221" s="2">
        <v>69.61</v>
      </c>
      <c r="L221">
        <v>8</v>
      </c>
      <c r="M221">
        <v>2.81</v>
      </c>
      <c r="N221">
        <v>1.41</v>
      </c>
      <c r="O221">
        <v>3.35</v>
      </c>
      <c r="P221">
        <v>2.2400000000000002</v>
      </c>
      <c r="Q221">
        <v>2.4500000000000002</v>
      </c>
      <c r="R221" t="s">
        <v>24</v>
      </c>
    </row>
    <row r="222" spans="1:18" x14ac:dyDescent="0.3">
      <c r="A222" t="s">
        <v>492</v>
      </c>
      <c r="B222" t="s">
        <v>26</v>
      </c>
      <c r="C222" s="1">
        <v>45541</v>
      </c>
      <c r="D222" t="s">
        <v>27</v>
      </c>
      <c r="E222" t="s">
        <v>20</v>
      </c>
      <c r="F222" t="s">
        <v>50</v>
      </c>
      <c r="G222" t="s">
        <v>22</v>
      </c>
      <c r="H222" t="s">
        <v>23</v>
      </c>
      <c r="I222" s="2">
        <v>61669.55</v>
      </c>
      <c r="J222" s="2">
        <v>5348.02</v>
      </c>
      <c r="K222" s="2">
        <v>39.4</v>
      </c>
      <c r="L222">
        <v>1</v>
      </c>
      <c r="M222">
        <v>2.36</v>
      </c>
      <c r="N222">
        <v>4.1100000000000003</v>
      </c>
      <c r="O222">
        <v>2.2400000000000002</v>
      </c>
      <c r="P222">
        <v>4.1500000000000004</v>
      </c>
      <c r="Q222">
        <v>3.22</v>
      </c>
      <c r="R222" t="s">
        <v>24</v>
      </c>
    </row>
    <row r="223" spans="1:18" x14ac:dyDescent="0.3">
      <c r="A223" t="s">
        <v>328</v>
      </c>
      <c r="B223" t="s">
        <v>19</v>
      </c>
      <c r="C223" s="1">
        <v>42921</v>
      </c>
      <c r="D223" t="s">
        <v>27</v>
      </c>
      <c r="E223" t="s">
        <v>20</v>
      </c>
      <c r="F223" t="s">
        <v>29</v>
      </c>
      <c r="G223" t="s">
        <v>42</v>
      </c>
      <c r="H223" t="s">
        <v>44</v>
      </c>
      <c r="I223" s="2">
        <v>61266.36</v>
      </c>
      <c r="J223" s="2">
        <v>7985.77</v>
      </c>
      <c r="K223" s="2">
        <v>151.76</v>
      </c>
      <c r="L223">
        <v>5</v>
      </c>
      <c r="M223">
        <v>2.94</v>
      </c>
      <c r="N223">
        <v>2.1800000000000002</v>
      </c>
      <c r="O223">
        <v>4.76</v>
      </c>
      <c r="P223">
        <v>4.4000000000000004</v>
      </c>
      <c r="Q223">
        <v>3.57</v>
      </c>
      <c r="R223" t="s">
        <v>24</v>
      </c>
    </row>
    <row r="224" spans="1:18" x14ac:dyDescent="0.3">
      <c r="A224" t="s">
        <v>135</v>
      </c>
      <c r="B224" t="s">
        <v>19</v>
      </c>
      <c r="C224" s="1">
        <v>42282</v>
      </c>
      <c r="D224" t="s">
        <v>27</v>
      </c>
      <c r="E224" t="s">
        <v>34</v>
      </c>
      <c r="F224" t="s">
        <v>29</v>
      </c>
      <c r="G224" t="s">
        <v>22</v>
      </c>
      <c r="H224" t="s">
        <v>37</v>
      </c>
      <c r="I224" s="2">
        <v>61126.65</v>
      </c>
      <c r="J224" s="2">
        <v>9287.41</v>
      </c>
      <c r="K224" s="2">
        <v>34.340000000000003</v>
      </c>
      <c r="L224">
        <v>2</v>
      </c>
      <c r="M224">
        <v>1.42</v>
      </c>
      <c r="N224">
        <v>3.43</v>
      </c>
      <c r="O224">
        <v>3.28</v>
      </c>
      <c r="P224">
        <v>2.34</v>
      </c>
      <c r="Q224">
        <v>2.62</v>
      </c>
      <c r="R224" t="s">
        <v>24</v>
      </c>
    </row>
    <row r="225" spans="1:18" x14ac:dyDescent="0.3">
      <c r="A225" t="s">
        <v>199</v>
      </c>
      <c r="B225" t="s">
        <v>26</v>
      </c>
      <c r="C225" s="1">
        <v>44423</v>
      </c>
      <c r="D225" t="s">
        <v>27</v>
      </c>
      <c r="E225" t="s">
        <v>28</v>
      </c>
      <c r="F225" t="s">
        <v>61</v>
      </c>
      <c r="G225" t="s">
        <v>22</v>
      </c>
      <c r="H225" t="s">
        <v>56</v>
      </c>
      <c r="I225" s="2">
        <v>60988.42</v>
      </c>
      <c r="J225" s="2">
        <v>4535.25</v>
      </c>
      <c r="K225" s="2">
        <v>90.01</v>
      </c>
      <c r="L225">
        <v>15</v>
      </c>
      <c r="M225">
        <v>4.67</v>
      </c>
      <c r="N225">
        <v>2.04</v>
      </c>
      <c r="O225">
        <v>2.21</v>
      </c>
      <c r="P225">
        <v>4.63</v>
      </c>
      <c r="Q225">
        <v>3.39</v>
      </c>
      <c r="R225" t="s">
        <v>24</v>
      </c>
    </row>
    <row r="226" spans="1:18" x14ac:dyDescent="0.3">
      <c r="A226" t="s">
        <v>124</v>
      </c>
      <c r="B226" t="s">
        <v>19</v>
      </c>
      <c r="C226" s="1">
        <v>44336</v>
      </c>
      <c r="D226" t="s">
        <v>27</v>
      </c>
      <c r="E226" t="s">
        <v>34</v>
      </c>
      <c r="F226" t="s">
        <v>21</v>
      </c>
      <c r="G226" t="s">
        <v>30</v>
      </c>
      <c r="H226" t="s">
        <v>44</v>
      </c>
      <c r="I226" s="2">
        <v>60818.11</v>
      </c>
      <c r="J226" s="2">
        <v>16677.97</v>
      </c>
      <c r="K226" s="2">
        <v>81.98</v>
      </c>
      <c r="L226">
        <v>8</v>
      </c>
      <c r="M226">
        <v>4.79</v>
      </c>
      <c r="N226">
        <v>3.15</v>
      </c>
      <c r="O226">
        <v>3.22</v>
      </c>
      <c r="P226">
        <v>4.96</v>
      </c>
      <c r="Q226">
        <v>4.03</v>
      </c>
      <c r="R226" t="s">
        <v>52</v>
      </c>
    </row>
    <row r="227" spans="1:18" x14ac:dyDescent="0.3">
      <c r="A227" t="s">
        <v>408</v>
      </c>
      <c r="B227" t="s">
        <v>19</v>
      </c>
      <c r="C227" s="1">
        <v>42559</v>
      </c>
      <c r="D227" t="s">
        <v>27</v>
      </c>
      <c r="E227" t="s">
        <v>28</v>
      </c>
      <c r="F227" t="s">
        <v>61</v>
      </c>
      <c r="G227" t="s">
        <v>42</v>
      </c>
      <c r="H227" t="s">
        <v>31</v>
      </c>
      <c r="I227" s="2">
        <v>60695.47</v>
      </c>
      <c r="J227" s="2">
        <v>5234.96</v>
      </c>
      <c r="K227" s="2">
        <v>45.54</v>
      </c>
      <c r="L227">
        <v>6</v>
      </c>
      <c r="M227">
        <v>3.85</v>
      </c>
      <c r="N227">
        <v>3.71</v>
      </c>
      <c r="O227">
        <v>2.68</v>
      </c>
      <c r="P227">
        <v>1.63</v>
      </c>
      <c r="Q227">
        <v>2.97</v>
      </c>
      <c r="R227" t="s">
        <v>24</v>
      </c>
    </row>
    <row r="228" spans="1:18" x14ac:dyDescent="0.3">
      <c r="A228" t="s">
        <v>74</v>
      </c>
      <c r="B228" t="s">
        <v>26</v>
      </c>
      <c r="C228" s="1">
        <v>42489</v>
      </c>
      <c r="D228" t="s">
        <v>27</v>
      </c>
      <c r="E228" t="s">
        <v>34</v>
      </c>
      <c r="F228" t="s">
        <v>50</v>
      </c>
      <c r="G228" t="s">
        <v>22</v>
      </c>
      <c r="H228" t="s">
        <v>44</v>
      </c>
      <c r="I228" s="2">
        <v>60637.2</v>
      </c>
      <c r="J228" s="2">
        <v>6449.38</v>
      </c>
      <c r="K228" s="2">
        <v>26.2</v>
      </c>
      <c r="L228">
        <v>9</v>
      </c>
      <c r="M228">
        <v>4.09</v>
      </c>
      <c r="N228">
        <v>2.54</v>
      </c>
      <c r="O228">
        <v>2.5299999999999998</v>
      </c>
      <c r="P228">
        <v>1.66</v>
      </c>
      <c r="Q228">
        <v>2.71</v>
      </c>
      <c r="R228" t="s">
        <v>24</v>
      </c>
    </row>
    <row r="229" spans="1:18" x14ac:dyDescent="0.3">
      <c r="A229" t="s">
        <v>409</v>
      </c>
      <c r="B229" t="s">
        <v>19</v>
      </c>
      <c r="C229" s="1">
        <v>45420</v>
      </c>
      <c r="D229" t="s">
        <v>27</v>
      </c>
      <c r="E229" t="s">
        <v>28</v>
      </c>
      <c r="F229" t="s">
        <v>35</v>
      </c>
      <c r="G229" t="s">
        <v>22</v>
      </c>
      <c r="H229" t="s">
        <v>37</v>
      </c>
      <c r="I229" s="2">
        <v>60281.65</v>
      </c>
      <c r="J229" s="2">
        <v>8114.35</v>
      </c>
      <c r="K229" s="2">
        <v>47.18</v>
      </c>
      <c r="L229">
        <v>14</v>
      </c>
      <c r="M229">
        <v>3.74</v>
      </c>
      <c r="N229">
        <v>2.4700000000000002</v>
      </c>
      <c r="O229">
        <v>2.92</v>
      </c>
      <c r="P229">
        <v>1.28</v>
      </c>
      <c r="Q229">
        <v>2.6</v>
      </c>
      <c r="R229" t="s">
        <v>24</v>
      </c>
    </row>
    <row r="230" spans="1:18" x14ac:dyDescent="0.3">
      <c r="A230" t="s">
        <v>532</v>
      </c>
      <c r="B230" t="s">
        <v>19</v>
      </c>
      <c r="C230" s="1">
        <v>42871</v>
      </c>
      <c r="D230" t="s">
        <v>27</v>
      </c>
      <c r="E230" t="s">
        <v>28</v>
      </c>
      <c r="F230" t="s">
        <v>39</v>
      </c>
      <c r="G230" t="s">
        <v>30</v>
      </c>
      <c r="H230" t="s">
        <v>31</v>
      </c>
      <c r="I230" s="2">
        <v>60245.68</v>
      </c>
      <c r="J230" s="2">
        <v>2992.12</v>
      </c>
      <c r="K230" s="2">
        <v>12.01</v>
      </c>
      <c r="L230">
        <v>8</v>
      </c>
      <c r="M230">
        <v>3.74</v>
      </c>
      <c r="N230">
        <v>1.78</v>
      </c>
      <c r="O230">
        <v>3.39</v>
      </c>
      <c r="P230">
        <v>4.8</v>
      </c>
      <c r="Q230">
        <v>3.43</v>
      </c>
      <c r="R230" t="s">
        <v>24</v>
      </c>
    </row>
    <row r="231" spans="1:18" x14ac:dyDescent="0.3">
      <c r="A231" t="s">
        <v>530</v>
      </c>
      <c r="B231" t="s">
        <v>19</v>
      </c>
      <c r="C231" s="1">
        <v>43678</v>
      </c>
      <c r="D231" t="s">
        <v>27</v>
      </c>
      <c r="E231" t="s">
        <v>34</v>
      </c>
      <c r="F231" t="s">
        <v>47</v>
      </c>
      <c r="G231" t="s">
        <v>42</v>
      </c>
      <c r="H231" t="s">
        <v>23</v>
      </c>
      <c r="I231" s="2">
        <v>60210.63</v>
      </c>
      <c r="J231" s="2">
        <v>5310.49</v>
      </c>
      <c r="K231" s="2">
        <v>41.87</v>
      </c>
      <c r="L231">
        <v>9</v>
      </c>
      <c r="M231">
        <v>3.31</v>
      </c>
      <c r="N231">
        <v>2.93</v>
      </c>
      <c r="O231">
        <v>1.95</v>
      </c>
      <c r="P231">
        <v>3.51</v>
      </c>
      <c r="Q231">
        <v>2.92</v>
      </c>
      <c r="R231" t="s">
        <v>24</v>
      </c>
    </row>
    <row r="232" spans="1:18" x14ac:dyDescent="0.3">
      <c r="A232" t="s">
        <v>312</v>
      </c>
      <c r="B232" t="s">
        <v>19</v>
      </c>
      <c r="C232" s="1">
        <v>41996</v>
      </c>
      <c r="D232" t="s">
        <v>27</v>
      </c>
      <c r="E232" t="s">
        <v>28</v>
      </c>
      <c r="F232" t="s">
        <v>21</v>
      </c>
      <c r="G232" t="s">
        <v>30</v>
      </c>
      <c r="H232" t="s">
        <v>56</v>
      </c>
      <c r="I232" s="2">
        <v>60030.17</v>
      </c>
      <c r="J232" s="2">
        <v>13385.6</v>
      </c>
      <c r="K232" s="2">
        <v>19.97</v>
      </c>
      <c r="L232">
        <v>3</v>
      </c>
      <c r="M232">
        <v>2.41</v>
      </c>
      <c r="N232">
        <v>2.5099999999999998</v>
      </c>
      <c r="O232">
        <v>2.21</v>
      </c>
      <c r="P232">
        <v>2.02</v>
      </c>
      <c r="Q232">
        <v>2.29</v>
      </c>
      <c r="R232" t="s">
        <v>24</v>
      </c>
    </row>
    <row r="233" spans="1:18" x14ac:dyDescent="0.3">
      <c r="A233" t="s">
        <v>454</v>
      </c>
      <c r="B233" t="s">
        <v>19</v>
      </c>
      <c r="C233" s="1">
        <v>44253</v>
      </c>
      <c r="D233" t="s">
        <v>27</v>
      </c>
      <c r="E233" t="s">
        <v>28</v>
      </c>
      <c r="F233" t="s">
        <v>29</v>
      </c>
      <c r="G233" t="s">
        <v>30</v>
      </c>
      <c r="H233" t="s">
        <v>37</v>
      </c>
      <c r="I233" s="2">
        <v>59820</v>
      </c>
      <c r="J233" s="2">
        <v>5501.12</v>
      </c>
      <c r="K233" s="2">
        <v>18.16</v>
      </c>
      <c r="L233">
        <v>9</v>
      </c>
      <c r="M233">
        <v>3.65</v>
      </c>
      <c r="N233">
        <v>1.73</v>
      </c>
      <c r="O233">
        <v>4.29</v>
      </c>
      <c r="P233">
        <v>1.9</v>
      </c>
      <c r="Q233">
        <v>2.89</v>
      </c>
      <c r="R233" t="s">
        <v>24</v>
      </c>
    </row>
    <row r="234" spans="1:18" x14ac:dyDescent="0.3">
      <c r="A234" t="s">
        <v>465</v>
      </c>
      <c r="B234" t="s">
        <v>26</v>
      </c>
      <c r="C234" s="1">
        <v>45201</v>
      </c>
      <c r="D234" t="s">
        <v>27</v>
      </c>
      <c r="E234" t="s">
        <v>20</v>
      </c>
      <c r="F234" t="s">
        <v>50</v>
      </c>
      <c r="G234" t="s">
        <v>30</v>
      </c>
      <c r="H234" t="s">
        <v>44</v>
      </c>
      <c r="I234" s="2">
        <v>59730.48</v>
      </c>
      <c r="J234" s="2">
        <v>2502.1799999999998</v>
      </c>
      <c r="K234" s="2">
        <v>151.83000000000001</v>
      </c>
      <c r="L234">
        <v>7</v>
      </c>
      <c r="M234">
        <v>1.89</v>
      </c>
      <c r="N234">
        <v>2.81</v>
      </c>
      <c r="O234">
        <v>2.99</v>
      </c>
      <c r="P234">
        <v>4.3</v>
      </c>
      <c r="Q234">
        <v>3</v>
      </c>
      <c r="R234" t="s">
        <v>24</v>
      </c>
    </row>
    <row r="235" spans="1:18" x14ac:dyDescent="0.3">
      <c r="A235" t="s">
        <v>424</v>
      </c>
      <c r="B235" t="s">
        <v>33</v>
      </c>
      <c r="C235" s="1">
        <v>42522</v>
      </c>
      <c r="D235" t="s">
        <v>27</v>
      </c>
      <c r="E235" t="s">
        <v>34</v>
      </c>
      <c r="F235" t="s">
        <v>29</v>
      </c>
      <c r="G235" t="s">
        <v>30</v>
      </c>
      <c r="H235" t="s">
        <v>37</v>
      </c>
      <c r="I235" s="2">
        <v>59710.33</v>
      </c>
      <c r="J235" s="2">
        <v>2126.15</v>
      </c>
      <c r="K235" s="2">
        <v>60.51</v>
      </c>
      <c r="L235">
        <v>1</v>
      </c>
      <c r="M235">
        <v>2.46</v>
      </c>
      <c r="N235">
        <v>1.66</v>
      </c>
      <c r="O235">
        <v>2.85</v>
      </c>
      <c r="P235">
        <v>2.36</v>
      </c>
      <c r="Q235">
        <v>2.33</v>
      </c>
      <c r="R235" t="s">
        <v>24</v>
      </c>
    </row>
    <row r="236" spans="1:18" x14ac:dyDescent="0.3">
      <c r="A236" t="s">
        <v>185</v>
      </c>
      <c r="B236" t="s">
        <v>19</v>
      </c>
      <c r="C236" s="1">
        <v>45038</v>
      </c>
      <c r="D236" t="s">
        <v>27</v>
      </c>
      <c r="E236" t="s">
        <v>34</v>
      </c>
      <c r="F236" t="s">
        <v>61</v>
      </c>
      <c r="G236" t="s">
        <v>30</v>
      </c>
      <c r="H236" t="s">
        <v>44</v>
      </c>
      <c r="I236" s="2">
        <v>59346</v>
      </c>
      <c r="J236" s="2">
        <v>4283.67</v>
      </c>
      <c r="K236" s="2">
        <v>20.079999999999998</v>
      </c>
      <c r="L236">
        <v>14</v>
      </c>
      <c r="M236">
        <v>4.3099999999999996</v>
      </c>
      <c r="N236">
        <v>4.93</v>
      </c>
      <c r="O236">
        <v>2.11</v>
      </c>
      <c r="P236">
        <v>3.66</v>
      </c>
      <c r="Q236">
        <v>3.75</v>
      </c>
      <c r="R236" t="s">
        <v>24</v>
      </c>
    </row>
    <row r="237" spans="1:18" x14ac:dyDescent="0.3">
      <c r="A237" t="s">
        <v>193</v>
      </c>
      <c r="B237" t="s">
        <v>26</v>
      </c>
      <c r="C237" s="1">
        <v>44017</v>
      </c>
      <c r="D237" t="s">
        <v>27</v>
      </c>
      <c r="E237" t="s">
        <v>28</v>
      </c>
      <c r="F237" t="s">
        <v>61</v>
      </c>
      <c r="G237" t="s">
        <v>22</v>
      </c>
      <c r="H237" t="s">
        <v>56</v>
      </c>
      <c r="I237" s="2">
        <v>59255.27</v>
      </c>
      <c r="J237" s="2">
        <v>4579.22</v>
      </c>
      <c r="K237" s="2">
        <v>77.39</v>
      </c>
      <c r="L237">
        <v>0</v>
      </c>
      <c r="M237">
        <v>3.89</v>
      </c>
      <c r="N237">
        <v>4.16</v>
      </c>
      <c r="O237">
        <v>4.3899999999999997</v>
      </c>
      <c r="P237">
        <v>1.25</v>
      </c>
      <c r="Q237">
        <v>3.42</v>
      </c>
      <c r="R237" t="s">
        <v>24</v>
      </c>
    </row>
    <row r="238" spans="1:18" x14ac:dyDescent="0.3">
      <c r="A238" t="s">
        <v>272</v>
      </c>
      <c r="B238" t="s">
        <v>19</v>
      </c>
      <c r="C238" s="1">
        <v>44736</v>
      </c>
      <c r="D238" t="s">
        <v>27</v>
      </c>
      <c r="E238" t="s">
        <v>20</v>
      </c>
      <c r="F238" t="s">
        <v>47</v>
      </c>
      <c r="G238" t="s">
        <v>30</v>
      </c>
      <c r="H238" t="s">
        <v>56</v>
      </c>
      <c r="I238" s="2">
        <v>59248.4</v>
      </c>
      <c r="J238" s="2">
        <v>8299.58</v>
      </c>
      <c r="K238" s="2">
        <v>84.23</v>
      </c>
      <c r="L238">
        <v>8</v>
      </c>
      <c r="M238">
        <v>4.1100000000000003</v>
      </c>
      <c r="N238">
        <v>1.64</v>
      </c>
      <c r="O238">
        <v>2.0499999999999998</v>
      </c>
      <c r="P238">
        <v>3.98</v>
      </c>
      <c r="Q238">
        <v>2.94</v>
      </c>
      <c r="R238" t="s">
        <v>24</v>
      </c>
    </row>
    <row r="239" spans="1:18" x14ac:dyDescent="0.3">
      <c r="A239" t="s">
        <v>304</v>
      </c>
      <c r="B239" t="s">
        <v>26</v>
      </c>
      <c r="C239" s="1">
        <v>44795</v>
      </c>
      <c r="D239" t="s">
        <v>27</v>
      </c>
      <c r="E239" t="s">
        <v>34</v>
      </c>
      <c r="F239" t="s">
        <v>29</v>
      </c>
      <c r="G239" t="s">
        <v>42</v>
      </c>
      <c r="H239" t="s">
        <v>56</v>
      </c>
      <c r="I239" s="2">
        <v>59175.06</v>
      </c>
      <c r="J239" s="2">
        <v>2245.7199999999998</v>
      </c>
      <c r="K239" s="2">
        <v>92.46</v>
      </c>
      <c r="L239">
        <v>8</v>
      </c>
      <c r="M239">
        <v>2.1</v>
      </c>
      <c r="N239">
        <v>3.71</v>
      </c>
      <c r="O239">
        <v>1.68</v>
      </c>
      <c r="P239">
        <v>4.95</v>
      </c>
      <c r="Q239">
        <v>3.11</v>
      </c>
      <c r="R239" t="s">
        <v>24</v>
      </c>
    </row>
    <row r="240" spans="1:18" x14ac:dyDescent="0.3">
      <c r="A240" t="s">
        <v>261</v>
      </c>
      <c r="B240" t="s">
        <v>19</v>
      </c>
      <c r="C240" s="1">
        <v>41932</v>
      </c>
      <c r="D240" t="s">
        <v>27</v>
      </c>
      <c r="E240" t="s">
        <v>34</v>
      </c>
      <c r="F240" t="s">
        <v>39</v>
      </c>
      <c r="G240" t="s">
        <v>30</v>
      </c>
      <c r="H240" t="s">
        <v>23</v>
      </c>
      <c r="I240" s="2">
        <v>59007.34</v>
      </c>
      <c r="J240" s="2">
        <v>1862.18</v>
      </c>
      <c r="K240" s="2">
        <v>68.17</v>
      </c>
      <c r="L240">
        <v>10</v>
      </c>
      <c r="M240">
        <v>1.92</v>
      </c>
      <c r="N240">
        <v>1.1000000000000001</v>
      </c>
      <c r="O240">
        <v>2.36</v>
      </c>
      <c r="P240">
        <v>1.73</v>
      </c>
      <c r="Q240">
        <v>1.78</v>
      </c>
      <c r="R240" t="s">
        <v>24</v>
      </c>
    </row>
    <row r="241" spans="1:18" x14ac:dyDescent="0.3">
      <c r="A241" t="s">
        <v>194</v>
      </c>
      <c r="B241" t="s">
        <v>26</v>
      </c>
      <c r="C241" s="1">
        <v>45397</v>
      </c>
      <c r="D241" t="s">
        <v>27</v>
      </c>
      <c r="E241" t="s">
        <v>28</v>
      </c>
      <c r="F241" t="s">
        <v>35</v>
      </c>
      <c r="G241" t="s">
        <v>42</v>
      </c>
      <c r="H241" t="s">
        <v>23</v>
      </c>
      <c r="I241" s="2">
        <v>58875.57</v>
      </c>
      <c r="J241" s="2">
        <v>8561.4599999999991</v>
      </c>
      <c r="K241" s="2">
        <v>12.68</v>
      </c>
      <c r="L241">
        <v>2</v>
      </c>
      <c r="M241">
        <v>3.13</v>
      </c>
      <c r="N241">
        <v>4.5999999999999996</v>
      </c>
      <c r="O241">
        <v>4.58</v>
      </c>
      <c r="P241">
        <v>1.04</v>
      </c>
      <c r="Q241">
        <v>3.34</v>
      </c>
      <c r="R241" t="s">
        <v>24</v>
      </c>
    </row>
    <row r="242" spans="1:18" x14ac:dyDescent="0.3">
      <c r="A242" t="s">
        <v>215</v>
      </c>
      <c r="B242" t="s">
        <v>19</v>
      </c>
      <c r="C242" s="1">
        <v>44753</v>
      </c>
      <c r="D242" t="s">
        <v>27</v>
      </c>
      <c r="E242" t="s">
        <v>28</v>
      </c>
      <c r="F242" t="s">
        <v>39</v>
      </c>
      <c r="G242" t="s">
        <v>22</v>
      </c>
      <c r="H242" t="s">
        <v>31</v>
      </c>
      <c r="I242" s="2">
        <v>58664.09</v>
      </c>
      <c r="J242" s="2">
        <v>366.36</v>
      </c>
      <c r="K242" s="2">
        <v>35.869999999999997</v>
      </c>
      <c r="L242">
        <v>11</v>
      </c>
      <c r="M242">
        <v>1.72</v>
      </c>
      <c r="N242">
        <v>2.08</v>
      </c>
      <c r="O242">
        <v>2.93</v>
      </c>
      <c r="P242">
        <v>4.66</v>
      </c>
      <c r="Q242">
        <v>2.85</v>
      </c>
      <c r="R242" t="s">
        <v>24</v>
      </c>
    </row>
    <row r="243" spans="1:18" x14ac:dyDescent="0.3">
      <c r="A243" t="s">
        <v>418</v>
      </c>
      <c r="B243" t="s">
        <v>19</v>
      </c>
      <c r="C243" s="1">
        <v>43826</v>
      </c>
      <c r="D243" t="s">
        <v>27</v>
      </c>
      <c r="E243" t="s">
        <v>28</v>
      </c>
      <c r="F243" t="s">
        <v>47</v>
      </c>
      <c r="G243" t="s">
        <v>22</v>
      </c>
      <c r="H243" t="s">
        <v>37</v>
      </c>
      <c r="I243" s="2">
        <v>58455.22</v>
      </c>
      <c r="J243" s="2">
        <v>5702.53</v>
      </c>
      <c r="K243" s="2">
        <v>97.47</v>
      </c>
      <c r="L243">
        <v>3</v>
      </c>
      <c r="M243">
        <v>2.69</v>
      </c>
      <c r="N243">
        <v>2.06</v>
      </c>
      <c r="O243">
        <v>4.6100000000000003</v>
      </c>
      <c r="P243">
        <v>3.36</v>
      </c>
      <c r="Q243">
        <v>3.18</v>
      </c>
      <c r="R243" t="s">
        <v>24</v>
      </c>
    </row>
    <row r="244" spans="1:18" x14ac:dyDescent="0.3">
      <c r="A244" t="s">
        <v>298</v>
      </c>
      <c r="B244" t="s">
        <v>19</v>
      </c>
      <c r="C244" s="1">
        <v>42474</v>
      </c>
      <c r="D244" t="s">
        <v>27</v>
      </c>
      <c r="E244" t="s">
        <v>20</v>
      </c>
      <c r="F244" t="s">
        <v>35</v>
      </c>
      <c r="G244" t="s">
        <v>22</v>
      </c>
      <c r="H244" t="s">
        <v>37</v>
      </c>
      <c r="I244" s="2">
        <v>58106.67</v>
      </c>
      <c r="J244" s="2">
        <v>5164.82</v>
      </c>
      <c r="K244" s="2">
        <v>1.47</v>
      </c>
      <c r="L244">
        <v>14</v>
      </c>
      <c r="M244">
        <v>3.95</v>
      </c>
      <c r="N244">
        <v>2.66</v>
      </c>
      <c r="O244">
        <v>4.0999999999999996</v>
      </c>
      <c r="P244">
        <v>1.25</v>
      </c>
      <c r="Q244">
        <v>2.99</v>
      </c>
      <c r="R244" t="s">
        <v>24</v>
      </c>
    </row>
    <row r="245" spans="1:18" x14ac:dyDescent="0.3">
      <c r="A245" t="s">
        <v>487</v>
      </c>
      <c r="B245" t="s">
        <v>19</v>
      </c>
      <c r="C245" s="1">
        <v>42653</v>
      </c>
      <c r="D245" t="s">
        <v>27</v>
      </c>
      <c r="E245" t="s">
        <v>28</v>
      </c>
      <c r="F245" t="s">
        <v>21</v>
      </c>
      <c r="G245" t="s">
        <v>30</v>
      </c>
      <c r="H245" t="s">
        <v>37</v>
      </c>
      <c r="I245" s="2">
        <v>57924.9</v>
      </c>
      <c r="J245" s="2">
        <v>11240.37</v>
      </c>
      <c r="K245" s="2">
        <v>75.12</v>
      </c>
      <c r="L245">
        <v>7</v>
      </c>
      <c r="M245">
        <v>1.66</v>
      </c>
      <c r="N245">
        <v>3.41</v>
      </c>
      <c r="O245">
        <v>4.29</v>
      </c>
      <c r="P245">
        <v>2.54</v>
      </c>
      <c r="Q245">
        <v>2.97</v>
      </c>
      <c r="R245" t="s">
        <v>24</v>
      </c>
    </row>
    <row r="246" spans="1:18" x14ac:dyDescent="0.3">
      <c r="A246" t="s">
        <v>319</v>
      </c>
      <c r="B246" t="s">
        <v>19</v>
      </c>
      <c r="C246" s="1">
        <v>45452</v>
      </c>
      <c r="D246" t="s">
        <v>27</v>
      </c>
      <c r="E246" t="s">
        <v>20</v>
      </c>
      <c r="F246" t="s">
        <v>29</v>
      </c>
      <c r="G246" t="s">
        <v>42</v>
      </c>
      <c r="H246" t="s">
        <v>23</v>
      </c>
      <c r="I246" s="2">
        <v>57858.17</v>
      </c>
      <c r="J246" s="2">
        <v>4636.6400000000003</v>
      </c>
      <c r="K246" s="2">
        <v>168.45</v>
      </c>
      <c r="L246">
        <v>0</v>
      </c>
      <c r="M246">
        <v>3.68</v>
      </c>
      <c r="N246">
        <v>3.52</v>
      </c>
      <c r="O246">
        <v>3.08</v>
      </c>
      <c r="P246">
        <v>4.6900000000000004</v>
      </c>
      <c r="Q246">
        <v>3.74</v>
      </c>
      <c r="R246" t="s">
        <v>24</v>
      </c>
    </row>
    <row r="247" spans="1:18" x14ac:dyDescent="0.3">
      <c r="A247" t="s">
        <v>208</v>
      </c>
      <c r="B247" t="s">
        <v>26</v>
      </c>
      <c r="C247" s="1">
        <v>43930</v>
      </c>
      <c r="D247" t="s">
        <v>27</v>
      </c>
      <c r="E247" t="s">
        <v>28</v>
      </c>
      <c r="F247" t="s">
        <v>29</v>
      </c>
      <c r="G247" t="s">
        <v>30</v>
      </c>
      <c r="H247" t="s">
        <v>56</v>
      </c>
      <c r="I247" s="2">
        <v>57811.41</v>
      </c>
      <c r="J247" s="2">
        <v>7678.47</v>
      </c>
      <c r="K247" s="2">
        <v>40.67</v>
      </c>
      <c r="L247">
        <v>1</v>
      </c>
      <c r="M247">
        <v>3.97</v>
      </c>
      <c r="N247">
        <v>2.78</v>
      </c>
      <c r="O247">
        <v>3.17</v>
      </c>
      <c r="P247">
        <v>3.24</v>
      </c>
      <c r="Q247">
        <v>3.29</v>
      </c>
      <c r="R247" t="s">
        <v>24</v>
      </c>
    </row>
    <row r="248" spans="1:18" x14ac:dyDescent="0.3">
      <c r="A248" t="s">
        <v>89</v>
      </c>
      <c r="B248" t="s">
        <v>19</v>
      </c>
      <c r="C248" s="1">
        <v>44785</v>
      </c>
      <c r="D248" t="s">
        <v>27</v>
      </c>
      <c r="E248" t="s">
        <v>28</v>
      </c>
      <c r="F248" t="s">
        <v>50</v>
      </c>
      <c r="G248" t="s">
        <v>42</v>
      </c>
      <c r="H248" t="s">
        <v>23</v>
      </c>
      <c r="I248" s="2">
        <v>57331.48</v>
      </c>
      <c r="J248" s="2">
        <v>4635.47</v>
      </c>
      <c r="K248" s="2">
        <v>67.819999999999993</v>
      </c>
      <c r="L248">
        <v>7</v>
      </c>
      <c r="M248">
        <v>3.17</v>
      </c>
      <c r="N248">
        <v>2.62</v>
      </c>
      <c r="O248">
        <v>3.53</v>
      </c>
      <c r="P248">
        <v>1.0900000000000001</v>
      </c>
      <c r="Q248">
        <v>2.6</v>
      </c>
      <c r="R248" t="s">
        <v>24</v>
      </c>
    </row>
    <row r="249" spans="1:18" x14ac:dyDescent="0.3">
      <c r="A249" t="s">
        <v>493</v>
      </c>
      <c r="B249" t="s">
        <v>19</v>
      </c>
      <c r="C249" s="1">
        <v>44494</v>
      </c>
      <c r="D249" t="s">
        <v>27</v>
      </c>
      <c r="E249" t="s">
        <v>34</v>
      </c>
      <c r="F249" t="s">
        <v>39</v>
      </c>
      <c r="G249" t="s">
        <v>30</v>
      </c>
      <c r="H249" t="s">
        <v>23</v>
      </c>
      <c r="I249" s="2">
        <v>57302.67</v>
      </c>
      <c r="J249" s="2">
        <v>4138.97</v>
      </c>
      <c r="K249" s="2">
        <v>49</v>
      </c>
      <c r="L249">
        <v>10</v>
      </c>
      <c r="M249">
        <v>3.36</v>
      </c>
      <c r="N249">
        <v>4.1399999999999997</v>
      </c>
      <c r="O249">
        <v>1.38</v>
      </c>
      <c r="P249">
        <v>3.99</v>
      </c>
      <c r="Q249">
        <v>3.22</v>
      </c>
      <c r="R249" t="s">
        <v>24</v>
      </c>
    </row>
    <row r="250" spans="1:18" x14ac:dyDescent="0.3">
      <c r="A250" t="s">
        <v>406</v>
      </c>
      <c r="B250" t="s">
        <v>19</v>
      </c>
      <c r="C250" s="1">
        <v>42988</v>
      </c>
      <c r="D250" t="s">
        <v>27</v>
      </c>
      <c r="E250" t="s">
        <v>20</v>
      </c>
      <c r="F250" t="s">
        <v>50</v>
      </c>
      <c r="G250" t="s">
        <v>22</v>
      </c>
      <c r="H250" t="s">
        <v>37</v>
      </c>
      <c r="I250" s="2">
        <v>57160.58</v>
      </c>
      <c r="J250" s="2">
        <v>3775.6</v>
      </c>
      <c r="K250" s="2">
        <v>92.21</v>
      </c>
      <c r="L250">
        <v>6</v>
      </c>
      <c r="M250">
        <v>2.2400000000000002</v>
      </c>
      <c r="N250">
        <v>3.96</v>
      </c>
      <c r="O250">
        <v>4.09</v>
      </c>
      <c r="P250">
        <v>1.27</v>
      </c>
      <c r="Q250">
        <v>2.89</v>
      </c>
      <c r="R250" t="s">
        <v>24</v>
      </c>
    </row>
    <row r="251" spans="1:18" x14ac:dyDescent="0.3">
      <c r="A251" t="s">
        <v>355</v>
      </c>
      <c r="B251" t="s">
        <v>19</v>
      </c>
      <c r="C251" s="1">
        <v>43291</v>
      </c>
      <c r="D251" t="s">
        <v>27</v>
      </c>
      <c r="E251" t="s">
        <v>20</v>
      </c>
      <c r="F251" t="s">
        <v>50</v>
      </c>
      <c r="G251" t="s">
        <v>30</v>
      </c>
      <c r="H251" t="s">
        <v>31</v>
      </c>
      <c r="I251" s="2">
        <v>57086.080000000002</v>
      </c>
      <c r="J251" s="2">
        <v>3149.26</v>
      </c>
      <c r="K251" s="2">
        <v>106.76</v>
      </c>
      <c r="L251">
        <v>5</v>
      </c>
      <c r="M251">
        <v>4.79</v>
      </c>
      <c r="N251">
        <v>1.62</v>
      </c>
      <c r="O251">
        <v>1.56</v>
      </c>
      <c r="P251">
        <v>3.19</v>
      </c>
      <c r="Q251">
        <v>2.79</v>
      </c>
      <c r="R251" t="s">
        <v>24</v>
      </c>
    </row>
    <row r="252" spans="1:18" x14ac:dyDescent="0.3">
      <c r="A252" t="s">
        <v>417</v>
      </c>
      <c r="B252" t="s">
        <v>26</v>
      </c>
      <c r="C252" s="1">
        <v>44707</v>
      </c>
      <c r="D252" t="s">
        <v>27</v>
      </c>
      <c r="E252" t="s">
        <v>20</v>
      </c>
      <c r="F252" t="s">
        <v>35</v>
      </c>
      <c r="G252" t="s">
        <v>22</v>
      </c>
      <c r="H252" t="s">
        <v>37</v>
      </c>
      <c r="I252" s="2">
        <v>56983.37</v>
      </c>
      <c r="J252" s="2">
        <v>12897.87</v>
      </c>
      <c r="K252" s="2">
        <v>149.34</v>
      </c>
      <c r="L252">
        <v>10</v>
      </c>
      <c r="M252">
        <v>1.94</v>
      </c>
      <c r="N252">
        <v>1.07</v>
      </c>
      <c r="O252">
        <v>4.75</v>
      </c>
      <c r="P252">
        <v>1.0900000000000001</v>
      </c>
      <c r="Q252">
        <v>2.21</v>
      </c>
      <c r="R252" t="s">
        <v>24</v>
      </c>
    </row>
    <row r="253" spans="1:18" x14ac:dyDescent="0.3">
      <c r="A253" t="s">
        <v>117</v>
      </c>
      <c r="B253" t="s">
        <v>19</v>
      </c>
      <c r="C253" s="1">
        <v>44566</v>
      </c>
      <c r="D253" t="s">
        <v>27</v>
      </c>
      <c r="E253" t="s">
        <v>28</v>
      </c>
      <c r="F253" t="s">
        <v>47</v>
      </c>
      <c r="G253" t="s">
        <v>30</v>
      </c>
      <c r="H253" t="s">
        <v>37</v>
      </c>
      <c r="I253" s="2">
        <v>56901.75</v>
      </c>
      <c r="J253" s="2">
        <v>6458.45</v>
      </c>
      <c r="K253" s="2">
        <v>49.63</v>
      </c>
      <c r="L253">
        <v>11</v>
      </c>
      <c r="M253">
        <v>2.17</v>
      </c>
      <c r="N253">
        <v>1.6</v>
      </c>
      <c r="O253">
        <v>1.94</v>
      </c>
      <c r="P253">
        <v>2.42</v>
      </c>
      <c r="Q253">
        <v>2.0299999999999998</v>
      </c>
      <c r="R253" t="s">
        <v>24</v>
      </c>
    </row>
    <row r="254" spans="1:18" x14ac:dyDescent="0.3">
      <c r="A254" t="s">
        <v>187</v>
      </c>
      <c r="B254" t="s">
        <v>26</v>
      </c>
      <c r="C254" s="1">
        <v>44779</v>
      </c>
      <c r="D254" t="s">
        <v>27</v>
      </c>
      <c r="E254" t="s">
        <v>34</v>
      </c>
      <c r="F254" t="s">
        <v>39</v>
      </c>
      <c r="G254" t="s">
        <v>30</v>
      </c>
      <c r="H254" t="s">
        <v>31</v>
      </c>
      <c r="I254" s="2">
        <v>56893.25</v>
      </c>
      <c r="J254" s="2">
        <v>2864.23</v>
      </c>
      <c r="K254" s="2">
        <v>8.0399999999999991</v>
      </c>
      <c r="L254">
        <v>14</v>
      </c>
      <c r="M254">
        <v>4.99</v>
      </c>
      <c r="N254">
        <v>1.7</v>
      </c>
      <c r="O254">
        <v>1.96</v>
      </c>
      <c r="P254">
        <v>2.75</v>
      </c>
      <c r="Q254">
        <v>2.85</v>
      </c>
      <c r="R254" t="s">
        <v>24</v>
      </c>
    </row>
    <row r="255" spans="1:18" x14ac:dyDescent="0.3">
      <c r="A255" t="s">
        <v>40</v>
      </c>
      <c r="B255" t="s">
        <v>19</v>
      </c>
      <c r="C255" s="1">
        <v>43627</v>
      </c>
      <c r="D255" t="s">
        <v>27</v>
      </c>
      <c r="E255" t="s">
        <v>34</v>
      </c>
      <c r="F255" t="s">
        <v>39</v>
      </c>
      <c r="G255" t="s">
        <v>22</v>
      </c>
      <c r="H255" t="s">
        <v>23</v>
      </c>
      <c r="I255" s="2">
        <v>56691.86</v>
      </c>
      <c r="J255" s="2">
        <v>1888.44</v>
      </c>
      <c r="K255" s="2">
        <v>18.39</v>
      </c>
      <c r="L255">
        <v>5</v>
      </c>
      <c r="M255">
        <v>1.1299999999999999</v>
      </c>
      <c r="N255">
        <v>4.93</v>
      </c>
      <c r="O255">
        <v>2.04</v>
      </c>
      <c r="P255">
        <v>1.28</v>
      </c>
      <c r="Q255">
        <v>2.34</v>
      </c>
      <c r="R255" t="s">
        <v>24</v>
      </c>
    </row>
    <row r="256" spans="1:18" x14ac:dyDescent="0.3">
      <c r="A256" t="s">
        <v>94</v>
      </c>
      <c r="B256" t="s">
        <v>26</v>
      </c>
      <c r="C256" s="1">
        <v>42010</v>
      </c>
      <c r="D256" t="s">
        <v>27</v>
      </c>
      <c r="E256" t="s">
        <v>34</v>
      </c>
      <c r="F256" t="s">
        <v>61</v>
      </c>
      <c r="G256" t="s">
        <v>22</v>
      </c>
      <c r="H256" t="s">
        <v>23</v>
      </c>
      <c r="I256" s="2">
        <v>56643.83</v>
      </c>
      <c r="J256" s="2">
        <v>7373.89</v>
      </c>
      <c r="K256" s="2">
        <v>2.5499999999999998</v>
      </c>
      <c r="L256">
        <v>15</v>
      </c>
      <c r="M256">
        <v>2.56</v>
      </c>
      <c r="N256">
        <v>4.97</v>
      </c>
      <c r="O256">
        <v>4.38</v>
      </c>
      <c r="P256">
        <v>4.92</v>
      </c>
      <c r="Q256">
        <v>4.21</v>
      </c>
      <c r="R256" t="s">
        <v>52</v>
      </c>
    </row>
    <row r="257" spans="1:18" x14ac:dyDescent="0.3">
      <c r="A257" t="s">
        <v>349</v>
      </c>
      <c r="B257" t="s">
        <v>19</v>
      </c>
      <c r="C257" s="1">
        <v>43837</v>
      </c>
      <c r="D257" t="s">
        <v>27</v>
      </c>
      <c r="E257" t="s">
        <v>20</v>
      </c>
      <c r="F257" t="s">
        <v>29</v>
      </c>
      <c r="G257" t="s">
        <v>30</v>
      </c>
      <c r="H257" t="s">
        <v>37</v>
      </c>
      <c r="I257" s="2">
        <v>56293.39</v>
      </c>
      <c r="J257" s="2">
        <v>7217.4</v>
      </c>
      <c r="K257" s="2">
        <v>34.76</v>
      </c>
      <c r="L257">
        <v>9</v>
      </c>
      <c r="M257">
        <v>3.78</v>
      </c>
      <c r="N257">
        <v>2.96</v>
      </c>
      <c r="O257">
        <v>2.78</v>
      </c>
      <c r="P257">
        <v>1.98</v>
      </c>
      <c r="Q257">
        <v>2.88</v>
      </c>
      <c r="R257" t="s">
        <v>24</v>
      </c>
    </row>
    <row r="258" spans="1:18" x14ac:dyDescent="0.3">
      <c r="A258" t="s">
        <v>43</v>
      </c>
      <c r="B258" t="s">
        <v>19</v>
      </c>
      <c r="C258" s="1">
        <v>42181</v>
      </c>
      <c r="D258" t="s">
        <v>27</v>
      </c>
      <c r="E258" t="s">
        <v>34</v>
      </c>
      <c r="F258" t="s">
        <v>35</v>
      </c>
      <c r="G258" t="s">
        <v>22</v>
      </c>
      <c r="H258" t="s">
        <v>44</v>
      </c>
      <c r="I258" s="2">
        <v>56283.4</v>
      </c>
      <c r="J258" s="2">
        <v>13459.42</v>
      </c>
      <c r="K258" s="2">
        <v>48.64</v>
      </c>
      <c r="L258">
        <v>10</v>
      </c>
      <c r="M258">
        <v>4.38</v>
      </c>
      <c r="N258">
        <v>1.97</v>
      </c>
      <c r="O258">
        <v>3.93</v>
      </c>
      <c r="P258">
        <v>1.47</v>
      </c>
      <c r="Q258">
        <v>2.94</v>
      </c>
      <c r="R258" t="s">
        <v>24</v>
      </c>
    </row>
    <row r="259" spans="1:18" x14ac:dyDescent="0.3">
      <c r="A259" t="s">
        <v>401</v>
      </c>
      <c r="B259" t="s">
        <v>26</v>
      </c>
      <c r="C259" s="1">
        <v>45252</v>
      </c>
      <c r="D259" t="s">
        <v>27</v>
      </c>
      <c r="E259" t="s">
        <v>28</v>
      </c>
      <c r="F259" t="s">
        <v>61</v>
      </c>
      <c r="G259" t="s">
        <v>30</v>
      </c>
      <c r="H259" t="s">
        <v>31</v>
      </c>
      <c r="I259" s="2">
        <v>56210.7</v>
      </c>
      <c r="J259" s="2">
        <v>1863.34</v>
      </c>
      <c r="K259" s="2">
        <v>36.65</v>
      </c>
      <c r="L259">
        <v>9</v>
      </c>
      <c r="M259">
        <v>2.54</v>
      </c>
      <c r="N259">
        <v>1.1499999999999999</v>
      </c>
      <c r="O259">
        <v>3.5</v>
      </c>
      <c r="P259">
        <v>4.33</v>
      </c>
      <c r="Q259">
        <v>2.88</v>
      </c>
      <c r="R259" t="s">
        <v>24</v>
      </c>
    </row>
    <row r="260" spans="1:18" x14ac:dyDescent="0.3">
      <c r="A260" t="s">
        <v>431</v>
      </c>
      <c r="B260" t="s">
        <v>19</v>
      </c>
      <c r="C260" s="1">
        <v>45063</v>
      </c>
      <c r="D260" t="s">
        <v>27</v>
      </c>
      <c r="E260" t="s">
        <v>28</v>
      </c>
      <c r="F260" t="s">
        <v>50</v>
      </c>
      <c r="G260" t="s">
        <v>22</v>
      </c>
      <c r="H260" t="s">
        <v>37</v>
      </c>
      <c r="I260" s="2">
        <v>56063.17</v>
      </c>
      <c r="J260" s="2">
        <v>4961.71</v>
      </c>
      <c r="K260" s="2">
        <v>65.209999999999994</v>
      </c>
      <c r="L260">
        <v>1</v>
      </c>
      <c r="M260">
        <v>2.79</v>
      </c>
      <c r="N260">
        <v>4.5199999999999996</v>
      </c>
      <c r="O260">
        <v>2.0699999999999998</v>
      </c>
      <c r="P260">
        <v>1.9</v>
      </c>
      <c r="Q260">
        <v>2.82</v>
      </c>
      <c r="R260" t="s">
        <v>24</v>
      </c>
    </row>
    <row r="261" spans="1:18" x14ac:dyDescent="0.3">
      <c r="A261" t="s">
        <v>393</v>
      </c>
      <c r="B261" t="s">
        <v>19</v>
      </c>
      <c r="C261" s="1">
        <v>44040</v>
      </c>
      <c r="D261" t="s">
        <v>27</v>
      </c>
      <c r="E261" t="s">
        <v>20</v>
      </c>
      <c r="F261" t="s">
        <v>35</v>
      </c>
      <c r="G261" t="s">
        <v>30</v>
      </c>
      <c r="H261" t="s">
        <v>23</v>
      </c>
      <c r="I261" s="2">
        <v>55954.13</v>
      </c>
      <c r="J261" s="2">
        <v>6712.78</v>
      </c>
      <c r="K261" s="2">
        <v>22</v>
      </c>
      <c r="L261">
        <v>3</v>
      </c>
      <c r="M261">
        <v>3.09</v>
      </c>
      <c r="N261">
        <v>3.52</v>
      </c>
      <c r="O261">
        <v>3.85</v>
      </c>
      <c r="P261">
        <v>3.94</v>
      </c>
      <c r="Q261">
        <v>3.6</v>
      </c>
      <c r="R261" t="s">
        <v>24</v>
      </c>
    </row>
    <row r="262" spans="1:18" x14ac:dyDescent="0.3">
      <c r="A262" t="s">
        <v>471</v>
      </c>
      <c r="B262" t="s">
        <v>19</v>
      </c>
      <c r="C262" s="1">
        <v>42430</v>
      </c>
      <c r="D262" t="s">
        <v>27</v>
      </c>
      <c r="E262" t="s">
        <v>34</v>
      </c>
      <c r="F262" t="s">
        <v>50</v>
      </c>
      <c r="G262" t="s">
        <v>22</v>
      </c>
      <c r="H262" t="s">
        <v>23</v>
      </c>
      <c r="I262" s="2">
        <v>55903.14</v>
      </c>
      <c r="J262" s="2">
        <v>10875.82</v>
      </c>
      <c r="K262" s="2">
        <v>97.51</v>
      </c>
      <c r="L262">
        <v>15</v>
      </c>
      <c r="M262">
        <v>3.91</v>
      </c>
      <c r="N262">
        <v>2.62</v>
      </c>
      <c r="O262">
        <v>4.42</v>
      </c>
      <c r="P262">
        <v>1.1000000000000001</v>
      </c>
      <c r="Q262">
        <v>3.01</v>
      </c>
      <c r="R262" t="s">
        <v>24</v>
      </c>
    </row>
    <row r="263" spans="1:18" x14ac:dyDescent="0.3">
      <c r="A263" t="s">
        <v>276</v>
      </c>
      <c r="B263" t="s">
        <v>19</v>
      </c>
      <c r="C263" s="1">
        <v>44611</v>
      </c>
      <c r="D263" t="s">
        <v>27</v>
      </c>
      <c r="E263" t="s">
        <v>20</v>
      </c>
      <c r="F263" t="s">
        <v>29</v>
      </c>
      <c r="G263" t="s">
        <v>42</v>
      </c>
      <c r="H263" t="s">
        <v>23</v>
      </c>
      <c r="I263" s="2">
        <v>55856.88</v>
      </c>
      <c r="J263" s="2">
        <v>6526.99</v>
      </c>
      <c r="K263" s="2">
        <v>180.21</v>
      </c>
      <c r="L263">
        <v>12</v>
      </c>
      <c r="M263">
        <v>4.0599999999999996</v>
      </c>
      <c r="N263">
        <v>1.06</v>
      </c>
      <c r="O263">
        <v>4.47</v>
      </c>
      <c r="P263">
        <v>1.75</v>
      </c>
      <c r="Q263">
        <v>2.83</v>
      </c>
      <c r="R263" t="s">
        <v>24</v>
      </c>
    </row>
    <row r="264" spans="1:18" x14ac:dyDescent="0.3">
      <c r="A264" t="s">
        <v>482</v>
      </c>
      <c r="B264" t="s">
        <v>19</v>
      </c>
      <c r="C264" s="1">
        <v>43508</v>
      </c>
      <c r="D264" t="s">
        <v>27</v>
      </c>
      <c r="E264" t="s">
        <v>28</v>
      </c>
      <c r="F264" t="s">
        <v>35</v>
      </c>
      <c r="G264" t="s">
        <v>30</v>
      </c>
      <c r="H264" t="s">
        <v>44</v>
      </c>
      <c r="I264" s="2">
        <v>55495.05</v>
      </c>
      <c r="J264" s="2">
        <v>4010.94</v>
      </c>
      <c r="K264" s="2">
        <v>5.76</v>
      </c>
      <c r="L264">
        <v>4</v>
      </c>
      <c r="M264">
        <v>1.91</v>
      </c>
      <c r="N264">
        <v>3.24</v>
      </c>
      <c r="O264">
        <v>3.16</v>
      </c>
      <c r="P264">
        <v>1.51</v>
      </c>
      <c r="Q264">
        <v>2.46</v>
      </c>
      <c r="R264" t="s">
        <v>24</v>
      </c>
    </row>
    <row r="265" spans="1:18" x14ac:dyDescent="0.3">
      <c r="A265" t="s">
        <v>395</v>
      </c>
      <c r="B265" t="s">
        <v>26</v>
      </c>
      <c r="C265" s="1">
        <v>42747</v>
      </c>
      <c r="D265" t="s">
        <v>27</v>
      </c>
      <c r="E265" t="s">
        <v>34</v>
      </c>
      <c r="F265" t="s">
        <v>29</v>
      </c>
      <c r="G265" t="s">
        <v>42</v>
      </c>
      <c r="H265" t="s">
        <v>23</v>
      </c>
      <c r="I265" s="2">
        <v>55410.23</v>
      </c>
      <c r="J265" s="2">
        <v>6095.63</v>
      </c>
      <c r="K265" s="2">
        <v>17.329999999999998</v>
      </c>
      <c r="L265">
        <v>5</v>
      </c>
      <c r="M265">
        <v>4.41</v>
      </c>
      <c r="N265">
        <v>2.72</v>
      </c>
      <c r="O265">
        <v>3.85</v>
      </c>
      <c r="P265">
        <v>3.82</v>
      </c>
      <c r="Q265">
        <v>3.7</v>
      </c>
      <c r="R265" t="s">
        <v>24</v>
      </c>
    </row>
    <row r="266" spans="1:18" x14ac:dyDescent="0.3">
      <c r="A266" t="s">
        <v>350</v>
      </c>
      <c r="B266" t="s">
        <v>26</v>
      </c>
      <c r="C266" s="1">
        <v>43347</v>
      </c>
      <c r="D266" t="s">
        <v>27</v>
      </c>
      <c r="E266" t="s">
        <v>28</v>
      </c>
      <c r="F266" t="s">
        <v>39</v>
      </c>
      <c r="G266" t="s">
        <v>30</v>
      </c>
      <c r="H266" t="s">
        <v>23</v>
      </c>
      <c r="I266" s="2">
        <v>55009.1</v>
      </c>
      <c r="J266" s="2">
        <v>3879.44</v>
      </c>
      <c r="K266" s="2">
        <v>59.87</v>
      </c>
      <c r="L266">
        <v>1</v>
      </c>
      <c r="M266">
        <v>2.2999999999999998</v>
      </c>
      <c r="N266">
        <v>3.71</v>
      </c>
      <c r="O266">
        <v>2.84</v>
      </c>
      <c r="P266">
        <v>2</v>
      </c>
      <c r="Q266">
        <v>2.71</v>
      </c>
      <c r="R266" t="s">
        <v>24</v>
      </c>
    </row>
    <row r="267" spans="1:18" x14ac:dyDescent="0.3">
      <c r="A267" t="s">
        <v>57</v>
      </c>
      <c r="B267" t="s">
        <v>19</v>
      </c>
      <c r="C267" s="1">
        <v>45089</v>
      </c>
      <c r="D267" t="s">
        <v>27</v>
      </c>
      <c r="E267" t="s">
        <v>20</v>
      </c>
      <c r="F267" t="s">
        <v>35</v>
      </c>
      <c r="G267" t="s">
        <v>42</v>
      </c>
      <c r="H267" t="s">
        <v>44</v>
      </c>
      <c r="I267" s="2">
        <v>54448.52</v>
      </c>
      <c r="J267" s="2">
        <v>6685.1</v>
      </c>
      <c r="K267" s="2">
        <v>176.99</v>
      </c>
      <c r="L267">
        <v>0</v>
      </c>
      <c r="M267">
        <v>4.54</v>
      </c>
      <c r="N267">
        <v>2.98</v>
      </c>
      <c r="O267">
        <v>2.25</v>
      </c>
      <c r="P267">
        <v>2.87</v>
      </c>
      <c r="Q267">
        <v>3.16</v>
      </c>
      <c r="R267" t="s">
        <v>24</v>
      </c>
    </row>
    <row r="268" spans="1:18" x14ac:dyDescent="0.3">
      <c r="A268" t="s">
        <v>535</v>
      </c>
      <c r="B268" t="s">
        <v>19</v>
      </c>
      <c r="C268" s="1">
        <v>44146</v>
      </c>
      <c r="D268" t="s">
        <v>27</v>
      </c>
      <c r="E268" t="s">
        <v>20</v>
      </c>
      <c r="F268" t="s">
        <v>50</v>
      </c>
      <c r="G268" t="s">
        <v>42</v>
      </c>
      <c r="H268" t="s">
        <v>44</v>
      </c>
      <c r="I268" s="2">
        <v>54395.08</v>
      </c>
      <c r="J268" s="2">
        <v>2369.2800000000002</v>
      </c>
      <c r="K268" s="2">
        <v>82.29</v>
      </c>
      <c r="L268">
        <v>11</v>
      </c>
      <c r="M268">
        <v>3.56</v>
      </c>
      <c r="N268">
        <v>2.69</v>
      </c>
      <c r="O268">
        <v>2.67</v>
      </c>
      <c r="P268">
        <v>1.83</v>
      </c>
      <c r="Q268">
        <v>2.69</v>
      </c>
      <c r="R268" t="s">
        <v>24</v>
      </c>
    </row>
    <row r="269" spans="1:18" x14ac:dyDescent="0.3">
      <c r="A269" t="s">
        <v>238</v>
      </c>
      <c r="B269" t="s">
        <v>26</v>
      </c>
      <c r="C269" s="1">
        <v>45365</v>
      </c>
      <c r="D269" t="s">
        <v>27</v>
      </c>
      <c r="E269" t="s">
        <v>34</v>
      </c>
      <c r="F269" t="s">
        <v>47</v>
      </c>
      <c r="G269" t="s">
        <v>42</v>
      </c>
      <c r="H269" t="s">
        <v>37</v>
      </c>
      <c r="I269" s="2">
        <v>54369.919999999998</v>
      </c>
      <c r="J269" s="2">
        <v>2226.04</v>
      </c>
      <c r="K269" s="2">
        <v>91.61</v>
      </c>
      <c r="L269">
        <v>13</v>
      </c>
      <c r="M269">
        <v>4.75</v>
      </c>
      <c r="N269">
        <v>4.3600000000000003</v>
      </c>
      <c r="O269">
        <v>2.2000000000000002</v>
      </c>
      <c r="P269">
        <v>2.88</v>
      </c>
      <c r="Q269">
        <v>3.55</v>
      </c>
      <c r="R269" t="s">
        <v>24</v>
      </c>
    </row>
    <row r="270" spans="1:18" x14ac:dyDescent="0.3">
      <c r="A270" t="s">
        <v>468</v>
      </c>
      <c r="B270" t="s">
        <v>26</v>
      </c>
      <c r="C270" s="1">
        <v>42624</v>
      </c>
      <c r="D270" t="s">
        <v>27</v>
      </c>
      <c r="E270" t="s">
        <v>20</v>
      </c>
      <c r="F270" t="s">
        <v>39</v>
      </c>
      <c r="G270" t="s">
        <v>30</v>
      </c>
      <c r="H270" t="s">
        <v>23</v>
      </c>
      <c r="I270" s="2">
        <v>54304.46</v>
      </c>
      <c r="J270" s="2">
        <v>3341.12</v>
      </c>
      <c r="K270" s="2">
        <v>178.26</v>
      </c>
      <c r="L270">
        <v>12</v>
      </c>
      <c r="M270">
        <v>4.78</v>
      </c>
      <c r="N270">
        <v>2.23</v>
      </c>
      <c r="O270">
        <v>3.15</v>
      </c>
      <c r="P270">
        <v>1.9</v>
      </c>
      <c r="Q270">
        <v>3.02</v>
      </c>
      <c r="R270" t="s">
        <v>24</v>
      </c>
    </row>
    <row r="271" spans="1:18" x14ac:dyDescent="0.3">
      <c r="A271" t="s">
        <v>180</v>
      </c>
      <c r="B271" t="s">
        <v>19</v>
      </c>
      <c r="C271" s="1">
        <v>44338</v>
      </c>
      <c r="D271" t="s">
        <v>27</v>
      </c>
      <c r="E271" t="s">
        <v>28</v>
      </c>
      <c r="F271" t="s">
        <v>50</v>
      </c>
      <c r="G271" t="s">
        <v>30</v>
      </c>
      <c r="H271" t="s">
        <v>56</v>
      </c>
      <c r="I271" s="2">
        <v>54268.25</v>
      </c>
      <c r="J271" s="2">
        <v>3045.8</v>
      </c>
      <c r="K271" s="2">
        <v>8.9</v>
      </c>
      <c r="L271">
        <v>4</v>
      </c>
      <c r="M271">
        <v>2.2599999999999998</v>
      </c>
      <c r="N271">
        <v>3.34</v>
      </c>
      <c r="O271">
        <v>2.94</v>
      </c>
      <c r="P271">
        <v>4.82</v>
      </c>
      <c r="Q271">
        <v>3.34</v>
      </c>
      <c r="R271" t="s">
        <v>24</v>
      </c>
    </row>
    <row r="272" spans="1:18" x14ac:dyDescent="0.3">
      <c r="A272" t="s">
        <v>460</v>
      </c>
      <c r="B272" t="s">
        <v>19</v>
      </c>
      <c r="C272" s="1">
        <v>42433</v>
      </c>
      <c r="D272" t="s">
        <v>27</v>
      </c>
      <c r="E272" t="s">
        <v>34</v>
      </c>
      <c r="F272" t="s">
        <v>47</v>
      </c>
      <c r="G272" t="s">
        <v>30</v>
      </c>
      <c r="H272" t="s">
        <v>56</v>
      </c>
      <c r="I272" s="2">
        <v>54162.06</v>
      </c>
      <c r="J272" s="2">
        <v>6551.45</v>
      </c>
      <c r="K272" s="2">
        <v>71.400000000000006</v>
      </c>
      <c r="L272">
        <v>15</v>
      </c>
      <c r="M272">
        <v>2.71</v>
      </c>
      <c r="N272">
        <v>3.46</v>
      </c>
      <c r="O272">
        <v>1.07</v>
      </c>
      <c r="P272">
        <v>1.1299999999999999</v>
      </c>
      <c r="Q272">
        <v>2.09</v>
      </c>
      <c r="R272" t="s">
        <v>24</v>
      </c>
    </row>
    <row r="273" spans="1:18" x14ac:dyDescent="0.3">
      <c r="A273" t="s">
        <v>526</v>
      </c>
      <c r="B273" t="s">
        <v>19</v>
      </c>
      <c r="C273" s="1">
        <v>44701</v>
      </c>
      <c r="D273" t="s">
        <v>27</v>
      </c>
      <c r="E273" t="s">
        <v>28</v>
      </c>
      <c r="F273" t="s">
        <v>61</v>
      </c>
      <c r="G273" t="s">
        <v>42</v>
      </c>
      <c r="H273" t="s">
        <v>23</v>
      </c>
      <c r="I273" s="2">
        <v>53848.54</v>
      </c>
      <c r="J273" s="2">
        <v>4894.28</v>
      </c>
      <c r="K273" s="2">
        <v>16.670000000000002</v>
      </c>
      <c r="L273">
        <v>10</v>
      </c>
      <c r="M273">
        <v>1.63</v>
      </c>
      <c r="N273">
        <v>2.92</v>
      </c>
      <c r="O273">
        <v>1.68</v>
      </c>
      <c r="P273">
        <v>2.46</v>
      </c>
      <c r="Q273">
        <v>2.17</v>
      </c>
      <c r="R273" t="s">
        <v>24</v>
      </c>
    </row>
    <row r="274" spans="1:18" x14ac:dyDescent="0.3">
      <c r="A274" t="s">
        <v>206</v>
      </c>
      <c r="B274" t="s">
        <v>19</v>
      </c>
      <c r="C274" s="1">
        <v>45532</v>
      </c>
      <c r="D274" t="s">
        <v>27</v>
      </c>
      <c r="E274" t="s">
        <v>28</v>
      </c>
      <c r="F274" t="s">
        <v>29</v>
      </c>
      <c r="G274" t="s">
        <v>30</v>
      </c>
      <c r="H274" t="s">
        <v>44</v>
      </c>
      <c r="I274" s="2">
        <v>53806.22</v>
      </c>
      <c r="J274" s="2">
        <v>3106.39</v>
      </c>
      <c r="K274" s="2">
        <v>35.57</v>
      </c>
      <c r="L274">
        <v>2</v>
      </c>
      <c r="M274">
        <v>1.03</v>
      </c>
      <c r="N274">
        <v>3.43</v>
      </c>
      <c r="O274">
        <v>4.8899999999999997</v>
      </c>
      <c r="P274">
        <v>4.8099999999999996</v>
      </c>
      <c r="Q274">
        <v>3.54</v>
      </c>
      <c r="R274" t="s">
        <v>24</v>
      </c>
    </row>
    <row r="275" spans="1:18" x14ac:dyDescent="0.3">
      <c r="A275" t="s">
        <v>159</v>
      </c>
      <c r="B275" t="s">
        <v>26</v>
      </c>
      <c r="C275" s="1">
        <v>41901</v>
      </c>
      <c r="D275" t="s">
        <v>27</v>
      </c>
      <c r="E275" t="s">
        <v>34</v>
      </c>
      <c r="F275" t="s">
        <v>50</v>
      </c>
      <c r="G275" t="s">
        <v>30</v>
      </c>
      <c r="H275" t="s">
        <v>31</v>
      </c>
      <c r="I275" s="2">
        <v>53519.83</v>
      </c>
      <c r="J275" s="2">
        <v>6851.25</v>
      </c>
      <c r="K275" s="2">
        <v>81.45</v>
      </c>
      <c r="L275">
        <v>9</v>
      </c>
      <c r="M275">
        <v>1.56</v>
      </c>
      <c r="N275">
        <v>4.25</v>
      </c>
      <c r="O275">
        <v>1.55</v>
      </c>
      <c r="P275">
        <v>4.46</v>
      </c>
      <c r="Q275">
        <v>2.96</v>
      </c>
      <c r="R275" t="s">
        <v>24</v>
      </c>
    </row>
    <row r="276" spans="1:18" x14ac:dyDescent="0.3">
      <c r="A276" t="s">
        <v>125</v>
      </c>
      <c r="B276" t="s">
        <v>26</v>
      </c>
      <c r="C276" s="1">
        <v>43520</v>
      </c>
      <c r="D276" t="s">
        <v>27</v>
      </c>
      <c r="E276" t="s">
        <v>20</v>
      </c>
      <c r="F276" t="s">
        <v>29</v>
      </c>
      <c r="G276" t="s">
        <v>42</v>
      </c>
      <c r="H276" t="s">
        <v>31</v>
      </c>
      <c r="I276" s="2">
        <v>53498.65</v>
      </c>
      <c r="J276" s="2">
        <v>9644.6299999999992</v>
      </c>
      <c r="K276" s="2">
        <v>184.74</v>
      </c>
      <c r="L276">
        <v>12</v>
      </c>
      <c r="M276">
        <v>2.44</v>
      </c>
      <c r="N276">
        <v>4.8</v>
      </c>
      <c r="O276">
        <v>3.25</v>
      </c>
      <c r="P276">
        <v>2.65</v>
      </c>
      <c r="Q276">
        <v>3.29</v>
      </c>
      <c r="R276" t="s">
        <v>24</v>
      </c>
    </row>
    <row r="277" spans="1:18" x14ac:dyDescent="0.3">
      <c r="A277" t="s">
        <v>253</v>
      </c>
      <c r="B277" t="s">
        <v>26</v>
      </c>
      <c r="C277" s="1">
        <v>41999</v>
      </c>
      <c r="D277" t="s">
        <v>27</v>
      </c>
      <c r="E277" t="s">
        <v>34</v>
      </c>
      <c r="F277" t="s">
        <v>39</v>
      </c>
      <c r="G277" t="s">
        <v>22</v>
      </c>
      <c r="H277" t="s">
        <v>23</v>
      </c>
      <c r="I277" s="2">
        <v>53310.2</v>
      </c>
      <c r="J277" s="2">
        <v>5641.66</v>
      </c>
      <c r="K277" s="2">
        <v>22.95</v>
      </c>
      <c r="L277">
        <v>11</v>
      </c>
      <c r="M277">
        <v>1.75</v>
      </c>
      <c r="N277">
        <v>3.56</v>
      </c>
      <c r="O277">
        <v>1.03</v>
      </c>
      <c r="P277">
        <v>2.68</v>
      </c>
      <c r="Q277">
        <v>2.2599999999999998</v>
      </c>
      <c r="R277" t="s">
        <v>24</v>
      </c>
    </row>
    <row r="278" spans="1:18" x14ac:dyDescent="0.3">
      <c r="A278" t="s">
        <v>92</v>
      </c>
      <c r="B278" t="s">
        <v>19</v>
      </c>
      <c r="C278" s="1">
        <v>44130</v>
      </c>
      <c r="D278" t="s">
        <v>27</v>
      </c>
      <c r="E278" t="s">
        <v>28</v>
      </c>
      <c r="F278" t="s">
        <v>39</v>
      </c>
      <c r="G278" t="s">
        <v>30</v>
      </c>
      <c r="H278" t="s">
        <v>31</v>
      </c>
      <c r="I278" s="2">
        <v>53295.56</v>
      </c>
      <c r="J278" s="2">
        <v>5449.85</v>
      </c>
      <c r="K278" s="2">
        <v>78.819999999999993</v>
      </c>
      <c r="L278">
        <v>9</v>
      </c>
      <c r="M278">
        <v>2.77</v>
      </c>
      <c r="N278">
        <v>3.27</v>
      </c>
      <c r="O278">
        <v>1.55</v>
      </c>
      <c r="P278">
        <v>1.49</v>
      </c>
      <c r="Q278">
        <v>2.27</v>
      </c>
      <c r="R278" t="s">
        <v>24</v>
      </c>
    </row>
    <row r="279" spans="1:18" x14ac:dyDescent="0.3">
      <c r="A279" t="s">
        <v>346</v>
      </c>
      <c r="B279" t="s">
        <v>26</v>
      </c>
      <c r="C279" s="1">
        <v>42042</v>
      </c>
      <c r="D279" t="s">
        <v>27</v>
      </c>
      <c r="E279" t="s">
        <v>28</v>
      </c>
      <c r="F279" t="s">
        <v>35</v>
      </c>
      <c r="G279" t="s">
        <v>30</v>
      </c>
      <c r="H279" t="s">
        <v>44</v>
      </c>
      <c r="I279" s="2">
        <v>53239.35</v>
      </c>
      <c r="J279" s="2">
        <v>12102.96</v>
      </c>
      <c r="K279" s="2">
        <v>57.62</v>
      </c>
      <c r="L279">
        <v>9</v>
      </c>
      <c r="M279">
        <v>1.43</v>
      </c>
      <c r="N279">
        <v>3.77</v>
      </c>
      <c r="O279">
        <v>1.61</v>
      </c>
      <c r="P279">
        <v>2.83</v>
      </c>
      <c r="Q279">
        <v>2.41</v>
      </c>
      <c r="R279" t="s">
        <v>24</v>
      </c>
    </row>
    <row r="280" spans="1:18" x14ac:dyDescent="0.3">
      <c r="A280" t="s">
        <v>96</v>
      </c>
      <c r="B280" t="s">
        <v>19</v>
      </c>
      <c r="C280" s="1">
        <v>43936</v>
      </c>
      <c r="D280" t="s">
        <v>27</v>
      </c>
      <c r="E280" t="s">
        <v>20</v>
      </c>
      <c r="F280" t="s">
        <v>39</v>
      </c>
      <c r="G280" t="s">
        <v>30</v>
      </c>
      <c r="H280" t="s">
        <v>23</v>
      </c>
      <c r="I280" s="2">
        <v>53192.3</v>
      </c>
      <c r="J280" s="2">
        <v>2304.7800000000002</v>
      </c>
      <c r="K280" s="2">
        <v>66.14</v>
      </c>
      <c r="L280">
        <v>13</v>
      </c>
      <c r="M280">
        <v>1.59</v>
      </c>
      <c r="N280">
        <v>4.7300000000000004</v>
      </c>
      <c r="O280">
        <v>1.59</v>
      </c>
      <c r="P280">
        <v>2.2599999999999998</v>
      </c>
      <c r="Q280">
        <v>2.54</v>
      </c>
      <c r="R280" t="s">
        <v>24</v>
      </c>
    </row>
    <row r="281" spans="1:18" x14ac:dyDescent="0.3">
      <c r="A281" t="s">
        <v>375</v>
      </c>
      <c r="B281" t="s">
        <v>19</v>
      </c>
      <c r="C281" s="1">
        <v>44723</v>
      </c>
      <c r="D281" t="s">
        <v>27</v>
      </c>
      <c r="E281" t="s">
        <v>34</v>
      </c>
      <c r="F281" t="s">
        <v>50</v>
      </c>
      <c r="G281" t="s">
        <v>42</v>
      </c>
      <c r="H281" t="s">
        <v>23</v>
      </c>
      <c r="I281" s="2">
        <v>53062.06</v>
      </c>
      <c r="J281" s="2">
        <v>5181</v>
      </c>
      <c r="K281" s="2">
        <v>56.62</v>
      </c>
      <c r="L281">
        <v>3</v>
      </c>
      <c r="M281">
        <v>2.06</v>
      </c>
      <c r="N281">
        <v>3.56</v>
      </c>
      <c r="O281">
        <v>4.13</v>
      </c>
      <c r="P281">
        <v>1.4</v>
      </c>
      <c r="Q281">
        <v>2.79</v>
      </c>
      <c r="R281" t="s">
        <v>24</v>
      </c>
    </row>
    <row r="282" spans="1:18" x14ac:dyDescent="0.3">
      <c r="A282" t="s">
        <v>227</v>
      </c>
      <c r="B282" t="s">
        <v>19</v>
      </c>
      <c r="C282" s="1">
        <v>42614</v>
      </c>
      <c r="D282" t="s">
        <v>27</v>
      </c>
      <c r="E282" t="s">
        <v>28</v>
      </c>
      <c r="F282" t="s">
        <v>47</v>
      </c>
      <c r="G282" t="s">
        <v>42</v>
      </c>
      <c r="H282" t="s">
        <v>37</v>
      </c>
      <c r="I282" s="2">
        <v>53038.87</v>
      </c>
      <c r="J282" s="2">
        <v>4909.74</v>
      </c>
      <c r="K282" s="2">
        <v>74.03</v>
      </c>
      <c r="L282">
        <v>0</v>
      </c>
      <c r="M282">
        <v>2.67</v>
      </c>
      <c r="N282">
        <v>1.58</v>
      </c>
      <c r="O282">
        <v>3.15</v>
      </c>
      <c r="P282">
        <v>3.01</v>
      </c>
      <c r="Q282">
        <v>2.6</v>
      </c>
      <c r="R282" t="s">
        <v>24</v>
      </c>
    </row>
    <row r="283" spans="1:18" x14ac:dyDescent="0.3">
      <c r="A283" t="s">
        <v>138</v>
      </c>
      <c r="B283" t="s">
        <v>19</v>
      </c>
      <c r="C283" s="1">
        <v>43342</v>
      </c>
      <c r="D283" t="s">
        <v>27</v>
      </c>
      <c r="E283" t="s">
        <v>34</v>
      </c>
      <c r="F283" t="s">
        <v>61</v>
      </c>
      <c r="G283" t="s">
        <v>42</v>
      </c>
      <c r="H283" t="s">
        <v>23</v>
      </c>
      <c r="I283" s="2">
        <v>52857.7</v>
      </c>
      <c r="J283" s="2">
        <v>2057.2399999999998</v>
      </c>
      <c r="K283" s="2">
        <v>38.770000000000003</v>
      </c>
      <c r="L283">
        <v>11</v>
      </c>
      <c r="M283">
        <v>1.39</v>
      </c>
      <c r="N283">
        <v>1.1000000000000001</v>
      </c>
      <c r="O283">
        <v>1.0900000000000001</v>
      </c>
      <c r="P283">
        <v>2.62</v>
      </c>
      <c r="Q283">
        <v>1.55</v>
      </c>
      <c r="R283" t="s">
        <v>24</v>
      </c>
    </row>
    <row r="284" spans="1:18" x14ac:dyDescent="0.3">
      <c r="A284" t="s">
        <v>483</v>
      </c>
      <c r="B284" t="s">
        <v>19</v>
      </c>
      <c r="C284" s="1">
        <v>43740</v>
      </c>
      <c r="D284" t="s">
        <v>27</v>
      </c>
      <c r="E284" t="s">
        <v>28</v>
      </c>
      <c r="F284" t="s">
        <v>61</v>
      </c>
      <c r="G284" t="s">
        <v>42</v>
      </c>
      <c r="H284" t="s">
        <v>31</v>
      </c>
      <c r="I284" s="2">
        <v>52818.66</v>
      </c>
      <c r="J284" s="2">
        <v>1372.21</v>
      </c>
      <c r="K284" s="2">
        <v>65.62</v>
      </c>
      <c r="L284">
        <v>9</v>
      </c>
      <c r="M284">
        <v>4.45</v>
      </c>
      <c r="N284">
        <v>4.51</v>
      </c>
      <c r="O284">
        <v>3.71</v>
      </c>
      <c r="P284">
        <v>4.75</v>
      </c>
      <c r="Q284">
        <v>4.3600000000000003</v>
      </c>
      <c r="R284" t="s">
        <v>24</v>
      </c>
    </row>
    <row r="285" spans="1:18" x14ac:dyDescent="0.3">
      <c r="A285" t="s">
        <v>476</v>
      </c>
      <c r="B285" t="s">
        <v>19</v>
      </c>
      <c r="C285" s="1">
        <v>43624</v>
      </c>
      <c r="D285" t="s">
        <v>27</v>
      </c>
      <c r="E285" t="s">
        <v>28</v>
      </c>
      <c r="F285" t="s">
        <v>50</v>
      </c>
      <c r="G285" t="s">
        <v>30</v>
      </c>
      <c r="H285" t="s">
        <v>56</v>
      </c>
      <c r="I285" s="2">
        <v>52809.9</v>
      </c>
      <c r="J285" s="2">
        <v>3967.34</v>
      </c>
      <c r="K285" s="2">
        <v>34.21</v>
      </c>
      <c r="L285">
        <v>6</v>
      </c>
      <c r="M285">
        <v>3.46</v>
      </c>
      <c r="N285">
        <v>2.2400000000000002</v>
      </c>
      <c r="O285">
        <v>3.35</v>
      </c>
      <c r="P285">
        <v>1.42</v>
      </c>
      <c r="Q285">
        <v>2.62</v>
      </c>
      <c r="R285" t="s">
        <v>24</v>
      </c>
    </row>
    <row r="286" spans="1:18" x14ac:dyDescent="0.3">
      <c r="A286" t="s">
        <v>137</v>
      </c>
      <c r="B286" t="s">
        <v>19</v>
      </c>
      <c r="C286" s="1">
        <v>45345</v>
      </c>
      <c r="D286" t="s">
        <v>27</v>
      </c>
      <c r="E286" t="s">
        <v>20</v>
      </c>
      <c r="F286" t="s">
        <v>50</v>
      </c>
      <c r="G286" t="s">
        <v>22</v>
      </c>
      <c r="H286" t="s">
        <v>56</v>
      </c>
      <c r="I286" s="2">
        <v>52516.15</v>
      </c>
      <c r="J286" s="2">
        <v>7747.33</v>
      </c>
      <c r="K286" s="2">
        <v>15.48</v>
      </c>
      <c r="L286">
        <v>1</v>
      </c>
      <c r="M286">
        <v>2.76</v>
      </c>
      <c r="N286">
        <v>3.42</v>
      </c>
      <c r="O286">
        <v>3.48</v>
      </c>
      <c r="P286">
        <v>2.02</v>
      </c>
      <c r="Q286">
        <v>2.92</v>
      </c>
      <c r="R286" t="s">
        <v>24</v>
      </c>
    </row>
    <row r="287" spans="1:18" x14ac:dyDescent="0.3">
      <c r="A287" t="s">
        <v>133</v>
      </c>
      <c r="B287" t="s">
        <v>19</v>
      </c>
      <c r="C287" s="1">
        <v>44272</v>
      </c>
      <c r="D287" t="s">
        <v>27</v>
      </c>
      <c r="E287" t="s">
        <v>34</v>
      </c>
      <c r="F287" t="s">
        <v>61</v>
      </c>
      <c r="G287" t="s">
        <v>30</v>
      </c>
      <c r="H287" t="s">
        <v>44</v>
      </c>
      <c r="I287" s="2">
        <v>52510.14</v>
      </c>
      <c r="J287" s="2">
        <v>2523.29</v>
      </c>
      <c r="K287" s="2">
        <v>25.92</v>
      </c>
      <c r="L287">
        <v>14</v>
      </c>
      <c r="M287">
        <v>4.99</v>
      </c>
      <c r="N287">
        <v>1.62</v>
      </c>
      <c r="O287">
        <v>4.5999999999999996</v>
      </c>
      <c r="P287">
        <v>3.21</v>
      </c>
      <c r="Q287">
        <v>3.61</v>
      </c>
      <c r="R287" t="s">
        <v>24</v>
      </c>
    </row>
    <row r="288" spans="1:18" x14ac:dyDescent="0.3">
      <c r="A288" t="s">
        <v>59</v>
      </c>
      <c r="B288" t="s">
        <v>19</v>
      </c>
      <c r="C288" s="1">
        <v>43950</v>
      </c>
      <c r="D288" t="s">
        <v>27</v>
      </c>
      <c r="E288" t="s">
        <v>20</v>
      </c>
      <c r="F288" t="s">
        <v>39</v>
      </c>
      <c r="G288" t="s">
        <v>22</v>
      </c>
      <c r="H288" t="s">
        <v>56</v>
      </c>
      <c r="I288" s="2">
        <v>52457.75</v>
      </c>
      <c r="J288" s="2">
        <v>1546.9</v>
      </c>
      <c r="K288" s="2">
        <v>195.7</v>
      </c>
      <c r="L288">
        <v>3</v>
      </c>
      <c r="M288">
        <v>2.9</v>
      </c>
      <c r="N288">
        <v>4.6900000000000004</v>
      </c>
      <c r="O288">
        <v>3.51</v>
      </c>
      <c r="P288">
        <v>1.0900000000000001</v>
      </c>
      <c r="Q288">
        <v>3.05</v>
      </c>
      <c r="R288" t="s">
        <v>24</v>
      </c>
    </row>
    <row r="289" spans="1:18" x14ac:dyDescent="0.3">
      <c r="A289" t="s">
        <v>209</v>
      </c>
      <c r="B289" t="s">
        <v>26</v>
      </c>
      <c r="C289" s="1">
        <v>43300</v>
      </c>
      <c r="D289" t="s">
        <v>27</v>
      </c>
      <c r="E289" t="s">
        <v>28</v>
      </c>
      <c r="F289" t="s">
        <v>61</v>
      </c>
      <c r="G289" t="s">
        <v>42</v>
      </c>
      <c r="H289" t="s">
        <v>31</v>
      </c>
      <c r="I289" s="2">
        <v>52348.88</v>
      </c>
      <c r="J289" s="2">
        <v>2920.1</v>
      </c>
      <c r="K289" s="2">
        <v>21.16</v>
      </c>
      <c r="L289">
        <v>0</v>
      </c>
      <c r="M289">
        <v>4.46</v>
      </c>
      <c r="N289">
        <v>4.45</v>
      </c>
      <c r="O289">
        <v>3.09</v>
      </c>
      <c r="P289">
        <v>4.1100000000000003</v>
      </c>
      <c r="Q289">
        <v>4.03</v>
      </c>
      <c r="R289" t="s">
        <v>24</v>
      </c>
    </row>
    <row r="290" spans="1:18" x14ac:dyDescent="0.3">
      <c r="A290" t="s">
        <v>210</v>
      </c>
      <c r="B290" t="s">
        <v>26</v>
      </c>
      <c r="C290" s="1">
        <v>44227</v>
      </c>
      <c r="D290" t="s">
        <v>27</v>
      </c>
      <c r="E290" t="s">
        <v>20</v>
      </c>
      <c r="F290" t="s">
        <v>29</v>
      </c>
      <c r="G290" t="s">
        <v>42</v>
      </c>
      <c r="H290" t="s">
        <v>31</v>
      </c>
      <c r="I290" s="2">
        <v>52336.62</v>
      </c>
      <c r="J290" s="2">
        <v>13385.41</v>
      </c>
      <c r="K290" s="2">
        <v>190.65</v>
      </c>
      <c r="L290">
        <v>0</v>
      </c>
      <c r="M290">
        <v>3.96</v>
      </c>
      <c r="N290">
        <v>2.29</v>
      </c>
      <c r="O290">
        <v>1.58</v>
      </c>
      <c r="P290">
        <v>3.31</v>
      </c>
      <c r="Q290">
        <v>2.79</v>
      </c>
      <c r="R290" t="s">
        <v>24</v>
      </c>
    </row>
    <row r="291" spans="1:18" x14ac:dyDescent="0.3">
      <c r="A291" t="s">
        <v>318</v>
      </c>
      <c r="B291" t="s">
        <v>26</v>
      </c>
      <c r="C291" s="1">
        <v>42910</v>
      </c>
      <c r="D291" t="s">
        <v>27</v>
      </c>
      <c r="E291" t="s">
        <v>28</v>
      </c>
      <c r="F291" t="s">
        <v>50</v>
      </c>
      <c r="G291" t="s">
        <v>30</v>
      </c>
      <c r="H291" t="s">
        <v>31</v>
      </c>
      <c r="I291" s="2">
        <v>52309.84</v>
      </c>
      <c r="J291" s="2">
        <v>9322.35</v>
      </c>
      <c r="K291" s="2">
        <v>66.88</v>
      </c>
      <c r="L291">
        <v>2</v>
      </c>
      <c r="M291">
        <v>1.51</v>
      </c>
      <c r="N291">
        <v>2.5299999999999998</v>
      </c>
      <c r="O291">
        <v>1.7</v>
      </c>
      <c r="P291">
        <v>1.88</v>
      </c>
      <c r="Q291">
        <v>1.91</v>
      </c>
      <c r="R291" t="s">
        <v>24</v>
      </c>
    </row>
    <row r="292" spans="1:18" x14ac:dyDescent="0.3">
      <c r="A292" t="s">
        <v>536</v>
      </c>
      <c r="B292" t="s">
        <v>19</v>
      </c>
      <c r="C292" s="1">
        <v>43330</v>
      </c>
      <c r="D292" t="s">
        <v>27</v>
      </c>
      <c r="E292" t="s">
        <v>28</v>
      </c>
      <c r="F292" t="s">
        <v>47</v>
      </c>
      <c r="G292" t="s">
        <v>42</v>
      </c>
      <c r="H292" t="s">
        <v>23</v>
      </c>
      <c r="I292" s="2">
        <v>52117.99</v>
      </c>
      <c r="J292" s="2">
        <v>7483.15</v>
      </c>
      <c r="K292" s="2">
        <v>59.23</v>
      </c>
      <c r="L292">
        <v>1</v>
      </c>
      <c r="M292">
        <v>2.2999999999999998</v>
      </c>
      <c r="N292">
        <v>4.1100000000000003</v>
      </c>
      <c r="O292">
        <v>4.6399999999999997</v>
      </c>
      <c r="P292">
        <v>2.2999999999999998</v>
      </c>
      <c r="Q292">
        <v>3.34</v>
      </c>
      <c r="R292" t="s">
        <v>24</v>
      </c>
    </row>
    <row r="293" spans="1:18" x14ac:dyDescent="0.3">
      <c r="A293" t="s">
        <v>170</v>
      </c>
      <c r="B293" t="s">
        <v>19</v>
      </c>
      <c r="C293" s="1">
        <v>44097</v>
      </c>
      <c r="D293" t="s">
        <v>27</v>
      </c>
      <c r="E293" t="s">
        <v>34</v>
      </c>
      <c r="F293" t="s">
        <v>61</v>
      </c>
      <c r="G293" t="s">
        <v>22</v>
      </c>
      <c r="H293" t="s">
        <v>44</v>
      </c>
      <c r="I293" s="2">
        <v>52053.82</v>
      </c>
      <c r="J293" s="2">
        <v>5262.49</v>
      </c>
      <c r="K293" s="2">
        <v>12.03</v>
      </c>
      <c r="L293">
        <v>3</v>
      </c>
      <c r="M293">
        <v>3.77</v>
      </c>
      <c r="N293">
        <v>2.9</v>
      </c>
      <c r="O293">
        <v>3.04</v>
      </c>
      <c r="P293">
        <v>2.79</v>
      </c>
      <c r="Q293">
        <v>3.12</v>
      </c>
      <c r="R293" t="s">
        <v>24</v>
      </c>
    </row>
    <row r="294" spans="1:18" x14ac:dyDescent="0.3">
      <c r="A294" t="s">
        <v>211</v>
      </c>
      <c r="B294" t="s">
        <v>33</v>
      </c>
      <c r="C294" s="1">
        <v>43574</v>
      </c>
      <c r="D294" t="s">
        <v>27</v>
      </c>
      <c r="E294" t="s">
        <v>34</v>
      </c>
      <c r="F294" t="s">
        <v>61</v>
      </c>
      <c r="G294" t="s">
        <v>30</v>
      </c>
      <c r="H294" t="s">
        <v>23</v>
      </c>
      <c r="I294" s="2">
        <v>51954.37</v>
      </c>
      <c r="J294" s="2">
        <v>4693.3100000000004</v>
      </c>
      <c r="K294" s="2">
        <v>53.57</v>
      </c>
      <c r="L294">
        <v>2</v>
      </c>
      <c r="M294">
        <v>1.32</v>
      </c>
      <c r="N294">
        <v>2.76</v>
      </c>
      <c r="O294">
        <v>4.1100000000000003</v>
      </c>
      <c r="P294">
        <v>3.17</v>
      </c>
      <c r="Q294">
        <v>2.84</v>
      </c>
      <c r="R294" t="s">
        <v>24</v>
      </c>
    </row>
    <row r="295" spans="1:18" x14ac:dyDescent="0.3">
      <c r="A295" t="s">
        <v>127</v>
      </c>
      <c r="B295" t="s">
        <v>26</v>
      </c>
      <c r="C295" s="1">
        <v>44881</v>
      </c>
      <c r="D295" t="s">
        <v>27</v>
      </c>
      <c r="E295" t="s">
        <v>20</v>
      </c>
      <c r="F295" t="s">
        <v>50</v>
      </c>
      <c r="G295" t="s">
        <v>30</v>
      </c>
      <c r="H295" t="s">
        <v>56</v>
      </c>
      <c r="I295" s="2">
        <v>51885.08</v>
      </c>
      <c r="J295" s="2">
        <v>3993.24</v>
      </c>
      <c r="K295" s="2">
        <v>101.78</v>
      </c>
      <c r="L295">
        <v>3</v>
      </c>
      <c r="M295">
        <v>4.83</v>
      </c>
      <c r="N295">
        <v>1.66</v>
      </c>
      <c r="O295">
        <v>4.6900000000000004</v>
      </c>
      <c r="P295">
        <v>4.71</v>
      </c>
      <c r="Q295">
        <v>3.97</v>
      </c>
      <c r="R295" t="s">
        <v>24</v>
      </c>
    </row>
    <row r="296" spans="1:18" x14ac:dyDescent="0.3">
      <c r="A296" t="s">
        <v>441</v>
      </c>
      <c r="B296" t="s">
        <v>19</v>
      </c>
      <c r="C296" s="1">
        <v>42771</v>
      </c>
      <c r="D296" t="s">
        <v>27</v>
      </c>
      <c r="E296" t="s">
        <v>28</v>
      </c>
      <c r="F296" t="s">
        <v>39</v>
      </c>
      <c r="G296" t="s">
        <v>30</v>
      </c>
      <c r="H296" t="s">
        <v>31</v>
      </c>
      <c r="I296" s="2">
        <v>51839.78</v>
      </c>
      <c r="J296" s="2">
        <v>45.43</v>
      </c>
      <c r="K296" s="2">
        <v>77.44</v>
      </c>
      <c r="L296">
        <v>0</v>
      </c>
      <c r="M296">
        <v>4.8</v>
      </c>
      <c r="N296">
        <v>2.88</v>
      </c>
      <c r="O296">
        <v>3.02</v>
      </c>
      <c r="P296">
        <v>2.7</v>
      </c>
      <c r="Q296">
        <v>3.35</v>
      </c>
      <c r="R296" t="s">
        <v>24</v>
      </c>
    </row>
    <row r="297" spans="1:18" x14ac:dyDescent="0.3">
      <c r="A297" t="s">
        <v>322</v>
      </c>
      <c r="B297" t="s">
        <v>19</v>
      </c>
      <c r="C297" s="1">
        <v>43180</v>
      </c>
      <c r="D297" t="s">
        <v>27</v>
      </c>
      <c r="E297" t="s">
        <v>20</v>
      </c>
      <c r="F297" t="s">
        <v>29</v>
      </c>
      <c r="G297" t="s">
        <v>30</v>
      </c>
      <c r="H297" t="s">
        <v>56</v>
      </c>
      <c r="I297" s="2">
        <v>51426.09</v>
      </c>
      <c r="J297" s="2">
        <v>4990.7700000000004</v>
      </c>
      <c r="K297" s="2">
        <v>112.02</v>
      </c>
      <c r="L297">
        <v>14</v>
      </c>
      <c r="M297">
        <v>4.53</v>
      </c>
      <c r="N297">
        <v>3.75</v>
      </c>
      <c r="O297">
        <v>2.4500000000000002</v>
      </c>
      <c r="P297">
        <v>1.18</v>
      </c>
      <c r="Q297">
        <v>2.98</v>
      </c>
      <c r="R297" t="s">
        <v>24</v>
      </c>
    </row>
    <row r="298" spans="1:18" x14ac:dyDescent="0.3">
      <c r="A298" t="s">
        <v>323</v>
      </c>
      <c r="B298" t="s">
        <v>19</v>
      </c>
      <c r="C298" s="1">
        <v>42516</v>
      </c>
      <c r="D298" t="s">
        <v>27</v>
      </c>
      <c r="E298" t="s">
        <v>20</v>
      </c>
      <c r="F298" t="s">
        <v>50</v>
      </c>
      <c r="G298" t="s">
        <v>30</v>
      </c>
      <c r="H298" t="s">
        <v>23</v>
      </c>
      <c r="I298" s="2">
        <v>51418.35</v>
      </c>
      <c r="J298" s="2">
        <v>7647.7</v>
      </c>
      <c r="K298" s="2">
        <v>108.06</v>
      </c>
      <c r="L298">
        <v>4</v>
      </c>
      <c r="M298">
        <v>4.5199999999999996</v>
      </c>
      <c r="N298">
        <v>2.21</v>
      </c>
      <c r="O298">
        <v>2.2799999999999998</v>
      </c>
      <c r="P298">
        <v>1.52</v>
      </c>
      <c r="Q298">
        <v>2.63</v>
      </c>
      <c r="R298" t="s">
        <v>24</v>
      </c>
    </row>
    <row r="299" spans="1:18" x14ac:dyDescent="0.3">
      <c r="A299" t="s">
        <v>486</v>
      </c>
      <c r="B299" t="s">
        <v>19</v>
      </c>
      <c r="C299" s="1">
        <v>42944</v>
      </c>
      <c r="D299" t="s">
        <v>27</v>
      </c>
      <c r="E299" t="s">
        <v>28</v>
      </c>
      <c r="F299" t="s">
        <v>35</v>
      </c>
      <c r="G299" t="s">
        <v>22</v>
      </c>
      <c r="H299" t="s">
        <v>37</v>
      </c>
      <c r="I299" s="2">
        <v>51416.21</v>
      </c>
      <c r="J299" s="2">
        <v>9253.4599999999991</v>
      </c>
      <c r="K299" s="2">
        <v>17.420000000000002</v>
      </c>
      <c r="L299">
        <v>0</v>
      </c>
      <c r="M299">
        <v>3.39</v>
      </c>
      <c r="N299">
        <v>4.57</v>
      </c>
      <c r="O299">
        <v>1.28</v>
      </c>
      <c r="P299">
        <v>1.1299999999999999</v>
      </c>
      <c r="Q299">
        <v>2.59</v>
      </c>
      <c r="R299" t="s">
        <v>24</v>
      </c>
    </row>
    <row r="300" spans="1:18" x14ac:dyDescent="0.3">
      <c r="A300" t="s">
        <v>151</v>
      </c>
      <c r="B300" t="s">
        <v>26</v>
      </c>
      <c r="C300" s="1">
        <v>42696</v>
      </c>
      <c r="D300" t="s">
        <v>27</v>
      </c>
      <c r="E300" t="s">
        <v>20</v>
      </c>
      <c r="F300" t="s">
        <v>39</v>
      </c>
      <c r="G300" t="s">
        <v>22</v>
      </c>
      <c r="H300" t="s">
        <v>56</v>
      </c>
      <c r="I300" s="2">
        <v>51249.52</v>
      </c>
      <c r="J300" s="2">
        <v>1972.28</v>
      </c>
      <c r="K300" s="2">
        <v>176.37</v>
      </c>
      <c r="L300">
        <v>9</v>
      </c>
      <c r="M300">
        <v>3.87</v>
      </c>
      <c r="N300">
        <v>2.34</v>
      </c>
      <c r="O300">
        <v>1.47</v>
      </c>
      <c r="P300">
        <v>4.8499999999999996</v>
      </c>
      <c r="Q300">
        <v>3.13</v>
      </c>
      <c r="R300" t="s">
        <v>24</v>
      </c>
    </row>
    <row r="301" spans="1:18" x14ac:dyDescent="0.3">
      <c r="A301" t="s">
        <v>504</v>
      </c>
      <c r="B301" t="s">
        <v>19</v>
      </c>
      <c r="C301" s="1">
        <v>44826</v>
      </c>
      <c r="D301" t="s">
        <v>27</v>
      </c>
      <c r="E301" t="s">
        <v>20</v>
      </c>
      <c r="F301" t="s">
        <v>35</v>
      </c>
      <c r="G301" t="s">
        <v>42</v>
      </c>
      <c r="H301" t="s">
        <v>56</v>
      </c>
      <c r="I301" s="2">
        <v>51154.46</v>
      </c>
      <c r="J301" s="2">
        <v>6697.02</v>
      </c>
      <c r="K301" s="2">
        <v>17.13</v>
      </c>
      <c r="L301">
        <v>8</v>
      </c>
      <c r="M301">
        <v>4.21</v>
      </c>
      <c r="N301">
        <v>2.04</v>
      </c>
      <c r="O301">
        <v>2.7</v>
      </c>
      <c r="P301">
        <v>3.95</v>
      </c>
      <c r="Q301">
        <v>3.22</v>
      </c>
      <c r="R301" t="s">
        <v>24</v>
      </c>
    </row>
    <row r="302" spans="1:18" x14ac:dyDescent="0.3">
      <c r="A302" t="s">
        <v>119</v>
      </c>
      <c r="B302" t="s">
        <v>19</v>
      </c>
      <c r="C302" s="1">
        <v>44519</v>
      </c>
      <c r="D302" t="s">
        <v>27</v>
      </c>
      <c r="E302" t="s">
        <v>34</v>
      </c>
      <c r="F302" t="s">
        <v>35</v>
      </c>
      <c r="G302" t="s">
        <v>22</v>
      </c>
      <c r="H302" t="s">
        <v>37</v>
      </c>
      <c r="I302" s="2">
        <v>51097.55</v>
      </c>
      <c r="J302" s="2">
        <v>8146.37</v>
      </c>
      <c r="K302" s="2">
        <v>2.0699999999999998</v>
      </c>
      <c r="L302">
        <v>1</v>
      </c>
      <c r="M302">
        <v>2.02</v>
      </c>
      <c r="N302">
        <v>3.72</v>
      </c>
      <c r="O302">
        <v>3.81</v>
      </c>
      <c r="P302">
        <v>4.72</v>
      </c>
      <c r="Q302">
        <v>3.57</v>
      </c>
      <c r="R302" t="s">
        <v>24</v>
      </c>
    </row>
    <row r="303" spans="1:18" x14ac:dyDescent="0.3">
      <c r="A303" t="s">
        <v>102</v>
      </c>
      <c r="B303" t="s">
        <v>26</v>
      </c>
      <c r="C303" s="1">
        <v>43472</v>
      </c>
      <c r="D303" t="s">
        <v>27</v>
      </c>
      <c r="E303" t="s">
        <v>28</v>
      </c>
      <c r="F303" t="s">
        <v>21</v>
      </c>
      <c r="G303" t="s">
        <v>42</v>
      </c>
      <c r="H303" t="s">
        <v>56</v>
      </c>
      <c r="I303" s="2">
        <v>51052.1</v>
      </c>
      <c r="J303" s="2">
        <v>10836.07</v>
      </c>
      <c r="K303" s="2">
        <v>30.13</v>
      </c>
      <c r="L303">
        <v>12</v>
      </c>
      <c r="M303">
        <v>2.02</v>
      </c>
      <c r="N303">
        <v>2.38</v>
      </c>
      <c r="O303">
        <v>3.85</v>
      </c>
      <c r="P303">
        <v>1.18</v>
      </c>
      <c r="Q303">
        <v>2.36</v>
      </c>
      <c r="R303" t="s">
        <v>24</v>
      </c>
    </row>
    <row r="304" spans="1:18" x14ac:dyDescent="0.3">
      <c r="A304" t="s">
        <v>255</v>
      </c>
      <c r="B304" t="s">
        <v>19</v>
      </c>
      <c r="C304" s="1">
        <v>43216</v>
      </c>
      <c r="D304" t="s">
        <v>27</v>
      </c>
      <c r="E304" t="s">
        <v>28</v>
      </c>
      <c r="F304" t="s">
        <v>39</v>
      </c>
      <c r="G304" t="s">
        <v>30</v>
      </c>
      <c r="H304" t="s">
        <v>23</v>
      </c>
      <c r="I304" s="2">
        <v>50925.58</v>
      </c>
      <c r="J304" s="2">
        <v>5649.07</v>
      </c>
      <c r="K304" s="2">
        <v>28.63</v>
      </c>
      <c r="L304">
        <v>7</v>
      </c>
      <c r="M304">
        <v>1.08</v>
      </c>
      <c r="N304">
        <v>1.41</v>
      </c>
      <c r="O304">
        <v>3.92</v>
      </c>
      <c r="P304">
        <v>4.2699999999999996</v>
      </c>
      <c r="Q304">
        <v>2.67</v>
      </c>
      <c r="R304" t="s">
        <v>24</v>
      </c>
    </row>
    <row r="305" spans="1:18" x14ac:dyDescent="0.3">
      <c r="A305" t="s">
        <v>134</v>
      </c>
      <c r="B305" t="s">
        <v>26</v>
      </c>
      <c r="C305" s="1">
        <v>44547</v>
      </c>
      <c r="D305" t="s">
        <v>27</v>
      </c>
      <c r="E305" t="s">
        <v>28</v>
      </c>
      <c r="F305" t="s">
        <v>50</v>
      </c>
      <c r="G305" t="s">
        <v>42</v>
      </c>
      <c r="H305" t="s">
        <v>44</v>
      </c>
      <c r="I305" s="2">
        <v>50898.400000000001</v>
      </c>
      <c r="J305" s="2">
        <v>1943.89</v>
      </c>
      <c r="K305" s="2">
        <v>64.84</v>
      </c>
      <c r="L305">
        <v>14</v>
      </c>
      <c r="M305">
        <v>3.44</v>
      </c>
      <c r="N305">
        <v>4.25</v>
      </c>
      <c r="O305">
        <v>3.09</v>
      </c>
      <c r="P305">
        <v>3.84</v>
      </c>
      <c r="Q305">
        <v>3.65</v>
      </c>
      <c r="R305" t="s">
        <v>24</v>
      </c>
    </row>
    <row r="306" spans="1:18" x14ac:dyDescent="0.3">
      <c r="A306" t="s">
        <v>226</v>
      </c>
      <c r="B306" t="s">
        <v>26</v>
      </c>
      <c r="C306" s="1">
        <v>44748</v>
      </c>
      <c r="D306" t="s">
        <v>27</v>
      </c>
      <c r="E306" t="s">
        <v>28</v>
      </c>
      <c r="F306" t="s">
        <v>35</v>
      </c>
      <c r="G306" t="s">
        <v>42</v>
      </c>
      <c r="H306" t="s">
        <v>56</v>
      </c>
      <c r="I306" s="2">
        <v>50874.54</v>
      </c>
      <c r="J306" s="2">
        <v>2180.3200000000002</v>
      </c>
      <c r="K306" s="2">
        <v>53.78</v>
      </c>
      <c r="L306">
        <v>15</v>
      </c>
      <c r="M306">
        <v>3.71</v>
      </c>
      <c r="N306">
        <v>4.0199999999999996</v>
      </c>
      <c r="O306">
        <v>3.97</v>
      </c>
      <c r="P306">
        <v>1.33</v>
      </c>
      <c r="Q306">
        <v>3.26</v>
      </c>
      <c r="R306" t="s">
        <v>24</v>
      </c>
    </row>
    <row r="307" spans="1:18" x14ac:dyDescent="0.3">
      <c r="A307" t="s">
        <v>488</v>
      </c>
      <c r="B307" t="s">
        <v>19</v>
      </c>
      <c r="C307" s="1">
        <v>44378</v>
      </c>
      <c r="D307" t="s">
        <v>27</v>
      </c>
      <c r="E307" t="s">
        <v>28</v>
      </c>
      <c r="F307" t="s">
        <v>39</v>
      </c>
      <c r="G307" t="s">
        <v>22</v>
      </c>
      <c r="H307" t="s">
        <v>44</v>
      </c>
      <c r="I307" s="2">
        <v>50768.2</v>
      </c>
      <c r="J307" s="2">
        <v>5488.77</v>
      </c>
      <c r="K307" s="2">
        <v>13.65</v>
      </c>
      <c r="L307">
        <v>9</v>
      </c>
      <c r="M307">
        <v>4.9400000000000004</v>
      </c>
      <c r="N307">
        <v>1.99</v>
      </c>
      <c r="O307">
        <v>3</v>
      </c>
      <c r="P307">
        <v>4.08</v>
      </c>
      <c r="Q307">
        <v>3.5</v>
      </c>
      <c r="R307" t="s">
        <v>24</v>
      </c>
    </row>
    <row r="308" spans="1:18" x14ac:dyDescent="0.3">
      <c r="A308" t="s">
        <v>344</v>
      </c>
      <c r="B308" t="s">
        <v>19</v>
      </c>
      <c r="C308" s="1">
        <v>42597</v>
      </c>
      <c r="D308" t="s">
        <v>27</v>
      </c>
      <c r="E308" t="s">
        <v>28</v>
      </c>
      <c r="F308" t="s">
        <v>35</v>
      </c>
      <c r="G308" t="s">
        <v>30</v>
      </c>
      <c r="H308" t="s">
        <v>37</v>
      </c>
      <c r="I308" s="2">
        <v>50663.15</v>
      </c>
      <c r="J308" s="2">
        <v>9165.23</v>
      </c>
      <c r="K308" s="2">
        <v>99.59</v>
      </c>
      <c r="L308">
        <v>10</v>
      </c>
      <c r="M308">
        <v>4.33</v>
      </c>
      <c r="N308">
        <v>1.42</v>
      </c>
      <c r="O308">
        <v>1.79</v>
      </c>
      <c r="P308">
        <v>3.69</v>
      </c>
      <c r="Q308">
        <v>2.81</v>
      </c>
      <c r="R308" t="s">
        <v>24</v>
      </c>
    </row>
    <row r="309" spans="1:18" x14ac:dyDescent="0.3">
      <c r="A309" t="s">
        <v>444</v>
      </c>
      <c r="B309" t="s">
        <v>19</v>
      </c>
      <c r="C309" s="1">
        <v>44537</v>
      </c>
      <c r="D309" t="s">
        <v>27</v>
      </c>
      <c r="E309" t="s">
        <v>20</v>
      </c>
      <c r="F309" t="s">
        <v>61</v>
      </c>
      <c r="G309" t="s">
        <v>30</v>
      </c>
      <c r="H309" t="s">
        <v>56</v>
      </c>
      <c r="I309" s="2">
        <v>50608.23</v>
      </c>
      <c r="J309" s="2">
        <v>5916.21</v>
      </c>
      <c r="K309" s="2">
        <v>54.15</v>
      </c>
      <c r="L309">
        <v>11</v>
      </c>
      <c r="M309">
        <v>1.75</v>
      </c>
      <c r="N309">
        <v>3.29</v>
      </c>
      <c r="O309">
        <v>2.2999999999999998</v>
      </c>
      <c r="P309">
        <v>1.25</v>
      </c>
      <c r="Q309">
        <v>2.15</v>
      </c>
      <c r="R309" t="s">
        <v>24</v>
      </c>
    </row>
    <row r="310" spans="1:18" x14ac:dyDescent="0.3">
      <c r="A310" t="s">
        <v>103</v>
      </c>
      <c r="B310" t="s">
        <v>19</v>
      </c>
      <c r="C310" s="1">
        <v>42682</v>
      </c>
      <c r="D310" t="s">
        <v>27</v>
      </c>
      <c r="E310" t="s">
        <v>20</v>
      </c>
      <c r="F310" t="s">
        <v>35</v>
      </c>
      <c r="G310" t="s">
        <v>30</v>
      </c>
      <c r="H310" t="s">
        <v>23</v>
      </c>
      <c r="I310" s="2">
        <v>50278.49</v>
      </c>
      <c r="J310" s="2">
        <v>15249.64</v>
      </c>
      <c r="K310" s="2">
        <v>195.78</v>
      </c>
      <c r="L310">
        <v>14</v>
      </c>
      <c r="M310">
        <v>2.76</v>
      </c>
      <c r="N310">
        <v>1.34</v>
      </c>
      <c r="O310">
        <v>1.96</v>
      </c>
      <c r="P310">
        <v>4.3099999999999996</v>
      </c>
      <c r="Q310">
        <v>2.59</v>
      </c>
      <c r="R310" t="s">
        <v>24</v>
      </c>
    </row>
    <row r="311" spans="1:18" x14ac:dyDescent="0.3">
      <c r="A311" t="s">
        <v>498</v>
      </c>
      <c r="B311" t="s">
        <v>26</v>
      </c>
      <c r="C311" s="1">
        <v>44612</v>
      </c>
      <c r="D311" t="s">
        <v>27</v>
      </c>
      <c r="E311" t="s">
        <v>20</v>
      </c>
      <c r="F311" t="s">
        <v>21</v>
      </c>
      <c r="G311" t="s">
        <v>42</v>
      </c>
      <c r="H311" t="s">
        <v>56</v>
      </c>
      <c r="I311" s="2">
        <v>50234</v>
      </c>
      <c r="J311" s="2">
        <v>4712.99</v>
      </c>
      <c r="K311" s="2">
        <v>62.2</v>
      </c>
      <c r="L311">
        <v>1</v>
      </c>
      <c r="M311">
        <v>2.78</v>
      </c>
      <c r="N311">
        <v>3.86</v>
      </c>
      <c r="O311">
        <v>3.16</v>
      </c>
      <c r="P311">
        <v>3.6</v>
      </c>
      <c r="Q311">
        <v>3.35</v>
      </c>
      <c r="R311" t="s">
        <v>24</v>
      </c>
    </row>
    <row r="312" spans="1:18" x14ac:dyDescent="0.3">
      <c r="A312" t="s">
        <v>145</v>
      </c>
      <c r="B312" t="s">
        <v>19</v>
      </c>
      <c r="C312" s="1">
        <v>44973</v>
      </c>
      <c r="D312" t="s">
        <v>27</v>
      </c>
      <c r="E312" t="s">
        <v>20</v>
      </c>
      <c r="F312" t="s">
        <v>35</v>
      </c>
      <c r="G312" t="s">
        <v>30</v>
      </c>
      <c r="H312" t="s">
        <v>56</v>
      </c>
      <c r="I312" s="2">
        <v>50018.559999999998</v>
      </c>
      <c r="J312" s="2">
        <v>4845.34</v>
      </c>
      <c r="K312" s="2">
        <v>78.97</v>
      </c>
      <c r="L312">
        <v>15</v>
      </c>
      <c r="M312">
        <v>2.59</v>
      </c>
      <c r="N312">
        <v>3.33</v>
      </c>
      <c r="O312">
        <v>4.34</v>
      </c>
      <c r="P312">
        <v>4.99</v>
      </c>
      <c r="Q312">
        <v>3.81</v>
      </c>
      <c r="R312" t="s">
        <v>24</v>
      </c>
    </row>
    <row r="313" spans="1:18" x14ac:dyDescent="0.3">
      <c r="A313" t="s">
        <v>359</v>
      </c>
      <c r="B313" t="s">
        <v>19</v>
      </c>
      <c r="C313" s="1">
        <v>43132</v>
      </c>
      <c r="D313" t="s">
        <v>27</v>
      </c>
      <c r="E313" t="s">
        <v>34</v>
      </c>
      <c r="F313" t="s">
        <v>29</v>
      </c>
      <c r="G313" t="s">
        <v>42</v>
      </c>
      <c r="H313" t="s">
        <v>44</v>
      </c>
      <c r="I313" s="2">
        <v>49904.78</v>
      </c>
      <c r="J313" s="2">
        <v>2247.25</v>
      </c>
      <c r="K313" s="2">
        <v>79.66</v>
      </c>
      <c r="L313">
        <v>8</v>
      </c>
      <c r="M313">
        <v>4.4800000000000004</v>
      </c>
      <c r="N313">
        <v>2.41</v>
      </c>
      <c r="O313">
        <v>1.59</v>
      </c>
      <c r="P313">
        <v>4.87</v>
      </c>
      <c r="Q313">
        <v>3.34</v>
      </c>
      <c r="R313" t="s">
        <v>24</v>
      </c>
    </row>
    <row r="314" spans="1:18" x14ac:dyDescent="0.3">
      <c r="A314" t="s">
        <v>55</v>
      </c>
      <c r="B314" t="s">
        <v>26</v>
      </c>
      <c r="C314" s="1">
        <v>44873</v>
      </c>
      <c r="D314" t="s">
        <v>27</v>
      </c>
      <c r="E314" t="s">
        <v>28</v>
      </c>
      <c r="F314" t="s">
        <v>21</v>
      </c>
      <c r="G314" t="s">
        <v>42</v>
      </c>
      <c r="H314" t="s">
        <v>56</v>
      </c>
      <c r="I314" s="2">
        <v>49902.39</v>
      </c>
      <c r="J314" s="2">
        <v>7970.98</v>
      </c>
      <c r="K314" s="2">
        <v>71.03</v>
      </c>
      <c r="L314">
        <v>13</v>
      </c>
      <c r="M314">
        <v>1.1299999999999999</v>
      </c>
      <c r="N314">
        <v>4.49</v>
      </c>
      <c r="O314">
        <v>3.27</v>
      </c>
      <c r="P314">
        <v>4.09</v>
      </c>
      <c r="Q314">
        <v>3.25</v>
      </c>
      <c r="R314" t="s">
        <v>24</v>
      </c>
    </row>
    <row r="315" spans="1:18" x14ac:dyDescent="0.3">
      <c r="A315" t="s">
        <v>190</v>
      </c>
      <c r="B315" t="s">
        <v>26</v>
      </c>
      <c r="C315" s="1">
        <v>43927</v>
      </c>
      <c r="D315" t="s">
        <v>27</v>
      </c>
      <c r="E315" t="s">
        <v>28</v>
      </c>
      <c r="F315" t="s">
        <v>29</v>
      </c>
      <c r="G315" t="s">
        <v>30</v>
      </c>
      <c r="H315" t="s">
        <v>23</v>
      </c>
      <c r="I315" s="2">
        <v>49836.44</v>
      </c>
      <c r="J315" s="2">
        <v>3373.21</v>
      </c>
      <c r="K315" s="2">
        <v>9.84</v>
      </c>
      <c r="L315">
        <v>5</v>
      </c>
      <c r="M315">
        <v>4.62</v>
      </c>
      <c r="N315">
        <v>4.84</v>
      </c>
      <c r="O315">
        <v>1.06</v>
      </c>
      <c r="P315">
        <v>4.0199999999999996</v>
      </c>
      <c r="Q315">
        <v>3.64</v>
      </c>
      <c r="R315" t="s">
        <v>24</v>
      </c>
    </row>
    <row r="316" spans="1:18" x14ac:dyDescent="0.3">
      <c r="A316" t="s">
        <v>219</v>
      </c>
      <c r="B316" t="s">
        <v>26</v>
      </c>
      <c r="C316" s="1">
        <v>44419</v>
      </c>
      <c r="D316" t="s">
        <v>27</v>
      </c>
      <c r="E316" t="s">
        <v>28</v>
      </c>
      <c r="F316" t="s">
        <v>47</v>
      </c>
      <c r="G316" t="s">
        <v>42</v>
      </c>
      <c r="H316" t="s">
        <v>44</v>
      </c>
      <c r="I316" s="2">
        <v>49743</v>
      </c>
      <c r="J316" s="2">
        <v>7126.84</v>
      </c>
      <c r="K316" s="2">
        <v>25.67</v>
      </c>
      <c r="L316">
        <v>5</v>
      </c>
      <c r="M316">
        <v>3.15</v>
      </c>
      <c r="N316">
        <v>3.84</v>
      </c>
      <c r="O316">
        <v>1.46</v>
      </c>
      <c r="P316">
        <v>4.6900000000000004</v>
      </c>
      <c r="Q316">
        <v>3.29</v>
      </c>
      <c r="R316" t="s">
        <v>24</v>
      </c>
    </row>
    <row r="317" spans="1:18" x14ac:dyDescent="0.3">
      <c r="A317" t="s">
        <v>473</v>
      </c>
      <c r="B317" t="s">
        <v>19</v>
      </c>
      <c r="C317" s="1">
        <v>43476</v>
      </c>
      <c r="D317" t="s">
        <v>27</v>
      </c>
      <c r="E317" t="s">
        <v>20</v>
      </c>
      <c r="F317" t="s">
        <v>39</v>
      </c>
      <c r="G317" t="s">
        <v>22</v>
      </c>
      <c r="H317" t="s">
        <v>56</v>
      </c>
      <c r="I317" s="2">
        <v>49722.99</v>
      </c>
      <c r="J317" s="2">
        <v>5127.3999999999996</v>
      </c>
      <c r="K317" s="2">
        <v>29.81</v>
      </c>
      <c r="L317">
        <v>7</v>
      </c>
      <c r="M317">
        <v>4.3499999999999996</v>
      </c>
      <c r="N317">
        <v>3.92</v>
      </c>
      <c r="O317">
        <v>2.31</v>
      </c>
      <c r="P317">
        <v>3.62</v>
      </c>
      <c r="Q317">
        <v>3.55</v>
      </c>
      <c r="R317" t="s">
        <v>24</v>
      </c>
    </row>
    <row r="318" spans="1:18" x14ac:dyDescent="0.3">
      <c r="A318" t="s">
        <v>377</v>
      </c>
      <c r="B318" t="s">
        <v>26</v>
      </c>
      <c r="C318" s="1">
        <v>42832</v>
      </c>
      <c r="D318" t="s">
        <v>27</v>
      </c>
      <c r="E318" t="s">
        <v>28</v>
      </c>
      <c r="F318" t="s">
        <v>50</v>
      </c>
      <c r="G318" t="s">
        <v>42</v>
      </c>
      <c r="H318" t="s">
        <v>23</v>
      </c>
      <c r="I318" s="2">
        <v>49614.52</v>
      </c>
      <c r="J318" s="2">
        <v>5098.2</v>
      </c>
      <c r="K318" s="2">
        <v>42.43</v>
      </c>
      <c r="L318">
        <v>7</v>
      </c>
      <c r="M318">
        <v>1.87</v>
      </c>
      <c r="N318">
        <v>4.26</v>
      </c>
      <c r="O318">
        <v>2.33</v>
      </c>
      <c r="P318">
        <v>3.86</v>
      </c>
      <c r="Q318">
        <v>3.08</v>
      </c>
      <c r="R318" t="s">
        <v>24</v>
      </c>
    </row>
    <row r="319" spans="1:18" x14ac:dyDescent="0.3">
      <c r="A319" t="s">
        <v>324</v>
      </c>
      <c r="B319" t="s">
        <v>19</v>
      </c>
      <c r="C319" s="1">
        <v>42456</v>
      </c>
      <c r="D319" t="s">
        <v>27</v>
      </c>
      <c r="E319" t="s">
        <v>28</v>
      </c>
      <c r="F319" t="s">
        <v>35</v>
      </c>
      <c r="G319" t="s">
        <v>30</v>
      </c>
      <c r="H319" t="s">
        <v>37</v>
      </c>
      <c r="I319" s="2">
        <v>49435.46</v>
      </c>
      <c r="J319" s="2">
        <v>5178.03</v>
      </c>
      <c r="K319" s="2">
        <v>4.45</v>
      </c>
      <c r="L319">
        <v>6</v>
      </c>
      <c r="M319">
        <v>3.86</v>
      </c>
      <c r="N319">
        <v>3.67</v>
      </c>
      <c r="O319">
        <v>2.08</v>
      </c>
      <c r="P319">
        <v>2.67</v>
      </c>
      <c r="Q319">
        <v>3.07</v>
      </c>
      <c r="R319" t="s">
        <v>24</v>
      </c>
    </row>
    <row r="320" spans="1:18" x14ac:dyDescent="0.3">
      <c r="A320" t="s">
        <v>36</v>
      </c>
      <c r="B320" t="s">
        <v>26</v>
      </c>
      <c r="C320" s="1">
        <v>43168</v>
      </c>
      <c r="D320" t="s">
        <v>27</v>
      </c>
      <c r="E320" t="s">
        <v>28</v>
      </c>
      <c r="F320" t="s">
        <v>29</v>
      </c>
      <c r="G320" t="s">
        <v>30</v>
      </c>
      <c r="H320" t="s">
        <v>37</v>
      </c>
      <c r="I320" s="2">
        <v>49416.4</v>
      </c>
      <c r="J320" s="2">
        <v>7196.44</v>
      </c>
      <c r="K320" s="2">
        <v>33.31</v>
      </c>
      <c r="L320">
        <v>10</v>
      </c>
      <c r="M320">
        <v>3.81</v>
      </c>
      <c r="N320">
        <v>1.25</v>
      </c>
      <c r="O320">
        <v>4.67</v>
      </c>
      <c r="P320">
        <v>1.89</v>
      </c>
      <c r="Q320">
        <v>2.91</v>
      </c>
      <c r="R320" t="s">
        <v>24</v>
      </c>
    </row>
    <row r="321" spans="1:18" x14ac:dyDescent="0.3">
      <c r="A321" t="s">
        <v>202</v>
      </c>
      <c r="B321" t="s">
        <v>19</v>
      </c>
      <c r="C321" s="1">
        <v>43894</v>
      </c>
      <c r="D321" t="s">
        <v>27</v>
      </c>
      <c r="E321" t="s">
        <v>34</v>
      </c>
      <c r="F321" t="s">
        <v>61</v>
      </c>
      <c r="G321" t="s">
        <v>42</v>
      </c>
      <c r="H321" t="s">
        <v>23</v>
      </c>
      <c r="I321" s="2">
        <v>49394.28</v>
      </c>
      <c r="J321" s="2">
        <v>4483.62</v>
      </c>
      <c r="K321" s="2">
        <v>50.56</v>
      </c>
      <c r="L321">
        <v>7</v>
      </c>
      <c r="M321">
        <v>4.62</v>
      </c>
      <c r="N321">
        <v>1.22</v>
      </c>
      <c r="O321">
        <v>4.59</v>
      </c>
      <c r="P321">
        <v>1.1299999999999999</v>
      </c>
      <c r="Q321">
        <v>2.89</v>
      </c>
      <c r="R321" t="s">
        <v>24</v>
      </c>
    </row>
    <row r="322" spans="1:18" x14ac:dyDescent="0.3">
      <c r="A322" t="s">
        <v>374</v>
      </c>
      <c r="B322" t="s">
        <v>19</v>
      </c>
      <c r="C322" s="1">
        <v>43185</v>
      </c>
      <c r="D322" t="s">
        <v>27</v>
      </c>
      <c r="E322" t="s">
        <v>20</v>
      </c>
      <c r="F322" t="s">
        <v>29</v>
      </c>
      <c r="G322" t="s">
        <v>42</v>
      </c>
      <c r="H322" t="s">
        <v>37</v>
      </c>
      <c r="I322" s="2">
        <v>49288.72</v>
      </c>
      <c r="J322" s="2">
        <v>2690.95</v>
      </c>
      <c r="K322" s="2">
        <v>142.94999999999999</v>
      </c>
      <c r="L322">
        <v>6</v>
      </c>
      <c r="M322">
        <v>4.84</v>
      </c>
      <c r="N322">
        <v>1.41</v>
      </c>
      <c r="O322">
        <v>4.01</v>
      </c>
      <c r="P322">
        <v>2.4500000000000002</v>
      </c>
      <c r="Q322">
        <v>3.18</v>
      </c>
      <c r="R322" t="s">
        <v>24</v>
      </c>
    </row>
    <row r="323" spans="1:18" x14ac:dyDescent="0.3">
      <c r="A323" t="s">
        <v>437</v>
      </c>
      <c r="B323" t="s">
        <v>19</v>
      </c>
      <c r="C323" s="1">
        <v>42365</v>
      </c>
      <c r="D323" t="s">
        <v>27</v>
      </c>
      <c r="E323" t="s">
        <v>34</v>
      </c>
      <c r="F323" t="s">
        <v>29</v>
      </c>
      <c r="G323" t="s">
        <v>42</v>
      </c>
      <c r="H323" t="s">
        <v>56</v>
      </c>
      <c r="I323" s="2">
        <v>49266.94</v>
      </c>
      <c r="J323" s="2">
        <v>4719.95</v>
      </c>
      <c r="K323" s="2">
        <v>75.19</v>
      </c>
      <c r="L323">
        <v>15</v>
      </c>
      <c r="M323">
        <v>3.56</v>
      </c>
      <c r="N323">
        <v>1.27</v>
      </c>
      <c r="O323">
        <v>2.23</v>
      </c>
      <c r="P323">
        <v>2.77</v>
      </c>
      <c r="Q323">
        <v>2.46</v>
      </c>
      <c r="R323" t="s">
        <v>24</v>
      </c>
    </row>
    <row r="324" spans="1:18" x14ac:dyDescent="0.3">
      <c r="A324" t="s">
        <v>402</v>
      </c>
      <c r="B324" t="s">
        <v>19</v>
      </c>
      <c r="C324" s="1">
        <v>43650</v>
      </c>
      <c r="D324" t="s">
        <v>27</v>
      </c>
      <c r="E324" t="s">
        <v>20</v>
      </c>
      <c r="F324" t="s">
        <v>39</v>
      </c>
      <c r="G324" t="s">
        <v>30</v>
      </c>
      <c r="H324" t="s">
        <v>23</v>
      </c>
      <c r="I324" s="2">
        <v>49211.5</v>
      </c>
      <c r="J324" s="2">
        <v>5679.62</v>
      </c>
      <c r="K324" s="2">
        <v>138.56</v>
      </c>
      <c r="L324">
        <v>3</v>
      </c>
      <c r="M324">
        <v>2.4700000000000002</v>
      </c>
      <c r="N324">
        <v>1.92</v>
      </c>
      <c r="O324">
        <v>4.0599999999999996</v>
      </c>
      <c r="P324">
        <v>4.08</v>
      </c>
      <c r="Q324">
        <v>3.13</v>
      </c>
      <c r="R324" t="s">
        <v>24</v>
      </c>
    </row>
    <row r="325" spans="1:18" x14ac:dyDescent="0.3">
      <c r="A325" t="s">
        <v>529</v>
      </c>
      <c r="B325" t="s">
        <v>19</v>
      </c>
      <c r="C325" s="1">
        <v>43874</v>
      </c>
      <c r="D325" t="s">
        <v>27</v>
      </c>
      <c r="E325" t="s">
        <v>34</v>
      </c>
      <c r="F325" t="s">
        <v>35</v>
      </c>
      <c r="G325" t="s">
        <v>42</v>
      </c>
      <c r="H325" t="s">
        <v>56</v>
      </c>
      <c r="I325" s="2">
        <v>49162.55</v>
      </c>
      <c r="J325" s="2">
        <v>2935.35</v>
      </c>
      <c r="K325" s="2">
        <v>33.53</v>
      </c>
      <c r="L325">
        <v>4</v>
      </c>
      <c r="M325">
        <v>2.19</v>
      </c>
      <c r="N325">
        <v>1.1599999999999999</v>
      </c>
      <c r="O325">
        <v>4.2699999999999996</v>
      </c>
      <c r="P325">
        <v>1.39</v>
      </c>
      <c r="Q325">
        <v>2.25</v>
      </c>
      <c r="R325" t="s">
        <v>24</v>
      </c>
    </row>
    <row r="326" spans="1:18" x14ac:dyDescent="0.3">
      <c r="A326" t="s">
        <v>306</v>
      </c>
      <c r="B326" t="s">
        <v>19</v>
      </c>
      <c r="C326" s="1">
        <v>44781</v>
      </c>
      <c r="D326" t="s">
        <v>27</v>
      </c>
      <c r="E326" t="s">
        <v>20</v>
      </c>
      <c r="F326" t="s">
        <v>35</v>
      </c>
      <c r="G326" t="s">
        <v>22</v>
      </c>
      <c r="H326" t="s">
        <v>37</v>
      </c>
      <c r="I326" s="2">
        <v>48953.24</v>
      </c>
      <c r="J326" s="2">
        <v>4575.6899999999996</v>
      </c>
      <c r="K326" s="2">
        <v>17.96</v>
      </c>
      <c r="L326">
        <v>8</v>
      </c>
      <c r="M326">
        <v>4.78</v>
      </c>
      <c r="N326">
        <v>1.02</v>
      </c>
      <c r="O326">
        <v>4.25</v>
      </c>
      <c r="P326">
        <v>3.5</v>
      </c>
      <c r="Q326">
        <v>3.39</v>
      </c>
      <c r="R326" t="s">
        <v>24</v>
      </c>
    </row>
    <row r="327" spans="1:18" x14ac:dyDescent="0.3">
      <c r="A327" t="s">
        <v>41</v>
      </c>
      <c r="B327" t="s">
        <v>19</v>
      </c>
      <c r="C327" s="1">
        <v>43875</v>
      </c>
      <c r="D327" t="s">
        <v>27</v>
      </c>
      <c r="E327" t="s">
        <v>20</v>
      </c>
      <c r="F327" t="s">
        <v>39</v>
      </c>
      <c r="G327" t="s">
        <v>42</v>
      </c>
      <c r="H327" t="s">
        <v>31</v>
      </c>
      <c r="I327" s="2">
        <v>48910.36</v>
      </c>
      <c r="J327" s="2">
        <v>4692.05</v>
      </c>
      <c r="K327" s="2">
        <v>104.91</v>
      </c>
      <c r="L327">
        <v>7</v>
      </c>
      <c r="M327">
        <v>4.4000000000000004</v>
      </c>
      <c r="N327">
        <v>4.58</v>
      </c>
      <c r="O327">
        <v>3.36</v>
      </c>
      <c r="P327">
        <v>4.8</v>
      </c>
      <c r="Q327">
        <v>4.29</v>
      </c>
      <c r="R327" t="s">
        <v>24</v>
      </c>
    </row>
    <row r="328" spans="1:18" x14ac:dyDescent="0.3">
      <c r="A328" t="s">
        <v>463</v>
      </c>
      <c r="B328" t="s">
        <v>19</v>
      </c>
      <c r="C328" s="1">
        <v>45252</v>
      </c>
      <c r="D328" t="s">
        <v>27</v>
      </c>
      <c r="E328" t="s">
        <v>34</v>
      </c>
      <c r="F328" t="s">
        <v>47</v>
      </c>
      <c r="G328" t="s">
        <v>42</v>
      </c>
      <c r="H328" t="s">
        <v>56</v>
      </c>
      <c r="I328" s="2">
        <v>48904.55</v>
      </c>
      <c r="J328" s="2">
        <v>4222.53</v>
      </c>
      <c r="K328" s="2">
        <v>87.59</v>
      </c>
      <c r="L328">
        <v>2</v>
      </c>
      <c r="M328">
        <v>4.09</v>
      </c>
      <c r="N328">
        <v>3.19</v>
      </c>
      <c r="O328">
        <v>3.77</v>
      </c>
      <c r="P328">
        <v>4.2300000000000004</v>
      </c>
      <c r="Q328">
        <v>3.82</v>
      </c>
      <c r="R328" t="s">
        <v>24</v>
      </c>
    </row>
    <row r="329" spans="1:18" x14ac:dyDescent="0.3">
      <c r="A329" t="s">
        <v>82</v>
      </c>
      <c r="B329" t="s">
        <v>26</v>
      </c>
      <c r="C329" s="1">
        <v>42581</v>
      </c>
      <c r="D329" t="s">
        <v>27</v>
      </c>
      <c r="E329" t="s">
        <v>20</v>
      </c>
      <c r="F329" t="s">
        <v>61</v>
      </c>
      <c r="G329" t="s">
        <v>22</v>
      </c>
      <c r="H329" t="s">
        <v>37</v>
      </c>
      <c r="I329" s="2">
        <v>48866.47</v>
      </c>
      <c r="J329" s="2">
        <v>2511.2199999999998</v>
      </c>
      <c r="K329" s="2">
        <v>137.88999999999999</v>
      </c>
      <c r="L329">
        <v>7</v>
      </c>
      <c r="M329">
        <v>4.4400000000000004</v>
      </c>
      <c r="N329">
        <v>1.75</v>
      </c>
      <c r="O329">
        <v>1.45</v>
      </c>
      <c r="P329">
        <v>2.38</v>
      </c>
      <c r="Q329">
        <v>2.5</v>
      </c>
      <c r="R329" t="s">
        <v>24</v>
      </c>
    </row>
    <row r="330" spans="1:18" x14ac:dyDescent="0.3">
      <c r="A330" t="s">
        <v>172</v>
      </c>
      <c r="B330" t="s">
        <v>19</v>
      </c>
      <c r="C330" s="1">
        <v>43158</v>
      </c>
      <c r="D330" t="s">
        <v>27</v>
      </c>
      <c r="E330" t="s">
        <v>28</v>
      </c>
      <c r="F330" t="s">
        <v>35</v>
      </c>
      <c r="G330" t="s">
        <v>30</v>
      </c>
      <c r="H330" t="s">
        <v>56</v>
      </c>
      <c r="I330" s="2">
        <v>48602.62</v>
      </c>
      <c r="J330" s="2">
        <v>5132.8100000000004</v>
      </c>
      <c r="K330" s="2">
        <v>47.51</v>
      </c>
      <c r="L330">
        <v>7</v>
      </c>
      <c r="M330">
        <v>2.76</v>
      </c>
      <c r="N330">
        <v>2.44</v>
      </c>
      <c r="O330">
        <v>2.94</v>
      </c>
      <c r="P330">
        <v>4.7300000000000004</v>
      </c>
      <c r="Q330">
        <v>3.22</v>
      </c>
      <c r="R330" t="s">
        <v>24</v>
      </c>
    </row>
    <row r="331" spans="1:18" x14ac:dyDescent="0.3">
      <c r="A331" t="s">
        <v>286</v>
      </c>
      <c r="B331" t="s">
        <v>19</v>
      </c>
      <c r="C331" s="1">
        <v>45277</v>
      </c>
      <c r="D331" t="s">
        <v>27</v>
      </c>
      <c r="E331" t="s">
        <v>28</v>
      </c>
      <c r="F331" t="s">
        <v>35</v>
      </c>
      <c r="G331" t="s">
        <v>30</v>
      </c>
      <c r="H331" t="s">
        <v>56</v>
      </c>
      <c r="I331" s="2">
        <v>48593.27</v>
      </c>
      <c r="J331" s="2">
        <v>4648.01</v>
      </c>
      <c r="K331" s="2">
        <v>42.41</v>
      </c>
      <c r="L331">
        <v>6</v>
      </c>
      <c r="M331">
        <v>2.0699999999999998</v>
      </c>
      <c r="N331">
        <v>4.24</v>
      </c>
      <c r="O331">
        <v>2.86</v>
      </c>
      <c r="P331">
        <v>2.4500000000000002</v>
      </c>
      <c r="Q331">
        <v>2.91</v>
      </c>
      <c r="R331" t="s">
        <v>24</v>
      </c>
    </row>
    <row r="332" spans="1:18" x14ac:dyDescent="0.3">
      <c r="A332" t="s">
        <v>398</v>
      </c>
      <c r="B332" t="s">
        <v>19</v>
      </c>
      <c r="C332" s="1">
        <v>42812</v>
      </c>
      <c r="D332" t="s">
        <v>27</v>
      </c>
      <c r="E332" t="s">
        <v>34</v>
      </c>
      <c r="F332" t="s">
        <v>50</v>
      </c>
      <c r="G332" t="s">
        <v>22</v>
      </c>
      <c r="H332" t="s">
        <v>37</v>
      </c>
      <c r="I332" s="2">
        <v>48402.99</v>
      </c>
      <c r="J332" s="2">
        <v>6686.08</v>
      </c>
      <c r="K332" s="2">
        <v>6.32</v>
      </c>
      <c r="L332">
        <v>13</v>
      </c>
      <c r="M332">
        <v>3.65</v>
      </c>
      <c r="N332">
        <v>4.7300000000000004</v>
      </c>
      <c r="O332">
        <v>3.3</v>
      </c>
      <c r="P332">
        <v>3.84</v>
      </c>
      <c r="Q332">
        <v>3.88</v>
      </c>
      <c r="R332" t="s">
        <v>24</v>
      </c>
    </row>
    <row r="333" spans="1:18" x14ac:dyDescent="0.3">
      <c r="A333" t="s">
        <v>320</v>
      </c>
      <c r="B333" t="s">
        <v>19</v>
      </c>
      <c r="C333" s="1">
        <v>45531</v>
      </c>
      <c r="D333" t="s">
        <v>27</v>
      </c>
      <c r="E333" t="s">
        <v>28</v>
      </c>
      <c r="F333" t="s">
        <v>39</v>
      </c>
      <c r="G333" t="s">
        <v>30</v>
      </c>
      <c r="H333" t="s">
        <v>23</v>
      </c>
      <c r="I333" s="2">
        <v>48309.64</v>
      </c>
      <c r="J333" s="2">
        <v>3781.55</v>
      </c>
      <c r="K333" s="2">
        <v>83.74</v>
      </c>
      <c r="L333">
        <v>6</v>
      </c>
      <c r="M333">
        <v>2.35</v>
      </c>
      <c r="N333">
        <v>3.91</v>
      </c>
      <c r="O333">
        <v>3.27</v>
      </c>
      <c r="P333">
        <v>1.85</v>
      </c>
      <c r="Q333">
        <v>2.84</v>
      </c>
      <c r="R333" t="s">
        <v>24</v>
      </c>
    </row>
    <row r="334" spans="1:18" x14ac:dyDescent="0.3">
      <c r="A334" t="s">
        <v>149</v>
      </c>
      <c r="B334" t="s">
        <v>19</v>
      </c>
      <c r="C334" s="1">
        <v>45122</v>
      </c>
      <c r="D334" t="s">
        <v>27</v>
      </c>
      <c r="E334" t="s">
        <v>28</v>
      </c>
      <c r="F334" t="s">
        <v>50</v>
      </c>
      <c r="G334" t="s">
        <v>30</v>
      </c>
      <c r="H334" t="s">
        <v>44</v>
      </c>
      <c r="I334" s="2">
        <v>48303.97</v>
      </c>
      <c r="J334" s="2">
        <v>2248.7800000000002</v>
      </c>
      <c r="K334" s="2">
        <v>55.14</v>
      </c>
      <c r="L334">
        <v>1</v>
      </c>
      <c r="M334">
        <v>3.73</v>
      </c>
      <c r="N334">
        <v>2.08</v>
      </c>
      <c r="O334">
        <v>3.91</v>
      </c>
      <c r="P334">
        <v>2.39</v>
      </c>
      <c r="Q334">
        <v>3.03</v>
      </c>
      <c r="R334" t="s">
        <v>24</v>
      </c>
    </row>
    <row r="335" spans="1:18" x14ac:dyDescent="0.3">
      <c r="A335" t="s">
        <v>257</v>
      </c>
      <c r="B335" t="s">
        <v>26</v>
      </c>
      <c r="C335" s="1">
        <v>44331</v>
      </c>
      <c r="D335" t="s">
        <v>27</v>
      </c>
      <c r="E335" t="s">
        <v>34</v>
      </c>
      <c r="F335" t="s">
        <v>61</v>
      </c>
      <c r="G335" t="s">
        <v>22</v>
      </c>
      <c r="H335" t="s">
        <v>37</v>
      </c>
      <c r="I335" s="2">
        <v>48209.29</v>
      </c>
      <c r="J335" s="2">
        <v>4696.4399999999996</v>
      </c>
      <c r="K335" s="2">
        <v>94.1</v>
      </c>
      <c r="L335">
        <v>12</v>
      </c>
      <c r="M335">
        <v>3.45</v>
      </c>
      <c r="N335">
        <v>1.83</v>
      </c>
      <c r="O335">
        <v>2.71</v>
      </c>
      <c r="P335">
        <v>3.18</v>
      </c>
      <c r="Q335">
        <v>2.79</v>
      </c>
      <c r="R335" t="s">
        <v>24</v>
      </c>
    </row>
    <row r="336" spans="1:18" x14ac:dyDescent="0.3">
      <c r="A336" t="s">
        <v>150</v>
      </c>
      <c r="B336" t="s">
        <v>26</v>
      </c>
      <c r="C336" s="1">
        <v>42824</v>
      </c>
      <c r="D336" t="s">
        <v>27</v>
      </c>
      <c r="E336" t="s">
        <v>28</v>
      </c>
      <c r="F336" t="s">
        <v>21</v>
      </c>
      <c r="G336" t="s">
        <v>42</v>
      </c>
      <c r="H336" t="s">
        <v>37</v>
      </c>
      <c r="I336" s="2">
        <v>48067.4</v>
      </c>
      <c r="J336" s="2">
        <v>6146.54</v>
      </c>
      <c r="K336" s="2">
        <v>7.62</v>
      </c>
      <c r="L336">
        <v>2</v>
      </c>
      <c r="M336">
        <v>4.1100000000000003</v>
      </c>
      <c r="N336">
        <v>3.18</v>
      </c>
      <c r="O336">
        <v>3.22</v>
      </c>
      <c r="P336">
        <v>1.68</v>
      </c>
      <c r="Q336">
        <v>3.05</v>
      </c>
      <c r="R336" t="s">
        <v>24</v>
      </c>
    </row>
    <row r="337" spans="1:18" x14ac:dyDescent="0.3">
      <c r="A337" t="s">
        <v>507</v>
      </c>
      <c r="B337" t="s">
        <v>19</v>
      </c>
      <c r="C337" s="1">
        <v>42284</v>
      </c>
      <c r="D337" t="s">
        <v>538</v>
      </c>
      <c r="E337" t="s">
        <v>20</v>
      </c>
      <c r="F337" t="s">
        <v>61</v>
      </c>
      <c r="G337" t="s">
        <v>22</v>
      </c>
      <c r="H337" t="s">
        <v>37</v>
      </c>
      <c r="I337" s="2">
        <v>47905.08</v>
      </c>
      <c r="J337" s="2">
        <v>2909.13</v>
      </c>
      <c r="K337" s="2">
        <v>33.21</v>
      </c>
      <c r="L337">
        <v>6</v>
      </c>
      <c r="M337">
        <v>1.1299999999999999</v>
      </c>
      <c r="N337">
        <v>2.74</v>
      </c>
      <c r="O337">
        <v>2.63</v>
      </c>
      <c r="P337">
        <v>2.36</v>
      </c>
      <c r="Q337">
        <v>2.21</v>
      </c>
      <c r="R337" t="s">
        <v>24</v>
      </c>
    </row>
    <row r="338" spans="1:18" x14ac:dyDescent="0.3">
      <c r="A338" t="s">
        <v>177</v>
      </c>
      <c r="B338" t="s">
        <v>33</v>
      </c>
      <c r="C338" s="1">
        <v>42533</v>
      </c>
      <c r="D338" t="s">
        <v>27</v>
      </c>
      <c r="E338" t="s">
        <v>34</v>
      </c>
      <c r="F338" t="s">
        <v>61</v>
      </c>
      <c r="G338" t="s">
        <v>42</v>
      </c>
      <c r="H338" t="s">
        <v>23</v>
      </c>
      <c r="I338" s="2">
        <v>47651.37</v>
      </c>
      <c r="J338" s="2">
        <v>5993.71</v>
      </c>
      <c r="K338" s="2">
        <v>41.14</v>
      </c>
      <c r="L338">
        <v>6</v>
      </c>
      <c r="M338">
        <v>3.53</v>
      </c>
      <c r="N338">
        <v>4.84</v>
      </c>
      <c r="O338">
        <v>3.68</v>
      </c>
      <c r="P338">
        <v>3.12</v>
      </c>
      <c r="Q338">
        <v>3.79</v>
      </c>
      <c r="R338" t="s">
        <v>24</v>
      </c>
    </row>
    <row r="339" spans="1:18" x14ac:dyDescent="0.3">
      <c r="A339" t="s">
        <v>332</v>
      </c>
      <c r="B339" t="s">
        <v>19</v>
      </c>
      <c r="C339" s="1">
        <v>42552</v>
      </c>
      <c r="D339" t="s">
        <v>27</v>
      </c>
      <c r="E339" t="s">
        <v>28</v>
      </c>
      <c r="F339" t="s">
        <v>21</v>
      </c>
      <c r="G339" t="s">
        <v>42</v>
      </c>
      <c r="H339" t="s">
        <v>56</v>
      </c>
      <c r="I339" s="2">
        <v>47452.639999999999</v>
      </c>
      <c r="J339" s="2">
        <v>10048.219999999999</v>
      </c>
      <c r="K339" s="2">
        <v>94.98</v>
      </c>
      <c r="L339">
        <v>4</v>
      </c>
      <c r="M339">
        <v>2.1800000000000002</v>
      </c>
      <c r="N339">
        <v>2.94</v>
      </c>
      <c r="O339">
        <v>1.98</v>
      </c>
      <c r="P339">
        <v>4.1100000000000003</v>
      </c>
      <c r="Q339">
        <v>2.8</v>
      </c>
      <c r="R339" t="s">
        <v>24</v>
      </c>
    </row>
    <row r="340" spans="1:18" x14ac:dyDescent="0.3">
      <c r="A340" t="s">
        <v>174</v>
      </c>
      <c r="B340" t="s">
        <v>26</v>
      </c>
      <c r="C340" s="1">
        <v>41983</v>
      </c>
      <c r="D340" t="s">
        <v>27</v>
      </c>
      <c r="E340" t="s">
        <v>34</v>
      </c>
      <c r="F340" t="s">
        <v>39</v>
      </c>
      <c r="G340" t="s">
        <v>30</v>
      </c>
      <c r="H340" t="s">
        <v>31</v>
      </c>
      <c r="I340" s="2">
        <v>47254.01</v>
      </c>
      <c r="J340" s="2">
        <v>2296.36</v>
      </c>
      <c r="K340" s="2">
        <v>51.92</v>
      </c>
      <c r="L340">
        <v>13</v>
      </c>
      <c r="M340">
        <v>1.61</v>
      </c>
      <c r="N340">
        <v>3.75</v>
      </c>
      <c r="O340">
        <v>2.97</v>
      </c>
      <c r="P340">
        <v>3.65</v>
      </c>
      <c r="Q340">
        <v>3</v>
      </c>
      <c r="R340" t="s">
        <v>24</v>
      </c>
    </row>
    <row r="341" spans="1:18" x14ac:dyDescent="0.3">
      <c r="A341" t="s">
        <v>297</v>
      </c>
      <c r="B341" t="s">
        <v>26</v>
      </c>
      <c r="C341" s="1">
        <v>45160</v>
      </c>
      <c r="D341" t="s">
        <v>27</v>
      </c>
      <c r="E341" t="s">
        <v>34</v>
      </c>
      <c r="F341" t="s">
        <v>47</v>
      </c>
      <c r="G341" t="s">
        <v>42</v>
      </c>
      <c r="H341" t="s">
        <v>37</v>
      </c>
      <c r="I341" s="2">
        <v>46906.33</v>
      </c>
      <c r="J341" s="2">
        <v>4652.8500000000004</v>
      </c>
      <c r="K341" s="2">
        <v>73.2</v>
      </c>
      <c r="L341">
        <v>11</v>
      </c>
      <c r="M341">
        <v>4.82</v>
      </c>
      <c r="N341">
        <v>4.95</v>
      </c>
      <c r="O341">
        <v>4.8099999999999996</v>
      </c>
      <c r="P341">
        <v>3.48</v>
      </c>
      <c r="Q341">
        <v>4.51</v>
      </c>
      <c r="R341" t="s">
        <v>24</v>
      </c>
    </row>
    <row r="342" spans="1:18" x14ac:dyDescent="0.3">
      <c r="A342" t="s">
        <v>181</v>
      </c>
      <c r="B342" t="s">
        <v>19</v>
      </c>
      <c r="C342" s="1">
        <v>42243</v>
      </c>
      <c r="D342" t="s">
        <v>27</v>
      </c>
      <c r="E342" t="s">
        <v>34</v>
      </c>
      <c r="F342" t="s">
        <v>21</v>
      </c>
      <c r="G342" t="s">
        <v>30</v>
      </c>
      <c r="H342" t="s">
        <v>37</v>
      </c>
      <c r="I342" s="2">
        <v>46897.11</v>
      </c>
      <c r="J342" s="2">
        <v>9875.1299999999992</v>
      </c>
      <c r="K342" s="2">
        <v>93.57</v>
      </c>
      <c r="L342">
        <v>4</v>
      </c>
      <c r="M342">
        <v>4.05</v>
      </c>
      <c r="N342">
        <v>4.54</v>
      </c>
      <c r="O342">
        <v>1.48</v>
      </c>
      <c r="P342">
        <v>2.72</v>
      </c>
      <c r="Q342">
        <v>3.2</v>
      </c>
      <c r="R342" t="s">
        <v>24</v>
      </c>
    </row>
    <row r="343" spans="1:18" x14ac:dyDescent="0.3">
      <c r="A343" t="s">
        <v>83</v>
      </c>
      <c r="B343" t="s">
        <v>19</v>
      </c>
      <c r="C343" s="1">
        <v>44362</v>
      </c>
      <c r="D343" t="s">
        <v>27</v>
      </c>
      <c r="E343" t="s">
        <v>20</v>
      </c>
      <c r="F343" t="s">
        <v>61</v>
      </c>
      <c r="G343" t="s">
        <v>30</v>
      </c>
      <c r="H343" t="s">
        <v>44</v>
      </c>
      <c r="I343" s="2">
        <v>46834.26</v>
      </c>
      <c r="J343" s="2">
        <v>2755.79</v>
      </c>
      <c r="K343" s="2">
        <v>187.43</v>
      </c>
      <c r="L343">
        <v>10</v>
      </c>
      <c r="M343">
        <v>1.74</v>
      </c>
      <c r="N343">
        <v>4.97</v>
      </c>
      <c r="O343">
        <v>1.41</v>
      </c>
      <c r="P343">
        <v>3.32</v>
      </c>
      <c r="Q343">
        <v>2.86</v>
      </c>
      <c r="R343" t="s">
        <v>24</v>
      </c>
    </row>
    <row r="344" spans="1:18" x14ac:dyDescent="0.3">
      <c r="A344" t="s">
        <v>288</v>
      </c>
      <c r="B344" t="s">
        <v>19</v>
      </c>
      <c r="C344" s="1">
        <v>44387</v>
      </c>
      <c r="D344" t="s">
        <v>27</v>
      </c>
      <c r="E344" t="s">
        <v>20</v>
      </c>
      <c r="F344" t="s">
        <v>21</v>
      </c>
      <c r="G344" t="s">
        <v>30</v>
      </c>
      <c r="H344" t="s">
        <v>37</v>
      </c>
      <c r="I344" s="2">
        <v>46722.96</v>
      </c>
      <c r="J344" s="2">
        <v>6881.63</v>
      </c>
      <c r="K344" s="2">
        <v>65.55</v>
      </c>
      <c r="L344">
        <v>10</v>
      </c>
      <c r="M344">
        <v>4.42</v>
      </c>
      <c r="N344">
        <v>4.46</v>
      </c>
      <c r="O344">
        <v>1.76</v>
      </c>
      <c r="P344">
        <v>3.6</v>
      </c>
      <c r="Q344">
        <v>3.56</v>
      </c>
      <c r="R344" t="s">
        <v>24</v>
      </c>
    </row>
    <row r="345" spans="1:18" x14ac:dyDescent="0.3">
      <c r="A345" t="s">
        <v>352</v>
      </c>
      <c r="B345" t="s">
        <v>26</v>
      </c>
      <c r="C345" s="1">
        <v>44699</v>
      </c>
      <c r="D345" t="s">
        <v>27</v>
      </c>
      <c r="E345" t="s">
        <v>34</v>
      </c>
      <c r="F345" t="s">
        <v>50</v>
      </c>
      <c r="G345" t="s">
        <v>30</v>
      </c>
      <c r="H345" t="s">
        <v>44</v>
      </c>
      <c r="I345" s="2">
        <v>46703.54</v>
      </c>
      <c r="J345" s="2">
        <v>2283.69</v>
      </c>
      <c r="K345" s="2">
        <v>51.99</v>
      </c>
      <c r="L345">
        <v>14</v>
      </c>
      <c r="M345">
        <v>3.09</v>
      </c>
      <c r="N345">
        <v>1.07</v>
      </c>
      <c r="O345">
        <v>4.2699999999999996</v>
      </c>
      <c r="P345">
        <v>2.27</v>
      </c>
      <c r="Q345">
        <v>2.67</v>
      </c>
      <c r="R345" t="s">
        <v>24</v>
      </c>
    </row>
    <row r="346" spans="1:18" x14ac:dyDescent="0.3">
      <c r="A346" t="s">
        <v>489</v>
      </c>
      <c r="B346" t="s">
        <v>19</v>
      </c>
      <c r="C346" s="1">
        <v>42820</v>
      </c>
      <c r="D346" t="s">
        <v>27</v>
      </c>
      <c r="E346" t="s">
        <v>20</v>
      </c>
      <c r="F346" t="s">
        <v>21</v>
      </c>
      <c r="G346" t="s">
        <v>30</v>
      </c>
      <c r="H346" t="s">
        <v>37</v>
      </c>
      <c r="I346" s="2">
        <v>46697.53</v>
      </c>
      <c r="J346" s="2">
        <v>4931.78</v>
      </c>
      <c r="K346" s="2">
        <v>51.2</v>
      </c>
      <c r="L346">
        <v>4</v>
      </c>
      <c r="M346">
        <v>4.21</v>
      </c>
      <c r="N346">
        <v>1.96</v>
      </c>
      <c r="O346">
        <v>2.4</v>
      </c>
      <c r="P346">
        <v>3.73</v>
      </c>
      <c r="Q346">
        <v>3.08</v>
      </c>
      <c r="R346" t="s">
        <v>24</v>
      </c>
    </row>
    <row r="347" spans="1:18" x14ac:dyDescent="0.3">
      <c r="A347" t="s">
        <v>508</v>
      </c>
      <c r="B347" t="s">
        <v>26</v>
      </c>
      <c r="C347" s="1">
        <v>42861</v>
      </c>
      <c r="D347" t="s">
        <v>27</v>
      </c>
      <c r="E347" t="s">
        <v>20</v>
      </c>
      <c r="F347" t="s">
        <v>61</v>
      </c>
      <c r="G347" t="s">
        <v>42</v>
      </c>
      <c r="H347" t="s">
        <v>44</v>
      </c>
      <c r="I347" s="2">
        <v>46656.85</v>
      </c>
      <c r="J347" s="2">
        <v>1421.2</v>
      </c>
      <c r="K347" s="2">
        <v>13.35</v>
      </c>
      <c r="L347">
        <v>3</v>
      </c>
      <c r="M347">
        <v>1.44</v>
      </c>
      <c r="N347">
        <v>1.19</v>
      </c>
      <c r="O347">
        <v>1.59</v>
      </c>
      <c r="P347">
        <v>4.4400000000000004</v>
      </c>
      <c r="Q347">
        <v>2.17</v>
      </c>
      <c r="R347" t="s">
        <v>24</v>
      </c>
    </row>
    <row r="348" spans="1:18" x14ac:dyDescent="0.3">
      <c r="A348" t="s">
        <v>218</v>
      </c>
      <c r="B348" t="s">
        <v>19</v>
      </c>
      <c r="C348" s="1">
        <v>42469</v>
      </c>
      <c r="D348" t="s">
        <v>27</v>
      </c>
      <c r="E348" t="s">
        <v>28</v>
      </c>
      <c r="F348" t="s">
        <v>35</v>
      </c>
      <c r="G348" t="s">
        <v>30</v>
      </c>
      <c r="H348" t="s">
        <v>56</v>
      </c>
      <c r="I348" s="2">
        <v>46533.56</v>
      </c>
      <c r="J348" s="2">
        <v>5561.22</v>
      </c>
      <c r="K348" s="2">
        <v>21.14</v>
      </c>
      <c r="L348">
        <v>7</v>
      </c>
      <c r="M348">
        <v>3.15</v>
      </c>
      <c r="N348">
        <v>4.46</v>
      </c>
      <c r="O348">
        <v>4.54</v>
      </c>
      <c r="P348">
        <v>4.7699999999999996</v>
      </c>
      <c r="Q348">
        <v>4.2300000000000004</v>
      </c>
      <c r="R348" t="s">
        <v>52</v>
      </c>
    </row>
    <row r="349" spans="1:18" x14ac:dyDescent="0.3">
      <c r="A349" t="s">
        <v>397</v>
      </c>
      <c r="B349" t="s">
        <v>19</v>
      </c>
      <c r="C349" s="1">
        <v>44722</v>
      </c>
      <c r="D349" t="s">
        <v>27</v>
      </c>
      <c r="E349" t="s">
        <v>34</v>
      </c>
      <c r="F349" t="s">
        <v>61</v>
      </c>
      <c r="G349" t="s">
        <v>42</v>
      </c>
      <c r="H349" t="s">
        <v>23</v>
      </c>
      <c r="I349" s="2">
        <v>46481.2</v>
      </c>
      <c r="J349" s="2">
        <v>5703.76</v>
      </c>
      <c r="K349" s="2">
        <v>9.74</v>
      </c>
      <c r="L349">
        <v>4</v>
      </c>
      <c r="M349">
        <v>1.66</v>
      </c>
      <c r="N349">
        <v>2.66</v>
      </c>
      <c r="O349">
        <v>3.16</v>
      </c>
      <c r="P349">
        <v>3.9</v>
      </c>
      <c r="Q349">
        <v>2.85</v>
      </c>
      <c r="R349" t="s">
        <v>24</v>
      </c>
    </row>
    <row r="350" spans="1:18" x14ac:dyDescent="0.3">
      <c r="A350" t="s">
        <v>93</v>
      </c>
      <c r="B350" t="s">
        <v>26</v>
      </c>
      <c r="C350" s="1">
        <v>43246</v>
      </c>
      <c r="D350" t="s">
        <v>27</v>
      </c>
      <c r="E350" t="s">
        <v>34</v>
      </c>
      <c r="F350" t="s">
        <v>50</v>
      </c>
      <c r="G350" t="s">
        <v>30</v>
      </c>
      <c r="H350" t="s">
        <v>56</v>
      </c>
      <c r="I350" s="2">
        <v>46398.49</v>
      </c>
      <c r="J350" s="2">
        <v>3224.7</v>
      </c>
      <c r="K350" s="2">
        <v>63.21</v>
      </c>
      <c r="L350">
        <v>13</v>
      </c>
      <c r="M350">
        <v>1.87</v>
      </c>
      <c r="N350">
        <v>2.96</v>
      </c>
      <c r="O350">
        <v>3.01</v>
      </c>
      <c r="P350">
        <v>2.97</v>
      </c>
      <c r="Q350">
        <v>2.7</v>
      </c>
      <c r="R350" t="s">
        <v>24</v>
      </c>
    </row>
    <row r="351" spans="1:18" x14ac:dyDescent="0.3">
      <c r="A351" t="s">
        <v>458</v>
      </c>
      <c r="B351" t="s">
        <v>26</v>
      </c>
      <c r="C351" s="1">
        <v>43560</v>
      </c>
      <c r="D351" t="s">
        <v>27</v>
      </c>
      <c r="E351" t="s">
        <v>34</v>
      </c>
      <c r="F351" t="s">
        <v>29</v>
      </c>
      <c r="G351" t="s">
        <v>42</v>
      </c>
      <c r="H351" t="s">
        <v>23</v>
      </c>
      <c r="I351" s="2">
        <v>46376.18</v>
      </c>
      <c r="J351" s="2">
        <v>10839.73</v>
      </c>
      <c r="K351" s="2">
        <v>66.709999999999994</v>
      </c>
      <c r="L351">
        <v>7</v>
      </c>
      <c r="M351">
        <v>1.51</v>
      </c>
      <c r="N351">
        <v>3.48</v>
      </c>
      <c r="O351">
        <v>2.57</v>
      </c>
      <c r="P351">
        <v>2.52</v>
      </c>
      <c r="Q351">
        <v>2.52</v>
      </c>
      <c r="R351" t="s">
        <v>24</v>
      </c>
    </row>
    <row r="352" spans="1:18" x14ac:dyDescent="0.3">
      <c r="A352" t="s">
        <v>45</v>
      </c>
      <c r="B352" t="s">
        <v>26</v>
      </c>
      <c r="C352" s="1">
        <v>44395</v>
      </c>
      <c r="D352" t="s">
        <v>27</v>
      </c>
      <c r="E352" t="s">
        <v>20</v>
      </c>
      <c r="F352" t="s">
        <v>21</v>
      </c>
      <c r="G352" t="s">
        <v>30</v>
      </c>
      <c r="H352" t="s">
        <v>37</v>
      </c>
      <c r="I352" s="2">
        <v>46225.52</v>
      </c>
      <c r="J352" s="2">
        <v>5036.76</v>
      </c>
      <c r="K352" s="2">
        <v>139.53</v>
      </c>
      <c r="L352">
        <v>1</v>
      </c>
      <c r="M352">
        <v>4.2699999999999996</v>
      </c>
      <c r="N352">
        <v>3.54</v>
      </c>
      <c r="O352">
        <v>4.75</v>
      </c>
      <c r="P352">
        <v>3.41</v>
      </c>
      <c r="Q352">
        <v>3.99</v>
      </c>
      <c r="R352" t="s">
        <v>24</v>
      </c>
    </row>
    <row r="353" spans="1:18" x14ac:dyDescent="0.3">
      <c r="A353" t="s">
        <v>303</v>
      </c>
      <c r="B353" t="s">
        <v>26</v>
      </c>
      <c r="C353" s="1">
        <v>45537</v>
      </c>
      <c r="D353" t="s">
        <v>27</v>
      </c>
      <c r="E353" t="s">
        <v>28</v>
      </c>
      <c r="F353" t="s">
        <v>21</v>
      </c>
      <c r="G353" t="s">
        <v>30</v>
      </c>
      <c r="H353" t="s">
        <v>37</v>
      </c>
      <c r="I353" s="2">
        <v>46023.69</v>
      </c>
      <c r="J353" s="2">
        <v>8627.06</v>
      </c>
      <c r="K353" s="2">
        <v>33.57</v>
      </c>
      <c r="L353">
        <v>6</v>
      </c>
      <c r="M353">
        <v>3.43</v>
      </c>
      <c r="N353">
        <v>4.05</v>
      </c>
      <c r="O353">
        <v>3.28</v>
      </c>
      <c r="P353">
        <v>3.41</v>
      </c>
      <c r="Q353">
        <v>3.54</v>
      </c>
      <c r="R353" t="s">
        <v>24</v>
      </c>
    </row>
    <row r="354" spans="1:18" x14ac:dyDescent="0.3">
      <c r="A354" t="s">
        <v>192</v>
      </c>
      <c r="B354" t="s">
        <v>26</v>
      </c>
      <c r="C354" s="1">
        <v>43565</v>
      </c>
      <c r="D354" t="s">
        <v>27</v>
      </c>
      <c r="E354" t="s">
        <v>34</v>
      </c>
      <c r="F354" t="s">
        <v>29</v>
      </c>
      <c r="G354" t="s">
        <v>42</v>
      </c>
      <c r="H354" t="s">
        <v>56</v>
      </c>
      <c r="I354" s="2">
        <v>45957.05</v>
      </c>
      <c r="J354" s="2">
        <v>3062.72</v>
      </c>
      <c r="K354" s="2">
        <v>2.73</v>
      </c>
      <c r="L354">
        <v>7</v>
      </c>
      <c r="M354">
        <v>4.46</v>
      </c>
      <c r="N354">
        <v>3.89</v>
      </c>
      <c r="O354">
        <v>4.7</v>
      </c>
      <c r="P354">
        <v>3.82</v>
      </c>
      <c r="Q354">
        <v>4.22</v>
      </c>
      <c r="R354" t="s">
        <v>24</v>
      </c>
    </row>
    <row r="355" spans="1:18" x14ac:dyDescent="0.3">
      <c r="A355" t="s">
        <v>271</v>
      </c>
      <c r="B355" t="s">
        <v>19</v>
      </c>
      <c r="C355" s="1">
        <v>44823</v>
      </c>
      <c r="D355" t="s">
        <v>27</v>
      </c>
      <c r="E355" t="s">
        <v>34</v>
      </c>
      <c r="F355" t="s">
        <v>61</v>
      </c>
      <c r="G355" t="s">
        <v>22</v>
      </c>
      <c r="H355" t="s">
        <v>37</v>
      </c>
      <c r="I355" s="2">
        <v>45900</v>
      </c>
      <c r="J355" s="2">
        <v>4679.53</v>
      </c>
      <c r="K355" s="2">
        <v>35.26</v>
      </c>
      <c r="L355">
        <v>12</v>
      </c>
      <c r="M355">
        <v>4.08</v>
      </c>
      <c r="N355">
        <v>4.83</v>
      </c>
      <c r="O355">
        <v>4.0999999999999996</v>
      </c>
      <c r="P355">
        <v>4.96</v>
      </c>
      <c r="Q355">
        <v>4.49</v>
      </c>
      <c r="R355" t="s">
        <v>52</v>
      </c>
    </row>
    <row r="356" spans="1:18" x14ac:dyDescent="0.3">
      <c r="A356" t="s">
        <v>391</v>
      </c>
      <c r="B356" t="s">
        <v>19</v>
      </c>
      <c r="C356" s="1">
        <v>42644</v>
      </c>
      <c r="D356" t="s">
        <v>27</v>
      </c>
      <c r="E356" t="s">
        <v>20</v>
      </c>
      <c r="F356" t="s">
        <v>47</v>
      </c>
      <c r="G356" t="s">
        <v>42</v>
      </c>
      <c r="H356" t="s">
        <v>44</v>
      </c>
      <c r="I356" s="2">
        <v>45882.79</v>
      </c>
      <c r="J356" s="2">
        <v>3484.14</v>
      </c>
      <c r="K356" s="2">
        <v>26.9</v>
      </c>
      <c r="L356">
        <v>0</v>
      </c>
      <c r="M356">
        <v>2.77</v>
      </c>
      <c r="N356">
        <v>2.21</v>
      </c>
      <c r="O356">
        <v>3.1</v>
      </c>
      <c r="P356">
        <v>2.52</v>
      </c>
      <c r="Q356">
        <v>2.65</v>
      </c>
      <c r="R356" t="s">
        <v>24</v>
      </c>
    </row>
    <row r="357" spans="1:18" x14ac:dyDescent="0.3">
      <c r="A357" t="s">
        <v>485</v>
      </c>
      <c r="B357" t="s">
        <v>26</v>
      </c>
      <c r="C357" s="1">
        <v>44076</v>
      </c>
      <c r="D357" t="s">
        <v>27</v>
      </c>
      <c r="E357" t="s">
        <v>34</v>
      </c>
      <c r="F357" t="s">
        <v>35</v>
      </c>
      <c r="G357" t="s">
        <v>30</v>
      </c>
      <c r="H357" t="s">
        <v>56</v>
      </c>
      <c r="I357" s="2">
        <v>45839.17</v>
      </c>
      <c r="J357" s="2">
        <v>5680.87</v>
      </c>
      <c r="K357" s="2">
        <v>67.849999999999994</v>
      </c>
      <c r="L357">
        <v>13</v>
      </c>
      <c r="M357">
        <v>2.5099999999999998</v>
      </c>
      <c r="N357">
        <v>2.64</v>
      </c>
      <c r="O357">
        <v>1.84</v>
      </c>
      <c r="P357">
        <v>3.46</v>
      </c>
      <c r="Q357">
        <v>2.61</v>
      </c>
      <c r="R357" t="s">
        <v>24</v>
      </c>
    </row>
    <row r="358" spans="1:18" x14ac:dyDescent="0.3">
      <c r="A358" t="s">
        <v>354</v>
      </c>
      <c r="B358" t="s">
        <v>19</v>
      </c>
      <c r="C358" s="1">
        <v>43282</v>
      </c>
      <c r="D358" t="s">
        <v>27</v>
      </c>
      <c r="E358" t="s">
        <v>34</v>
      </c>
      <c r="F358" t="s">
        <v>21</v>
      </c>
      <c r="G358" t="s">
        <v>42</v>
      </c>
      <c r="H358" t="s">
        <v>37</v>
      </c>
      <c r="I358" s="2">
        <v>45719.34</v>
      </c>
      <c r="J358" s="2">
        <v>8473.92</v>
      </c>
      <c r="K358" s="2">
        <v>84.91</v>
      </c>
      <c r="L358">
        <v>10</v>
      </c>
      <c r="M358">
        <v>3.51</v>
      </c>
      <c r="N358">
        <v>1.92</v>
      </c>
      <c r="O358">
        <v>1.02</v>
      </c>
      <c r="P358">
        <v>4.43</v>
      </c>
      <c r="Q358">
        <v>2.72</v>
      </c>
      <c r="R358" t="s">
        <v>24</v>
      </c>
    </row>
    <row r="359" spans="1:18" x14ac:dyDescent="0.3">
      <c r="A359" t="s">
        <v>528</v>
      </c>
      <c r="B359" t="s">
        <v>19</v>
      </c>
      <c r="C359" s="1">
        <v>44759</v>
      </c>
      <c r="D359" t="s">
        <v>27</v>
      </c>
      <c r="E359" t="s">
        <v>28</v>
      </c>
      <c r="F359" t="s">
        <v>50</v>
      </c>
      <c r="G359" t="s">
        <v>42</v>
      </c>
      <c r="H359" t="s">
        <v>44</v>
      </c>
      <c r="I359" s="2">
        <v>45715.38</v>
      </c>
      <c r="J359" s="2">
        <v>6248.97</v>
      </c>
      <c r="K359" s="2">
        <v>56.96</v>
      </c>
      <c r="L359">
        <v>9</v>
      </c>
      <c r="M359">
        <v>2.48</v>
      </c>
      <c r="N359">
        <v>3.21</v>
      </c>
      <c r="O359">
        <v>2.15</v>
      </c>
      <c r="P359">
        <v>1.32</v>
      </c>
      <c r="Q359">
        <v>2.29</v>
      </c>
      <c r="R359" t="s">
        <v>24</v>
      </c>
    </row>
    <row r="360" spans="1:18" x14ac:dyDescent="0.3">
      <c r="A360" t="s">
        <v>81</v>
      </c>
      <c r="B360" t="s">
        <v>19</v>
      </c>
      <c r="C360" s="1">
        <v>45250</v>
      </c>
      <c r="D360" t="s">
        <v>27</v>
      </c>
      <c r="E360" t="s">
        <v>20</v>
      </c>
      <c r="F360" t="s">
        <v>21</v>
      </c>
      <c r="G360" t="s">
        <v>42</v>
      </c>
      <c r="H360" t="s">
        <v>37</v>
      </c>
      <c r="I360" s="2">
        <v>45670.91</v>
      </c>
      <c r="J360" s="2">
        <v>3046.77</v>
      </c>
      <c r="K360" s="2">
        <v>69.58</v>
      </c>
      <c r="L360">
        <v>0</v>
      </c>
      <c r="M360">
        <v>4.32</v>
      </c>
      <c r="N360">
        <v>1.92</v>
      </c>
      <c r="O360">
        <v>2.46</v>
      </c>
      <c r="P360">
        <v>3.39</v>
      </c>
      <c r="Q360">
        <v>3.02</v>
      </c>
      <c r="R360" t="s">
        <v>24</v>
      </c>
    </row>
    <row r="361" spans="1:18" x14ac:dyDescent="0.3">
      <c r="A361" t="s">
        <v>329</v>
      </c>
      <c r="B361" t="s">
        <v>19</v>
      </c>
      <c r="C361" s="1">
        <v>44847</v>
      </c>
      <c r="D361" t="s">
        <v>27</v>
      </c>
      <c r="E361" t="s">
        <v>20</v>
      </c>
      <c r="F361" t="s">
        <v>35</v>
      </c>
      <c r="G361" t="s">
        <v>42</v>
      </c>
      <c r="H361" t="s">
        <v>44</v>
      </c>
      <c r="I361" s="2">
        <v>45647.32</v>
      </c>
      <c r="J361" s="2">
        <v>11336.97</v>
      </c>
      <c r="K361" s="2">
        <v>185.68</v>
      </c>
      <c r="L361">
        <v>3</v>
      </c>
      <c r="M361">
        <v>4.17</v>
      </c>
      <c r="N361">
        <v>1.56</v>
      </c>
      <c r="O361">
        <v>4.2699999999999996</v>
      </c>
      <c r="P361">
        <v>2.4</v>
      </c>
      <c r="Q361">
        <v>3.1</v>
      </c>
      <c r="R361" t="s">
        <v>24</v>
      </c>
    </row>
    <row r="362" spans="1:18" x14ac:dyDescent="0.3">
      <c r="A362" t="s">
        <v>327</v>
      </c>
      <c r="B362" t="s">
        <v>19</v>
      </c>
      <c r="C362" s="1">
        <v>45436</v>
      </c>
      <c r="D362" t="s">
        <v>27</v>
      </c>
      <c r="E362" t="s">
        <v>28</v>
      </c>
      <c r="F362" t="s">
        <v>35</v>
      </c>
      <c r="G362" t="s">
        <v>22</v>
      </c>
      <c r="H362" t="s">
        <v>37</v>
      </c>
      <c r="I362" s="2">
        <v>45643.42</v>
      </c>
      <c r="J362" s="2">
        <v>10474.469999999999</v>
      </c>
      <c r="K362" s="2">
        <v>51.12</v>
      </c>
      <c r="L362">
        <v>2</v>
      </c>
      <c r="M362">
        <v>4.5999999999999996</v>
      </c>
      <c r="N362">
        <v>1.42</v>
      </c>
      <c r="O362">
        <v>4.9000000000000004</v>
      </c>
      <c r="P362">
        <v>3.7</v>
      </c>
      <c r="Q362">
        <v>3.66</v>
      </c>
      <c r="R362" t="s">
        <v>24</v>
      </c>
    </row>
    <row r="363" spans="1:18" x14ac:dyDescent="0.3">
      <c r="A363" t="s">
        <v>490</v>
      </c>
      <c r="B363" t="s">
        <v>26</v>
      </c>
      <c r="C363" s="1">
        <v>43473</v>
      </c>
      <c r="D363" t="s">
        <v>27</v>
      </c>
      <c r="E363" t="s">
        <v>28</v>
      </c>
      <c r="F363" t="s">
        <v>39</v>
      </c>
      <c r="G363" t="s">
        <v>22</v>
      </c>
      <c r="H363" t="s">
        <v>56</v>
      </c>
      <c r="I363" s="2">
        <v>45180.63</v>
      </c>
      <c r="J363" s="2">
        <v>4620.74</v>
      </c>
      <c r="K363" s="2">
        <v>17.41</v>
      </c>
      <c r="L363">
        <v>15</v>
      </c>
      <c r="M363">
        <v>2.98</v>
      </c>
      <c r="N363">
        <v>4.29</v>
      </c>
      <c r="O363">
        <v>3.19</v>
      </c>
      <c r="P363">
        <v>3.81</v>
      </c>
      <c r="Q363">
        <v>3.57</v>
      </c>
      <c r="R363" t="s">
        <v>24</v>
      </c>
    </row>
    <row r="364" spans="1:18" x14ac:dyDescent="0.3">
      <c r="A364" t="s">
        <v>112</v>
      </c>
      <c r="B364" t="s">
        <v>19</v>
      </c>
      <c r="C364" s="1">
        <v>43790</v>
      </c>
      <c r="D364" t="s">
        <v>27</v>
      </c>
      <c r="E364" t="s">
        <v>34</v>
      </c>
      <c r="F364" t="s">
        <v>29</v>
      </c>
      <c r="G364" t="s">
        <v>30</v>
      </c>
      <c r="H364" t="s">
        <v>56</v>
      </c>
      <c r="I364" s="2">
        <v>45054.53</v>
      </c>
      <c r="J364" s="2">
        <v>7408.47</v>
      </c>
      <c r="K364" s="2">
        <v>30.49</v>
      </c>
      <c r="L364">
        <v>11</v>
      </c>
      <c r="M364">
        <v>3.29</v>
      </c>
      <c r="N364">
        <v>1.23</v>
      </c>
      <c r="O364">
        <v>3.52</v>
      </c>
      <c r="P364">
        <v>2.41</v>
      </c>
      <c r="Q364">
        <v>2.61</v>
      </c>
      <c r="R364" t="s">
        <v>24</v>
      </c>
    </row>
    <row r="365" spans="1:18" x14ac:dyDescent="0.3">
      <c r="A365" t="s">
        <v>287</v>
      </c>
      <c r="B365" t="s">
        <v>19</v>
      </c>
      <c r="C365" s="1">
        <v>41946</v>
      </c>
      <c r="D365" t="s">
        <v>538</v>
      </c>
      <c r="E365" t="s">
        <v>20</v>
      </c>
      <c r="F365" t="s">
        <v>61</v>
      </c>
      <c r="G365" t="s">
        <v>30</v>
      </c>
      <c r="H365" t="s">
        <v>56</v>
      </c>
      <c r="I365" s="2">
        <v>44728.99</v>
      </c>
      <c r="J365" s="2">
        <v>4946.87</v>
      </c>
      <c r="K365" s="2">
        <v>99.44</v>
      </c>
      <c r="L365">
        <v>3</v>
      </c>
      <c r="M365">
        <v>3.15</v>
      </c>
      <c r="N365">
        <v>3.42</v>
      </c>
      <c r="O365">
        <v>3.92</v>
      </c>
      <c r="P365">
        <v>1.7</v>
      </c>
      <c r="Q365">
        <v>3.05</v>
      </c>
      <c r="R365" t="s">
        <v>24</v>
      </c>
    </row>
    <row r="366" spans="1:18" x14ac:dyDescent="0.3">
      <c r="A366" t="s">
        <v>370</v>
      </c>
      <c r="B366" t="s">
        <v>19</v>
      </c>
      <c r="C366" s="1">
        <v>44958</v>
      </c>
      <c r="D366" t="s">
        <v>27</v>
      </c>
      <c r="E366" t="s">
        <v>20</v>
      </c>
      <c r="F366" t="s">
        <v>35</v>
      </c>
      <c r="G366" t="s">
        <v>30</v>
      </c>
      <c r="H366" t="s">
        <v>37</v>
      </c>
      <c r="I366" s="2">
        <v>44592.62</v>
      </c>
      <c r="J366" s="2">
        <v>9428.2900000000009</v>
      </c>
      <c r="K366" s="2">
        <v>174.1</v>
      </c>
      <c r="L366">
        <v>11</v>
      </c>
      <c r="M366">
        <v>4.55</v>
      </c>
      <c r="N366">
        <v>4.2300000000000004</v>
      </c>
      <c r="O366">
        <v>1.6</v>
      </c>
      <c r="P366">
        <v>1.04</v>
      </c>
      <c r="Q366">
        <v>2.86</v>
      </c>
      <c r="R366" t="s">
        <v>24</v>
      </c>
    </row>
    <row r="367" spans="1:18" x14ac:dyDescent="0.3">
      <c r="A367" t="s">
        <v>78</v>
      </c>
      <c r="B367" t="s">
        <v>19</v>
      </c>
      <c r="C367" s="1">
        <v>42833</v>
      </c>
      <c r="D367" t="s">
        <v>27</v>
      </c>
      <c r="E367" t="s">
        <v>28</v>
      </c>
      <c r="F367" t="s">
        <v>29</v>
      </c>
      <c r="G367" t="s">
        <v>42</v>
      </c>
      <c r="H367" t="s">
        <v>37</v>
      </c>
      <c r="I367" s="2">
        <v>44299.19</v>
      </c>
      <c r="J367" s="2">
        <v>3609.65</v>
      </c>
      <c r="K367" s="2">
        <v>75.66</v>
      </c>
      <c r="L367">
        <v>14</v>
      </c>
      <c r="M367">
        <v>2.4300000000000002</v>
      </c>
      <c r="N367">
        <v>3.53</v>
      </c>
      <c r="O367">
        <v>4.83</v>
      </c>
      <c r="P367">
        <v>4.6100000000000003</v>
      </c>
      <c r="Q367">
        <v>3.85</v>
      </c>
      <c r="R367" t="s">
        <v>24</v>
      </c>
    </row>
    <row r="368" spans="1:18" x14ac:dyDescent="0.3">
      <c r="A368" t="s">
        <v>531</v>
      </c>
      <c r="B368" t="s">
        <v>19</v>
      </c>
      <c r="C368" s="1">
        <v>44364</v>
      </c>
      <c r="D368" t="s">
        <v>27</v>
      </c>
      <c r="E368" t="s">
        <v>34</v>
      </c>
      <c r="F368" t="s">
        <v>61</v>
      </c>
      <c r="G368" t="s">
        <v>42</v>
      </c>
      <c r="H368" t="s">
        <v>31</v>
      </c>
      <c r="I368" s="2">
        <v>44296.99</v>
      </c>
      <c r="J368" s="2">
        <v>2808.15</v>
      </c>
      <c r="K368" s="2">
        <v>78.12</v>
      </c>
      <c r="L368">
        <v>9</v>
      </c>
      <c r="M368">
        <v>2.11</v>
      </c>
      <c r="N368">
        <v>2.27</v>
      </c>
      <c r="O368">
        <v>1.02</v>
      </c>
      <c r="P368">
        <v>4.9800000000000004</v>
      </c>
      <c r="Q368">
        <v>2.6</v>
      </c>
      <c r="R368" t="s">
        <v>24</v>
      </c>
    </row>
    <row r="369" spans="1:18" x14ac:dyDescent="0.3">
      <c r="A369" t="s">
        <v>466</v>
      </c>
      <c r="B369" t="s">
        <v>19</v>
      </c>
      <c r="C369" s="1">
        <v>42115</v>
      </c>
      <c r="D369" t="s">
        <v>27</v>
      </c>
      <c r="E369" t="s">
        <v>34</v>
      </c>
      <c r="F369" t="s">
        <v>35</v>
      </c>
      <c r="G369" t="s">
        <v>22</v>
      </c>
      <c r="H369" t="s">
        <v>56</v>
      </c>
      <c r="I369" s="2">
        <v>44260.37</v>
      </c>
      <c r="J369" s="2">
        <v>11865.13</v>
      </c>
      <c r="K369" s="2">
        <v>57.1</v>
      </c>
      <c r="L369">
        <v>4</v>
      </c>
      <c r="M369">
        <v>4.6500000000000004</v>
      </c>
      <c r="N369">
        <v>3.84</v>
      </c>
      <c r="O369">
        <v>3.79</v>
      </c>
      <c r="P369">
        <v>4.6900000000000004</v>
      </c>
      <c r="Q369">
        <v>4.24</v>
      </c>
      <c r="R369" t="s">
        <v>52</v>
      </c>
    </row>
    <row r="370" spans="1:18" x14ac:dyDescent="0.3">
      <c r="A370" t="s">
        <v>301</v>
      </c>
      <c r="B370" t="s">
        <v>19</v>
      </c>
      <c r="C370" s="1">
        <v>43929</v>
      </c>
      <c r="D370" t="s">
        <v>27</v>
      </c>
      <c r="E370" t="s">
        <v>20</v>
      </c>
      <c r="F370" t="s">
        <v>35</v>
      </c>
      <c r="G370" t="s">
        <v>42</v>
      </c>
      <c r="H370" t="s">
        <v>56</v>
      </c>
      <c r="I370" s="2">
        <v>44187.3</v>
      </c>
      <c r="J370" s="2">
        <v>9589.9</v>
      </c>
      <c r="K370" s="2">
        <v>15.59</v>
      </c>
      <c r="L370">
        <v>8</v>
      </c>
      <c r="M370">
        <v>3.01</v>
      </c>
      <c r="N370">
        <v>3.02</v>
      </c>
      <c r="O370">
        <v>3.35</v>
      </c>
      <c r="P370">
        <v>1.74</v>
      </c>
      <c r="Q370">
        <v>2.78</v>
      </c>
      <c r="R370" t="s">
        <v>24</v>
      </c>
    </row>
    <row r="371" spans="1:18" x14ac:dyDescent="0.3">
      <c r="A371" t="s">
        <v>420</v>
      </c>
      <c r="B371" t="s">
        <v>26</v>
      </c>
      <c r="C371" s="1">
        <v>45044</v>
      </c>
      <c r="D371" t="s">
        <v>27</v>
      </c>
      <c r="E371" t="s">
        <v>34</v>
      </c>
      <c r="F371" t="s">
        <v>21</v>
      </c>
      <c r="G371" t="s">
        <v>42</v>
      </c>
      <c r="H371" t="s">
        <v>56</v>
      </c>
      <c r="I371" s="2">
        <v>43889.37</v>
      </c>
      <c r="J371" s="2">
        <v>6941.71</v>
      </c>
      <c r="K371" s="2">
        <v>66.11</v>
      </c>
      <c r="L371">
        <v>5</v>
      </c>
      <c r="M371">
        <v>1.7</v>
      </c>
      <c r="N371">
        <v>3.47</v>
      </c>
      <c r="O371">
        <v>4.3600000000000003</v>
      </c>
      <c r="P371">
        <v>1.36</v>
      </c>
      <c r="Q371">
        <v>2.72</v>
      </c>
      <c r="R371" t="s">
        <v>24</v>
      </c>
    </row>
    <row r="372" spans="1:18" x14ac:dyDescent="0.3">
      <c r="A372" t="s">
        <v>392</v>
      </c>
      <c r="B372" t="s">
        <v>19</v>
      </c>
      <c r="C372" s="1">
        <v>44267</v>
      </c>
      <c r="D372" t="s">
        <v>27</v>
      </c>
      <c r="E372" t="s">
        <v>20</v>
      </c>
      <c r="F372" t="s">
        <v>61</v>
      </c>
      <c r="G372" t="s">
        <v>22</v>
      </c>
      <c r="H372" t="s">
        <v>37</v>
      </c>
      <c r="I372" s="2">
        <v>43717.27</v>
      </c>
      <c r="J372" s="2">
        <v>2844.52</v>
      </c>
      <c r="K372" s="2">
        <v>195.72</v>
      </c>
      <c r="L372">
        <v>10</v>
      </c>
      <c r="M372">
        <v>1.1000000000000001</v>
      </c>
      <c r="N372">
        <v>3.71</v>
      </c>
      <c r="O372">
        <v>2.85</v>
      </c>
      <c r="P372">
        <v>3.04</v>
      </c>
      <c r="Q372">
        <v>2.67</v>
      </c>
      <c r="R372" t="s">
        <v>24</v>
      </c>
    </row>
    <row r="373" spans="1:18" x14ac:dyDescent="0.3">
      <c r="A373" t="s">
        <v>509</v>
      </c>
      <c r="B373" t="s">
        <v>19</v>
      </c>
      <c r="C373" s="1">
        <v>45396</v>
      </c>
      <c r="D373" t="s">
        <v>27</v>
      </c>
      <c r="E373" t="s">
        <v>20</v>
      </c>
      <c r="F373" t="s">
        <v>35</v>
      </c>
      <c r="G373" t="s">
        <v>42</v>
      </c>
      <c r="H373" t="s">
        <v>56</v>
      </c>
      <c r="I373" s="2">
        <v>43714.66</v>
      </c>
      <c r="J373" s="2">
        <v>7006.68</v>
      </c>
      <c r="K373" s="2">
        <v>112.49</v>
      </c>
      <c r="L373">
        <v>7</v>
      </c>
      <c r="M373">
        <v>1.66</v>
      </c>
      <c r="N373">
        <v>3.29</v>
      </c>
      <c r="O373">
        <v>2.06</v>
      </c>
      <c r="P373">
        <v>2.16</v>
      </c>
      <c r="Q373">
        <v>2.29</v>
      </c>
      <c r="R373" t="s">
        <v>24</v>
      </c>
    </row>
    <row r="374" spans="1:18" x14ac:dyDescent="0.3">
      <c r="A374" t="s">
        <v>384</v>
      </c>
      <c r="B374" t="s">
        <v>26</v>
      </c>
      <c r="C374" s="1">
        <v>44334</v>
      </c>
      <c r="D374" t="s">
        <v>27</v>
      </c>
      <c r="E374" t="s">
        <v>28</v>
      </c>
      <c r="F374" t="s">
        <v>47</v>
      </c>
      <c r="G374" t="s">
        <v>30</v>
      </c>
      <c r="H374" t="s">
        <v>37</v>
      </c>
      <c r="I374" s="2">
        <v>43618.69</v>
      </c>
      <c r="J374" s="2">
        <v>6381.43</v>
      </c>
      <c r="K374" s="2">
        <v>99.82</v>
      </c>
      <c r="L374">
        <v>4</v>
      </c>
      <c r="M374">
        <v>2.74</v>
      </c>
      <c r="N374">
        <v>3.69</v>
      </c>
      <c r="O374">
        <v>2.68</v>
      </c>
      <c r="P374">
        <v>3.43</v>
      </c>
      <c r="Q374">
        <v>3.13</v>
      </c>
      <c r="R374" t="s">
        <v>24</v>
      </c>
    </row>
    <row r="375" spans="1:18" x14ac:dyDescent="0.3">
      <c r="A375" t="s">
        <v>388</v>
      </c>
      <c r="B375" t="s">
        <v>26</v>
      </c>
      <c r="C375" s="1">
        <v>43253</v>
      </c>
      <c r="D375" t="s">
        <v>27</v>
      </c>
      <c r="E375" t="s">
        <v>20</v>
      </c>
      <c r="F375" t="s">
        <v>35</v>
      </c>
      <c r="G375" t="s">
        <v>30</v>
      </c>
      <c r="H375" t="s">
        <v>56</v>
      </c>
      <c r="I375" s="2">
        <v>43335.58</v>
      </c>
      <c r="J375" s="2">
        <v>12120.3</v>
      </c>
      <c r="K375" s="2">
        <v>78.489999999999995</v>
      </c>
      <c r="L375">
        <v>2</v>
      </c>
      <c r="M375">
        <v>3.34</v>
      </c>
      <c r="N375">
        <v>2.91</v>
      </c>
      <c r="O375">
        <v>3.72</v>
      </c>
      <c r="P375">
        <v>4.9400000000000004</v>
      </c>
      <c r="Q375">
        <v>3.73</v>
      </c>
      <c r="R375" t="s">
        <v>24</v>
      </c>
    </row>
    <row r="376" spans="1:18" x14ac:dyDescent="0.3">
      <c r="A376" t="s">
        <v>48</v>
      </c>
      <c r="B376" t="s">
        <v>26</v>
      </c>
      <c r="C376" s="1">
        <v>45037</v>
      </c>
      <c r="D376" t="s">
        <v>27</v>
      </c>
      <c r="E376" t="s">
        <v>20</v>
      </c>
      <c r="F376" t="s">
        <v>47</v>
      </c>
      <c r="G376" t="s">
        <v>42</v>
      </c>
      <c r="H376" t="s">
        <v>37</v>
      </c>
      <c r="I376" s="2">
        <v>43238.59</v>
      </c>
      <c r="J376" s="2">
        <v>4112.75</v>
      </c>
      <c r="K376" s="2">
        <v>167.18</v>
      </c>
      <c r="L376">
        <v>2</v>
      </c>
      <c r="M376">
        <v>1.88</v>
      </c>
      <c r="N376">
        <v>3.59</v>
      </c>
      <c r="O376">
        <v>2.4</v>
      </c>
      <c r="P376">
        <v>1.72</v>
      </c>
      <c r="Q376">
        <v>2.4</v>
      </c>
      <c r="R376" t="s">
        <v>24</v>
      </c>
    </row>
    <row r="377" spans="1:18" x14ac:dyDescent="0.3">
      <c r="A377" t="s">
        <v>68</v>
      </c>
      <c r="B377" t="s">
        <v>26</v>
      </c>
      <c r="C377" s="1">
        <v>45481</v>
      </c>
      <c r="D377" t="s">
        <v>27</v>
      </c>
      <c r="E377" t="s">
        <v>28</v>
      </c>
      <c r="F377" t="s">
        <v>61</v>
      </c>
      <c r="G377" t="s">
        <v>42</v>
      </c>
      <c r="H377" t="s">
        <v>23</v>
      </c>
      <c r="I377" s="2">
        <v>43150.89</v>
      </c>
      <c r="J377" s="2">
        <v>2153.66</v>
      </c>
      <c r="K377" s="2">
        <v>4.21</v>
      </c>
      <c r="L377">
        <v>6</v>
      </c>
      <c r="M377">
        <v>3.49</v>
      </c>
      <c r="N377">
        <v>1.42</v>
      </c>
      <c r="O377">
        <v>2.83</v>
      </c>
      <c r="P377">
        <v>2.4500000000000002</v>
      </c>
      <c r="Q377">
        <v>2.5499999999999998</v>
      </c>
      <c r="R377" t="s">
        <v>24</v>
      </c>
    </row>
    <row r="378" spans="1:18" x14ac:dyDescent="0.3">
      <c r="A378" t="s">
        <v>191</v>
      </c>
      <c r="B378" t="s">
        <v>19</v>
      </c>
      <c r="C378" s="1">
        <v>44270</v>
      </c>
      <c r="D378" t="s">
        <v>27</v>
      </c>
      <c r="E378" t="s">
        <v>20</v>
      </c>
      <c r="F378" t="s">
        <v>50</v>
      </c>
      <c r="G378" t="s">
        <v>42</v>
      </c>
      <c r="H378" t="s">
        <v>23</v>
      </c>
      <c r="I378" s="2">
        <v>43064.81</v>
      </c>
      <c r="J378" s="2">
        <v>4248.29</v>
      </c>
      <c r="K378" s="2">
        <v>94.14</v>
      </c>
      <c r="L378">
        <v>1</v>
      </c>
      <c r="M378">
        <v>1.66</v>
      </c>
      <c r="N378">
        <v>4.55</v>
      </c>
      <c r="O378">
        <v>3.1</v>
      </c>
      <c r="P378">
        <v>1.81</v>
      </c>
      <c r="Q378">
        <v>2.78</v>
      </c>
      <c r="R378" t="s">
        <v>24</v>
      </c>
    </row>
    <row r="379" spans="1:18" x14ac:dyDescent="0.3">
      <c r="A379" t="s">
        <v>467</v>
      </c>
      <c r="B379" t="s">
        <v>19</v>
      </c>
      <c r="C379" s="1">
        <v>44602</v>
      </c>
      <c r="D379" t="s">
        <v>27</v>
      </c>
      <c r="E379" t="s">
        <v>28</v>
      </c>
      <c r="F379" t="s">
        <v>61</v>
      </c>
      <c r="G379" t="s">
        <v>30</v>
      </c>
      <c r="H379" t="s">
        <v>56</v>
      </c>
      <c r="I379" s="2">
        <v>42882.34</v>
      </c>
      <c r="J379" s="2">
        <v>4996.7299999999996</v>
      </c>
      <c r="K379" s="2">
        <v>92.82</v>
      </c>
      <c r="L379">
        <v>13</v>
      </c>
      <c r="M379">
        <v>4.9000000000000004</v>
      </c>
      <c r="N379">
        <v>3.73</v>
      </c>
      <c r="O379">
        <v>2.86</v>
      </c>
      <c r="P379">
        <v>3.16</v>
      </c>
      <c r="Q379">
        <v>3.66</v>
      </c>
      <c r="R379" t="s">
        <v>24</v>
      </c>
    </row>
    <row r="380" spans="1:18" x14ac:dyDescent="0.3">
      <c r="A380" t="s">
        <v>348</v>
      </c>
      <c r="B380" t="s">
        <v>26</v>
      </c>
      <c r="C380" s="1">
        <v>42330</v>
      </c>
      <c r="D380" t="s">
        <v>27</v>
      </c>
      <c r="E380" t="s">
        <v>34</v>
      </c>
      <c r="F380" t="s">
        <v>29</v>
      </c>
      <c r="G380" t="s">
        <v>30</v>
      </c>
      <c r="H380" t="s">
        <v>44</v>
      </c>
      <c r="I380" s="2">
        <v>42851.199999999997</v>
      </c>
      <c r="J380" s="2">
        <v>8702.9500000000007</v>
      </c>
      <c r="K380" s="2">
        <v>17.399999999999999</v>
      </c>
      <c r="L380">
        <v>9</v>
      </c>
      <c r="M380">
        <v>4.53</v>
      </c>
      <c r="N380">
        <v>1.18</v>
      </c>
      <c r="O380">
        <v>3.02</v>
      </c>
      <c r="P380">
        <v>2.2799999999999998</v>
      </c>
      <c r="Q380">
        <v>2.75</v>
      </c>
      <c r="R380" t="s">
        <v>24</v>
      </c>
    </row>
    <row r="381" spans="1:18" x14ac:dyDescent="0.3">
      <c r="A381" t="s">
        <v>189</v>
      </c>
      <c r="B381" t="s">
        <v>26</v>
      </c>
      <c r="C381" s="1">
        <v>41929</v>
      </c>
      <c r="D381" t="s">
        <v>27</v>
      </c>
      <c r="E381" t="s">
        <v>28</v>
      </c>
      <c r="F381" t="s">
        <v>39</v>
      </c>
      <c r="G381" t="s">
        <v>30</v>
      </c>
      <c r="H381" t="s">
        <v>23</v>
      </c>
      <c r="I381" s="2">
        <v>42741.03</v>
      </c>
      <c r="J381" s="2">
        <v>1352.64</v>
      </c>
      <c r="K381" s="2">
        <v>95.08</v>
      </c>
      <c r="L381">
        <v>15</v>
      </c>
      <c r="M381">
        <v>4.5599999999999996</v>
      </c>
      <c r="N381">
        <v>3.83</v>
      </c>
      <c r="O381">
        <v>2.69</v>
      </c>
      <c r="P381">
        <v>1.68</v>
      </c>
      <c r="Q381">
        <v>3.19</v>
      </c>
      <c r="R381" t="s">
        <v>24</v>
      </c>
    </row>
    <row r="382" spans="1:18" x14ac:dyDescent="0.3">
      <c r="A382" t="s">
        <v>317</v>
      </c>
      <c r="B382" t="s">
        <v>19</v>
      </c>
      <c r="C382" s="1">
        <v>45006</v>
      </c>
      <c r="D382" t="s">
        <v>27</v>
      </c>
      <c r="E382" t="s">
        <v>34</v>
      </c>
      <c r="F382" t="s">
        <v>39</v>
      </c>
      <c r="G382" t="s">
        <v>22</v>
      </c>
      <c r="H382" t="s">
        <v>37</v>
      </c>
      <c r="I382" s="2">
        <v>42538.8</v>
      </c>
      <c r="J382" s="2">
        <v>2716.25</v>
      </c>
      <c r="K382" s="2">
        <v>81.83</v>
      </c>
      <c r="L382">
        <v>0</v>
      </c>
      <c r="M382">
        <v>2.73</v>
      </c>
      <c r="N382">
        <v>4.28</v>
      </c>
      <c r="O382">
        <v>3.28</v>
      </c>
      <c r="P382">
        <v>2.1800000000000002</v>
      </c>
      <c r="Q382">
        <v>3.12</v>
      </c>
      <c r="R382" t="s">
        <v>24</v>
      </c>
    </row>
    <row r="383" spans="1:18" x14ac:dyDescent="0.3">
      <c r="A383" t="s">
        <v>235</v>
      </c>
      <c r="B383" t="s">
        <v>19</v>
      </c>
      <c r="C383" s="1">
        <v>42395</v>
      </c>
      <c r="D383" t="s">
        <v>27</v>
      </c>
      <c r="E383" t="s">
        <v>28</v>
      </c>
      <c r="F383" t="s">
        <v>39</v>
      </c>
      <c r="G383" t="s">
        <v>22</v>
      </c>
      <c r="H383" t="s">
        <v>37</v>
      </c>
      <c r="I383" s="2">
        <v>42344.62</v>
      </c>
      <c r="J383" s="2">
        <v>1686.09</v>
      </c>
      <c r="K383" s="2">
        <v>62.14</v>
      </c>
      <c r="L383">
        <v>2</v>
      </c>
      <c r="M383">
        <v>1.92</v>
      </c>
      <c r="N383">
        <v>1.54</v>
      </c>
      <c r="O383">
        <v>4.6900000000000004</v>
      </c>
      <c r="P383">
        <v>1.96</v>
      </c>
      <c r="Q383">
        <v>2.5299999999999998</v>
      </c>
      <c r="R383" t="s">
        <v>24</v>
      </c>
    </row>
    <row r="384" spans="1:18" x14ac:dyDescent="0.3">
      <c r="A384" t="s">
        <v>67</v>
      </c>
      <c r="B384" t="s">
        <v>19</v>
      </c>
      <c r="C384" s="1">
        <v>44489</v>
      </c>
      <c r="D384" t="s">
        <v>27</v>
      </c>
      <c r="E384" t="s">
        <v>34</v>
      </c>
      <c r="F384" t="s">
        <v>39</v>
      </c>
      <c r="G384" t="s">
        <v>30</v>
      </c>
      <c r="H384" t="s">
        <v>56</v>
      </c>
      <c r="I384" s="2">
        <v>42303.8</v>
      </c>
      <c r="J384" s="2">
        <v>1108.9000000000001</v>
      </c>
      <c r="K384" s="2">
        <v>77.709999999999994</v>
      </c>
      <c r="L384">
        <v>13</v>
      </c>
      <c r="M384">
        <v>1.77</v>
      </c>
      <c r="N384">
        <v>1.46</v>
      </c>
      <c r="O384">
        <v>4.29</v>
      </c>
      <c r="P384">
        <v>4.41</v>
      </c>
      <c r="Q384">
        <v>2.98</v>
      </c>
      <c r="R384" t="s">
        <v>24</v>
      </c>
    </row>
    <row r="385" spans="1:18" x14ac:dyDescent="0.3">
      <c r="A385" t="s">
        <v>313</v>
      </c>
      <c r="B385" t="s">
        <v>19</v>
      </c>
      <c r="C385" s="1">
        <v>43195</v>
      </c>
      <c r="D385" t="s">
        <v>27</v>
      </c>
      <c r="E385" t="s">
        <v>34</v>
      </c>
      <c r="F385" t="s">
        <v>39</v>
      </c>
      <c r="G385" t="s">
        <v>22</v>
      </c>
      <c r="H385" t="s">
        <v>37</v>
      </c>
      <c r="I385" s="2">
        <v>42283.51</v>
      </c>
      <c r="J385" s="2">
        <v>4216.09</v>
      </c>
      <c r="K385" s="2">
        <v>41.17</v>
      </c>
      <c r="L385">
        <v>2</v>
      </c>
      <c r="M385">
        <v>3.71</v>
      </c>
      <c r="N385">
        <v>2</v>
      </c>
      <c r="O385">
        <v>1.27</v>
      </c>
      <c r="P385">
        <v>2.2999999999999998</v>
      </c>
      <c r="Q385">
        <v>2.3199999999999998</v>
      </c>
      <c r="R385" t="s">
        <v>24</v>
      </c>
    </row>
    <row r="386" spans="1:18" x14ac:dyDescent="0.3">
      <c r="A386" t="s">
        <v>265</v>
      </c>
      <c r="B386" t="s">
        <v>33</v>
      </c>
      <c r="C386" s="1">
        <v>44389</v>
      </c>
      <c r="D386" t="s">
        <v>27</v>
      </c>
      <c r="E386" t="s">
        <v>20</v>
      </c>
      <c r="F386" t="s">
        <v>21</v>
      </c>
      <c r="G386" t="s">
        <v>30</v>
      </c>
      <c r="H386" t="s">
        <v>37</v>
      </c>
      <c r="I386" s="2">
        <v>42049.25</v>
      </c>
      <c r="J386" s="2">
        <v>10059.67</v>
      </c>
      <c r="K386" s="2">
        <v>31.17</v>
      </c>
      <c r="L386">
        <v>5</v>
      </c>
      <c r="M386">
        <v>2.88</v>
      </c>
      <c r="N386">
        <v>1.32</v>
      </c>
      <c r="O386">
        <v>1.56</v>
      </c>
      <c r="P386">
        <v>4.79</v>
      </c>
      <c r="Q386">
        <v>2.64</v>
      </c>
      <c r="R386" t="s">
        <v>24</v>
      </c>
    </row>
    <row r="387" spans="1:18" x14ac:dyDescent="0.3">
      <c r="A387" t="s">
        <v>196</v>
      </c>
      <c r="B387" t="s">
        <v>26</v>
      </c>
      <c r="C387" s="1">
        <v>45057</v>
      </c>
      <c r="D387" t="s">
        <v>27</v>
      </c>
      <c r="E387" t="s">
        <v>20</v>
      </c>
      <c r="F387" t="s">
        <v>50</v>
      </c>
      <c r="G387" t="s">
        <v>42</v>
      </c>
      <c r="H387" t="s">
        <v>23</v>
      </c>
      <c r="I387" s="2">
        <v>41966</v>
      </c>
      <c r="J387" s="2">
        <v>6010.4</v>
      </c>
      <c r="K387" s="2">
        <v>179.4</v>
      </c>
      <c r="L387">
        <v>4</v>
      </c>
      <c r="M387">
        <v>3.4</v>
      </c>
      <c r="N387">
        <v>4.5199999999999996</v>
      </c>
      <c r="O387">
        <v>2.16</v>
      </c>
      <c r="P387">
        <v>3.39</v>
      </c>
      <c r="Q387">
        <v>3.37</v>
      </c>
      <c r="R387" t="s">
        <v>24</v>
      </c>
    </row>
    <row r="388" spans="1:18" x14ac:dyDescent="0.3">
      <c r="A388" t="s">
        <v>295</v>
      </c>
      <c r="B388" t="s">
        <v>19</v>
      </c>
      <c r="C388" s="1">
        <v>45492</v>
      </c>
      <c r="D388" t="s">
        <v>27</v>
      </c>
      <c r="E388" t="s">
        <v>28</v>
      </c>
      <c r="F388" t="s">
        <v>50</v>
      </c>
      <c r="G388" t="s">
        <v>22</v>
      </c>
      <c r="H388" t="s">
        <v>37</v>
      </c>
      <c r="I388" s="2">
        <v>41780.28</v>
      </c>
      <c r="J388" s="2">
        <v>2770.01</v>
      </c>
      <c r="K388" s="2">
        <v>4.8499999999999996</v>
      </c>
      <c r="L388">
        <v>12</v>
      </c>
      <c r="M388">
        <v>4.4800000000000004</v>
      </c>
      <c r="N388">
        <v>2.27</v>
      </c>
      <c r="O388">
        <v>4.18</v>
      </c>
      <c r="P388">
        <v>1.91</v>
      </c>
      <c r="Q388">
        <v>3.21</v>
      </c>
      <c r="R388" t="s">
        <v>24</v>
      </c>
    </row>
    <row r="389" spans="1:18" x14ac:dyDescent="0.3">
      <c r="A389" t="s">
        <v>452</v>
      </c>
      <c r="B389" t="s">
        <v>19</v>
      </c>
      <c r="C389" s="1">
        <v>42969</v>
      </c>
      <c r="D389" t="s">
        <v>27</v>
      </c>
      <c r="E389" t="s">
        <v>34</v>
      </c>
      <c r="F389" t="s">
        <v>39</v>
      </c>
      <c r="G389" t="s">
        <v>42</v>
      </c>
      <c r="H389" t="s">
        <v>31</v>
      </c>
      <c r="I389" s="2">
        <v>41492.589999999997</v>
      </c>
      <c r="J389" s="2">
        <v>1880.54</v>
      </c>
      <c r="K389" s="2">
        <v>34.97</v>
      </c>
      <c r="L389">
        <v>3</v>
      </c>
      <c r="M389">
        <v>4.34</v>
      </c>
      <c r="N389">
        <v>4.16</v>
      </c>
      <c r="O389">
        <v>2.94</v>
      </c>
      <c r="P389">
        <v>4.9400000000000004</v>
      </c>
      <c r="Q389">
        <v>4.09</v>
      </c>
      <c r="R389" t="s">
        <v>24</v>
      </c>
    </row>
    <row r="390" spans="1:18" x14ac:dyDescent="0.3">
      <c r="A390" t="s">
        <v>325</v>
      </c>
      <c r="B390" t="s">
        <v>19</v>
      </c>
      <c r="C390" s="1">
        <v>43669</v>
      </c>
      <c r="D390" t="s">
        <v>27</v>
      </c>
      <c r="E390" t="s">
        <v>28</v>
      </c>
      <c r="F390" t="s">
        <v>39</v>
      </c>
      <c r="G390" t="s">
        <v>30</v>
      </c>
      <c r="H390" t="s">
        <v>56</v>
      </c>
      <c r="I390" s="2">
        <v>41492.480000000003</v>
      </c>
      <c r="J390" s="2">
        <v>919.51</v>
      </c>
      <c r="K390" s="2">
        <v>33.35</v>
      </c>
      <c r="L390">
        <v>3</v>
      </c>
      <c r="M390">
        <v>2.0499999999999998</v>
      </c>
      <c r="N390">
        <v>2.87</v>
      </c>
      <c r="O390">
        <v>2.68</v>
      </c>
      <c r="P390">
        <v>4</v>
      </c>
      <c r="Q390">
        <v>2.9</v>
      </c>
      <c r="R390" t="s">
        <v>24</v>
      </c>
    </row>
    <row r="391" spans="1:18" x14ac:dyDescent="0.3">
      <c r="A391" t="s">
        <v>524</v>
      </c>
      <c r="B391" t="s">
        <v>19</v>
      </c>
      <c r="C391" s="1">
        <v>45539</v>
      </c>
      <c r="D391" t="s">
        <v>538</v>
      </c>
      <c r="E391" t="s">
        <v>20</v>
      </c>
      <c r="F391" t="s">
        <v>39</v>
      </c>
      <c r="G391" t="s">
        <v>30</v>
      </c>
      <c r="H391" t="s">
        <v>23</v>
      </c>
      <c r="I391" s="2">
        <v>41404.94</v>
      </c>
      <c r="J391" s="2">
        <v>767.37</v>
      </c>
      <c r="K391" s="2">
        <v>196.94</v>
      </c>
      <c r="L391">
        <v>14</v>
      </c>
      <c r="M391">
        <v>1.34</v>
      </c>
      <c r="N391">
        <v>4.47</v>
      </c>
      <c r="O391">
        <v>2.41</v>
      </c>
      <c r="P391">
        <v>4.79</v>
      </c>
      <c r="Q391">
        <v>3.25</v>
      </c>
      <c r="R391" t="s">
        <v>24</v>
      </c>
    </row>
    <row r="392" spans="1:18" x14ac:dyDescent="0.3">
      <c r="A392" t="s">
        <v>64</v>
      </c>
      <c r="B392" t="s">
        <v>19</v>
      </c>
      <c r="C392" s="1">
        <v>42150</v>
      </c>
      <c r="D392" t="s">
        <v>27</v>
      </c>
      <c r="E392" t="s">
        <v>34</v>
      </c>
      <c r="F392" t="s">
        <v>39</v>
      </c>
      <c r="G392" t="s">
        <v>30</v>
      </c>
      <c r="H392" t="s">
        <v>56</v>
      </c>
      <c r="I392" s="2">
        <v>41373.82</v>
      </c>
      <c r="J392" s="2">
        <v>1308.49</v>
      </c>
      <c r="K392" s="2">
        <v>85.7</v>
      </c>
      <c r="L392">
        <v>2</v>
      </c>
      <c r="M392">
        <v>2.21</v>
      </c>
      <c r="N392">
        <v>4.34</v>
      </c>
      <c r="O392">
        <v>2.2000000000000002</v>
      </c>
      <c r="P392">
        <v>1.43</v>
      </c>
      <c r="Q392">
        <v>2.54</v>
      </c>
      <c r="R392" t="s">
        <v>24</v>
      </c>
    </row>
    <row r="393" spans="1:18" x14ac:dyDescent="0.3">
      <c r="A393" t="s">
        <v>182</v>
      </c>
      <c r="B393" t="s">
        <v>26</v>
      </c>
      <c r="C393" s="1">
        <v>45231</v>
      </c>
      <c r="D393" t="s">
        <v>27</v>
      </c>
      <c r="E393" t="s">
        <v>34</v>
      </c>
      <c r="F393" t="s">
        <v>35</v>
      </c>
      <c r="G393" t="s">
        <v>42</v>
      </c>
      <c r="H393" t="s">
        <v>44</v>
      </c>
      <c r="I393" s="2">
        <v>41332.15</v>
      </c>
      <c r="J393" s="2">
        <v>8315.2999999999993</v>
      </c>
      <c r="K393" s="2">
        <v>63.72</v>
      </c>
      <c r="L393">
        <v>1</v>
      </c>
      <c r="M393">
        <v>2.35</v>
      </c>
      <c r="N393">
        <v>3.21</v>
      </c>
      <c r="O393">
        <v>1.65</v>
      </c>
      <c r="P393">
        <v>2.98</v>
      </c>
      <c r="Q393">
        <v>2.5499999999999998</v>
      </c>
      <c r="R393" t="s">
        <v>24</v>
      </c>
    </row>
    <row r="394" spans="1:18" x14ac:dyDescent="0.3">
      <c r="A394" t="s">
        <v>520</v>
      </c>
      <c r="B394" t="s">
        <v>19</v>
      </c>
      <c r="C394" s="1">
        <v>42299</v>
      </c>
      <c r="D394" t="s">
        <v>27</v>
      </c>
      <c r="E394" t="s">
        <v>20</v>
      </c>
      <c r="F394" t="s">
        <v>29</v>
      </c>
      <c r="G394" t="s">
        <v>42</v>
      </c>
      <c r="H394" t="s">
        <v>56</v>
      </c>
      <c r="I394" s="2">
        <v>40913.68</v>
      </c>
      <c r="J394" s="2">
        <v>1944</v>
      </c>
      <c r="K394" s="2">
        <v>108.66</v>
      </c>
      <c r="L394">
        <v>9</v>
      </c>
      <c r="M394">
        <v>4.43</v>
      </c>
      <c r="N394">
        <v>4.9800000000000004</v>
      </c>
      <c r="O394">
        <v>4.99</v>
      </c>
      <c r="P394">
        <v>3.82</v>
      </c>
      <c r="Q394">
        <v>4.55</v>
      </c>
      <c r="R394" t="s">
        <v>24</v>
      </c>
    </row>
    <row r="395" spans="1:18" x14ac:dyDescent="0.3">
      <c r="A395" t="s">
        <v>277</v>
      </c>
      <c r="B395" t="s">
        <v>19</v>
      </c>
      <c r="C395" s="1">
        <v>43709</v>
      </c>
      <c r="D395" t="s">
        <v>27</v>
      </c>
      <c r="E395" t="s">
        <v>34</v>
      </c>
      <c r="F395" t="s">
        <v>29</v>
      </c>
      <c r="G395" t="s">
        <v>30</v>
      </c>
      <c r="H395" t="s">
        <v>56</v>
      </c>
      <c r="I395" s="2">
        <v>40538.800000000003</v>
      </c>
      <c r="J395" s="2">
        <v>5345.35</v>
      </c>
      <c r="K395" s="2">
        <v>99.94</v>
      </c>
      <c r="L395">
        <v>6</v>
      </c>
      <c r="M395">
        <v>2.0099999999999998</v>
      </c>
      <c r="N395">
        <v>3.8</v>
      </c>
      <c r="O395">
        <v>1.63</v>
      </c>
      <c r="P395">
        <v>3.27</v>
      </c>
      <c r="Q395">
        <v>2.68</v>
      </c>
      <c r="R395" t="s">
        <v>24</v>
      </c>
    </row>
    <row r="396" spans="1:18" x14ac:dyDescent="0.3">
      <c r="A396" t="s">
        <v>164</v>
      </c>
      <c r="B396" t="s">
        <v>19</v>
      </c>
      <c r="C396" s="1">
        <v>43440</v>
      </c>
      <c r="D396" t="s">
        <v>27</v>
      </c>
      <c r="E396" t="s">
        <v>20</v>
      </c>
      <c r="F396" t="s">
        <v>35</v>
      </c>
      <c r="G396" t="s">
        <v>30</v>
      </c>
      <c r="H396" t="s">
        <v>37</v>
      </c>
      <c r="I396" s="2">
        <v>40487.64</v>
      </c>
      <c r="J396" s="2">
        <v>4989.7299999999996</v>
      </c>
      <c r="K396" s="2">
        <v>48.71</v>
      </c>
      <c r="L396">
        <v>5</v>
      </c>
      <c r="M396">
        <v>4.72</v>
      </c>
      <c r="N396">
        <v>2.35</v>
      </c>
      <c r="O396">
        <v>1.91</v>
      </c>
      <c r="P396">
        <v>3.72</v>
      </c>
      <c r="Q396">
        <v>3.18</v>
      </c>
      <c r="R396" t="s">
        <v>24</v>
      </c>
    </row>
    <row r="397" spans="1:18" x14ac:dyDescent="0.3">
      <c r="A397" t="s">
        <v>474</v>
      </c>
      <c r="B397" t="s">
        <v>19</v>
      </c>
      <c r="C397" s="1">
        <v>44062</v>
      </c>
      <c r="D397" t="s">
        <v>27</v>
      </c>
      <c r="E397" t="s">
        <v>28</v>
      </c>
      <c r="F397" t="s">
        <v>35</v>
      </c>
      <c r="G397" t="s">
        <v>42</v>
      </c>
      <c r="H397" t="s">
        <v>44</v>
      </c>
      <c r="I397" s="2">
        <v>40442.01</v>
      </c>
      <c r="J397" s="2">
        <v>10510.8</v>
      </c>
      <c r="K397" s="2">
        <v>57.65</v>
      </c>
      <c r="L397">
        <v>8</v>
      </c>
      <c r="M397">
        <v>1.93</v>
      </c>
      <c r="N397">
        <v>2.23</v>
      </c>
      <c r="O397">
        <v>3.1</v>
      </c>
      <c r="P397">
        <v>4.95</v>
      </c>
      <c r="Q397">
        <v>3.05</v>
      </c>
      <c r="R397" t="s">
        <v>24</v>
      </c>
    </row>
    <row r="398" spans="1:18" x14ac:dyDescent="0.3">
      <c r="A398" t="s">
        <v>389</v>
      </c>
      <c r="B398" t="s">
        <v>19</v>
      </c>
      <c r="C398" s="1">
        <v>44749</v>
      </c>
      <c r="D398" t="s">
        <v>27</v>
      </c>
      <c r="E398" t="s">
        <v>28</v>
      </c>
      <c r="F398" t="s">
        <v>29</v>
      </c>
      <c r="G398" t="s">
        <v>30</v>
      </c>
      <c r="H398" t="s">
        <v>44</v>
      </c>
      <c r="I398" s="2">
        <v>40431.19</v>
      </c>
      <c r="J398" s="2">
        <v>5930.37</v>
      </c>
      <c r="K398" s="2">
        <v>2.48</v>
      </c>
      <c r="L398">
        <v>5</v>
      </c>
      <c r="M398">
        <v>4.1500000000000004</v>
      </c>
      <c r="N398">
        <v>2.66</v>
      </c>
      <c r="O398">
        <v>2.33</v>
      </c>
      <c r="P398">
        <v>2.71</v>
      </c>
      <c r="Q398">
        <v>2.96</v>
      </c>
      <c r="R398" t="s">
        <v>24</v>
      </c>
    </row>
    <row r="399" spans="1:18" x14ac:dyDescent="0.3">
      <c r="A399" t="s">
        <v>49</v>
      </c>
      <c r="B399" t="s">
        <v>19</v>
      </c>
      <c r="C399" s="1">
        <v>44013</v>
      </c>
      <c r="D399" t="s">
        <v>27</v>
      </c>
      <c r="E399" t="s">
        <v>20</v>
      </c>
      <c r="F399" t="s">
        <v>50</v>
      </c>
      <c r="G399" t="s">
        <v>42</v>
      </c>
      <c r="H399" t="s">
        <v>23</v>
      </c>
      <c r="I399" s="2">
        <v>40298.35</v>
      </c>
      <c r="J399" s="2">
        <v>3985.28</v>
      </c>
      <c r="K399" s="2">
        <v>146.32</v>
      </c>
      <c r="L399">
        <v>5</v>
      </c>
      <c r="M399">
        <v>3.79</v>
      </c>
      <c r="N399">
        <v>1.81</v>
      </c>
      <c r="O399">
        <v>4.07</v>
      </c>
      <c r="P399">
        <v>4.1500000000000004</v>
      </c>
      <c r="Q399">
        <v>3.46</v>
      </c>
      <c r="R399" t="s">
        <v>24</v>
      </c>
    </row>
    <row r="400" spans="1:18" x14ac:dyDescent="0.3">
      <c r="A400" t="s">
        <v>290</v>
      </c>
      <c r="B400" t="s">
        <v>19</v>
      </c>
      <c r="C400" s="1">
        <v>42339</v>
      </c>
      <c r="D400" t="s">
        <v>27</v>
      </c>
      <c r="E400" t="s">
        <v>28</v>
      </c>
      <c r="F400" t="s">
        <v>61</v>
      </c>
      <c r="G400" t="s">
        <v>22</v>
      </c>
      <c r="H400" t="s">
        <v>56</v>
      </c>
      <c r="I400" s="2">
        <v>40269.11</v>
      </c>
      <c r="J400" s="2">
        <v>1854.47</v>
      </c>
      <c r="K400" s="2">
        <v>63.22</v>
      </c>
      <c r="L400">
        <v>12</v>
      </c>
      <c r="M400">
        <v>3.43</v>
      </c>
      <c r="N400">
        <v>1.38</v>
      </c>
      <c r="O400">
        <v>1.33</v>
      </c>
      <c r="P400">
        <v>3.32</v>
      </c>
      <c r="Q400">
        <v>2.37</v>
      </c>
      <c r="R400" t="s">
        <v>24</v>
      </c>
    </row>
    <row r="401" spans="1:18" x14ac:dyDescent="0.3">
      <c r="A401" t="s">
        <v>456</v>
      </c>
      <c r="B401" t="s">
        <v>26</v>
      </c>
      <c r="C401" s="1">
        <v>45117</v>
      </c>
      <c r="D401" t="s">
        <v>538</v>
      </c>
      <c r="E401" t="s">
        <v>20</v>
      </c>
      <c r="F401" t="s">
        <v>39</v>
      </c>
      <c r="G401" t="s">
        <v>30</v>
      </c>
      <c r="H401" t="s">
        <v>44</v>
      </c>
      <c r="I401" s="2">
        <v>40265.879999999997</v>
      </c>
      <c r="J401" s="2">
        <v>1126.75</v>
      </c>
      <c r="K401" s="2">
        <v>91.42</v>
      </c>
      <c r="L401">
        <v>3</v>
      </c>
      <c r="M401">
        <v>1.44</v>
      </c>
      <c r="N401">
        <v>3.1</v>
      </c>
      <c r="O401">
        <v>1.42</v>
      </c>
      <c r="P401">
        <v>3.25</v>
      </c>
      <c r="Q401">
        <v>2.2999999999999998</v>
      </c>
      <c r="R401" t="s">
        <v>24</v>
      </c>
    </row>
    <row r="402" spans="1:18" x14ac:dyDescent="0.3">
      <c r="A402" t="s">
        <v>130</v>
      </c>
      <c r="B402" t="s">
        <v>26</v>
      </c>
      <c r="C402" s="1">
        <v>42241</v>
      </c>
      <c r="D402" t="s">
        <v>27</v>
      </c>
      <c r="E402" t="s">
        <v>28</v>
      </c>
      <c r="F402" t="s">
        <v>29</v>
      </c>
      <c r="G402" t="s">
        <v>30</v>
      </c>
      <c r="H402" t="s">
        <v>44</v>
      </c>
      <c r="I402" s="2">
        <v>40224.660000000003</v>
      </c>
      <c r="J402" s="2">
        <v>3907.73</v>
      </c>
      <c r="K402" s="2">
        <v>11.08</v>
      </c>
      <c r="L402">
        <v>15</v>
      </c>
      <c r="M402">
        <v>1.17</v>
      </c>
      <c r="N402">
        <v>4.71</v>
      </c>
      <c r="O402">
        <v>4.38</v>
      </c>
      <c r="P402">
        <v>4.78</v>
      </c>
      <c r="Q402">
        <v>3.76</v>
      </c>
      <c r="R402" t="s">
        <v>24</v>
      </c>
    </row>
    <row r="403" spans="1:18" x14ac:dyDescent="0.3">
      <c r="A403" t="s">
        <v>258</v>
      </c>
      <c r="B403" t="s">
        <v>19</v>
      </c>
      <c r="C403" s="1">
        <v>42474</v>
      </c>
      <c r="D403" t="s">
        <v>27</v>
      </c>
      <c r="E403" t="s">
        <v>28</v>
      </c>
      <c r="F403" t="s">
        <v>39</v>
      </c>
      <c r="G403" t="s">
        <v>42</v>
      </c>
      <c r="H403" t="s">
        <v>31</v>
      </c>
      <c r="I403" s="2">
        <v>40211.699999999997</v>
      </c>
      <c r="J403" s="2">
        <v>4281.49</v>
      </c>
      <c r="K403" s="2">
        <v>88.76</v>
      </c>
      <c r="L403">
        <v>13</v>
      </c>
      <c r="M403">
        <v>2.8</v>
      </c>
      <c r="N403">
        <v>3.06</v>
      </c>
      <c r="O403">
        <v>2.13</v>
      </c>
      <c r="P403">
        <v>4.93</v>
      </c>
      <c r="Q403">
        <v>3.23</v>
      </c>
      <c r="R403" t="s">
        <v>24</v>
      </c>
    </row>
    <row r="404" spans="1:18" x14ac:dyDescent="0.3">
      <c r="A404" t="s">
        <v>429</v>
      </c>
      <c r="B404" t="s">
        <v>19</v>
      </c>
      <c r="C404" s="1">
        <v>44118</v>
      </c>
      <c r="D404" t="s">
        <v>27</v>
      </c>
      <c r="E404" t="s">
        <v>34</v>
      </c>
      <c r="F404" t="s">
        <v>39</v>
      </c>
      <c r="G404" t="s">
        <v>30</v>
      </c>
      <c r="H404" t="s">
        <v>56</v>
      </c>
      <c r="I404" s="2">
        <v>39949.56</v>
      </c>
      <c r="J404" s="2">
        <v>2443.77</v>
      </c>
      <c r="K404" s="2">
        <v>91.45</v>
      </c>
      <c r="L404">
        <v>12</v>
      </c>
      <c r="M404">
        <v>1.02</v>
      </c>
      <c r="N404">
        <v>4.4400000000000004</v>
      </c>
      <c r="O404">
        <v>1.1299999999999999</v>
      </c>
      <c r="P404">
        <v>1.87</v>
      </c>
      <c r="Q404">
        <v>2.12</v>
      </c>
      <c r="R404" t="s">
        <v>24</v>
      </c>
    </row>
    <row r="405" spans="1:18" x14ac:dyDescent="0.3">
      <c r="A405" t="s">
        <v>141</v>
      </c>
      <c r="B405" t="s">
        <v>19</v>
      </c>
      <c r="C405" s="1">
        <v>43188</v>
      </c>
      <c r="D405" t="s">
        <v>27</v>
      </c>
      <c r="E405" t="s">
        <v>20</v>
      </c>
      <c r="F405" t="s">
        <v>61</v>
      </c>
      <c r="G405" t="s">
        <v>42</v>
      </c>
      <c r="H405" t="s">
        <v>56</v>
      </c>
      <c r="I405" s="2">
        <v>39833.61</v>
      </c>
      <c r="J405" s="2">
        <v>4491.29</v>
      </c>
      <c r="K405" s="2">
        <v>65.650000000000006</v>
      </c>
      <c r="L405">
        <v>0</v>
      </c>
      <c r="M405">
        <v>2.93</v>
      </c>
      <c r="N405">
        <v>4.55</v>
      </c>
      <c r="O405">
        <v>3.71</v>
      </c>
      <c r="P405">
        <v>1.18</v>
      </c>
      <c r="Q405">
        <v>3.09</v>
      </c>
      <c r="R405" t="s">
        <v>24</v>
      </c>
    </row>
    <row r="406" spans="1:18" x14ac:dyDescent="0.3">
      <c r="A406" t="s">
        <v>527</v>
      </c>
      <c r="B406" t="s">
        <v>19</v>
      </c>
      <c r="C406" s="1">
        <v>44242</v>
      </c>
      <c r="D406" t="s">
        <v>27</v>
      </c>
      <c r="E406" t="s">
        <v>28</v>
      </c>
      <c r="F406" t="s">
        <v>61</v>
      </c>
      <c r="G406" t="s">
        <v>30</v>
      </c>
      <c r="H406" t="s">
        <v>37</v>
      </c>
      <c r="I406" s="2">
        <v>39726.17</v>
      </c>
      <c r="J406" s="2">
        <v>1181.17</v>
      </c>
      <c r="K406" s="2">
        <v>31.19</v>
      </c>
      <c r="L406">
        <v>8</v>
      </c>
      <c r="M406">
        <v>4.67</v>
      </c>
      <c r="N406">
        <v>3.34</v>
      </c>
      <c r="O406">
        <v>4.7300000000000004</v>
      </c>
      <c r="P406">
        <v>4.6900000000000004</v>
      </c>
      <c r="Q406">
        <v>4.3600000000000003</v>
      </c>
      <c r="R406" t="s">
        <v>52</v>
      </c>
    </row>
    <row r="407" spans="1:18" x14ac:dyDescent="0.3">
      <c r="A407" t="s">
        <v>168</v>
      </c>
      <c r="B407" t="s">
        <v>19</v>
      </c>
      <c r="C407" s="1">
        <v>42124</v>
      </c>
      <c r="D407" t="s">
        <v>27</v>
      </c>
      <c r="E407" t="s">
        <v>28</v>
      </c>
      <c r="F407" t="s">
        <v>61</v>
      </c>
      <c r="G407" t="s">
        <v>42</v>
      </c>
      <c r="H407" t="s">
        <v>56</v>
      </c>
      <c r="I407" s="2">
        <v>39581.46</v>
      </c>
      <c r="J407" s="2">
        <v>2238.27</v>
      </c>
      <c r="K407" s="2">
        <v>80.739999999999995</v>
      </c>
      <c r="L407">
        <v>13</v>
      </c>
      <c r="M407">
        <v>1.84</v>
      </c>
      <c r="N407">
        <v>4.9000000000000004</v>
      </c>
      <c r="O407">
        <v>1.1599999999999999</v>
      </c>
      <c r="P407">
        <v>4.82</v>
      </c>
      <c r="Q407">
        <v>3.18</v>
      </c>
      <c r="R407" t="s">
        <v>24</v>
      </c>
    </row>
    <row r="408" spans="1:18" x14ac:dyDescent="0.3">
      <c r="A408" t="s">
        <v>333</v>
      </c>
      <c r="B408" t="s">
        <v>19</v>
      </c>
      <c r="C408" s="1">
        <v>44833</v>
      </c>
      <c r="D408" t="s">
        <v>27</v>
      </c>
      <c r="E408" t="s">
        <v>34</v>
      </c>
      <c r="F408" t="s">
        <v>61</v>
      </c>
      <c r="G408" t="s">
        <v>22</v>
      </c>
      <c r="H408" t="s">
        <v>37</v>
      </c>
      <c r="I408" s="2">
        <v>39465.480000000003</v>
      </c>
      <c r="J408" s="2">
        <v>1471.59</v>
      </c>
      <c r="K408" s="2">
        <v>31.45</v>
      </c>
      <c r="L408">
        <v>7</v>
      </c>
      <c r="M408">
        <v>1.41</v>
      </c>
      <c r="N408">
        <v>3.98</v>
      </c>
      <c r="O408">
        <v>3.25</v>
      </c>
      <c r="P408">
        <v>4.6900000000000004</v>
      </c>
      <c r="Q408">
        <v>3.33</v>
      </c>
      <c r="R408" t="s">
        <v>24</v>
      </c>
    </row>
    <row r="409" spans="1:18" x14ac:dyDescent="0.3">
      <c r="A409" t="s">
        <v>270</v>
      </c>
      <c r="B409" t="s">
        <v>19</v>
      </c>
      <c r="C409" s="1">
        <v>44333</v>
      </c>
      <c r="D409" t="s">
        <v>27</v>
      </c>
      <c r="E409" t="s">
        <v>34</v>
      </c>
      <c r="F409" t="s">
        <v>21</v>
      </c>
      <c r="G409" t="s">
        <v>42</v>
      </c>
      <c r="H409" t="s">
        <v>37</v>
      </c>
      <c r="I409" s="2">
        <v>39385.65</v>
      </c>
      <c r="J409" s="2">
        <v>8314.91</v>
      </c>
      <c r="K409" s="2">
        <v>81.319999999999993</v>
      </c>
      <c r="L409">
        <v>10</v>
      </c>
      <c r="M409">
        <v>1.8</v>
      </c>
      <c r="N409">
        <v>3.53</v>
      </c>
      <c r="O409">
        <v>3.01</v>
      </c>
      <c r="P409">
        <v>2.98</v>
      </c>
      <c r="Q409">
        <v>2.83</v>
      </c>
      <c r="R409" t="s">
        <v>24</v>
      </c>
    </row>
    <row r="410" spans="1:18" x14ac:dyDescent="0.3">
      <c r="A410" t="s">
        <v>403</v>
      </c>
      <c r="B410" t="s">
        <v>19</v>
      </c>
      <c r="C410" s="1">
        <v>43135</v>
      </c>
      <c r="D410" t="s">
        <v>27</v>
      </c>
      <c r="E410" t="s">
        <v>28</v>
      </c>
      <c r="F410" t="s">
        <v>61</v>
      </c>
      <c r="G410" t="s">
        <v>22</v>
      </c>
      <c r="H410" t="s">
        <v>37</v>
      </c>
      <c r="I410" s="2">
        <v>39302.32</v>
      </c>
      <c r="J410" s="2">
        <v>4537.9799999999996</v>
      </c>
      <c r="K410" s="2">
        <v>97.21</v>
      </c>
      <c r="L410">
        <v>12</v>
      </c>
      <c r="M410">
        <v>2.11</v>
      </c>
      <c r="N410">
        <v>4.96</v>
      </c>
      <c r="O410">
        <v>3.02</v>
      </c>
      <c r="P410">
        <v>4.03</v>
      </c>
      <c r="Q410">
        <v>3.53</v>
      </c>
      <c r="R410" t="s">
        <v>24</v>
      </c>
    </row>
    <row r="411" spans="1:18" x14ac:dyDescent="0.3">
      <c r="A411" t="s">
        <v>51</v>
      </c>
      <c r="B411" t="s">
        <v>26</v>
      </c>
      <c r="C411" s="1">
        <v>44161</v>
      </c>
      <c r="D411" t="s">
        <v>27</v>
      </c>
      <c r="E411" t="s">
        <v>34</v>
      </c>
      <c r="F411" t="s">
        <v>50</v>
      </c>
      <c r="G411" t="s">
        <v>30</v>
      </c>
      <c r="H411" t="s">
        <v>37</v>
      </c>
      <c r="I411" s="2">
        <v>39121.39</v>
      </c>
      <c r="J411" s="2">
        <v>3257.72</v>
      </c>
      <c r="K411" s="2">
        <v>17.48</v>
      </c>
      <c r="L411">
        <v>15</v>
      </c>
      <c r="M411">
        <v>3.73</v>
      </c>
      <c r="N411">
        <v>4.5999999999999996</v>
      </c>
      <c r="O411">
        <v>4.5</v>
      </c>
      <c r="P411">
        <v>4.67</v>
      </c>
      <c r="Q411">
        <v>4.38</v>
      </c>
      <c r="R411" t="s">
        <v>52</v>
      </c>
    </row>
    <row r="412" spans="1:18" x14ac:dyDescent="0.3">
      <c r="A412" t="s">
        <v>207</v>
      </c>
      <c r="B412" t="s">
        <v>26</v>
      </c>
      <c r="C412" s="1">
        <v>43654</v>
      </c>
      <c r="D412" t="s">
        <v>27</v>
      </c>
      <c r="E412" t="s">
        <v>34</v>
      </c>
      <c r="F412" t="s">
        <v>29</v>
      </c>
      <c r="G412" t="s">
        <v>30</v>
      </c>
      <c r="H412" t="s">
        <v>37</v>
      </c>
      <c r="I412" s="2">
        <v>38965.120000000003</v>
      </c>
      <c r="J412" s="2">
        <v>7138.59</v>
      </c>
      <c r="K412" s="2">
        <v>8.51</v>
      </c>
      <c r="L412">
        <v>12</v>
      </c>
      <c r="M412">
        <v>3.58</v>
      </c>
      <c r="N412">
        <v>4</v>
      </c>
      <c r="O412">
        <v>1.9</v>
      </c>
      <c r="P412">
        <v>1.84</v>
      </c>
      <c r="Q412">
        <v>2.83</v>
      </c>
      <c r="R412" t="s">
        <v>24</v>
      </c>
    </row>
    <row r="413" spans="1:18" x14ac:dyDescent="0.3">
      <c r="A413" t="s">
        <v>136</v>
      </c>
      <c r="B413" t="s">
        <v>19</v>
      </c>
      <c r="C413" s="1">
        <v>45087</v>
      </c>
      <c r="D413" t="s">
        <v>27</v>
      </c>
      <c r="E413" t="s">
        <v>28</v>
      </c>
      <c r="F413" t="s">
        <v>39</v>
      </c>
      <c r="G413" t="s">
        <v>42</v>
      </c>
      <c r="H413" t="s">
        <v>44</v>
      </c>
      <c r="I413" s="2">
        <v>38808.29</v>
      </c>
      <c r="J413" s="2">
        <v>730.4</v>
      </c>
      <c r="K413" s="2">
        <v>12.51</v>
      </c>
      <c r="L413">
        <v>10</v>
      </c>
      <c r="M413">
        <v>4.54</v>
      </c>
      <c r="N413">
        <v>1.77</v>
      </c>
      <c r="O413">
        <v>2.66</v>
      </c>
      <c r="P413">
        <v>1.25</v>
      </c>
      <c r="Q413">
        <v>2.56</v>
      </c>
      <c r="R413" t="s">
        <v>24</v>
      </c>
    </row>
    <row r="414" spans="1:18" x14ac:dyDescent="0.3">
      <c r="A414" t="s">
        <v>156</v>
      </c>
      <c r="B414" t="s">
        <v>19</v>
      </c>
      <c r="C414" s="1">
        <v>42676</v>
      </c>
      <c r="D414" t="s">
        <v>27</v>
      </c>
      <c r="E414" t="s">
        <v>28</v>
      </c>
      <c r="F414" t="s">
        <v>61</v>
      </c>
      <c r="G414" t="s">
        <v>42</v>
      </c>
      <c r="H414" t="s">
        <v>56</v>
      </c>
      <c r="I414" s="2">
        <v>38737.199999999997</v>
      </c>
      <c r="J414" s="2">
        <v>2789.93</v>
      </c>
      <c r="K414" s="2">
        <v>60.83</v>
      </c>
      <c r="L414">
        <v>6</v>
      </c>
      <c r="M414">
        <v>2.75</v>
      </c>
      <c r="N414">
        <v>3.73</v>
      </c>
      <c r="O414">
        <v>2.06</v>
      </c>
      <c r="P414">
        <v>3.35</v>
      </c>
      <c r="Q414">
        <v>2.97</v>
      </c>
      <c r="R414" t="s">
        <v>24</v>
      </c>
    </row>
    <row r="415" spans="1:18" x14ac:dyDescent="0.3">
      <c r="A415" t="s">
        <v>510</v>
      </c>
      <c r="B415" t="s">
        <v>19</v>
      </c>
      <c r="C415" s="1">
        <v>41986</v>
      </c>
      <c r="D415" t="s">
        <v>27</v>
      </c>
      <c r="E415" t="s">
        <v>28</v>
      </c>
      <c r="F415" t="s">
        <v>50</v>
      </c>
      <c r="G415" t="s">
        <v>30</v>
      </c>
      <c r="H415" t="s">
        <v>44</v>
      </c>
      <c r="I415" s="2">
        <v>38683.360000000001</v>
      </c>
      <c r="J415" s="2">
        <v>2716.14</v>
      </c>
      <c r="K415" s="2">
        <v>14.49</v>
      </c>
      <c r="L415">
        <v>4</v>
      </c>
      <c r="M415">
        <v>1.04</v>
      </c>
      <c r="N415">
        <v>1.1399999999999999</v>
      </c>
      <c r="O415">
        <v>1.87</v>
      </c>
      <c r="P415">
        <v>2.04</v>
      </c>
      <c r="Q415">
        <v>1.52</v>
      </c>
      <c r="R415" t="s">
        <v>24</v>
      </c>
    </row>
    <row r="416" spans="1:18" x14ac:dyDescent="0.3">
      <c r="A416" t="s">
        <v>266</v>
      </c>
      <c r="B416" t="s">
        <v>19</v>
      </c>
      <c r="C416" s="1">
        <v>45502</v>
      </c>
      <c r="D416" t="s">
        <v>27</v>
      </c>
      <c r="E416" t="s">
        <v>20</v>
      </c>
      <c r="F416" t="s">
        <v>39</v>
      </c>
      <c r="G416" t="s">
        <v>22</v>
      </c>
      <c r="H416" t="s">
        <v>37</v>
      </c>
      <c r="I416" s="2">
        <v>38356.980000000003</v>
      </c>
      <c r="J416" s="2">
        <v>3007.73</v>
      </c>
      <c r="K416" s="2">
        <v>40.35</v>
      </c>
      <c r="L416">
        <v>3</v>
      </c>
      <c r="M416">
        <v>4.74</v>
      </c>
      <c r="N416">
        <v>2.73</v>
      </c>
      <c r="O416">
        <v>1.46</v>
      </c>
      <c r="P416">
        <v>3.87</v>
      </c>
      <c r="Q416">
        <v>3.2</v>
      </c>
      <c r="R416" t="s">
        <v>24</v>
      </c>
    </row>
    <row r="417" spans="1:18" x14ac:dyDescent="0.3">
      <c r="A417" t="s">
        <v>364</v>
      </c>
      <c r="B417" t="s">
        <v>19</v>
      </c>
      <c r="C417" s="1">
        <v>42486</v>
      </c>
      <c r="D417" t="s">
        <v>27</v>
      </c>
      <c r="E417" t="s">
        <v>28</v>
      </c>
      <c r="F417" t="s">
        <v>61</v>
      </c>
      <c r="G417" t="s">
        <v>42</v>
      </c>
      <c r="H417" t="s">
        <v>56</v>
      </c>
      <c r="I417" s="2">
        <v>38283.83</v>
      </c>
      <c r="J417" s="2">
        <v>3165.21</v>
      </c>
      <c r="K417" s="2">
        <v>13.31</v>
      </c>
      <c r="L417">
        <v>8</v>
      </c>
      <c r="M417">
        <v>3.89</v>
      </c>
      <c r="N417">
        <v>3.54</v>
      </c>
      <c r="O417">
        <v>4.21</v>
      </c>
      <c r="P417">
        <v>1.8</v>
      </c>
      <c r="Q417">
        <v>3.36</v>
      </c>
      <c r="R417" t="s">
        <v>24</v>
      </c>
    </row>
    <row r="418" spans="1:18" x14ac:dyDescent="0.3">
      <c r="A418" t="s">
        <v>278</v>
      </c>
      <c r="B418" t="s">
        <v>19</v>
      </c>
      <c r="C418" s="1">
        <v>44115</v>
      </c>
      <c r="D418" t="s">
        <v>27</v>
      </c>
      <c r="E418" t="s">
        <v>20</v>
      </c>
      <c r="F418" t="s">
        <v>61</v>
      </c>
      <c r="G418" t="s">
        <v>30</v>
      </c>
      <c r="H418" t="s">
        <v>56</v>
      </c>
      <c r="I418" s="2">
        <v>38206.03</v>
      </c>
      <c r="J418" s="2">
        <v>3510.21</v>
      </c>
      <c r="K418" s="2">
        <v>128.97</v>
      </c>
      <c r="L418">
        <v>10</v>
      </c>
      <c r="M418">
        <v>3.15</v>
      </c>
      <c r="N418">
        <v>2.7</v>
      </c>
      <c r="O418">
        <v>2.86</v>
      </c>
      <c r="P418">
        <v>2</v>
      </c>
      <c r="Q418">
        <v>2.68</v>
      </c>
      <c r="R418" t="s">
        <v>24</v>
      </c>
    </row>
    <row r="419" spans="1:18" x14ac:dyDescent="0.3">
      <c r="A419" t="s">
        <v>84</v>
      </c>
      <c r="B419" t="s">
        <v>26</v>
      </c>
      <c r="C419" s="1">
        <v>43914</v>
      </c>
      <c r="D419" t="s">
        <v>538</v>
      </c>
      <c r="E419" t="s">
        <v>20</v>
      </c>
      <c r="F419" t="s">
        <v>61</v>
      </c>
      <c r="G419" t="s">
        <v>42</v>
      </c>
      <c r="H419" t="s">
        <v>44</v>
      </c>
      <c r="I419" s="2">
        <v>38166.65</v>
      </c>
      <c r="J419" s="2">
        <v>1935.95</v>
      </c>
      <c r="K419" s="2">
        <v>36.79</v>
      </c>
      <c r="L419">
        <v>11</v>
      </c>
      <c r="M419">
        <v>2.68</v>
      </c>
      <c r="N419">
        <v>1.19</v>
      </c>
      <c r="O419">
        <v>1.53</v>
      </c>
      <c r="P419">
        <v>1.08</v>
      </c>
      <c r="Q419">
        <v>1.62</v>
      </c>
      <c r="R419" t="s">
        <v>24</v>
      </c>
    </row>
    <row r="420" spans="1:18" x14ac:dyDescent="0.3">
      <c r="A420" t="s">
        <v>472</v>
      </c>
      <c r="B420" t="s">
        <v>19</v>
      </c>
      <c r="C420" s="1">
        <v>43888</v>
      </c>
      <c r="D420" t="s">
        <v>27</v>
      </c>
      <c r="E420" t="s">
        <v>34</v>
      </c>
      <c r="F420" t="s">
        <v>61</v>
      </c>
      <c r="G420" t="s">
        <v>30</v>
      </c>
      <c r="H420" t="s">
        <v>56</v>
      </c>
      <c r="I420" s="2">
        <v>38144.18</v>
      </c>
      <c r="J420" s="2">
        <v>4960.92</v>
      </c>
      <c r="K420" s="2">
        <v>26.8</v>
      </c>
      <c r="L420">
        <v>6</v>
      </c>
      <c r="M420">
        <v>4.38</v>
      </c>
      <c r="N420">
        <v>1.61</v>
      </c>
      <c r="O420">
        <v>4.9400000000000004</v>
      </c>
      <c r="P420">
        <v>3.89</v>
      </c>
      <c r="Q420">
        <v>3.71</v>
      </c>
      <c r="R420" t="s">
        <v>24</v>
      </c>
    </row>
    <row r="421" spans="1:18" x14ac:dyDescent="0.3">
      <c r="A421" t="s">
        <v>419</v>
      </c>
      <c r="B421" t="s">
        <v>19</v>
      </c>
      <c r="C421" s="1">
        <v>44596</v>
      </c>
      <c r="D421" t="s">
        <v>27</v>
      </c>
      <c r="E421" t="s">
        <v>20</v>
      </c>
      <c r="F421" t="s">
        <v>50</v>
      </c>
      <c r="G421" t="s">
        <v>42</v>
      </c>
      <c r="H421" t="s">
        <v>44</v>
      </c>
      <c r="I421" s="2">
        <v>38130.730000000003</v>
      </c>
      <c r="J421" s="2">
        <v>5384.26</v>
      </c>
      <c r="K421" s="2">
        <v>183.53</v>
      </c>
      <c r="L421">
        <v>1</v>
      </c>
      <c r="M421">
        <v>1.25</v>
      </c>
      <c r="N421">
        <v>2.17</v>
      </c>
      <c r="O421">
        <v>4.97</v>
      </c>
      <c r="P421">
        <v>2.4500000000000002</v>
      </c>
      <c r="Q421">
        <v>2.71</v>
      </c>
      <c r="R421" t="s">
        <v>24</v>
      </c>
    </row>
    <row r="422" spans="1:18" x14ac:dyDescent="0.3">
      <c r="A422" t="s">
        <v>263</v>
      </c>
      <c r="B422" t="s">
        <v>19</v>
      </c>
      <c r="C422" s="1">
        <v>44378</v>
      </c>
      <c r="D422" t="s">
        <v>27</v>
      </c>
      <c r="E422" t="s">
        <v>20</v>
      </c>
      <c r="F422" t="s">
        <v>35</v>
      </c>
      <c r="G422" t="s">
        <v>42</v>
      </c>
      <c r="H422" t="s">
        <v>37</v>
      </c>
      <c r="I422" s="2">
        <v>37205.5</v>
      </c>
      <c r="J422" s="2">
        <v>4862.59</v>
      </c>
      <c r="K422" s="2">
        <v>146.6</v>
      </c>
      <c r="L422">
        <v>9</v>
      </c>
      <c r="M422">
        <v>2.21</v>
      </c>
      <c r="N422">
        <v>1.1299999999999999</v>
      </c>
      <c r="O422">
        <v>4.28</v>
      </c>
      <c r="P422">
        <v>2.33</v>
      </c>
      <c r="Q422">
        <v>2.4900000000000002</v>
      </c>
      <c r="R422" t="s">
        <v>24</v>
      </c>
    </row>
    <row r="423" spans="1:18" x14ac:dyDescent="0.3">
      <c r="A423" t="s">
        <v>518</v>
      </c>
      <c r="B423" t="s">
        <v>19</v>
      </c>
      <c r="C423" s="1">
        <v>44307</v>
      </c>
      <c r="D423" t="s">
        <v>27</v>
      </c>
      <c r="E423" t="s">
        <v>34</v>
      </c>
      <c r="F423" t="s">
        <v>61</v>
      </c>
      <c r="G423" t="s">
        <v>30</v>
      </c>
      <c r="H423" t="s">
        <v>44</v>
      </c>
      <c r="I423" s="2">
        <v>37101.980000000003</v>
      </c>
      <c r="J423" s="2">
        <v>3055.22</v>
      </c>
      <c r="K423" s="2">
        <v>80.180000000000007</v>
      </c>
      <c r="L423">
        <v>8</v>
      </c>
      <c r="M423">
        <v>3.55</v>
      </c>
      <c r="N423">
        <v>4.53</v>
      </c>
      <c r="O423">
        <v>2.65</v>
      </c>
      <c r="P423">
        <v>2.58</v>
      </c>
      <c r="Q423">
        <v>3.33</v>
      </c>
      <c r="R423" t="s">
        <v>24</v>
      </c>
    </row>
    <row r="424" spans="1:18" x14ac:dyDescent="0.3">
      <c r="A424" t="s">
        <v>262</v>
      </c>
      <c r="B424" t="s">
        <v>19</v>
      </c>
      <c r="C424" s="1">
        <v>42110</v>
      </c>
      <c r="D424" t="s">
        <v>27</v>
      </c>
      <c r="E424" t="s">
        <v>20</v>
      </c>
      <c r="F424" t="s">
        <v>61</v>
      </c>
      <c r="G424" t="s">
        <v>22</v>
      </c>
      <c r="H424" t="s">
        <v>37</v>
      </c>
      <c r="I424" s="2">
        <v>37056</v>
      </c>
      <c r="J424" s="2">
        <v>6313.3</v>
      </c>
      <c r="K424" s="2">
        <v>1.98</v>
      </c>
      <c r="L424">
        <v>13</v>
      </c>
      <c r="M424">
        <v>3.7</v>
      </c>
      <c r="N424">
        <v>1.72</v>
      </c>
      <c r="O424">
        <v>2.59</v>
      </c>
      <c r="P424">
        <v>2.25</v>
      </c>
      <c r="Q424">
        <v>2.56</v>
      </c>
      <c r="R424" t="s">
        <v>24</v>
      </c>
    </row>
    <row r="425" spans="1:18" x14ac:dyDescent="0.3">
      <c r="A425" t="s">
        <v>517</v>
      </c>
      <c r="B425" t="s">
        <v>19</v>
      </c>
      <c r="C425" s="1">
        <v>43972</v>
      </c>
      <c r="D425" t="s">
        <v>538</v>
      </c>
      <c r="E425" t="s">
        <v>20</v>
      </c>
      <c r="F425" t="s">
        <v>21</v>
      </c>
      <c r="G425" t="s">
        <v>42</v>
      </c>
      <c r="H425" t="s">
        <v>37</v>
      </c>
      <c r="I425" s="2">
        <v>37032.199999999997</v>
      </c>
      <c r="J425" s="2">
        <v>7030.37</v>
      </c>
      <c r="K425" s="2">
        <v>127.54</v>
      </c>
      <c r="L425">
        <v>13</v>
      </c>
      <c r="M425">
        <v>1.44</v>
      </c>
      <c r="N425">
        <v>2.34</v>
      </c>
      <c r="O425">
        <v>1.88</v>
      </c>
      <c r="P425">
        <v>2.34</v>
      </c>
      <c r="Q425">
        <v>2</v>
      </c>
      <c r="R425" t="s">
        <v>24</v>
      </c>
    </row>
    <row r="426" spans="1:18" x14ac:dyDescent="0.3">
      <c r="A426" t="s">
        <v>231</v>
      </c>
      <c r="B426" t="s">
        <v>19</v>
      </c>
      <c r="C426" s="1">
        <v>44657</v>
      </c>
      <c r="D426" t="s">
        <v>27</v>
      </c>
      <c r="E426" t="s">
        <v>20</v>
      </c>
      <c r="F426" t="s">
        <v>50</v>
      </c>
      <c r="G426" t="s">
        <v>30</v>
      </c>
      <c r="H426" t="s">
        <v>37</v>
      </c>
      <c r="I426" s="2">
        <v>36914.6</v>
      </c>
      <c r="J426" s="2">
        <v>3359.57</v>
      </c>
      <c r="K426" s="2">
        <v>130.69</v>
      </c>
      <c r="L426">
        <v>1</v>
      </c>
      <c r="M426">
        <v>1.81</v>
      </c>
      <c r="N426">
        <v>1.96</v>
      </c>
      <c r="O426">
        <v>3.39</v>
      </c>
      <c r="P426">
        <v>2.63</v>
      </c>
      <c r="Q426">
        <v>2.4500000000000002</v>
      </c>
      <c r="R426" t="s">
        <v>24</v>
      </c>
    </row>
    <row r="427" spans="1:18" x14ac:dyDescent="0.3">
      <c r="A427" t="s">
        <v>522</v>
      </c>
      <c r="B427" t="s">
        <v>19</v>
      </c>
      <c r="C427" s="1">
        <v>42474</v>
      </c>
      <c r="D427" t="s">
        <v>27</v>
      </c>
      <c r="E427" t="s">
        <v>28</v>
      </c>
      <c r="F427" t="s">
        <v>39</v>
      </c>
      <c r="G427" t="s">
        <v>22</v>
      </c>
      <c r="H427" t="s">
        <v>56</v>
      </c>
      <c r="I427" s="2">
        <v>36802.29</v>
      </c>
      <c r="J427" s="2">
        <v>1046.45</v>
      </c>
      <c r="K427" s="2">
        <v>36.020000000000003</v>
      </c>
      <c r="L427">
        <v>8</v>
      </c>
      <c r="M427">
        <v>1.1399999999999999</v>
      </c>
      <c r="N427">
        <v>4.16</v>
      </c>
      <c r="O427">
        <v>3.78</v>
      </c>
      <c r="P427">
        <v>2.4700000000000002</v>
      </c>
      <c r="Q427">
        <v>2.89</v>
      </c>
      <c r="R427" t="s">
        <v>24</v>
      </c>
    </row>
    <row r="428" spans="1:18" x14ac:dyDescent="0.3">
      <c r="A428" t="s">
        <v>404</v>
      </c>
      <c r="B428" t="s">
        <v>19</v>
      </c>
      <c r="C428" s="1">
        <v>44250</v>
      </c>
      <c r="D428" t="s">
        <v>27</v>
      </c>
      <c r="E428" t="s">
        <v>34</v>
      </c>
      <c r="F428" t="s">
        <v>29</v>
      </c>
      <c r="G428" t="s">
        <v>42</v>
      </c>
      <c r="H428" t="s">
        <v>56</v>
      </c>
      <c r="I428" s="2">
        <v>36753.11</v>
      </c>
      <c r="J428" s="2">
        <v>7267.83</v>
      </c>
      <c r="K428" s="2">
        <v>45.12</v>
      </c>
      <c r="L428">
        <v>1</v>
      </c>
      <c r="M428">
        <v>1.31</v>
      </c>
      <c r="N428">
        <v>1.93</v>
      </c>
      <c r="O428">
        <v>2.59</v>
      </c>
      <c r="P428">
        <v>3.52</v>
      </c>
      <c r="Q428">
        <v>2.34</v>
      </c>
      <c r="R428" t="s">
        <v>24</v>
      </c>
    </row>
    <row r="429" spans="1:18" x14ac:dyDescent="0.3">
      <c r="A429" t="s">
        <v>166</v>
      </c>
      <c r="B429" t="s">
        <v>26</v>
      </c>
      <c r="C429" s="1">
        <v>43207</v>
      </c>
      <c r="D429" t="s">
        <v>538</v>
      </c>
      <c r="E429" t="s">
        <v>20</v>
      </c>
      <c r="F429" t="s">
        <v>50</v>
      </c>
      <c r="G429" t="s">
        <v>42</v>
      </c>
      <c r="H429" t="s">
        <v>23</v>
      </c>
      <c r="I429" s="2">
        <v>36740.870000000003</v>
      </c>
      <c r="J429" s="2">
        <v>3073.74</v>
      </c>
      <c r="K429" s="2">
        <v>65.36</v>
      </c>
      <c r="L429">
        <v>3</v>
      </c>
      <c r="M429">
        <v>1.72</v>
      </c>
      <c r="N429">
        <v>3.79</v>
      </c>
      <c r="O429">
        <v>1.1100000000000001</v>
      </c>
      <c r="P429">
        <v>4.8099999999999996</v>
      </c>
      <c r="Q429">
        <v>2.86</v>
      </c>
      <c r="R429" t="s">
        <v>24</v>
      </c>
    </row>
    <row r="430" spans="1:18" x14ac:dyDescent="0.3">
      <c r="A430" t="s">
        <v>203</v>
      </c>
      <c r="B430" t="s">
        <v>19</v>
      </c>
      <c r="C430" s="1">
        <v>42872</v>
      </c>
      <c r="D430" t="s">
        <v>27</v>
      </c>
      <c r="E430" t="s">
        <v>28</v>
      </c>
      <c r="F430" t="s">
        <v>39</v>
      </c>
      <c r="G430" t="s">
        <v>30</v>
      </c>
      <c r="H430" t="s">
        <v>44</v>
      </c>
      <c r="I430" s="2">
        <v>36634.86</v>
      </c>
      <c r="J430" s="2">
        <v>4580.62</v>
      </c>
      <c r="K430" s="2">
        <v>92.6</v>
      </c>
      <c r="L430">
        <v>6</v>
      </c>
      <c r="M430">
        <v>3.86</v>
      </c>
      <c r="N430">
        <v>2.36</v>
      </c>
      <c r="O430">
        <v>1.55</v>
      </c>
      <c r="P430">
        <v>4.92</v>
      </c>
      <c r="Q430">
        <v>3.17</v>
      </c>
      <c r="R430" t="s">
        <v>24</v>
      </c>
    </row>
    <row r="431" spans="1:18" x14ac:dyDescent="0.3">
      <c r="A431" t="s">
        <v>438</v>
      </c>
      <c r="B431" t="s">
        <v>19</v>
      </c>
      <c r="C431" s="1">
        <v>42077</v>
      </c>
      <c r="D431" t="s">
        <v>27</v>
      </c>
      <c r="E431" t="s">
        <v>28</v>
      </c>
      <c r="F431" t="s">
        <v>50</v>
      </c>
      <c r="G431" t="s">
        <v>42</v>
      </c>
      <c r="H431" t="s">
        <v>44</v>
      </c>
      <c r="I431" s="2">
        <v>36539.43</v>
      </c>
      <c r="J431" s="2">
        <v>2487.85</v>
      </c>
      <c r="K431" s="2">
        <v>32.369999999999997</v>
      </c>
      <c r="L431">
        <v>9</v>
      </c>
      <c r="M431">
        <v>2.4</v>
      </c>
      <c r="N431">
        <v>2.93</v>
      </c>
      <c r="O431">
        <v>2.66</v>
      </c>
      <c r="P431">
        <v>3.38</v>
      </c>
      <c r="Q431">
        <v>2.84</v>
      </c>
      <c r="R431" t="s">
        <v>24</v>
      </c>
    </row>
    <row r="432" spans="1:18" x14ac:dyDescent="0.3">
      <c r="A432" t="s">
        <v>223</v>
      </c>
      <c r="B432" t="s">
        <v>26</v>
      </c>
      <c r="C432" s="1">
        <v>42388</v>
      </c>
      <c r="D432" t="s">
        <v>27</v>
      </c>
      <c r="E432" t="s">
        <v>28</v>
      </c>
      <c r="F432" t="s">
        <v>39</v>
      </c>
      <c r="G432" t="s">
        <v>22</v>
      </c>
      <c r="H432" t="s">
        <v>37</v>
      </c>
      <c r="I432" s="2">
        <v>36511.58</v>
      </c>
      <c r="J432" s="2">
        <v>79.760000000000005</v>
      </c>
      <c r="K432" s="2">
        <v>66.010000000000005</v>
      </c>
      <c r="L432">
        <v>10</v>
      </c>
      <c r="M432">
        <v>4.82</v>
      </c>
      <c r="N432">
        <v>4.2699999999999996</v>
      </c>
      <c r="O432">
        <v>4.9800000000000004</v>
      </c>
      <c r="P432">
        <v>4.5999999999999996</v>
      </c>
      <c r="Q432">
        <v>4.67</v>
      </c>
      <c r="R432" t="s">
        <v>52</v>
      </c>
    </row>
    <row r="433" spans="1:18" x14ac:dyDescent="0.3">
      <c r="A433" t="s">
        <v>459</v>
      </c>
      <c r="B433" t="s">
        <v>19</v>
      </c>
      <c r="C433" s="1">
        <v>45014</v>
      </c>
      <c r="D433" t="s">
        <v>27</v>
      </c>
      <c r="E433" t="s">
        <v>28</v>
      </c>
      <c r="F433" t="s">
        <v>29</v>
      </c>
      <c r="G433" t="s">
        <v>42</v>
      </c>
      <c r="H433" t="s">
        <v>44</v>
      </c>
      <c r="I433" s="2">
        <v>35936.1</v>
      </c>
      <c r="J433" s="2">
        <v>1980.72</v>
      </c>
      <c r="K433" s="2">
        <v>3.39</v>
      </c>
      <c r="L433">
        <v>6</v>
      </c>
      <c r="M433">
        <v>4.6500000000000004</v>
      </c>
      <c r="N433">
        <v>2.2200000000000002</v>
      </c>
      <c r="O433">
        <v>3.66</v>
      </c>
      <c r="P433">
        <v>1.08</v>
      </c>
      <c r="Q433">
        <v>2.9</v>
      </c>
      <c r="R433" t="s">
        <v>24</v>
      </c>
    </row>
    <row r="434" spans="1:18" x14ac:dyDescent="0.3">
      <c r="A434" t="s">
        <v>232</v>
      </c>
      <c r="B434" t="s">
        <v>19</v>
      </c>
      <c r="C434" s="1">
        <v>42421</v>
      </c>
      <c r="D434" t="s">
        <v>27</v>
      </c>
      <c r="E434" t="s">
        <v>28</v>
      </c>
      <c r="F434" t="s">
        <v>61</v>
      </c>
      <c r="G434" t="s">
        <v>42</v>
      </c>
      <c r="H434" t="s">
        <v>23</v>
      </c>
      <c r="I434" s="2">
        <v>35780.57</v>
      </c>
      <c r="J434" s="2">
        <v>6286.33</v>
      </c>
      <c r="K434" s="2">
        <v>9.9600000000000009</v>
      </c>
      <c r="L434">
        <v>4</v>
      </c>
      <c r="M434">
        <v>3.42</v>
      </c>
      <c r="N434">
        <v>3.2</v>
      </c>
      <c r="O434">
        <v>3.08</v>
      </c>
      <c r="P434">
        <v>3.48</v>
      </c>
      <c r="Q434">
        <v>3.29</v>
      </c>
      <c r="R434" t="s">
        <v>24</v>
      </c>
    </row>
    <row r="435" spans="1:18" x14ac:dyDescent="0.3">
      <c r="A435" t="s">
        <v>267</v>
      </c>
      <c r="B435" t="s">
        <v>19</v>
      </c>
      <c r="C435" s="1">
        <v>43346</v>
      </c>
      <c r="D435" t="s">
        <v>27</v>
      </c>
      <c r="E435" t="s">
        <v>28</v>
      </c>
      <c r="F435" t="s">
        <v>39</v>
      </c>
      <c r="G435" t="s">
        <v>42</v>
      </c>
      <c r="H435" t="s">
        <v>44</v>
      </c>
      <c r="I435" s="2">
        <v>35677.9</v>
      </c>
      <c r="J435" s="2">
        <v>1688.54</v>
      </c>
      <c r="K435" s="2">
        <v>13</v>
      </c>
      <c r="L435">
        <v>1</v>
      </c>
      <c r="M435">
        <v>3.92</v>
      </c>
      <c r="N435">
        <v>3.21</v>
      </c>
      <c r="O435">
        <v>1.38</v>
      </c>
      <c r="P435">
        <v>4.16</v>
      </c>
      <c r="Q435">
        <v>3.17</v>
      </c>
      <c r="R435" t="s">
        <v>24</v>
      </c>
    </row>
    <row r="436" spans="1:18" x14ac:dyDescent="0.3">
      <c r="A436" t="s">
        <v>224</v>
      </c>
      <c r="B436" t="s">
        <v>26</v>
      </c>
      <c r="C436" s="1">
        <v>42964</v>
      </c>
      <c r="D436" t="s">
        <v>27</v>
      </c>
      <c r="E436" t="s">
        <v>20</v>
      </c>
      <c r="F436" t="s">
        <v>29</v>
      </c>
      <c r="G436" t="s">
        <v>42</v>
      </c>
      <c r="H436" t="s">
        <v>44</v>
      </c>
      <c r="I436" s="2">
        <v>35659.14</v>
      </c>
      <c r="J436" s="2">
        <v>6304.75</v>
      </c>
      <c r="K436" s="2">
        <v>78.28</v>
      </c>
      <c r="L436">
        <v>4</v>
      </c>
      <c r="M436">
        <v>4.09</v>
      </c>
      <c r="N436">
        <v>3.3</v>
      </c>
      <c r="O436">
        <v>4.71</v>
      </c>
      <c r="P436">
        <v>3.44</v>
      </c>
      <c r="Q436">
        <v>3.88</v>
      </c>
      <c r="R436" t="s">
        <v>24</v>
      </c>
    </row>
    <row r="437" spans="1:18" x14ac:dyDescent="0.3">
      <c r="A437" t="s">
        <v>383</v>
      </c>
      <c r="B437" t="s">
        <v>26</v>
      </c>
      <c r="C437" s="1">
        <v>43160</v>
      </c>
      <c r="D437" t="s">
        <v>27</v>
      </c>
      <c r="E437" t="s">
        <v>20</v>
      </c>
      <c r="F437" t="s">
        <v>50</v>
      </c>
      <c r="G437" t="s">
        <v>42</v>
      </c>
      <c r="H437" t="s">
        <v>56</v>
      </c>
      <c r="I437" s="2">
        <v>35297.120000000003</v>
      </c>
      <c r="J437" s="2">
        <v>3827.34</v>
      </c>
      <c r="K437" s="2">
        <v>51.98</v>
      </c>
      <c r="L437">
        <v>6</v>
      </c>
      <c r="M437">
        <v>1.2</v>
      </c>
      <c r="N437">
        <v>3.12</v>
      </c>
      <c r="O437">
        <v>4.4000000000000004</v>
      </c>
      <c r="P437">
        <v>4.49</v>
      </c>
      <c r="Q437">
        <v>3.3</v>
      </c>
      <c r="R437" t="s">
        <v>24</v>
      </c>
    </row>
    <row r="438" spans="1:18" x14ac:dyDescent="0.3">
      <c r="A438" t="s">
        <v>426</v>
      </c>
      <c r="B438" t="s">
        <v>19</v>
      </c>
      <c r="C438" s="1">
        <v>44743</v>
      </c>
      <c r="D438" t="s">
        <v>27</v>
      </c>
      <c r="E438" t="s">
        <v>28</v>
      </c>
      <c r="F438" t="s">
        <v>61</v>
      </c>
      <c r="G438" t="s">
        <v>42</v>
      </c>
      <c r="H438" t="s">
        <v>44</v>
      </c>
      <c r="I438" s="2">
        <v>35256.83</v>
      </c>
      <c r="J438" s="2">
        <v>1032.1199999999999</v>
      </c>
      <c r="K438" s="2">
        <v>69.83</v>
      </c>
      <c r="L438">
        <v>7</v>
      </c>
      <c r="M438">
        <v>1.07</v>
      </c>
      <c r="N438">
        <v>2.9</v>
      </c>
      <c r="O438">
        <v>1.95</v>
      </c>
      <c r="P438">
        <v>1.82</v>
      </c>
      <c r="Q438">
        <v>1.94</v>
      </c>
      <c r="R438" t="s">
        <v>24</v>
      </c>
    </row>
    <row r="439" spans="1:18" x14ac:dyDescent="0.3">
      <c r="A439" t="s">
        <v>183</v>
      </c>
      <c r="B439" t="s">
        <v>26</v>
      </c>
      <c r="C439" s="1">
        <v>45099</v>
      </c>
      <c r="D439" t="s">
        <v>27</v>
      </c>
      <c r="E439" t="s">
        <v>34</v>
      </c>
      <c r="F439" t="s">
        <v>61</v>
      </c>
      <c r="G439" t="s">
        <v>30</v>
      </c>
      <c r="H439" t="s">
        <v>37</v>
      </c>
      <c r="I439" s="2">
        <v>35235.480000000003</v>
      </c>
      <c r="J439" s="2">
        <v>2454.15</v>
      </c>
      <c r="K439" s="2">
        <v>79.069999999999993</v>
      </c>
      <c r="L439">
        <v>2</v>
      </c>
      <c r="M439">
        <v>2.0099999999999998</v>
      </c>
      <c r="N439">
        <v>1.42</v>
      </c>
      <c r="O439">
        <v>1.3</v>
      </c>
      <c r="P439">
        <v>5</v>
      </c>
      <c r="Q439">
        <v>2.4300000000000002</v>
      </c>
      <c r="R439" t="s">
        <v>24</v>
      </c>
    </row>
    <row r="440" spans="1:18" x14ac:dyDescent="0.3">
      <c r="A440" t="s">
        <v>242</v>
      </c>
      <c r="B440" t="s">
        <v>26</v>
      </c>
      <c r="C440" s="1">
        <v>44690</v>
      </c>
      <c r="D440" t="s">
        <v>27</v>
      </c>
      <c r="E440" t="s">
        <v>34</v>
      </c>
      <c r="F440" t="s">
        <v>39</v>
      </c>
      <c r="G440" t="s">
        <v>30</v>
      </c>
      <c r="H440" t="s">
        <v>44</v>
      </c>
      <c r="I440" s="2">
        <v>35078.78</v>
      </c>
      <c r="J440" s="2">
        <v>2038.97</v>
      </c>
      <c r="K440" s="2">
        <v>90.56</v>
      </c>
      <c r="L440">
        <v>9</v>
      </c>
      <c r="M440">
        <v>3.61</v>
      </c>
      <c r="N440">
        <v>1.85</v>
      </c>
      <c r="O440">
        <v>1.36</v>
      </c>
      <c r="P440">
        <v>3.88</v>
      </c>
      <c r="Q440">
        <v>2.67</v>
      </c>
      <c r="R440" t="s">
        <v>24</v>
      </c>
    </row>
    <row r="441" spans="1:18" x14ac:dyDescent="0.3">
      <c r="A441" t="s">
        <v>338</v>
      </c>
      <c r="B441" t="s">
        <v>19</v>
      </c>
      <c r="C441" s="1">
        <v>44358</v>
      </c>
      <c r="D441" t="s">
        <v>27</v>
      </c>
      <c r="E441" t="s">
        <v>28</v>
      </c>
      <c r="F441" t="s">
        <v>39</v>
      </c>
      <c r="G441" t="s">
        <v>42</v>
      </c>
      <c r="H441" t="s">
        <v>23</v>
      </c>
      <c r="I441" s="2">
        <v>34893.760000000002</v>
      </c>
      <c r="J441" s="2">
        <v>3039.97</v>
      </c>
      <c r="K441" s="2">
        <v>62.88</v>
      </c>
      <c r="L441">
        <v>0</v>
      </c>
      <c r="M441">
        <v>1.26</v>
      </c>
      <c r="N441">
        <v>2.1</v>
      </c>
      <c r="O441">
        <v>4.7699999999999996</v>
      </c>
      <c r="P441">
        <v>1.86</v>
      </c>
      <c r="Q441">
        <v>2.5</v>
      </c>
      <c r="R441" t="s">
        <v>24</v>
      </c>
    </row>
    <row r="442" spans="1:18" x14ac:dyDescent="0.3">
      <c r="A442" t="s">
        <v>475</v>
      </c>
      <c r="B442" t="s">
        <v>19</v>
      </c>
      <c r="C442" s="1">
        <v>45153</v>
      </c>
      <c r="D442" t="s">
        <v>27</v>
      </c>
      <c r="E442" t="s">
        <v>34</v>
      </c>
      <c r="F442" t="s">
        <v>39</v>
      </c>
      <c r="G442" t="s">
        <v>22</v>
      </c>
      <c r="H442" t="s">
        <v>37</v>
      </c>
      <c r="I442" s="2">
        <v>34889.339999999997</v>
      </c>
      <c r="J442" s="2">
        <v>4441.93</v>
      </c>
      <c r="K442" s="2">
        <v>17.57</v>
      </c>
      <c r="L442">
        <v>6</v>
      </c>
      <c r="M442">
        <v>2.1</v>
      </c>
      <c r="N442">
        <v>2.4900000000000002</v>
      </c>
      <c r="O442">
        <v>4.78</v>
      </c>
      <c r="P442">
        <v>3.1</v>
      </c>
      <c r="Q442">
        <v>3.12</v>
      </c>
      <c r="R442" t="s">
        <v>24</v>
      </c>
    </row>
    <row r="443" spans="1:18" x14ac:dyDescent="0.3">
      <c r="A443" t="s">
        <v>516</v>
      </c>
      <c r="B443" t="s">
        <v>19</v>
      </c>
      <c r="C443" s="1">
        <v>42857</v>
      </c>
      <c r="D443" t="s">
        <v>27</v>
      </c>
      <c r="E443" t="s">
        <v>28</v>
      </c>
      <c r="F443" t="s">
        <v>39</v>
      </c>
      <c r="G443" t="s">
        <v>30</v>
      </c>
      <c r="H443" t="s">
        <v>56</v>
      </c>
      <c r="I443" s="2">
        <v>34398.5</v>
      </c>
      <c r="J443" s="2">
        <v>1207.67</v>
      </c>
      <c r="K443" s="2">
        <v>20.3</v>
      </c>
      <c r="L443">
        <v>9</v>
      </c>
      <c r="M443">
        <v>1.39</v>
      </c>
      <c r="N443">
        <v>3.97</v>
      </c>
      <c r="O443">
        <v>2.4500000000000002</v>
      </c>
      <c r="P443">
        <v>2.5299999999999998</v>
      </c>
      <c r="Q443">
        <v>2.58</v>
      </c>
      <c r="R443" t="s">
        <v>24</v>
      </c>
    </row>
    <row r="444" spans="1:18" x14ac:dyDescent="0.3">
      <c r="A444" t="s">
        <v>178</v>
      </c>
      <c r="B444" t="s">
        <v>19</v>
      </c>
      <c r="C444" s="1">
        <v>44138</v>
      </c>
      <c r="D444" t="s">
        <v>27</v>
      </c>
      <c r="E444" t="s">
        <v>34</v>
      </c>
      <c r="F444" t="s">
        <v>50</v>
      </c>
      <c r="G444" t="s">
        <v>22</v>
      </c>
      <c r="H444" t="s">
        <v>37</v>
      </c>
      <c r="I444" s="2">
        <v>34343.33</v>
      </c>
      <c r="J444" s="2">
        <v>7116.39</v>
      </c>
      <c r="K444" s="2">
        <v>49.27</v>
      </c>
      <c r="L444">
        <v>0</v>
      </c>
      <c r="M444">
        <v>1.82</v>
      </c>
      <c r="N444">
        <v>3.47</v>
      </c>
      <c r="O444">
        <v>2.44</v>
      </c>
      <c r="P444">
        <v>1.33</v>
      </c>
      <c r="Q444">
        <v>2.27</v>
      </c>
      <c r="R444" t="s">
        <v>24</v>
      </c>
    </row>
    <row r="445" spans="1:18" x14ac:dyDescent="0.3">
      <c r="A445" t="s">
        <v>534</v>
      </c>
      <c r="B445" t="s">
        <v>19</v>
      </c>
      <c r="C445" s="1">
        <v>42969</v>
      </c>
      <c r="D445" t="s">
        <v>27</v>
      </c>
      <c r="E445" t="s">
        <v>34</v>
      </c>
      <c r="F445" t="s">
        <v>35</v>
      </c>
      <c r="G445" t="s">
        <v>42</v>
      </c>
      <c r="H445" t="s">
        <v>37</v>
      </c>
      <c r="I445" s="2">
        <v>34273.74</v>
      </c>
      <c r="J445" s="2">
        <v>5832.2</v>
      </c>
      <c r="K445" s="2">
        <v>42.73</v>
      </c>
      <c r="L445">
        <v>15</v>
      </c>
      <c r="M445">
        <v>4.7699999999999996</v>
      </c>
      <c r="N445">
        <v>2.63</v>
      </c>
      <c r="O445">
        <v>4.33</v>
      </c>
      <c r="P445">
        <v>3.06</v>
      </c>
      <c r="Q445">
        <v>3.7</v>
      </c>
      <c r="R445" t="s">
        <v>24</v>
      </c>
    </row>
    <row r="446" spans="1:18" x14ac:dyDescent="0.3">
      <c r="A446" t="s">
        <v>446</v>
      </c>
      <c r="B446" t="s">
        <v>19</v>
      </c>
      <c r="C446" s="1">
        <v>44114</v>
      </c>
      <c r="D446" t="s">
        <v>27</v>
      </c>
      <c r="E446" t="s">
        <v>20</v>
      </c>
      <c r="F446" t="s">
        <v>39</v>
      </c>
      <c r="G446" t="s">
        <v>30</v>
      </c>
      <c r="H446" t="s">
        <v>37</v>
      </c>
      <c r="I446" s="2">
        <v>34265.07</v>
      </c>
      <c r="J446" s="2">
        <v>1015.84</v>
      </c>
      <c r="K446" s="2">
        <v>98.47</v>
      </c>
      <c r="L446">
        <v>8</v>
      </c>
      <c r="M446">
        <v>1.89</v>
      </c>
      <c r="N446">
        <v>3.24</v>
      </c>
      <c r="O446">
        <v>3.12</v>
      </c>
      <c r="P446">
        <v>3.43</v>
      </c>
      <c r="Q446">
        <v>2.92</v>
      </c>
      <c r="R446" t="s">
        <v>24</v>
      </c>
    </row>
    <row r="447" spans="1:18" x14ac:dyDescent="0.3">
      <c r="A447" t="s">
        <v>269</v>
      </c>
      <c r="B447" t="s">
        <v>19</v>
      </c>
      <c r="C447" s="1">
        <v>44659</v>
      </c>
      <c r="D447" t="s">
        <v>27</v>
      </c>
      <c r="E447" t="s">
        <v>28</v>
      </c>
      <c r="F447" t="s">
        <v>21</v>
      </c>
      <c r="G447" t="s">
        <v>42</v>
      </c>
      <c r="H447" t="s">
        <v>37</v>
      </c>
      <c r="I447" s="2">
        <v>33641.629999999997</v>
      </c>
      <c r="J447" s="2">
        <v>4965.55</v>
      </c>
      <c r="K447" s="2">
        <v>68.150000000000006</v>
      </c>
      <c r="L447">
        <v>6</v>
      </c>
      <c r="M447">
        <v>3.61</v>
      </c>
      <c r="N447">
        <v>1.55</v>
      </c>
      <c r="O447">
        <v>1.46</v>
      </c>
      <c r="P447">
        <v>2.96</v>
      </c>
      <c r="Q447">
        <v>2.4</v>
      </c>
      <c r="R447" t="s">
        <v>24</v>
      </c>
    </row>
    <row r="448" spans="1:18" x14ac:dyDescent="0.3">
      <c r="A448" t="s">
        <v>470</v>
      </c>
      <c r="B448" t="s">
        <v>26</v>
      </c>
      <c r="C448" s="1">
        <v>44449</v>
      </c>
      <c r="D448" t="s">
        <v>538</v>
      </c>
      <c r="E448" t="s">
        <v>20</v>
      </c>
      <c r="F448" t="s">
        <v>61</v>
      </c>
      <c r="G448" t="s">
        <v>42</v>
      </c>
      <c r="H448" t="s">
        <v>37</v>
      </c>
      <c r="I448" s="2">
        <v>33597.64</v>
      </c>
      <c r="J448" s="2">
        <v>1605.06</v>
      </c>
      <c r="K448" s="2">
        <v>14.79</v>
      </c>
      <c r="L448">
        <v>2</v>
      </c>
      <c r="M448">
        <v>4.29</v>
      </c>
      <c r="N448">
        <v>4.93</v>
      </c>
      <c r="O448">
        <v>4.2300000000000004</v>
      </c>
      <c r="P448">
        <v>3.44</v>
      </c>
      <c r="Q448">
        <v>4.22</v>
      </c>
      <c r="R448" t="s">
        <v>24</v>
      </c>
    </row>
    <row r="449" spans="1:18" x14ac:dyDescent="0.3">
      <c r="A449" t="s">
        <v>339</v>
      </c>
      <c r="B449" t="s">
        <v>19</v>
      </c>
      <c r="C449" s="1">
        <v>42329</v>
      </c>
      <c r="D449" t="s">
        <v>538</v>
      </c>
      <c r="E449" t="s">
        <v>20</v>
      </c>
      <c r="F449" t="s">
        <v>61</v>
      </c>
      <c r="G449" t="s">
        <v>42</v>
      </c>
      <c r="H449" t="s">
        <v>56</v>
      </c>
      <c r="I449" s="2">
        <v>33521.730000000003</v>
      </c>
      <c r="J449" s="2">
        <v>3453.46</v>
      </c>
      <c r="K449" s="2">
        <v>9.93</v>
      </c>
      <c r="L449">
        <v>11</v>
      </c>
      <c r="M449">
        <v>4.07</v>
      </c>
      <c r="N449">
        <v>3.67</v>
      </c>
      <c r="O449">
        <v>4.46</v>
      </c>
      <c r="P449">
        <v>2.99</v>
      </c>
      <c r="Q449">
        <v>3.8</v>
      </c>
      <c r="R449" t="s">
        <v>24</v>
      </c>
    </row>
    <row r="450" spans="1:18" x14ac:dyDescent="0.3">
      <c r="A450" t="s">
        <v>239</v>
      </c>
      <c r="B450" t="s">
        <v>26</v>
      </c>
      <c r="C450" s="1">
        <v>43251</v>
      </c>
      <c r="D450" t="s">
        <v>27</v>
      </c>
      <c r="E450" t="s">
        <v>28</v>
      </c>
      <c r="F450" t="s">
        <v>39</v>
      </c>
      <c r="G450" t="s">
        <v>42</v>
      </c>
      <c r="H450" t="s">
        <v>23</v>
      </c>
      <c r="I450" s="2">
        <v>33516.239999999998</v>
      </c>
      <c r="J450" s="2">
        <v>205.09</v>
      </c>
      <c r="K450" s="2">
        <v>86.08</v>
      </c>
      <c r="L450">
        <v>2</v>
      </c>
      <c r="M450">
        <v>2.86</v>
      </c>
      <c r="N450">
        <v>2.04</v>
      </c>
      <c r="O450">
        <v>3.34</v>
      </c>
      <c r="P450">
        <v>3.81</v>
      </c>
      <c r="Q450">
        <v>3.01</v>
      </c>
      <c r="R450" t="s">
        <v>24</v>
      </c>
    </row>
    <row r="451" spans="1:18" x14ac:dyDescent="0.3">
      <c r="A451" t="s">
        <v>221</v>
      </c>
      <c r="B451" t="s">
        <v>19</v>
      </c>
      <c r="C451" s="1">
        <v>43256</v>
      </c>
      <c r="D451" t="s">
        <v>27</v>
      </c>
      <c r="E451" t="s">
        <v>28</v>
      </c>
      <c r="F451" t="s">
        <v>39</v>
      </c>
      <c r="G451" t="s">
        <v>42</v>
      </c>
      <c r="H451" t="s">
        <v>56</v>
      </c>
      <c r="I451" s="2">
        <v>33409.67</v>
      </c>
      <c r="J451" s="2">
        <v>2053.3200000000002</v>
      </c>
      <c r="K451" s="2">
        <v>16.36</v>
      </c>
      <c r="L451">
        <v>14</v>
      </c>
      <c r="M451">
        <v>1.32</v>
      </c>
      <c r="N451">
        <v>3.01</v>
      </c>
      <c r="O451">
        <v>3.75</v>
      </c>
      <c r="P451">
        <v>2.68</v>
      </c>
      <c r="Q451">
        <v>2.69</v>
      </c>
      <c r="R451" t="s">
        <v>24</v>
      </c>
    </row>
    <row r="452" spans="1:18" x14ac:dyDescent="0.3">
      <c r="A452" t="s">
        <v>252</v>
      </c>
      <c r="B452" t="s">
        <v>26</v>
      </c>
      <c r="C452" s="1">
        <v>43578</v>
      </c>
      <c r="D452" t="s">
        <v>27</v>
      </c>
      <c r="E452" t="s">
        <v>28</v>
      </c>
      <c r="F452" t="s">
        <v>61</v>
      </c>
      <c r="G452" t="s">
        <v>30</v>
      </c>
      <c r="H452" t="s">
        <v>56</v>
      </c>
      <c r="I452" s="2">
        <v>33271.46</v>
      </c>
      <c r="J452" s="2">
        <v>2164.9499999999998</v>
      </c>
      <c r="K452" s="2">
        <v>82.95</v>
      </c>
      <c r="L452">
        <v>5</v>
      </c>
      <c r="M452">
        <v>2.76</v>
      </c>
      <c r="N452">
        <v>4.33</v>
      </c>
      <c r="O452">
        <v>1.1100000000000001</v>
      </c>
      <c r="P452">
        <v>2.5099999999999998</v>
      </c>
      <c r="Q452">
        <v>2.68</v>
      </c>
      <c r="R452" t="s">
        <v>24</v>
      </c>
    </row>
    <row r="453" spans="1:18" x14ac:dyDescent="0.3">
      <c r="A453" t="s">
        <v>337</v>
      </c>
      <c r="B453" t="s">
        <v>19</v>
      </c>
      <c r="C453" s="1">
        <v>42999</v>
      </c>
      <c r="D453" t="s">
        <v>27</v>
      </c>
      <c r="E453" t="s">
        <v>28</v>
      </c>
      <c r="F453" t="s">
        <v>29</v>
      </c>
      <c r="G453" t="s">
        <v>42</v>
      </c>
      <c r="H453" t="s">
        <v>44</v>
      </c>
      <c r="I453" s="2">
        <v>32967.919999999998</v>
      </c>
      <c r="J453" s="2">
        <v>2747</v>
      </c>
      <c r="K453" s="2">
        <v>83.52</v>
      </c>
      <c r="L453">
        <v>1</v>
      </c>
      <c r="M453">
        <v>3.63</v>
      </c>
      <c r="N453">
        <v>3.23</v>
      </c>
      <c r="O453">
        <v>4.8600000000000003</v>
      </c>
      <c r="P453">
        <v>4.0199999999999996</v>
      </c>
      <c r="Q453">
        <v>3.93</v>
      </c>
      <c r="R453" t="s">
        <v>24</v>
      </c>
    </row>
    <row r="454" spans="1:18" x14ac:dyDescent="0.3">
      <c r="A454" t="s">
        <v>76</v>
      </c>
      <c r="B454" t="s">
        <v>19</v>
      </c>
      <c r="C454" s="1">
        <v>45403</v>
      </c>
      <c r="D454" t="s">
        <v>27</v>
      </c>
      <c r="E454" t="s">
        <v>34</v>
      </c>
      <c r="F454" t="s">
        <v>35</v>
      </c>
      <c r="G454" t="s">
        <v>42</v>
      </c>
      <c r="H454" t="s">
        <v>37</v>
      </c>
      <c r="I454" s="2">
        <v>32947.919999999998</v>
      </c>
      <c r="J454" s="2">
        <v>2697.19</v>
      </c>
      <c r="K454" s="2">
        <v>3.25</v>
      </c>
      <c r="L454">
        <v>4</v>
      </c>
      <c r="M454">
        <v>3.52</v>
      </c>
      <c r="N454">
        <v>1.42</v>
      </c>
      <c r="O454">
        <v>3.2</v>
      </c>
      <c r="P454">
        <v>2.39</v>
      </c>
      <c r="Q454">
        <v>2.63</v>
      </c>
      <c r="R454" t="s">
        <v>24</v>
      </c>
    </row>
    <row r="455" spans="1:18" x14ac:dyDescent="0.3">
      <c r="A455" t="s">
        <v>142</v>
      </c>
      <c r="B455" t="s">
        <v>26</v>
      </c>
      <c r="C455" s="1">
        <v>42319</v>
      </c>
      <c r="D455" t="s">
        <v>27</v>
      </c>
      <c r="E455" t="s">
        <v>34</v>
      </c>
      <c r="F455" t="s">
        <v>61</v>
      </c>
      <c r="G455" t="s">
        <v>42</v>
      </c>
      <c r="H455" t="s">
        <v>44</v>
      </c>
      <c r="I455" s="2">
        <v>32520.799999999999</v>
      </c>
      <c r="J455" s="2">
        <v>5016.05</v>
      </c>
      <c r="K455" s="2">
        <v>46.29</v>
      </c>
      <c r="L455">
        <v>4</v>
      </c>
      <c r="M455">
        <v>2.5499999999999998</v>
      </c>
      <c r="N455">
        <v>4.08</v>
      </c>
      <c r="O455">
        <v>1.65</v>
      </c>
      <c r="P455">
        <v>3.33</v>
      </c>
      <c r="Q455">
        <v>2.9</v>
      </c>
      <c r="R455" t="s">
        <v>24</v>
      </c>
    </row>
    <row r="456" spans="1:18" x14ac:dyDescent="0.3">
      <c r="A456" t="s">
        <v>484</v>
      </c>
      <c r="B456" t="s">
        <v>19</v>
      </c>
      <c r="C456" s="1">
        <v>41988</v>
      </c>
      <c r="D456" t="s">
        <v>538</v>
      </c>
      <c r="E456" t="s">
        <v>20</v>
      </c>
      <c r="F456" t="s">
        <v>29</v>
      </c>
      <c r="G456" t="s">
        <v>42</v>
      </c>
      <c r="H456" t="s">
        <v>56</v>
      </c>
      <c r="I456" s="2">
        <v>32418.34</v>
      </c>
      <c r="J456" s="2">
        <v>3261.84</v>
      </c>
      <c r="K456" s="2">
        <v>95.4</v>
      </c>
      <c r="L456">
        <v>14</v>
      </c>
      <c r="M456">
        <v>2.1800000000000002</v>
      </c>
      <c r="N456">
        <v>2.37</v>
      </c>
      <c r="O456">
        <v>1.54</v>
      </c>
      <c r="P456">
        <v>2.91</v>
      </c>
      <c r="Q456">
        <v>2.25</v>
      </c>
      <c r="R456" t="s">
        <v>24</v>
      </c>
    </row>
    <row r="457" spans="1:18" x14ac:dyDescent="0.3">
      <c r="A457" t="s">
        <v>501</v>
      </c>
      <c r="B457" t="s">
        <v>26</v>
      </c>
      <c r="C457" s="1">
        <v>43122</v>
      </c>
      <c r="D457" t="s">
        <v>27</v>
      </c>
      <c r="E457" t="s">
        <v>20</v>
      </c>
      <c r="F457" t="s">
        <v>50</v>
      </c>
      <c r="G457" t="s">
        <v>42</v>
      </c>
      <c r="H457" t="s">
        <v>37</v>
      </c>
      <c r="I457" s="2">
        <v>32321.98</v>
      </c>
      <c r="J457" s="2">
        <v>1765.17</v>
      </c>
      <c r="K457" s="2">
        <v>30.77</v>
      </c>
      <c r="L457">
        <v>10</v>
      </c>
      <c r="M457">
        <v>2.63</v>
      </c>
      <c r="N457">
        <v>4.6500000000000004</v>
      </c>
      <c r="O457">
        <v>1.33</v>
      </c>
      <c r="P457">
        <v>3.36</v>
      </c>
      <c r="Q457">
        <v>2.99</v>
      </c>
      <c r="R457" t="s">
        <v>24</v>
      </c>
    </row>
    <row r="458" spans="1:18" x14ac:dyDescent="0.3">
      <c r="A458" t="s">
        <v>302</v>
      </c>
      <c r="B458" t="s">
        <v>19</v>
      </c>
      <c r="C458" s="1">
        <v>45471</v>
      </c>
      <c r="D458" t="s">
        <v>27</v>
      </c>
      <c r="E458" t="s">
        <v>34</v>
      </c>
      <c r="F458" t="s">
        <v>61</v>
      </c>
      <c r="G458" t="s">
        <v>30</v>
      </c>
      <c r="H458" t="s">
        <v>56</v>
      </c>
      <c r="I458" s="2">
        <v>32219.85</v>
      </c>
      <c r="J458" s="2">
        <v>5638.22</v>
      </c>
      <c r="K458" s="2">
        <v>51.59</v>
      </c>
      <c r="L458">
        <v>2</v>
      </c>
      <c r="M458">
        <v>4.16</v>
      </c>
      <c r="N458">
        <v>3.89</v>
      </c>
      <c r="O458">
        <v>4.53</v>
      </c>
      <c r="P458">
        <v>3.37</v>
      </c>
      <c r="Q458">
        <v>3.99</v>
      </c>
      <c r="R458" t="s">
        <v>24</v>
      </c>
    </row>
    <row r="459" spans="1:18" x14ac:dyDescent="0.3">
      <c r="A459" t="s">
        <v>275</v>
      </c>
      <c r="B459" t="s">
        <v>19</v>
      </c>
      <c r="C459" s="1">
        <v>42351</v>
      </c>
      <c r="D459" t="s">
        <v>27</v>
      </c>
      <c r="E459" t="s">
        <v>28</v>
      </c>
      <c r="F459" t="s">
        <v>50</v>
      </c>
      <c r="G459" t="s">
        <v>42</v>
      </c>
      <c r="H459" t="s">
        <v>37</v>
      </c>
      <c r="I459" s="2">
        <v>32201.62</v>
      </c>
      <c r="J459" s="2">
        <v>3650.36</v>
      </c>
      <c r="K459" s="2">
        <v>89.09</v>
      </c>
      <c r="L459">
        <v>14</v>
      </c>
      <c r="M459">
        <v>4.5</v>
      </c>
      <c r="N459">
        <v>3.63</v>
      </c>
      <c r="O459">
        <v>3.37</v>
      </c>
      <c r="P459">
        <v>4.8499999999999996</v>
      </c>
      <c r="Q459">
        <v>4.09</v>
      </c>
      <c r="R459" t="s">
        <v>24</v>
      </c>
    </row>
    <row r="460" spans="1:18" x14ac:dyDescent="0.3">
      <c r="A460" t="s">
        <v>533</v>
      </c>
      <c r="B460" t="s">
        <v>26</v>
      </c>
      <c r="C460" s="1">
        <v>43317</v>
      </c>
      <c r="D460" t="s">
        <v>27</v>
      </c>
      <c r="E460" t="s">
        <v>20</v>
      </c>
      <c r="F460" t="s">
        <v>61</v>
      </c>
      <c r="G460" t="s">
        <v>42</v>
      </c>
      <c r="H460" t="s">
        <v>37</v>
      </c>
      <c r="I460" s="2">
        <v>31984.09</v>
      </c>
      <c r="J460" s="2">
        <v>2223.73</v>
      </c>
      <c r="K460" s="2">
        <v>61.31</v>
      </c>
      <c r="L460">
        <v>11</v>
      </c>
      <c r="M460">
        <v>3.86</v>
      </c>
      <c r="N460">
        <v>3.53</v>
      </c>
      <c r="O460">
        <v>1.64</v>
      </c>
      <c r="P460">
        <v>4.09</v>
      </c>
      <c r="Q460">
        <v>3.28</v>
      </c>
      <c r="R460" t="s">
        <v>24</v>
      </c>
    </row>
    <row r="461" spans="1:18" x14ac:dyDescent="0.3">
      <c r="A461" t="s">
        <v>222</v>
      </c>
      <c r="B461" t="s">
        <v>19</v>
      </c>
      <c r="C461" s="1">
        <v>43669</v>
      </c>
      <c r="D461" t="s">
        <v>538</v>
      </c>
      <c r="E461" t="s">
        <v>20</v>
      </c>
      <c r="F461" t="s">
        <v>29</v>
      </c>
      <c r="G461" t="s">
        <v>42</v>
      </c>
      <c r="H461" t="s">
        <v>37</v>
      </c>
      <c r="I461" s="2">
        <v>31770.05</v>
      </c>
      <c r="J461" s="2">
        <v>2014.39</v>
      </c>
      <c r="K461" s="2">
        <v>53.23</v>
      </c>
      <c r="L461">
        <v>14</v>
      </c>
      <c r="M461">
        <v>2.2400000000000002</v>
      </c>
      <c r="N461">
        <v>4.5999999999999996</v>
      </c>
      <c r="O461">
        <v>4.41</v>
      </c>
      <c r="P461">
        <v>2.93</v>
      </c>
      <c r="Q461">
        <v>3.54</v>
      </c>
      <c r="R461" t="s">
        <v>24</v>
      </c>
    </row>
    <row r="462" spans="1:18" x14ac:dyDescent="0.3">
      <c r="A462" t="s">
        <v>80</v>
      </c>
      <c r="B462" t="s">
        <v>19</v>
      </c>
      <c r="C462" s="1">
        <v>42214</v>
      </c>
      <c r="D462" t="s">
        <v>27</v>
      </c>
      <c r="E462" t="s">
        <v>20</v>
      </c>
      <c r="F462" t="s">
        <v>35</v>
      </c>
      <c r="G462" t="s">
        <v>42</v>
      </c>
      <c r="H462" t="s">
        <v>37</v>
      </c>
      <c r="I462" s="2">
        <v>31699.62</v>
      </c>
      <c r="J462" s="2">
        <v>2729.37</v>
      </c>
      <c r="K462" s="2">
        <v>190.91</v>
      </c>
      <c r="L462">
        <v>14</v>
      </c>
      <c r="M462">
        <v>2.72</v>
      </c>
      <c r="N462">
        <v>2.67</v>
      </c>
      <c r="O462">
        <v>2.99</v>
      </c>
      <c r="P462">
        <v>4.46</v>
      </c>
      <c r="Q462">
        <v>3.21</v>
      </c>
      <c r="R462" t="s">
        <v>24</v>
      </c>
    </row>
    <row r="463" spans="1:18" x14ac:dyDescent="0.3">
      <c r="A463" t="s">
        <v>357</v>
      </c>
      <c r="B463" t="s">
        <v>19</v>
      </c>
      <c r="C463" s="1">
        <v>42243</v>
      </c>
      <c r="D463" t="s">
        <v>27</v>
      </c>
      <c r="E463" t="s">
        <v>34</v>
      </c>
      <c r="F463" t="s">
        <v>39</v>
      </c>
      <c r="G463" t="s">
        <v>30</v>
      </c>
      <c r="H463" t="s">
        <v>56</v>
      </c>
      <c r="I463" s="2">
        <v>31635.23</v>
      </c>
      <c r="J463" s="2">
        <v>4062.27</v>
      </c>
      <c r="K463" s="2">
        <v>25.23</v>
      </c>
      <c r="L463">
        <v>4</v>
      </c>
      <c r="M463">
        <v>1.85</v>
      </c>
      <c r="N463">
        <v>3.1</v>
      </c>
      <c r="O463">
        <v>3.4</v>
      </c>
      <c r="P463">
        <v>4.76</v>
      </c>
      <c r="Q463">
        <v>3.28</v>
      </c>
      <c r="R463" t="s">
        <v>24</v>
      </c>
    </row>
    <row r="464" spans="1:18" x14ac:dyDescent="0.3">
      <c r="A464" t="s">
        <v>109</v>
      </c>
      <c r="B464" t="s">
        <v>26</v>
      </c>
      <c r="C464" s="1">
        <v>43473</v>
      </c>
      <c r="D464" t="s">
        <v>27</v>
      </c>
      <c r="E464" t="s">
        <v>28</v>
      </c>
      <c r="F464" t="s">
        <v>39</v>
      </c>
      <c r="G464" t="s">
        <v>42</v>
      </c>
      <c r="H464" t="s">
        <v>56</v>
      </c>
      <c r="I464" s="2">
        <v>31027.64</v>
      </c>
      <c r="J464" s="2">
        <v>2634.33</v>
      </c>
      <c r="K464" s="2">
        <v>56.95</v>
      </c>
      <c r="L464">
        <v>6</v>
      </c>
      <c r="M464">
        <v>1.94</v>
      </c>
      <c r="N464">
        <v>1.53</v>
      </c>
      <c r="O464">
        <v>1.93</v>
      </c>
      <c r="P464">
        <v>2.54</v>
      </c>
      <c r="Q464">
        <v>1.98</v>
      </c>
      <c r="R464" t="s">
        <v>24</v>
      </c>
    </row>
    <row r="465" spans="1:18" x14ac:dyDescent="0.3">
      <c r="A465" t="s">
        <v>455</v>
      </c>
      <c r="B465" t="s">
        <v>26</v>
      </c>
      <c r="C465" s="1">
        <v>45317</v>
      </c>
      <c r="D465" t="s">
        <v>27</v>
      </c>
      <c r="E465" t="s">
        <v>34</v>
      </c>
      <c r="F465" t="s">
        <v>29</v>
      </c>
      <c r="G465" t="s">
        <v>42</v>
      </c>
      <c r="H465" t="s">
        <v>56</v>
      </c>
      <c r="I465" s="2">
        <v>30750.16</v>
      </c>
      <c r="J465" s="2">
        <v>4891.57</v>
      </c>
      <c r="K465" s="2">
        <v>68.08</v>
      </c>
      <c r="L465">
        <v>3</v>
      </c>
      <c r="M465">
        <v>3.75</v>
      </c>
      <c r="N465">
        <v>4.3899999999999997</v>
      </c>
      <c r="O465">
        <v>1.76</v>
      </c>
      <c r="P465">
        <v>4.62</v>
      </c>
      <c r="Q465">
        <v>3.63</v>
      </c>
      <c r="R465" t="s">
        <v>24</v>
      </c>
    </row>
    <row r="466" spans="1:18" x14ac:dyDescent="0.3">
      <c r="A466" t="s">
        <v>184</v>
      </c>
      <c r="B466" t="s">
        <v>33</v>
      </c>
      <c r="C466" s="1">
        <v>43712</v>
      </c>
      <c r="D466" t="s">
        <v>538</v>
      </c>
      <c r="E466" t="s">
        <v>20</v>
      </c>
      <c r="F466" t="s">
        <v>50</v>
      </c>
      <c r="G466" t="s">
        <v>42</v>
      </c>
      <c r="H466" t="s">
        <v>44</v>
      </c>
      <c r="I466" s="2">
        <v>30710.84</v>
      </c>
      <c r="J466" s="2">
        <v>5614.42</v>
      </c>
      <c r="K466" s="2">
        <v>43.39</v>
      </c>
      <c r="L466">
        <v>5</v>
      </c>
      <c r="M466">
        <v>3.77</v>
      </c>
      <c r="N466">
        <v>4.8499999999999996</v>
      </c>
      <c r="O466">
        <v>2.6</v>
      </c>
      <c r="P466">
        <v>3.44</v>
      </c>
      <c r="Q466">
        <v>3.66</v>
      </c>
      <c r="R466" t="s">
        <v>24</v>
      </c>
    </row>
    <row r="467" spans="1:18" x14ac:dyDescent="0.3">
      <c r="A467" t="s">
        <v>176</v>
      </c>
      <c r="B467" t="s">
        <v>19</v>
      </c>
      <c r="C467" s="1">
        <v>44622</v>
      </c>
      <c r="D467" t="s">
        <v>27</v>
      </c>
      <c r="E467" t="s">
        <v>34</v>
      </c>
      <c r="F467" t="s">
        <v>39</v>
      </c>
      <c r="G467" t="s">
        <v>42</v>
      </c>
      <c r="H467" t="s">
        <v>56</v>
      </c>
      <c r="I467" s="2">
        <v>30656.5</v>
      </c>
      <c r="J467" s="2">
        <v>2555.59</v>
      </c>
      <c r="K467" s="2">
        <v>95.38</v>
      </c>
      <c r="L467">
        <v>12</v>
      </c>
      <c r="M467">
        <v>4.8</v>
      </c>
      <c r="N467">
        <v>3.83</v>
      </c>
      <c r="O467">
        <v>1.84</v>
      </c>
      <c r="P467">
        <v>2.4700000000000002</v>
      </c>
      <c r="Q467">
        <v>3.23</v>
      </c>
      <c r="R467" t="s">
        <v>24</v>
      </c>
    </row>
    <row r="468" spans="1:18" x14ac:dyDescent="0.3">
      <c r="A468" t="s">
        <v>106</v>
      </c>
      <c r="B468" t="s">
        <v>19</v>
      </c>
      <c r="C468" s="1">
        <v>45524</v>
      </c>
      <c r="D468" t="s">
        <v>27</v>
      </c>
      <c r="E468" t="s">
        <v>20</v>
      </c>
      <c r="F468" t="s">
        <v>39</v>
      </c>
      <c r="G468" t="s">
        <v>22</v>
      </c>
      <c r="H468" t="s">
        <v>37</v>
      </c>
      <c r="I468" s="2">
        <v>30440.89</v>
      </c>
      <c r="J468" s="2">
        <v>1886.7</v>
      </c>
      <c r="K468" s="2">
        <v>43.61</v>
      </c>
      <c r="L468">
        <v>0</v>
      </c>
      <c r="M468">
        <v>3.97</v>
      </c>
      <c r="N468">
        <v>3.06</v>
      </c>
      <c r="O468">
        <v>4.4400000000000004</v>
      </c>
      <c r="P468">
        <v>1.49</v>
      </c>
      <c r="Q468">
        <v>3.24</v>
      </c>
      <c r="R468" t="s">
        <v>24</v>
      </c>
    </row>
    <row r="469" spans="1:18" x14ac:dyDescent="0.3">
      <c r="A469" t="s">
        <v>123</v>
      </c>
      <c r="B469" t="s">
        <v>19</v>
      </c>
      <c r="C469" s="1">
        <v>43862</v>
      </c>
      <c r="D469" t="s">
        <v>27</v>
      </c>
      <c r="E469" t="s">
        <v>28</v>
      </c>
      <c r="F469" t="s">
        <v>50</v>
      </c>
      <c r="G469" t="s">
        <v>42</v>
      </c>
      <c r="H469" t="s">
        <v>37</v>
      </c>
      <c r="I469" s="2">
        <v>30357.99</v>
      </c>
      <c r="J469" s="2">
        <v>2544.23</v>
      </c>
      <c r="K469" s="2">
        <v>94.98</v>
      </c>
      <c r="L469">
        <v>5</v>
      </c>
      <c r="M469">
        <v>3.12</v>
      </c>
      <c r="N469">
        <v>1.25</v>
      </c>
      <c r="O469">
        <v>3.56</v>
      </c>
      <c r="P469">
        <v>3.32</v>
      </c>
      <c r="Q469">
        <v>2.81</v>
      </c>
      <c r="R469" t="s">
        <v>24</v>
      </c>
    </row>
    <row r="470" spans="1:18" x14ac:dyDescent="0.3">
      <c r="A470" t="s">
        <v>430</v>
      </c>
      <c r="B470" t="s">
        <v>26</v>
      </c>
      <c r="C470" s="1">
        <v>42078</v>
      </c>
      <c r="D470" t="s">
        <v>27</v>
      </c>
      <c r="E470" t="s">
        <v>34</v>
      </c>
      <c r="F470" t="s">
        <v>61</v>
      </c>
      <c r="G470" t="s">
        <v>30</v>
      </c>
      <c r="H470" t="s">
        <v>56</v>
      </c>
      <c r="I470" s="2">
        <v>29984.68</v>
      </c>
      <c r="J470" s="2">
        <v>4761.6000000000004</v>
      </c>
      <c r="K470" s="2">
        <v>93.02</v>
      </c>
      <c r="L470">
        <v>15</v>
      </c>
      <c r="M470">
        <v>4.5199999999999996</v>
      </c>
      <c r="N470">
        <v>2.5499999999999998</v>
      </c>
      <c r="O470">
        <v>4.3499999999999996</v>
      </c>
      <c r="P470">
        <v>4.01</v>
      </c>
      <c r="Q470">
        <v>3.86</v>
      </c>
      <c r="R470" t="s">
        <v>24</v>
      </c>
    </row>
    <row r="471" spans="1:18" x14ac:dyDescent="0.3">
      <c r="A471" t="s">
        <v>416</v>
      </c>
      <c r="B471" t="s">
        <v>26</v>
      </c>
      <c r="C471" s="1">
        <v>42497</v>
      </c>
      <c r="D471" t="s">
        <v>27</v>
      </c>
      <c r="E471" t="s">
        <v>28</v>
      </c>
      <c r="F471" t="s">
        <v>61</v>
      </c>
      <c r="G471" t="s">
        <v>42</v>
      </c>
      <c r="H471" t="s">
        <v>56</v>
      </c>
      <c r="I471" s="2">
        <v>29813.11</v>
      </c>
      <c r="J471" s="2">
        <v>1092.8800000000001</v>
      </c>
      <c r="K471" s="2">
        <v>41.44</v>
      </c>
      <c r="L471">
        <v>13</v>
      </c>
      <c r="M471">
        <v>3.03</v>
      </c>
      <c r="N471">
        <v>3.12</v>
      </c>
      <c r="O471">
        <v>1.44</v>
      </c>
      <c r="P471">
        <v>4.83</v>
      </c>
      <c r="Q471">
        <v>3.1</v>
      </c>
      <c r="R471" t="s">
        <v>24</v>
      </c>
    </row>
    <row r="472" spans="1:18" x14ac:dyDescent="0.3">
      <c r="A472" t="s">
        <v>122</v>
      </c>
      <c r="B472" t="s">
        <v>19</v>
      </c>
      <c r="C472" s="1">
        <v>44808</v>
      </c>
      <c r="D472" t="s">
        <v>27</v>
      </c>
      <c r="E472" t="s">
        <v>34</v>
      </c>
      <c r="F472" t="s">
        <v>50</v>
      </c>
      <c r="G472" t="s">
        <v>30</v>
      </c>
      <c r="H472" t="s">
        <v>56</v>
      </c>
      <c r="I472" s="2">
        <v>29780.13</v>
      </c>
      <c r="J472" s="2">
        <v>2417.87</v>
      </c>
      <c r="K472" s="2">
        <v>4.3600000000000003</v>
      </c>
      <c r="L472">
        <v>4</v>
      </c>
      <c r="M472">
        <v>2.37</v>
      </c>
      <c r="N472">
        <v>1.04</v>
      </c>
      <c r="O472">
        <v>3.89</v>
      </c>
      <c r="P472">
        <v>4.6399999999999997</v>
      </c>
      <c r="Q472">
        <v>2.99</v>
      </c>
      <c r="R472" t="s">
        <v>24</v>
      </c>
    </row>
    <row r="473" spans="1:18" x14ac:dyDescent="0.3">
      <c r="A473" t="s">
        <v>503</v>
      </c>
      <c r="B473" t="s">
        <v>26</v>
      </c>
      <c r="C473" s="1">
        <v>45371</v>
      </c>
      <c r="D473" t="s">
        <v>27</v>
      </c>
      <c r="E473" t="s">
        <v>28</v>
      </c>
      <c r="F473" t="s">
        <v>35</v>
      </c>
      <c r="G473" t="s">
        <v>42</v>
      </c>
      <c r="H473" t="s">
        <v>56</v>
      </c>
      <c r="I473" s="2">
        <v>29743.19</v>
      </c>
      <c r="J473" s="2">
        <v>5427.83</v>
      </c>
      <c r="K473" s="2">
        <v>49.79</v>
      </c>
      <c r="L473">
        <v>14</v>
      </c>
      <c r="M473">
        <v>4.51</v>
      </c>
      <c r="N473">
        <v>3.78</v>
      </c>
      <c r="O473">
        <v>4.6399999999999997</v>
      </c>
      <c r="P473">
        <v>4.05</v>
      </c>
      <c r="Q473">
        <v>4.25</v>
      </c>
      <c r="R473" t="s">
        <v>24</v>
      </c>
    </row>
    <row r="474" spans="1:18" x14ac:dyDescent="0.3">
      <c r="A474" t="s">
        <v>212</v>
      </c>
      <c r="B474" t="s">
        <v>19</v>
      </c>
      <c r="C474" s="1">
        <v>41945</v>
      </c>
      <c r="D474" t="s">
        <v>27</v>
      </c>
      <c r="E474" t="s">
        <v>28</v>
      </c>
      <c r="F474" t="s">
        <v>39</v>
      </c>
      <c r="G474" t="s">
        <v>42</v>
      </c>
      <c r="H474" t="s">
        <v>56</v>
      </c>
      <c r="I474" s="2">
        <v>29162.29</v>
      </c>
      <c r="J474" s="2">
        <v>2817.8</v>
      </c>
      <c r="K474" s="2">
        <v>51.14</v>
      </c>
      <c r="L474">
        <v>4</v>
      </c>
      <c r="M474">
        <v>4.5199999999999996</v>
      </c>
      <c r="N474">
        <v>1.57</v>
      </c>
      <c r="O474">
        <v>1.1399999999999999</v>
      </c>
      <c r="P474">
        <v>3.58</v>
      </c>
      <c r="Q474">
        <v>2.7</v>
      </c>
      <c r="R474" t="s">
        <v>24</v>
      </c>
    </row>
    <row r="475" spans="1:18" x14ac:dyDescent="0.3">
      <c r="A475" t="s">
        <v>436</v>
      </c>
      <c r="B475" t="s">
        <v>19</v>
      </c>
      <c r="C475" s="1">
        <v>45265</v>
      </c>
      <c r="D475" t="s">
        <v>27</v>
      </c>
      <c r="E475" t="s">
        <v>34</v>
      </c>
      <c r="F475" t="s">
        <v>39</v>
      </c>
      <c r="G475" t="s">
        <v>42</v>
      </c>
      <c r="H475" t="s">
        <v>56</v>
      </c>
      <c r="I475" s="2">
        <v>29036.33</v>
      </c>
      <c r="J475" s="2">
        <v>253.68</v>
      </c>
      <c r="K475" s="2">
        <v>30.18</v>
      </c>
      <c r="L475">
        <v>2</v>
      </c>
      <c r="M475">
        <v>1.82</v>
      </c>
      <c r="N475">
        <v>1.94</v>
      </c>
      <c r="O475">
        <v>3.78</v>
      </c>
      <c r="P475">
        <v>4.88</v>
      </c>
      <c r="Q475">
        <v>3.1</v>
      </c>
      <c r="R475" t="s">
        <v>24</v>
      </c>
    </row>
    <row r="476" spans="1:18" x14ac:dyDescent="0.3">
      <c r="A476" t="s">
        <v>229</v>
      </c>
      <c r="B476" t="s">
        <v>19</v>
      </c>
      <c r="C476" s="1">
        <v>41985</v>
      </c>
      <c r="D476" t="s">
        <v>27</v>
      </c>
      <c r="E476" t="s">
        <v>34</v>
      </c>
      <c r="F476" t="s">
        <v>50</v>
      </c>
      <c r="G476" t="s">
        <v>30</v>
      </c>
      <c r="H476" t="s">
        <v>37</v>
      </c>
      <c r="I476" s="2">
        <v>28792.42</v>
      </c>
      <c r="J476" s="2">
        <v>1877.94</v>
      </c>
      <c r="K476" s="2">
        <v>59</v>
      </c>
      <c r="L476">
        <v>3</v>
      </c>
      <c r="M476">
        <v>3.07</v>
      </c>
      <c r="N476">
        <v>1.55</v>
      </c>
      <c r="O476">
        <v>4.4800000000000004</v>
      </c>
      <c r="P476">
        <v>4.66</v>
      </c>
      <c r="Q476">
        <v>3.44</v>
      </c>
      <c r="R476" t="s">
        <v>24</v>
      </c>
    </row>
    <row r="477" spans="1:18" x14ac:dyDescent="0.3">
      <c r="A477" t="s">
        <v>435</v>
      </c>
      <c r="B477" t="s">
        <v>26</v>
      </c>
      <c r="C477" s="1">
        <v>44411</v>
      </c>
      <c r="D477" t="s">
        <v>27</v>
      </c>
      <c r="E477" t="s">
        <v>34</v>
      </c>
      <c r="F477" t="s">
        <v>61</v>
      </c>
      <c r="G477" t="s">
        <v>42</v>
      </c>
      <c r="H477" t="s">
        <v>44</v>
      </c>
      <c r="I477" s="2">
        <v>28253.71</v>
      </c>
      <c r="J477" s="2">
        <v>4932.38</v>
      </c>
      <c r="K477" s="2">
        <v>41.85</v>
      </c>
      <c r="L477">
        <v>13</v>
      </c>
      <c r="M477">
        <v>4.9400000000000004</v>
      </c>
      <c r="N477">
        <v>4.74</v>
      </c>
      <c r="O477">
        <v>3.52</v>
      </c>
      <c r="P477">
        <v>3.93</v>
      </c>
      <c r="Q477">
        <v>4.28</v>
      </c>
      <c r="R477" t="s">
        <v>24</v>
      </c>
    </row>
    <row r="478" spans="1:18" x14ac:dyDescent="0.3">
      <c r="A478" t="s">
        <v>143</v>
      </c>
      <c r="B478" t="s">
        <v>19</v>
      </c>
      <c r="C478" s="1">
        <v>44987</v>
      </c>
      <c r="D478" t="s">
        <v>27</v>
      </c>
      <c r="E478" t="s">
        <v>28</v>
      </c>
      <c r="F478" t="s">
        <v>29</v>
      </c>
      <c r="G478" t="s">
        <v>42</v>
      </c>
      <c r="H478" t="s">
        <v>56</v>
      </c>
      <c r="I478" s="2">
        <v>27863.33</v>
      </c>
      <c r="J478" s="2">
        <v>6963.78</v>
      </c>
      <c r="K478" s="2">
        <v>51.01</v>
      </c>
      <c r="L478">
        <v>1</v>
      </c>
      <c r="M478">
        <v>1.19</v>
      </c>
      <c r="N478">
        <v>4.7</v>
      </c>
      <c r="O478">
        <v>3.29</v>
      </c>
      <c r="P478">
        <v>1.59</v>
      </c>
      <c r="Q478">
        <v>2.69</v>
      </c>
      <c r="R478" t="s">
        <v>24</v>
      </c>
    </row>
    <row r="479" spans="1:18" x14ac:dyDescent="0.3">
      <c r="A479" t="s">
        <v>163</v>
      </c>
      <c r="B479" t="s">
        <v>19</v>
      </c>
      <c r="C479" s="1">
        <v>44817</v>
      </c>
      <c r="D479" t="s">
        <v>27</v>
      </c>
      <c r="E479" t="s">
        <v>34</v>
      </c>
      <c r="F479" t="s">
        <v>50</v>
      </c>
      <c r="G479" t="s">
        <v>42</v>
      </c>
      <c r="H479" t="s">
        <v>37</v>
      </c>
      <c r="I479" s="2">
        <v>27463.38</v>
      </c>
      <c r="J479" s="2">
        <v>2800.85</v>
      </c>
      <c r="K479" s="2">
        <v>47.1</v>
      </c>
      <c r="L479">
        <v>11</v>
      </c>
      <c r="M479">
        <v>3.53</v>
      </c>
      <c r="N479">
        <v>2.44</v>
      </c>
      <c r="O479">
        <v>2.11</v>
      </c>
      <c r="P479">
        <v>4.8899999999999997</v>
      </c>
      <c r="Q479">
        <v>3.24</v>
      </c>
      <c r="R479" t="s">
        <v>24</v>
      </c>
    </row>
    <row r="480" spans="1:18" x14ac:dyDescent="0.3">
      <c r="A480" t="s">
        <v>161</v>
      </c>
      <c r="B480" t="s">
        <v>19</v>
      </c>
      <c r="C480" s="1">
        <v>43303</v>
      </c>
      <c r="D480" t="s">
        <v>27</v>
      </c>
      <c r="E480" t="s">
        <v>28</v>
      </c>
      <c r="F480" t="s">
        <v>39</v>
      </c>
      <c r="G480" t="s">
        <v>42</v>
      </c>
      <c r="H480" t="s">
        <v>56</v>
      </c>
      <c r="I480" s="2">
        <v>27169.279999999999</v>
      </c>
      <c r="J480" s="2">
        <v>3346.41</v>
      </c>
      <c r="K480" s="2">
        <v>27.45</v>
      </c>
      <c r="L480">
        <v>0</v>
      </c>
      <c r="M480">
        <v>2.98</v>
      </c>
      <c r="N480">
        <v>4.79</v>
      </c>
      <c r="O480">
        <v>3.04</v>
      </c>
      <c r="P480">
        <v>2.36</v>
      </c>
      <c r="Q480">
        <v>3.29</v>
      </c>
      <c r="R480" t="s">
        <v>24</v>
      </c>
    </row>
    <row r="481" spans="1:18" x14ac:dyDescent="0.3">
      <c r="A481" t="s">
        <v>326</v>
      </c>
      <c r="B481" t="s">
        <v>19</v>
      </c>
      <c r="C481" s="1">
        <v>43687</v>
      </c>
      <c r="D481" t="s">
        <v>27</v>
      </c>
      <c r="E481" t="s">
        <v>34</v>
      </c>
      <c r="F481" t="s">
        <v>61</v>
      </c>
      <c r="G481" t="s">
        <v>42</v>
      </c>
      <c r="H481" t="s">
        <v>56</v>
      </c>
      <c r="I481" s="2">
        <v>26996.26</v>
      </c>
      <c r="J481" s="2">
        <v>2224.09</v>
      </c>
      <c r="K481" s="2">
        <v>53.49</v>
      </c>
      <c r="L481">
        <v>8</v>
      </c>
      <c r="M481">
        <v>3.66</v>
      </c>
      <c r="N481">
        <v>4.88</v>
      </c>
      <c r="O481">
        <v>2.39</v>
      </c>
      <c r="P481">
        <v>2.56</v>
      </c>
      <c r="Q481">
        <v>3.37</v>
      </c>
      <c r="R481" t="s">
        <v>24</v>
      </c>
    </row>
    <row r="482" spans="1:18" x14ac:dyDescent="0.3">
      <c r="A482" t="s">
        <v>305</v>
      </c>
      <c r="B482" t="s">
        <v>19</v>
      </c>
      <c r="C482" s="1">
        <v>43476</v>
      </c>
      <c r="D482" t="s">
        <v>27</v>
      </c>
      <c r="E482" t="s">
        <v>20</v>
      </c>
      <c r="F482" t="s">
        <v>35</v>
      </c>
      <c r="G482" t="s">
        <v>42</v>
      </c>
      <c r="H482" t="s">
        <v>37</v>
      </c>
      <c r="I482" s="2">
        <v>26624.89</v>
      </c>
      <c r="J482" s="2">
        <v>4604.5600000000004</v>
      </c>
      <c r="K482" s="2">
        <v>49.65</v>
      </c>
      <c r="L482">
        <v>10</v>
      </c>
      <c r="M482">
        <v>4.7</v>
      </c>
      <c r="N482">
        <v>3.36</v>
      </c>
      <c r="O482">
        <v>2.31</v>
      </c>
      <c r="P482">
        <v>2.93</v>
      </c>
      <c r="Q482">
        <v>3.33</v>
      </c>
      <c r="R482" t="s">
        <v>24</v>
      </c>
    </row>
    <row r="483" spans="1:18" x14ac:dyDescent="0.3">
      <c r="A483" t="s">
        <v>411</v>
      </c>
      <c r="B483" t="s">
        <v>19</v>
      </c>
      <c r="C483" s="1">
        <v>42362</v>
      </c>
      <c r="D483" t="s">
        <v>27</v>
      </c>
      <c r="E483" t="s">
        <v>28</v>
      </c>
      <c r="F483" t="s">
        <v>39</v>
      </c>
      <c r="G483" t="s">
        <v>42</v>
      </c>
      <c r="H483" t="s">
        <v>37</v>
      </c>
      <c r="I483" s="2">
        <v>26573.78</v>
      </c>
      <c r="J483" s="2">
        <v>1636.31</v>
      </c>
      <c r="K483" s="2">
        <v>76.73</v>
      </c>
      <c r="L483">
        <v>14</v>
      </c>
      <c r="M483">
        <v>4.2300000000000004</v>
      </c>
      <c r="N483">
        <v>2.93</v>
      </c>
      <c r="O483">
        <v>1.73</v>
      </c>
      <c r="P483">
        <v>4.3</v>
      </c>
      <c r="Q483">
        <v>3.3</v>
      </c>
      <c r="R483" t="s">
        <v>24</v>
      </c>
    </row>
    <row r="484" spans="1:18" x14ac:dyDescent="0.3">
      <c r="A484" t="s">
        <v>479</v>
      </c>
      <c r="B484" t="s">
        <v>19</v>
      </c>
      <c r="C484" s="1">
        <v>45206</v>
      </c>
      <c r="D484" t="s">
        <v>27</v>
      </c>
      <c r="E484" t="s">
        <v>28</v>
      </c>
      <c r="F484" t="s">
        <v>39</v>
      </c>
      <c r="G484" t="s">
        <v>30</v>
      </c>
      <c r="H484" t="s">
        <v>37</v>
      </c>
      <c r="I484" s="2">
        <v>26405.14</v>
      </c>
      <c r="J484" s="2">
        <v>3380.59</v>
      </c>
      <c r="K484" s="2">
        <v>34.549999999999997</v>
      </c>
      <c r="L484">
        <v>12</v>
      </c>
      <c r="M484">
        <v>2.83</v>
      </c>
      <c r="N484">
        <v>2.66</v>
      </c>
      <c r="O484">
        <v>1.92</v>
      </c>
      <c r="P484">
        <v>2.4900000000000002</v>
      </c>
      <c r="Q484">
        <v>2.48</v>
      </c>
      <c r="R484" t="s">
        <v>24</v>
      </c>
    </row>
    <row r="485" spans="1:18" x14ac:dyDescent="0.3">
      <c r="A485" t="s">
        <v>502</v>
      </c>
      <c r="B485" t="s">
        <v>19</v>
      </c>
      <c r="C485" s="1">
        <v>44607</v>
      </c>
      <c r="D485" t="s">
        <v>538</v>
      </c>
      <c r="E485" t="s">
        <v>20</v>
      </c>
      <c r="F485" t="s">
        <v>50</v>
      </c>
      <c r="G485" t="s">
        <v>30</v>
      </c>
      <c r="H485" t="s">
        <v>37</v>
      </c>
      <c r="I485" s="2">
        <v>26333.23</v>
      </c>
      <c r="J485" s="2">
        <v>1604.19</v>
      </c>
      <c r="K485" s="2">
        <v>59.55</v>
      </c>
      <c r="L485">
        <v>1</v>
      </c>
      <c r="M485">
        <v>4.21</v>
      </c>
      <c r="N485">
        <v>1.68</v>
      </c>
      <c r="O485">
        <v>2.4900000000000002</v>
      </c>
      <c r="P485">
        <v>2.41</v>
      </c>
      <c r="Q485">
        <v>2.7</v>
      </c>
      <c r="R485" t="s">
        <v>24</v>
      </c>
    </row>
    <row r="486" spans="1:18" x14ac:dyDescent="0.3">
      <c r="A486" t="s">
        <v>70</v>
      </c>
      <c r="B486" t="s">
        <v>19</v>
      </c>
      <c r="C486" s="1">
        <v>42206</v>
      </c>
      <c r="D486" t="s">
        <v>27</v>
      </c>
      <c r="E486" t="s">
        <v>28</v>
      </c>
      <c r="F486" t="s">
        <v>50</v>
      </c>
      <c r="G486" t="s">
        <v>42</v>
      </c>
      <c r="H486" t="s">
        <v>37</v>
      </c>
      <c r="I486" s="2">
        <v>26268.32</v>
      </c>
      <c r="J486" s="2">
        <v>4354.22</v>
      </c>
      <c r="K486" s="2">
        <v>89.9</v>
      </c>
      <c r="L486">
        <v>10</v>
      </c>
      <c r="M486">
        <v>1.1399999999999999</v>
      </c>
      <c r="N486">
        <v>1.59</v>
      </c>
      <c r="O486">
        <v>2.0299999999999998</v>
      </c>
      <c r="P486">
        <v>4.1399999999999997</v>
      </c>
      <c r="Q486">
        <v>2.2200000000000002</v>
      </c>
      <c r="R486" t="s">
        <v>24</v>
      </c>
    </row>
    <row r="487" spans="1:18" x14ac:dyDescent="0.3">
      <c r="A487" t="s">
        <v>167</v>
      </c>
      <c r="B487" t="s">
        <v>26</v>
      </c>
      <c r="C487" s="1">
        <v>42937</v>
      </c>
      <c r="D487" t="s">
        <v>27</v>
      </c>
      <c r="E487" t="s">
        <v>28</v>
      </c>
      <c r="F487" t="s">
        <v>39</v>
      </c>
      <c r="G487" t="s">
        <v>42</v>
      </c>
      <c r="H487" t="s">
        <v>37</v>
      </c>
      <c r="I487" s="2">
        <v>26000.86</v>
      </c>
      <c r="J487" s="2">
        <v>1696.46</v>
      </c>
      <c r="K487" s="2">
        <v>91.25</v>
      </c>
      <c r="L487">
        <v>2</v>
      </c>
      <c r="M487">
        <v>3.96</v>
      </c>
      <c r="N487">
        <v>1.79</v>
      </c>
      <c r="O487">
        <v>1.01</v>
      </c>
      <c r="P487">
        <v>4.59</v>
      </c>
      <c r="Q487">
        <v>2.84</v>
      </c>
      <c r="R487" t="s">
        <v>24</v>
      </c>
    </row>
    <row r="488" spans="1:18" x14ac:dyDescent="0.3">
      <c r="A488" t="s">
        <v>188</v>
      </c>
      <c r="B488" t="s">
        <v>19</v>
      </c>
      <c r="C488" s="1">
        <v>41936</v>
      </c>
      <c r="D488" t="s">
        <v>538</v>
      </c>
      <c r="E488" t="s">
        <v>20</v>
      </c>
      <c r="F488" t="s">
        <v>39</v>
      </c>
      <c r="G488" t="s">
        <v>42</v>
      </c>
      <c r="H488" t="s">
        <v>44</v>
      </c>
      <c r="I488" s="2">
        <v>25218.78</v>
      </c>
      <c r="J488" s="2">
        <v>3903.36</v>
      </c>
      <c r="K488" s="2">
        <v>62.62</v>
      </c>
      <c r="L488">
        <v>9</v>
      </c>
      <c r="M488">
        <v>1.19</v>
      </c>
      <c r="N488">
        <v>3.83</v>
      </c>
      <c r="O488">
        <v>4.4000000000000004</v>
      </c>
      <c r="P488">
        <v>3.77</v>
      </c>
      <c r="Q488">
        <v>3.3</v>
      </c>
      <c r="R488" t="s">
        <v>24</v>
      </c>
    </row>
    <row r="489" spans="1:18" x14ac:dyDescent="0.3">
      <c r="A489" t="s">
        <v>98</v>
      </c>
      <c r="B489" t="s">
        <v>26</v>
      </c>
      <c r="C489" s="1">
        <v>43858</v>
      </c>
      <c r="D489" t="s">
        <v>27</v>
      </c>
      <c r="E489" t="s">
        <v>28</v>
      </c>
      <c r="F489" t="s">
        <v>39</v>
      </c>
      <c r="G489" t="s">
        <v>42</v>
      </c>
      <c r="H489" t="s">
        <v>44</v>
      </c>
      <c r="I489" s="2">
        <v>24911.85</v>
      </c>
      <c r="J489" s="2">
        <v>2552.29</v>
      </c>
      <c r="K489" s="2">
        <v>17.34</v>
      </c>
      <c r="L489">
        <v>9</v>
      </c>
      <c r="M489">
        <v>3.45</v>
      </c>
      <c r="N489">
        <v>3.82</v>
      </c>
      <c r="O489">
        <v>3.05</v>
      </c>
      <c r="P489">
        <v>2.14</v>
      </c>
      <c r="Q489">
        <v>3.12</v>
      </c>
      <c r="R489" t="s">
        <v>24</v>
      </c>
    </row>
    <row r="490" spans="1:18" x14ac:dyDescent="0.3">
      <c r="A490" t="s">
        <v>250</v>
      </c>
      <c r="B490" t="s">
        <v>19</v>
      </c>
      <c r="C490" s="1">
        <v>43479</v>
      </c>
      <c r="D490" t="s">
        <v>538</v>
      </c>
      <c r="E490" t="s">
        <v>20</v>
      </c>
      <c r="F490" t="s">
        <v>61</v>
      </c>
      <c r="G490" t="s">
        <v>42</v>
      </c>
      <c r="H490" t="s">
        <v>37</v>
      </c>
      <c r="I490" s="2">
        <v>24350.25</v>
      </c>
      <c r="J490" s="2">
        <v>1694.8</v>
      </c>
      <c r="K490" s="2">
        <v>169.38</v>
      </c>
      <c r="L490">
        <v>7</v>
      </c>
      <c r="M490">
        <v>2.5</v>
      </c>
      <c r="N490">
        <v>3.68</v>
      </c>
      <c r="O490">
        <v>2.84</v>
      </c>
      <c r="P490">
        <v>3.18</v>
      </c>
      <c r="Q490">
        <v>3.05</v>
      </c>
      <c r="R490" t="s">
        <v>24</v>
      </c>
    </row>
    <row r="491" spans="1:18" x14ac:dyDescent="0.3">
      <c r="A491" t="s">
        <v>100</v>
      </c>
      <c r="B491" t="s">
        <v>19</v>
      </c>
      <c r="C491" s="1">
        <v>44752</v>
      </c>
      <c r="D491" t="s">
        <v>27</v>
      </c>
      <c r="E491" t="s">
        <v>20</v>
      </c>
      <c r="F491" t="s">
        <v>39</v>
      </c>
      <c r="G491" t="s">
        <v>42</v>
      </c>
      <c r="H491" t="s">
        <v>44</v>
      </c>
      <c r="I491" s="2">
        <v>24061.99</v>
      </c>
      <c r="J491" s="2">
        <v>2618.5100000000002</v>
      </c>
      <c r="K491" s="2">
        <v>28.08</v>
      </c>
      <c r="L491">
        <v>13</v>
      </c>
      <c r="M491">
        <v>3.72</v>
      </c>
      <c r="N491">
        <v>4.88</v>
      </c>
      <c r="O491">
        <v>2.59</v>
      </c>
      <c r="P491">
        <v>4.6900000000000004</v>
      </c>
      <c r="Q491">
        <v>3.97</v>
      </c>
      <c r="R491" t="s">
        <v>24</v>
      </c>
    </row>
    <row r="492" spans="1:18" x14ac:dyDescent="0.3">
      <c r="A492" t="s">
        <v>457</v>
      </c>
      <c r="B492" t="s">
        <v>19</v>
      </c>
      <c r="C492" s="1">
        <v>42772</v>
      </c>
      <c r="D492" t="s">
        <v>27</v>
      </c>
      <c r="E492" t="s">
        <v>28</v>
      </c>
      <c r="F492" t="s">
        <v>39</v>
      </c>
      <c r="G492" t="s">
        <v>42</v>
      </c>
      <c r="H492" t="s">
        <v>56</v>
      </c>
      <c r="I492" s="2">
        <v>23860.21</v>
      </c>
      <c r="J492" s="2">
        <v>1556.67</v>
      </c>
      <c r="K492" s="2">
        <v>52.47</v>
      </c>
      <c r="L492">
        <v>4</v>
      </c>
      <c r="M492">
        <v>2.2400000000000002</v>
      </c>
      <c r="N492">
        <v>3.63</v>
      </c>
      <c r="O492">
        <v>4.3499999999999996</v>
      </c>
      <c r="P492">
        <v>3.26</v>
      </c>
      <c r="Q492">
        <v>3.37</v>
      </c>
      <c r="R492" t="s">
        <v>24</v>
      </c>
    </row>
    <row r="493" spans="1:18" x14ac:dyDescent="0.3">
      <c r="A493" t="s">
        <v>412</v>
      </c>
      <c r="B493" t="s">
        <v>19</v>
      </c>
      <c r="C493" s="1">
        <v>42008</v>
      </c>
      <c r="D493" t="s">
        <v>539</v>
      </c>
      <c r="E493" t="s">
        <v>34</v>
      </c>
      <c r="F493" t="s">
        <v>35</v>
      </c>
      <c r="G493" t="s">
        <v>42</v>
      </c>
      <c r="H493" t="s">
        <v>37</v>
      </c>
      <c r="I493" s="2">
        <v>23438.66</v>
      </c>
      <c r="J493" s="2">
        <v>4524.1099999999997</v>
      </c>
      <c r="K493" s="2">
        <v>96.81</v>
      </c>
      <c r="L493">
        <v>2</v>
      </c>
      <c r="M493">
        <v>1.19</v>
      </c>
      <c r="N493">
        <v>2.5</v>
      </c>
      <c r="O493">
        <v>3.39</v>
      </c>
      <c r="P493">
        <v>1.47</v>
      </c>
      <c r="Q493">
        <v>2.14</v>
      </c>
      <c r="R493" t="s">
        <v>24</v>
      </c>
    </row>
    <row r="494" spans="1:18" x14ac:dyDescent="0.3">
      <c r="A494" t="s">
        <v>310</v>
      </c>
      <c r="B494" t="s">
        <v>33</v>
      </c>
      <c r="C494" s="1">
        <v>42038</v>
      </c>
      <c r="D494" t="s">
        <v>27</v>
      </c>
      <c r="E494" t="s">
        <v>28</v>
      </c>
      <c r="F494" t="s">
        <v>61</v>
      </c>
      <c r="G494" t="s">
        <v>42</v>
      </c>
      <c r="H494" t="s">
        <v>37</v>
      </c>
      <c r="I494" s="2">
        <v>22992.240000000002</v>
      </c>
      <c r="J494" s="2">
        <v>1239.47</v>
      </c>
      <c r="K494" s="2">
        <v>98.98</v>
      </c>
      <c r="L494">
        <v>6</v>
      </c>
      <c r="M494">
        <v>1.1100000000000001</v>
      </c>
      <c r="N494">
        <v>4.43</v>
      </c>
      <c r="O494">
        <v>2.3199999999999998</v>
      </c>
      <c r="P494">
        <v>2.42</v>
      </c>
      <c r="Q494">
        <v>2.57</v>
      </c>
      <c r="R494" t="s">
        <v>24</v>
      </c>
    </row>
    <row r="495" spans="1:18" x14ac:dyDescent="0.3">
      <c r="A495" t="s">
        <v>113</v>
      </c>
      <c r="B495" t="s">
        <v>19</v>
      </c>
      <c r="C495" s="1">
        <v>44612</v>
      </c>
      <c r="D495" t="s">
        <v>27</v>
      </c>
      <c r="E495" t="s">
        <v>20</v>
      </c>
      <c r="F495" t="s">
        <v>61</v>
      </c>
      <c r="G495" t="s">
        <v>42</v>
      </c>
      <c r="H495" t="s">
        <v>37</v>
      </c>
      <c r="I495" s="2">
        <v>22760.86</v>
      </c>
      <c r="J495" s="2">
        <v>2757.03</v>
      </c>
      <c r="K495" s="2">
        <v>13.31</v>
      </c>
      <c r="L495">
        <v>1</v>
      </c>
      <c r="M495">
        <v>2.38</v>
      </c>
      <c r="N495">
        <v>3.66</v>
      </c>
      <c r="O495">
        <v>1.54</v>
      </c>
      <c r="P495">
        <v>4.6900000000000004</v>
      </c>
      <c r="Q495">
        <v>3.07</v>
      </c>
      <c r="R495" t="s">
        <v>24</v>
      </c>
    </row>
    <row r="496" spans="1:18" x14ac:dyDescent="0.3">
      <c r="A496" t="s">
        <v>280</v>
      </c>
      <c r="B496" t="s">
        <v>26</v>
      </c>
      <c r="C496" s="1">
        <v>42645</v>
      </c>
      <c r="D496" t="s">
        <v>27</v>
      </c>
      <c r="E496" t="s">
        <v>28</v>
      </c>
      <c r="F496" t="s">
        <v>39</v>
      </c>
      <c r="G496" t="s">
        <v>30</v>
      </c>
      <c r="H496" t="s">
        <v>37</v>
      </c>
      <c r="I496" s="2">
        <v>21410.43</v>
      </c>
      <c r="J496" s="2">
        <v>2375.54</v>
      </c>
      <c r="K496" s="2">
        <v>39</v>
      </c>
      <c r="L496">
        <v>11</v>
      </c>
      <c r="M496">
        <v>3.2</v>
      </c>
      <c r="N496">
        <v>3.1</v>
      </c>
      <c r="O496">
        <v>3.22</v>
      </c>
      <c r="P496">
        <v>3.93</v>
      </c>
      <c r="Q496">
        <v>3.36</v>
      </c>
      <c r="R496" t="s">
        <v>24</v>
      </c>
    </row>
    <row r="497" spans="1:18" x14ac:dyDescent="0.3">
      <c r="A497" t="s">
        <v>293</v>
      </c>
      <c r="B497" t="s">
        <v>19</v>
      </c>
      <c r="C497" s="1">
        <v>43114</v>
      </c>
      <c r="D497" t="s">
        <v>27</v>
      </c>
      <c r="E497" t="s">
        <v>34</v>
      </c>
      <c r="F497" t="s">
        <v>61</v>
      </c>
      <c r="G497" t="s">
        <v>42</v>
      </c>
      <c r="H497" t="s">
        <v>37</v>
      </c>
      <c r="I497" s="2">
        <v>21359.119999999999</v>
      </c>
      <c r="J497" s="2">
        <v>3129.23</v>
      </c>
      <c r="K497" s="2">
        <v>43.42</v>
      </c>
      <c r="L497">
        <v>11</v>
      </c>
      <c r="M497">
        <v>4.01</v>
      </c>
      <c r="N497">
        <v>1.48</v>
      </c>
      <c r="O497">
        <v>1.54</v>
      </c>
      <c r="P497">
        <v>1.95</v>
      </c>
      <c r="Q497">
        <v>2.25</v>
      </c>
      <c r="R497" t="s">
        <v>24</v>
      </c>
    </row>
    <row r="498" spans="1:18" x14ac:dyDescent="0.3">
      <c r="A498" t="s">
        <v>251</v>
      </c>
      <c r="B498" t="s">
        <v>19</v>
      </c>
      <c r="C498" s="1">
        <v>42888</v>
      </c>
      <c r="D498" t="s">
        <v>538</v>
      </c>
      <c r="E498" t="s">
        <v>20</v>
      </c>
      <c r="F498" t="s">
        <v>39</v>
      </c>
      <c r="G498" t="s">
        <v>42</v>
      </c>
      <c r="H498" t="s">
        <v>37</v>
      </c>
      <c r="I498" s="2">
        <v>20491.86</v>
      </c>
      <c r="J498" s="2">
        <v>581.63</v>
      </c>
      <c r="K498" s="2">
        <v>108.95</v>
      </c>
      <c r="L498">
        <v>9</v>
      </c>
      <c r="M498">
        <v>4.5599999999999996</v>
      </c>
      <c r="N498">
        <v>1.41</v>
      </c>
      <c r="O498">
        <v>3.47</v>
      </c>
      <c r="P498">
        <v>3.96</v>
      </c>
      <c r="Q498">
        <v>3.35</v>
      </c>
      <c r="R498" t="s">
        <v>24</v>
      </c>
    </row>
    <row r="499" spans="1:18" x14ac:dyDescent="0.3">
      <c r="A499" t="s">
        <v>160</v>
      </c>
      <c r="B499" t="s">
        <v>33</v>
      </c>
      <c r="C499" s="1">
        <v>42124</v>
      </c>
      <c r="D499" t="s">
        <v>27</v>
      </c>
      <c r="E499" t="s">
        <v>28</v>
      </c>
      <c r="F499" t="s">
        <v>50</v>
      </c>
      <c r="G499" t="s">
        <v>42</v>
      </c>
      <c r="H499" t="s">
        <v>37</v>
      </c>
      <c r="I499" s="2">
        <v>20248.05</v>
      </c>
      <c r="J499" s="2">
        <v>2478.63</v>
      </c>
      <c r="K499" s="2">
        <v>69.98</v>
      </c>
      <c r="L499">
        <v>15</v>
      </c>
      <c r="M499">
        <v>3.86</v>
      </c>
      <c r="N499">
        <v>1.43</v>
      </c>
      <c r="O499">
        <v>2.89</v>
      </c>
      <c r="P499">
        <v>2.39</v>
      </c>
      <c r="Q499">
        <v>2.64</v>
      </c>
      <c r="R499" t="s">
        <v>24</v>
      </c>
    </row>
    <row r="500" spans="1:18" x14ac:dyDescent="0.3">
      <c r="A500" t="s">
        <v>413</v>
      </c>
      <c r="B500" t="s">
        <v>26</v>
      </c>
      <c r="C500" s="1">
        <v>44494</v>
      </c>
      <c r="D500" t="s">
        <v>27</v>
      </c>
      <c r="E500" t="s">
        <v>34</v>
      </c>
      <c r="F500" t="s">
        <v>50</v>
      </c>
      <c r="G500" t="s">
        <v>42</v>
      </c>
      <c r="H500" t="s">
        <v>37</v>
      </c>
      <c r="I500" s="2">
        <v>19971.5</v>
      </c>
      <c r="J500" s="2">
        <v>4313.17</v>
      </c>
      <c r="K500" s="2">
        <v>43.77</v>
      </c>
      <c r="L500">
        <v>5</v>
      </c>
      <c r="M500">
        <v>4.57</v>
      </c>
      <c r="N500">
        <v>1.87</v>
      </c>
      <c r="O500">
        <v>3.56</v>
      </c>
      <c r="P500">
        <v>4.63</v>
      </c>
      <c r="Q500">
        <v>3.66</v>
      </c>
      <c r="R500" t="s">
        <v>24</v>
      </c>
    </row>
    <row r="501" spans="1:18" x14ac:dyDescent="0.3">
      <c r="A501" t="s">
        <v>66</v>
      </c>
      <c r="B501" t="s">
        <v>33</v>
      </c>
      <c r="C501" s="1">
        <v>43486</v>
      </c>
      <c r="D501" t="s">
        <v>27</v>
      </c>
      <c r="E501" t="s">
        <v>28</v>
      </c>
      <c r="F501" t="s">
        <v>39</v>
      </c>
      <c r="G501" t="s">
        <v>42</v>
      </c>
      <c r="H501" t="s">
        <v>37</v>
      </c>
      <c r="I501" s="2">
        <v>19018.05</v>
      </c>
      <c r="J501" s="2">
        <v>618.96</v>
      </c>
      <c r="K501" s="2">
        <v>38.479999999999997</v>
      </c>
      <c r="L501">
        <v>3</v>
      </c>
      <c r="M501">
        <v>2.58</v>
      </c>
      <c r="N501">
        <v>3.08</v>
      </c>
      <c r="O501">
        <v>2.79</v>
      </c>
      <c r="P501">
        <v>2.95</v>
      </c>
      <c r="Q501">
        <v>2.85</v>
      </c>
      <c r="R501" t="s">
        <v>24</v>
      </c>
    </row>
  </sheetData>
  <autoFilter ref="A1:R501" xr:uid="{00000000-0001-0000-0000-000000000000}">
    <sortState xmlns:xlrd2="http://schemas.microsoft.com/office/spreadsheetml/2017/richdata2" ref="A2:R501">
      <sortCondition descending="1" ref="I1:I5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6BEC0-663A-4CBD-A8FC-2A49C8972CC2}">
  <dimension ref="A3:K81"/>
  <sheetViews>
    <sheetView tabSelected="1" workbookViewId="0">
      <selection activeCell="C85" sqref="C85"/>
    </sheetView>
  </sheetViews>
  <sheetFormatPr defaultRowHeight="14.4" x14ac:dyDescent="0.3"/>
  <cols>
    <col min="1" max="1" width="12.5546875" bestFit="1" customWidth="1"/>
    <col min="2" max="2" width="20.33203125" bestFit="1" customWidth="1"/>
    <col min="3" max="3" width="14.109375" bestFit="1" customWidth="1"/>
    <col min="4" max="4" width="12.5546875" bestFit="1" customWidth="1"/>
    <col min="5" max="5" width="15.77734375" bestFit="1" customWidth="1"/>
    <col min="6" max="6" width="11.109375" bestFit="1" customWidth="1"/>
    <col min="7" max="7" width="22.77734375" bestFit="1" customWidth="1"/>
    <col min="9" max="9" width="14.6640625" bestFit="1" customWidth="1"/>
    <col min="10" max="10" width="13.6640625" bestFit="1" customWidth="1"/>
    <col min="11" max="11" width="11.109375" bestFit="1" customWidth="1"/>
  </cols>
  <sheetData>
    <row r="3" spans="1:2" x14ac:dyDescent="0.3">
      <c r="A3" s="3" t="s">
        <v>540</v>
      </c>
      <c r="B3" t="s">
        <v>542</v>
      </c>
    </row>
    <row r="4" spans="1:2" x14ac:dyDescent="0.3">
      <c r="A4" s="4" t="s">
        <v>19</v>
      </c>
      <c r="B4">
        <v>277</v>
      </c>
    </row>
    <row r="5" spans="1:2" x14ac:dyDescent="0.3">
      <c r="A5" s="4" t="s">
        <v>26</v>
      </c>
      <c r="B5">
        <v>178</v>
      </c>
    </row>
    <row r="6" spans="1:2" x14ac:dyDescent="0.3">
      <c r="A6" s="4" t="s">
        <v>33</v>
      </c>
      <c r="B6">
        <v>45</v>
      </c>
    </row>
    <row r="7" spans="1:2" x14ac:dyDescent="0.3">
      <c r="A7" s="4" t="s">
        <v>541</v>
      </c>
      <c r="B7">
        <v>500</v>
      </c>
    </row>
    <row r="9" spans="1:2" x14ac:dyDescent="0.3">
      <c r="A9" s="3" t="s">
        <v>540</v>
      </c>
      <c r="B9" t="s">
        <v>542</v>
      </c>
    </row>
    <row r="10" spans="1:2" x14ac:dyDescent="0.3">
      <c r="A10" s="4" t="s">
        <v>543</v>
      </c>
      <c r="B10">
        <v>20</v>
      </c>
    </row>
    <row r="11" spans="1:2" x14ac:dyDescent="0.3">
      <c r="A11" s="4" t="s">
        <v>544</v>
      </c>
      <c r="B11">
        <v>50</v>
      </c>
    </row>
    <row r="12" spans="1:2" x14ac:dyDescent="0.3">
      <c r="A12" s="4" t="s">
        <v>545</v>
      </c>
      <c r="B12">
        <v>42</v>
      </c>
    </row>
    <row r="13" spans="1:2" x14ac:dyDescent="0.3">
      <c r="A13" s="4" t="s">
        <v>546</v>
      </c>
      <c r="B13">
        <v>40</v>
      </c>
    </row>
    <row r="14" spans="1:2" x14ac:dyDescent="0.3">
      <c r="A14" s="4" t="s">
        <v>547</v>
      </c>
      <c r="B14">
        <v>52</v>
      </c>
    </row>
    <row r="15" spans="1:2" x14ac:dyDescent="0.3">
      <c r="A15" s="4" t="s">
        <v>548</v>
      </c>
      <c r="B15">
        <v>50</v>
      </c>
    </row>
    <row r="16" spans="1:2" x14ac:dyDescent="0.3">
      <c r="A16" s="4" t="s">
        <v>549</v>
      </c>
      <c r="B16">
        <v>50</v>
      </c>
    </row>
    <row r="17" spans="1:2" x14ac:dyDescent="0.3">
      <c r="A17" s="4" t="s">
        <v>550</v>
      </c>
      <c r="B17">
        <v>48</v>
      </c>
    </row>
    <row r="18" spans="1:2" x14ac:dyDescent="0.3">
      <c r="A18" s="4" t="s">
        <v>551</v>
      </c>
      <c r="B18">
        <v>61</v>
      </c>
    </row>
    <row r="19" spans="1:2" x14ac:dyDescent="0.3">
      <c r="A19" s="4" t="s">
        <v>552</v>
      </c>
      <c r="B19">
        <v>51</v>
      </c>
    </row>
    <row r="20" spans="1:2" x14ac:dyDescent="0.3">
      <c r="A20" s="4" t="s">
        <v>553</v>
      </c>
      <c r="B20">
        <v>36</v>
      </c>
    </row>
    <row r="21" spans="1:2" x14ac:dyDescent="0.3">
      <c r="A21" s="4" t="s">
        <v>541</v>
      </c>
      <c r="B21">
        <v>500</v>
      </c>
    </row>
    <row r="23" spans="1:2" x14ac:dyDescent="0.3">
      <c r="A23" s="3" t="s">
        <v>540</v>
      </c>
      <c r="B23" t="s">
        <v>542</v>
      </c>
    </row>
    <row r="24" spans="1:2" x14ac:dyDescent="0.3">
      <c r="A24" s="4" t="s">
        <v>27</v>
      </c>
      <c r="B24">
        <v>466</v>
      </c>
    </row>
    <row r="25" spans="1:2" x14ac:dyDescent="0.3">
      <c r="A25" s="4" t="s">
        <v>539</v>
      </c>
      <c r="B25">
        <v>18</v>
      </c>
    </row>
    <row r="26" spans="1:2" x14ac:dyDescent="0.3">
      <c r="A26" s="4" t="s">
        <v>538</v>
      </c>
      <c r="B26">
        <v>16</v>
      </c>
    </row>
    <row r="27" spans="1:2" x14ac:dyDescent="0.3">
      <c r="A27" s="4" t="s">
        <v>541</v>
      </c>
      <c r="B27">
        <v>500</v>
      </c>
    </row>
    <row r="29" spans="1:2" x14ac:dyDescent="0.3">
      <c r="A29" s="3" t="s">
        <v>540</v>
      </c>
      <c r="B29" t="s">
        <v>542</v>
      </c>
    </row>
    <row r="30" spans="1:2" x14ac:dyDescent="0.3">
      <c r="A30" s="4" t="s">
        <v>28</v>
      </c>
      <c r="B30">
        <v>187</v>
      </c>
    </row>
    <row r="31" spans="1:2" x14ac:dyDescent="0.3">
      <c r="A31" s="4" t="s">
        <v>34</v>
      </c>
      <c r="B31">
        <v>160</v>
      </c>
    </row>
    <row r="32" spans="1:2" x14ac:dyDescent="0.3">
      <c r="A32" s="4" t="s">
        <v>20</v>
      </c>
      <c r="B32">
        <v>153</v>
      </c>
    </row>
    <row r="33" spans="1:5" x14ac:dyDescent="0.3">
      <c r="A33" s="4" t="s">
        <v>541</v>
      </c>
      <c r="B33">
        <v>500</v>
      </c>
    </row>
    <row r="35" spans="1:5" x14ac:dyDescent="0.3">
      <c r="A35" s="3" t="s">
        <v>540</v>
      </c>
      <c r="B35" t="s">
        <v>542</v>
      </c>
    </row>
    <row r="36" spans="1:5" x14ac:dyDescent="0.3">
      <c r="A36" s="4" t="s">
        <v>42</v>
      </c>
      <c r="B36">
        <v>174</v>
      </c>
    </row>
    <row r="37" spans="1:5" x14ac:dyDescent="0.3">
      <c r="A37" s="4" t="s">
        <v>30</v>
      </c>
      <c r="B37">
        <v>171</v>
      </c>
    </row>
    <row r="38" spans="1:5" x14ac:dyDescent="0.3">
      <c r="A38" s="4" t="s">
        <v>22</v>
      </c>
      <c r="B38">
        <v>155</v>
      </c>
    </row>
    <row r="39" spans="1:5" x14ac:dyDescent="0.3">
      <c r="A39" s="4" t="s">
        <v>541</v>
      </c>
      <c r="B39">
        <v>500</v>
      </c>
    </row>
    <row r="41" spans="1:5" x14ac:dyDescent="0.3">
      <c r="A41" s="3" t="s">
        <v>540</v>
      </c>
      <c r="B41" t="s">
        <v>542</v>
      </c>
      <c r="D41" s="6" t="s">
        <v>5</v>
      </c>
      <c r="E41" s="6" t="s">
        <v>574</v>
      </c>
    </row>
    <row r="42" spans="1:5" x14ac:dyDescent="0.3">
      <c r="A42" s="4" t="s">
        <v>39</v>
      </c>
      <c r="B42">
        <v>74</v>
      </c>
      <c r="D42" s="5" t="str">
        <f>A42</f>
        <v>Back Office</v>
      </c>
      <c r="E42" s="5">
        <f>VLOOKUP(D42,$A$42:$B$48,2,0)</f>
        <v>74</v>
      </c>
    </row>
    <row r="43" spans="1:5" x14ac:dyDescent="0.3">
      <c r="A43" s="4" t="s">
        <v>47</v>
      </c>
      <c r="B43">
        <v>59</v>
      </c>
      <c r="D43" s="5" t="str">
        <f t="shared" ref="D43:D48" si="0">A43</f>
        <v>Finance</v>
      </c>
      <c r="E43" s="5">
        <f t="shared" ref="E43:E48" si="1">VLOOKUP(D43,$A$42:$B$48,2,0)</f>
        <v>59</v>
      </c>
    </row>
    <row r="44" spans="1:5" x14ac:dyDescent="0.3">
      <c r="A44" s="4" t="s">
        <v>50</v>
      </c>
      <c r="B44">
        <v>66</v>
      </c>
      <c r="D44" s="5" t="str">
        <f t="shared" si="0"/>
        <v>HR</v>
      </c>
      <c r="E44" s="5">
        <f t="shared" si="1"/>
        <v>66</v>
      </c>
    </row>
    <row r="45" spans="1:5" x14ac:dyDescent="0.3">
      <c r="A45" s="4" t="s">
        <v>21</v>
      </c>
      <c r="B45">
        <v>81</v>
      </c>
      <c r="D45" s="5" t="str">
        <f t="shared" si="0"/>
        <v>IT</v>
      </c>
      <c r="E45" s="5">
        <f t="shared" si="1"/>
        <v>81</v>
      </c>
    </row>
    <row r="46" spans="1:5" x14ac:dyDescent="0.3">
      <c r="A46" s="4" t="s">
        <v>29</v>
      </c>
      <c r="B46">
        <v>78</v>
      </c>
      <c r="D46" s="5" t="str">
        <f t="shared" si="0"/>
        <v>Marketing</v>
      </c>
      <c r="E46" s="5">
        <f t="shared" si="1"/>
        <v>78</v>
      </c>
    </row>
    <row r="47" spans="1:5" x14ac:dyDescent="0.3">
      <c r="A47" s="4" t="s">
        <v>61</v>
      </c>
      <c r="B47">
        <v>71</v>
      </c>
      <c r="D47" s="5" t="str">
        <f t="shared" si="0"/>
        <v>Operations</v>
      </c>
      <c r="E47" s="5">
        <f t="shared" si="1"/>
        <v>71</v>
      </c>
    </row>
    <row r="48" spans="1:5" x14ac:dyDescent="0.3">
      <c r="A48" s="4" t="s">
        <v>35</v>
      </c>
      <c r="B48">
        <v>71</v>
      </c>
      <c r="D48" s="5" t="str">
        <f t="shared" si="0"/>
        <v>Sales</v>
      </c>
      <c r="E48" s="5">
        <f t="shared" si="1"/>
        <v>71</v>
      </c>
    </row>
    <row r="49" spans="1:11" x14ac:dyDescent="0.3">
      <c r="A49" s="4" t="s">
        <v>541</v>
      </c>
      <c r="B49">
        <v>500</v>
      </c>
    </row>
    <row r="51" spans="1:11" x14ac:dyDescent="0.3">
      <c r="A51" s="3" t="s">
        <v>540</v>
      </c>
      <c r="B51" t="s">
        <v>542</v>
      </c>
    </row>
    <row r="52" spans="1:11" x14ac:dyDescent="0.3">
      <c r="A52" s="4" t="s">
        <v>56</v>
      </c>
      <c r="B52">
        <v>103</v>
      </c>
    </row>
    <row r="53" spans="1:11" x14ac:dyDescent="0.3">
      <c r="A53" s="4" t="s">
        <v>44</v>
      </c>
      <c r="B53">
        <v>92</v>
      </c>
    </row>
    <row r="54" spans="1:11" x14ac:dyDescent="0.3">
      <c r="A54" s="4" t="s">
        <v>37</v>
      </c>
      <c r="B54">
        <v>110</v>
      </c>
    </row>
    <row r="55" spans="1:11" x14ac:dyDescent="0.3">
      <c r="A55" s="4" t="s">
        <v>23</v>
      </c>
      <c r="B55">
        <v>104</v>
      </c>
    </row>
    <row r="56" spans="1:11" x14ac:dyDescent="0.3">
      <c r="A56" s="4" t="s">
        <v>31</v>
      </c>
      <c r="B56">
        <v>91</v>
      </c>
    </row>
    <row r="57" spans="1:11" x14ac:dyDescent="0.3">
      <c r="A57" s="4" t="s">
        <v>541</v>
      </c>
      <c r="B57">
        <v>500</v>
      </c>
    </row>
    <row r="59" spans="1:11" x14ac:dyDescent="0.3">
      <c r="A59" s="3" t="s">
        <v>540</v>
      </c>
      <c r="B59" t="s">
        <v>554</v>
      </c>
      <c r="C59" t="s">
        <v>555</v>
      </c>
      <c r="D59" t="s">
        <v>556</v>
      </c>
      <c r="F59" s="6" t="s">
        <v>5</v>
      </c>
      <c r="G59" s="6" t="s">
        <v>557</v>
      </c>
      <c r="I59" s="6" t="s">
        <v>8</v>
      </c>
      <c r="J59" s="6" t="s">
        <v>9</v>
      </c>
      <c r="K59" s="6" t="s">
        <v>575</v>
      </c>
    </row>
    <row r="60" spans="1:11" x14ac:dyDescent="0.3">
      <c r="A60" s="4" t="s">
        <v>39</v>
      </c>
      <c r="B60" s="7">
        <v>3278481.4399999995</v>
      </c>
      <c r="C60" s="7">
        <v>206537.63999999998</v>
      </c>
      <c r="D60" s="7">
        <v>4644.8499999999995</v>
      </c>
      <c r="F60" s="5" t="str">
        <f t="shared" ref="F60:F66" si="2">A60</f>
        <v>Back Office</v>
      </c>
      <c r="G60" s="11">
        <f t="shared" ref="G60:G66" si="3">SUM(B60:D60)</f>
        <v>3489663.9299999997</v>
      </c>
      <c r="I60" s="11">
        <f>GETPIVOTDATA("Sum of Salary",$A$59)</f>
        <v>32223561.740000002</v>
      </c>
      <c r="J60" s="11">
        <f>GETPIVOTDATA("Sum of Bonus",$A$59)</f>
        <v>3717811.959999999</v>
      </c>
      <c r="K60" s="11">
        <f>GETPIVOTDATA("Sum of Over time",$A$59)</f>
        <v>31800.719999999994</v>
      </c>
    </row>
    <row r="61" spans="1:11" x14ac:dyDescent="0.3">
      <c r="A61" s="4" t="s">
        <v>47</v>
      </c>
      <c r="B61" s="7">
        <v>4781084.7799999993</v>
      </c>
      <c r="C61" s="7">
        <v>428564.00000000012</v>
      </c>
      <c r="D61" s="7">
        <v>3724.52</v>
      </c>
      <c r="F61" s="5" t="str">
        <f t="shared" si="2"/>
        <v>Finance</v>
      </c>
      <c r="G61" s="11">
        <f t="shared" si="3"/>
        <v>5213373.2999999989</v>
      </c>
    </row>
    <row r="62" spans="1:11" x14ac:dyDescent="0.3">
      <c r="A62" s="4" t="s">
        <v>50</v>
      </c>
      <c r="B62" s="7">
        <v>3451410.7200000007</v>
      </c>
      <c r="C62" s="7">
        <v>324047.53999999992</v>
      </c>
      <c r="D62" s="7">
        <v>4084.8600000000006</v>
      </c>
      <c r="F62" s="5" t="str">
        <f t="shared" si="2"/>
        <v>HR</v>
      </c>
      <c r="G62" s="11">
        <f t="shared" si="3"/>
        <v>3779543.1200000006</v>
      </c>
    </row>
    <row r="63" spans="1:11" x14ac:dyDescent="0.3">
      <c r="A63" s="4" t="s">
        <v>21</v>
      </c>
      <c r="B63" s="7">
        <v>7619716.7400000012</v>
      </c>
      <c r="C63" s="7">
        <v>1226446.7399999995</v>
      </c>
      <c r="D63" s="7">
        <v>5225.7599999999984</v>
      </c>
      <c r="F63" s="5" t="str">
        <f t="shared" si="2"/>
        <v>IT</v>
      </c>
      <c r="G63" s="11">
        <f t="shared" si="3"/>
        <v>8851389.2400000002</v>
      </c>
    </row>
    <row r="64" spans="1:11" x14ac:dyDescent="0.3">
      <c r="A64" s="4" t="s">
        <v>29</v>
      </c>
      <c r="B64" s="7">
        <v>5276867.1800000025</v>
      </c>
      <c r="C64" s="7">
        <v>576175.36999999988</v>
      </c>
      <c r="D64" s="7">
        <v>5491.8199999999979</v>
      </c>
      <c r="F64" s="5" t="str">
        <f t="shared" si="2"/>
        <v>Marketing</v>
      </c>
      <c r="G64" s="11">
        <f t="shared" si="3"/>
        <v>5858534.3700000029</v>
      </c>
    </row>
    <row r="65" spans="1:8" x14ac:dyDescent="0.3">
      <c r="A65" s="4" t="s">
        <v>61</v>
      </c>
      <c r="B65" s="7">
        <v>3424758.9299999997</v>
      </c>
      <c r="C65" s="7">
        <v>278137.44</v>
      </c>
      <c r="D65" s="7">
        <v>3959.079999999999</v>
      </c>
      <c r="F65" s="5" t="str">
        <f t="shared" si="2"/>
        <v>Operations</v>
      </c>
      <c r="G65" s="11">
        <f t="shared" si="3"/>
        <v>3706855.4499999997</v>
      </c>
    </row>
    <row r="66" spans="1:8" x14ac:dyDescent="0.3">
      <c r="A66" s="4" t="s">
        <v>35</v>
      </c>
      <c r="B66" s="7">
        <v>4391241.95</v>
      </c>
      <c r="C66" s="7">
        <v>677903.2300000001</v>
      </c>
      <c r="D66" s="7">
        <v>4669.829999999999</v>
      </c>
      <c r="F66" s="5" t="str">
        <f t="shared" si="2"/>
        <v>Sales</v>
      </c>
      <c r="G66" s="11">
        <f t="shared" si="3"/>
        <v>5073815.0100000007</v>
      </c>
    </row>
    <row r="67" spans="1:8" x14ac:dyDescent="0.3">
      <c r="A67" s="4" t="s">
        <v>541</v>
      </c>
      <c r="B67" s="7">
        <v>32223561.740000002</v>
      </c>
      <c r="C67" s="7">
        <v>3717811.959999999</v>
      </c>
      <c r="D67" s="7">
        <v>31800.719999999994</v>
      </c>
    </row>
    <row r="68" spans="1:8" x14ac:dyDescent="0.3">
      <c r="A68" s="4"/>
      <c r="B68" s="7"/>
      <c r="C68" s="7"/>
      <c r="D68" s="7"/>
    </row>
    <row r="69" spans="1:8" x14ac:dyDescent="0.3">
      <c r="G69" s="6" t="s">
        <v>564</v>
      </c>
    </row>
    <row r="70" spans="1:8" x14ac:dyDescent="0.3">
      <c r="A70" s="3" t="s">
        <v>540</v>
      </c>
      <c r="B70" t="s">
        <v>558</v>
      </c>
      <c r="D70" s="8" t="s">
        <v>559</v>
      </c>
      <c r="E70" s="5">
        <f>GETPIVOTDATA("Full Name",$A$9)</f>
        <v>500</v>
      </c>
      <c r="G70" s="8" t="s">
        <v>560</v>
      </c>
      <c r="H70" s="9">
        <f>E73*E74</f>
        <v>60.630800000000008</v>
      </c>
    </row>
    <row r="71" spans="1:8" x14ac:dyDescent="0.3">
      <c r="A71" s="4" t="s">
        <v>39</v>
      </c>
      <c r="B71">
        <v>224.99999999999991</v>
      </c>
      <c r="D71" s="8" t="s">
        <v>560</v>
      </c>
      <c r="E71" s="9">
        <f>B81/E70</f>
        <v>3.0315400000000006</v>
      </c>
      <c r="G71" s="8" t="s">
        <v>565</v>
      </c>
      <c r="H71" s="5">
        <v>0</v>
      </c>
    </row>
    <row r="72" spans="1:8" x14ac:dyDescent="0.3">
      <c r="A72" s="4" t="s">
        <v>47</v>
      </c>
      <c r="B72">
        <v>174.94</v>
      </c>
      <c r="D72" s="8" t="s">
        <v>561</v>
      </c>
      <c r="E72" s="5">
        <v>5</v>
      </c>
      <c r="G72" s="8" t="s">
        <v>566</v>
      </c>
      <c r="H72" s="5">
        <v>15</v>
      </c>
    </row>
    <row r="73" spans="1:8" x14ac:dyDescent="0.3">
      <c r="A73" s="4" t="s">
        <v>50</v>
      </c>
      <c r="B73">
        <v>196.63000000000005</v>
      </c>
      <c r="D73" s="8" t="s">
        <v>562</v>
      </c>
      <c r="E73" s="9">
        <f>E71/E72</f>
        <v>0.60630800000000007</v>
      </c>
      <c r="G73" s="8" t="s">
        <v>567</v>
      </c>
      <c r="H73" s="5">
        <v>35</v>
      </c>
    </row>
    <row r="74" spans="1:8" x14ac:dyDescent="0.3">
      <c r="A74" s="4" t="s">
        <v>21</v>
      </c>
      <c r="B74">
        <v>245.00000000000009</v>
      </c>
      <c r="D74" s="8" t="s">
        <v>563</v>
      </c>
      <c r="E74" s="5">
        <v>100</v>
      </c>
      <c r="G74" s="8" t="s">
        <v>568</v>
      </c>
      <c r="H74" s="5">
        <v>50</v>
      </c>
    </row>
    <row r="75" spans="1:8" x14ac:dyDescent="0.3">
      <c r="A75" s="4" t="s">
        <v>29</v>
      </c>
      <c r="B75">
        <v>234.37</v>
      </c>
      <c r="G75" s="8" t="s">
        <v>569</v>
      </c>
      <c r="H75" s="5">
        <v>100</v>
      </c>
    </row>
    <row r="76" spans="1:8" x14ac:dyDescent="0.3">
      <c r="A76" s="4" t="s">
        <v>61</v>
      </c>
      <c r="B76">
        <v>220.63000000000014</v>
      </c>
      <c r="D76" s="10" t="s">
        <v>573</v>
      </c>
      <c r="G76" s="8" t="s">
        <v>570</v>
      </c>
      <c r="H76" s="5">
        <f>SUM(H71:H75)</f>
        <v>200</v>
      </c>
    </row>
    <row r="77" spans="1:8" x14ac:dyDescent="0.3">
      <c r="A77" s="4" t="s">
        <v>35</v>
      </c>
      <c r="B77">
        <v>219.19999999999996</v>
      </c>
      <c r="D77" s="8" t="s">
        <v>571</v>
      </c>
      <c r="E77" s="9">
        <f>H70</f>
        <v>60.630800000000008</v>
      </c>
    </row>
    <row r="78" spans="1:8" x14ac:dyDescent="0.3">
      <c r="A78" s="4" t="s">
        <v>541</v>
      </c>
      <c r="B78">
        <v>1515.7700000000002</v>
      </c>
      <c r="D78" s="8" t="s">
        <v>572</v>
      </c>
      <c r="E78" s="5">
        <v>2</v>
      </c>
    </row>
    <row r="79" spans="1:8" x14ac:dyDescent="0.3">
      <c r="D79" s="8" t="s">
        <v>568</v>
      </c>
      <c r="E79" s="9">
        <f>H76-SUM(E77+E78)</f>
        <v>137.36919999999998</v>
      </c>
    </row>
    <row r="81" spans="1:2" x14ac:dyDescent="0.3">
      <c r="A81" s="4" t="s">
        <v>576</v>
      </c>
      <c r="B81">
        <f>GETPIVOTDATA("Average Rating",$A$70)</f>
        <v>1515.7700000000002</v>
      </c>
    </row>
  </sheetData>
  <sortState xmlns:xlrd2="http://schemas.microsoft.com/office/spreadsheetml/2017/richdata2" ref="F60:G66">
    <sortCondition descending="1" ref="G62:G6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28A05-0E80-4331-9EBE-012312F3D7F0}">
  <dimension ref="A1"/>
  <sheetViews>
    <sheetView workbookViewId="0">
      <selection activeCell="W8" sqref="W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Data </vt:lpstr>
      <vt:lpstr>Pivot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 Dalvi</dc:creator>
  <cp:lastModifiedBy>Ankita Dalvi</cp:lastModifiedBy>
  <dcterms:created xsi:type="dcterms:W3CDTF">2015-06-05T18:17:20Z</dcterms:created>
  <dcterms:modified xsi:type="dcterms:W3CDTF">2024-11-04T05:18:05Z</dcterms:modified>
</cp:coreProperties>
</file>