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EA1A395-3F5D-4664-80B0-8F35C62F75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Final Calc + Outlook" sheetId="2" r:id="rId2"/>
    <sheet name="Variance of Temp" sheetId="4" r:id="rId3"/>
    <sheet name="Variance of Windy" sheetId="3" r:id="rId4"/>
    <sheet name="Humidity" sheetId="5" r:id="rId5"/>
  </sheets>
  <definedNames>
    <definedName name="_xlnm._FilterDatabase" localSheetId="0" hidden="1">Data!$A$1:$E$15</definedName>
    <definedName name="_xlnm._FilterDatabase" localSheetId="3" hidden="1">'Variance of Windy'!$A$1:$H$15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" i="2" l="1"/>
  <c r="J27" i="2"/>
  <c r="K28" i="2"/>
  <c r="G12" i="5"/>
  <c r="G5" i="5"/>
  <c r="I4" i="2"/>
  <c r="I3" i="2"/>
  <c r="I2" i="2"/>
  <c r="K27" i="2" l="1"/>
  <c r="K30" i="2" s="1"/>
  <c r="K31" i="2" s="1"/>
  <c r="G10" i="4"/>
  <c r="G6" i="4"/>
  <c r="G2" i="4"/>
  <c r="G5" i="3"/>
  <c r="G2" i="3"/>
  <c r="K19" i="2"/>
  <c r="K18" i="2"/>
  <c r="K21" i="2" s="1"/>
  <c r="K11" i="2"/>
  <c r="K13" i="2" s="1"/>
  <c r="K14" i="2" s="1"/>
  <c r="K12" i="2"/>
  <c r="K10" i="2"/>
  <c r="K22" i="2" l="1"/>
  <c r="L2" i="2"/>
  <c r="O5" i="2" s="1"/>
  <c r="J4" i="2"/>
  <c r="K4" i="2" s="1"/>
  <c r="J3" i="2"/>
  <c r="K3" i="2" s="1"/>
  <c r="J2" i="2"/>
  <c r="K2" i="2" s="1"/>
  <c r="K5" i="2" l="1"/>
  <c r="K6" i="2" s="1"/>
</calcChain>
</file>

<file path=xl/sharedStrings.xml><?xml version="1.0" encoding="utf-8"?>
<sst xmlns="http://schemas.openxmlformats.org/spreadsheetml/2006/main" count="276" uniqueCount="29">
  <si>
    <t>outlook</t>
  </si>
  <si>
    <t>temp</t>
  </si>
  <si>
    <t>humidity</t>
  </si>
  <si>
    <t>windy</t>
  </si>
  <si>
    <t>hours_played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</si>
  <si>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</si>
  <si>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</si>
  <si>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</si>
  <si>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</si>
  <si>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</si>
  <si>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</si>
  <si>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</si>
  <si>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</si>
  <si>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Overall STD</t>
  </si>
  <si>
    <t>Outlook</t>
  </si>
  <si>
    <t>Observations</t>
  </si>
  <si>
    <t>Std</t>
  </si>
  <si>
    <t>SDR_outlook</t>
  </si>
  <si>
    <t>Temp</t>
  </si>
  <si>
    <t>SDR_temp</t>
  </si>
  <si>
    <t>Std_Outlook_weights</t>
  </si>
  <si>
    <t>Std_temp_weights</t>
  </si>
  <si>
    <t>Windy</t>
  </si>
  <si>
    <t>Std_windy_weights</t>
  </si>
  <si>
    <t>mse</t>
  </si>
  <si>
    <t>Mean</t>
  </si>
  <si>
    <t>Humidity</t>
  </si>
  <si>
    <t>Std_humidity_weights</t>
  </si>
  <si>
    <t>SDR_humidity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</si>
</sst>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6" borderId="0" xfId="0" applyFill="1"/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3" borderId="0" xfId="0" applyFill="1"/>
    <xf numFmtId="0" fontId="0" fillId="7" borderId="0" xfId="0" applyFill="1"/>
    <xf numFmtId="2" fontId="0" fillId="0" borderId="0" xfId="0" applyNumberForma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1" xfId="0" applyFill="1" applyBorder="1"/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2</xdr:row>
      <xdr:rowOff>57150</xdr:rowOff>
    </xdr:from>
    <xdr:to>
      <xdr:col>13</xdr:col>
      <xdr:colOff>577850</xdr:colOff>
      <xdr:row>4</xdr:row>
      <xdr:rowOff>50800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105900" y="425450"/>
          <a:ext cx="406400" cy="3619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120" zoomScaleNormal="120" workbookViewId="0"/>
  </sheetViews>
  <sheetFormatPr defaultRowHeight="14.4" x14ac:dyDescent="0.3"/>
  <cols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2" t="s">
        <v>11</v>
      </c>
      <c r="D2" s="2" t="b">
        <v>0</v>
      </c>
      <c r="E2" s="2">
        <v>25</v>
      </c>
    </row>
    <row r="3" spans="1:5" x14ac:dyDescent="0.3">
      <c r="A3" s="2" t="s">
        <v>5</v>
      </c>
      <c r="B3" s="2" t="s">
        <v>8</v>
      </c>
      <c r="C3" s="2" t="s">
        <v>11</v>
      </c>
      <c r="D3" s="2" t="b">
        <v>1</v>
      </c>
      <c r="E3" s="2">
        <v>30</v>
      </c>
    </row>
    <row r="4" spans="1:5" x14ac:dyDescent="0.3">
      <c r="A4" s="2" t="s">
        <v>6</v>
      </c>
      <c r="B4" s="2" t="s">
        <v>8</v>
      </c>
      <c r="C4" s="2" t="s">
        <v>11</v>
      </c>
      <c r="D4" s="2" t="b">
        <v>0</v>
      </c>
      <c r="E4" s="2">
        <v>46</v>
      </c>
    </row>
    <row r="5" spans="1:5" x14ac:dyDescent="0.3">
      <c r="A5" s="2" t="s">
        <v>7</v>
      </c>
      <c r="B5" s="2" t="s">
        <v>9</v>
      </c>
      <c r="C5" s="2" t="s">
        <v>11</v>
      </c>
      <c r="D5" s="2" t="b">
        <v>0</v>
      </c>
      <c r="E5" s="2">
        <v>45</v>
      </c>
    </row>
    <row r="6" spans="1:5" x14ac:dyDescent="0.3">
      <c r="A6" s="2" t="s">
        <v>7</v>
      </c>
      <c r="B6" s="2" t="s">
        <v>10</v>
      </c>
      <c r="C6" s="2" t="s">
        <v>12</v>
      </c>
      <c r="D6" s="2" t="b">
        <v>0</v>
      </c>
      <c r="E6" s="2">
        <v>52</v>
      </c>
    </row>
    <row r="7" spans="1:5" x14ac:dyDescent="0.3">
      <c r="A7" s="2" t="s">
        <v>7</v>
      </c>
      <c r="B7" s="2" t="s">
        <v>10</v>
      </c>
      <c r="C7" s="2" t="s">
        <v>12</v>
      </c>
      <c r="D7" s="2" t="b">
        <v>1</v>
      </c>
      <c r="E7" s="2">
        <v>23</v>
      </c>
    </row>
    <row r="8" spans="1:5" x14ac:dyDescent="0.3">
      <c r="A8" s="2" t="s">
        <v>6</v>
      </c>
      <c r="B8" s="2" t="s">
        <v>10</v>
      </c>
      <c r="C8" s="2" t="s">
        <v>12</v>
      </c>
      <c r="D8" s="2" t="b">
        <v>1</v>
      </c>
      <c r="E8" s="2">
        <v>43</v>
      </c>
    </row>
    <row r="9" spans="1:5" x14ac:dyDescent="0.3">
      <c r="A9" s="2" t="s">
        <v>5</v>
      </c>
      <c r="B9" s="2" t="s">
        <v>9</v>
      </c>
      <c r="C9" s="2" t="s">
        <v>11</v>
      </c>
      <c r="D9" s="2" t="b">
        <v>0</v>
      </c>
      <c r="E9" s="2">
        <v>35</v>
      </c>
    </row>
    <row r="10" spans="1:5" x14ac:dyDescent="0.3">
      <c r="A10" s="2" t="s">
        <v>5</v>
      </c>
      <c r="B10" s="2" t="s">
        <v>10</v>
      </c>
      <c r="C10" s="2" t="s">
        <v>12</v>
      </c>
      <c r="D10" s="2" t="b">
        <v>0</v>
      </c>
      <c r="E10" s="2">
        <v>38</v>
      </c>
    </row>
    <row r="11" spans="1:5" x14ac:dyDescent="0.3">
      <c r="A11" s="2" t="s">
        <v>7</v>
      </c>
      <c r="B11" s="2" t="s">
        <v>9</v>
      </c>
      <c r="C11" s="2" t="s">
        <v>12</v>
      </c>
      <c r="D11" s="2" t="b">
        <v>0</v>
      </c>
      <c r="E11" s="2">
        <v>46</v>
      </c>
    </row>
    <row r="12" spans="1:5" x14ac:dyDescent="0.3">
      <c r="A12" s="2" t="s">
        <v>5</v>
      </c>
      <c r="B12" s="2" t="s">
        <v>9</v>
      </c>
      <c r="C12" s="2" t="s">
        <v>12</v>
      </c>
      <c r="D12" s="2" t="b">
        <v>1</v>
      </c>
      <c r="E12" s="2">
        <v>48</v>
      </c>
    </row>
    <row r="13" spans="1:5" x14ac:dyDescent="0.3">
      <c r="A13" s="2" t="s">
        <v>6</v>
      </c>
      <c r="B13" s="2" t="s">
        <v>9</v>
      </c>
      <c r="C13" s="2" t="s">
        <v>11</v>
      </c>
      <c r="D13" s="2" t="b">
        <v>1</v>
      </c>
      <c r="E13" s="2">
        <v>52</v>
      </c>
    </row>
    <row r="14" spans="1:5" x14ac:dyDescent="0.3">
      <c r="A14" s="2" t="s">
        <v>6</v>
      </c>
      <c r="B14" s="2" t="s">
        <v>8</v>
      </c>
      <c r="C14" s="2" t="s">
        <v>12</v>
      </c>
      <c r="D14" s="2" t="b">
        <v>0</v>
      </c>
      <c r="E14" s="2">
        <v>44</v>
      </c>
    </row>
    <row r="15" spans="1:5" x14ac:dyDescent="0.3">
      <c r="A15" s="2" t="s">
        <v>7</v>
      </c>
      <c r="B15" s="2" t="s">
        <v>9</v>
      </c>
      <c r="C15" s="2" t="s">
        <v>11</v>
      </c>
      <c r="D15" s="2" t="b">
        <v>1</v>
      </c>
      <c r="E15" s="2">
        <v>30</v>
      </c>
    </row>
  </sheetData>
  <autoFilter ref="A1:E15" xr:uid="{CC922EF6-3D5C-4A8D-9B97-C17BFCDED1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abSelected="1" workbookViewId="0">
      <selection activeCell="O13" sqref="O13"/>
    </sheetView>
  </sheetViews>
  <sheetFormatPr defaultRowHeight="14.4" x14ac:dyDescent="0.3"/>
  <cols>
    <col min="5" max="5" width="12.21875" bestFit="1" customWidth="1"/>
    <col min="8" max="8" width="11.77734375" bestFit="1" customWidth="1"/>
    <col min="9" max="10" width="11.77734375" customWidth="1"/>
    <col min="11" max="11" width="18.6640625" bestFit="1" customWidth="1"/>
    <col min="12" max="12" width="12.33203125" bestFit="1" customWidth="1"/>
  </cols>
  <sheetData>
    <row r="1" spans="1:16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G1" t="s">
        <v>14</v>
      </c>
      <c r="H1" t="s">
        <v>15</v>
      </c>
      <c r="I1" t="s">
        <v>25</v>
      </c>
      <c r="J1" t="s">
        <v>16</v>
      </c>
      <c r="K1" t="s">
        <v>20</v>
      </c>
      <c r="L1" t="s">
        <v>13</v>
      </c>
      <c r="M1" s="9" t="s">
        <v>14</v>
      </c>
    </row>
    <row r="2" spans="1:16" x14ac:dyDescent="0.3">
      <c r="A2" t="s">
        <v>6</v>
      </c>
      <c r="B2" t="s">
        <v>8</v>
      </c>
      <c r="C2" t="s">
        <v>11</v>
      </c>
      <c r="D2" t="b">
        <v>0</v>
      </c>
      <c r="E2" s="4">
        <v>46</v>
      </c>
      <c r="G2" t="s">
        <v>6</v>
      </c>
      <c r="H2">
        <v>4</v>
      </c>
      <c r="I2">
        <f>AVERAGE(E2:E5)</f>
        <v>46.25</v>
      </c>
      <c r="J2">
        <f>_xlfn.STDEV.P(E2:E5)</f>
        <v>3.4910600109422352</v>
      </c>
      <c r="K2">
        <f>H2/14*J2</f>
        <v>0.99744571741206711</v>
      </c>
      <c r="L2" s="12">
        <f>_xlfn.STDEV.P(E2:E15)</f>
        <v>9.321086474291743</v>
      </c>
      <c r="M2" s="9"/>
    </row>
    <row r="3" spans="1:16" x14ac:dyDescent="0.3">
      <c r="A3" t="s">
        <v>6</v>
      </c>
      <c r="B3" t="s">
        <v>10</v>
      </c>
      <c r="C3" t="s">
        <v>12</v>
      </c>
      <c r="D3" t="b">
        <v>1</v>
      </c>
      <c r="E3" s="4">
        <v>43</v>
      </c>
      <c r="G3" t="s">
        <v>5</v>
      </c>
      <c r="H3">
        <v>5</v>
      </c>
      <c r="I3">
        <f>AVERAGE(E6:E10)</f>
        <v>35.200000000000003</v>
      </c>
      <c r="J3">
        <f>_xlfn.STDEV.P(E6:E10)</f>
        <v>7.7820305833374883</v>
      </c>
      <c r="K3">
        <f t="shared" ref="K3:K4" si="0">H3/14*J3</f>
        <v>2.779296636906246</v>
      </c>
      <c r="L3" s="12"/>
      <c r="M3" s="9"/>
    </row>
    <row r="4" spans="1:16" x14ac:dyDescent="0.3">
      <c r="A4" t="s">
        <v>6</v>
      </c>
      <c r="B4" t="s">
        <v>9</v>
      </c>
      <c r="C4" t="s">
        <v>11</v>
      </c>
      <c r="D4" t="b">
        <v>1</v>
      </c>
      <c r="E4" s="4">
        <v>52</v>
      </c>
      <c r="G4" t="s">
        <v>7</v>
      </c>
      <c r="H4">
        <v>5</v>
      </c>
      <c r="I4">
        <f>AVERAGE(E11:E15)</f>
        <v>39.200000000000003</v>
      </c>
      <c r="J4">
        <f>_xlfn.STDEV.P(E11:E15)</f>
        <v>10.870142593360953</v>
      </c>
      <c r="K4">
        <f t="shared" si="0"/>
        <v>3.8821937833431974</v>
      </c>
      <c r="L4" s="12"/>
      <c r="M4" s="9"/>
      <c r="O4" s="8" t="s">
        <v>24</v>
      </c>
      <c r="P4" s="8"/>
    </row>
    <row r="5" spans="1:16" x14ac:dyDescent="0.3">
      <c r="A5" t="s">
        <v>6</v>
      </c>
      <c r="B5" t="s">
        <v>8</v>
      </c>
      <c r="C5" t="s">
        <v>12</v>
      </c>
      <c r="D5" t="b">
        <v>0</v>
      </c>
      <c r="E5" s="4">
        <v>44</v>
      </c>
      <c r="K5" s="14">
        <f>SUM(K2:K4)</f>
        <v>7.6589361376615104</v>
      </c>
      <c r="L5" s="12"/>
      <c r="M5" s="9"/>
      <c r="O5" s="8">
        <f>L2*L2</f>
        <v>86.882653061224474</v>
      </c>
      <c r="P5" s="8"/>
    </row>
    <row r="6" spans="1:16" x14ac:dyDescent="0.3">
      <c r="A6" t="s">
        <v>5</v>
      </c>
      <c r="B6" t="s">
        <v>8</v>
      </c>
      <c r="C6" t="s">
        <v>11</v>
      </c>
      <c r="D6" t="b">
        <v>0</v>
      </c>
      <c r="E6" s="10">
        <v>25</v>
      </c>
      <c r="J6" t="s">
        <v>17</v>
      </c>
      <c r="K6" s="6">
        <f>L2-K5</f>
        <v>1.6621503366302326</v>
      </c>
      <c r="L6" s="7"/>
      <c r="M6" s="9"/>
    </row>
    <row r="7" spans="1:16" x14ac:dyDescent="0.3">
      <c r="A7" t="s">
        <v>5</v>
      </c>
      <c r="B7" t="s">
        <v>8</v>
      </c>
      <c r="C7" t="s">
        <v>11</v>
      </c>
      <c r="D7" t="b">
        <v>1</v>
      </c>
      <c r="E7" s="10">
        <v>30</v>
      </c>
    </row>
    <row r="8" spans="1:16" x14ac:dyDescent="0.3">
      <c r="A8" t="s">
        <v>5</v>
      </c>
      <c r="B8" t="s">
        <v>9</v>
      </c>
      <c r="C8" t="s">
        <v>11</v>
      </c>
      <c r="D8" t="b">
        <v>0</v>
      </c>
      <c r="E8" s="10">
        <v>35</v>
      </c>
      <c r="G8" s="3"/>
      <c r="H8" s="3"/>
      <c r="I8" s="3"/>
      <c r="J8" s="3"/>
      <c r="K8" s="3"/>
      <c r="L8" s="3"/>
      <c r="M8" s="3"/>
    </row>
    <row r="9" spans="1:16" x14ac:dyDescent="0.3">
      <c r="A9" t="s">
        <v>5</v>
      </c>
      <c r="B9" t="s">
        <v>10</v>
      </c>
      <c r="C9" t="s">
        <v>12</v>
      </c>
      <c r="D9" t="b">
        <v>0</v>
      </c>
      <c r="E9" s="10">
        <v>38</v>
      </c>
      <c r="G9" t="s">
        <v>18</v>
      </c>
      <c r="H9" t="s">
        <v>15</v>
      </c>
      <c r="J9" t="s">
        <v>16</v>
      </c>
      <c r="K9" t="s">
        <v>21</v>
      </c>
      <c r="L9" t="s">
        <v>13</v>
      </c>
      <c r="M9" s="5" t="s">
        <v>18</v>
      </c>
    </row>
    <row r="10" spans="1:16" x14ac:dyDescent="0.3">
      <c r="A10" t="s">
        <v>5</v>
      </c>
      <c r="B10" t="s">
        <v>9</v>
      </c>
      <c r="C10" t="s">
        <v>12</v>
      </c>
      <c r="D10" t="b">
        <v>1</v>
      </c>
      <c r="E10" s="10">
        <v>48</v>
      </c>
      <c r="G10" t="s">
        <v>8</v>
      </c>
      <c r="H10">
        <v>4</v>
      </c>
      <c r="J10">
        <v>8.9499999999999993</v>
      </c>
      <c r="K10">
        <f>H10/14*J10</f>
        <v>2.5571428571428569</v>
      </c>
      <c r="L10" s="12">
        <v>9.32</v>
      </c>
      <c r="M10" s="5"/>
    </row>
    <row r="11" spans="1:16" x14ac:dyDescent="0.3">
      <c r="A11" t="s">
        <v>7</v>
      </c>
      <c r="B11" t="s">
        <v>9</v>
      </c>
      <c r="C11" t="s">
        <v>11</v>
      </c>
      <c r="D11" t="b">
        <v>0</v>
      </c>
      <c r="E11" s="11">
        <v>45</v>
      </c>
      <c r="G11" t="s">
        <v>10</v>
      </c>
      <c r="H11">
        <v>4</v>
      </c>
      <c r="J11">
        <v>10.510999999999999</v>
      </c>
      <c r="K11">
        <f t="shared" ref="K11:K12" si="1">H11/14*J11</f>
        <v>3.0031428571428567</v>
      </c>
      <c r="L11" s="12"/>
      <c r="M11" s="5"/>
    </row>
    <row r="12" spans="1:16" x14ac:dyDescent="0.3">
      <c r="A12" t="s">
        <v>7</v>
      </c>
      <c r="B12" t="s">
        <v>10</v>
      </c>
      <c r="C12" t="s">
        <v>12</v>
      </c>
      <c r="D12" t="b">
        <v>0</v>
      </c>
      <c r="E12" s="11">
        <v>52</v>
      </c>
      <c r="G12" t="s">
        <v>9</v>
      </c>
      <c r="H12">
        <v>6</v>
      </c>
      <c r="J12">
        <v>7.65</v>
      </c>
      <c r="K12">
        <f t="shared" si="1"/>
        <v>3.2785714285714285</v>
      </c>
      <c r="L12" s="12"/>
      <c r="M12" s="5"/>
    </row>
    <row r="13" spans="1:16" x14ac:dyDescent="0.3">
      <c r="A13" t="s">
        <v>7</v>
      </c>
      <c r="B13" t="s">
        <v>10</v>
      </c>
      <c r="C13" t="s">
        <v>12</v>
      </c>
      <c r="D13" t="b">
        <v>1</v>
      </c>
      <c r="E13" s="11">
        <v>23</v>
      </c>
      <c r="K13" s="14">
        <f>SUM(K10:K12)</f>
        <v>8.8388571428571421</v>
      </c>
      <c r="L13" s="12"/>
      <c r="M13" s="5"/>
    </row>
    <row r="14" spans="1:16" x14ac:dyDescent="0.3">
      <c r="A14" t="s">
        <v>7</v>
      </c>
      <c r="B14" t="s">
        <v>9</v>
      </c>
      <c r="C14" t="s">
        <v>12</v>
      </c>
      <c r="D14" t="b">
        <v>0</v>
      </c>
      <c r="E14" s="11">
        <v>46</v>
      </c>
      <c r="J14" t="s">
        <v>19</v>
      </c>
      <c r="K14" s="6">
        <f>L10-K13</f>
        <v>0.4811428571428582</v>
      </c>
      <c r="L14" s="7"/>
      <c r="M14" s="5"/>
    </row>
    <row r="15" spans="1:16" x14ac:dyDescent="0.3">
      <c r="A15" t="s">
        <v>7</v>
      </c>
      <c r="B15" t="s">
        <v>9</v>
      </c>
      <c r="C15" t="s">
        <v>11</v>
      </c>
      <c r="D15" t="b">
        <v>1</v>
      </c>
      <c r="E15" s="11">
        <v>30</v>
      </c>
    </row>
    <row r="16" spans="1:16" x14ac:dyDescent="0.3">
      <c r="G16" s="3"/>
      <c r="H16" s="3"/>
      <c r="I16" s="3"/>
      <c r="J16" s="3"/>
      <c r="K16" s="3"/>
      <c r="L16" s="3"/>
      <c r="M16" s="3"/>
    </row>
    <row r="17" spans="7:13" x14ac:dyDescent="0.3">
      <c r="G17" t="s">
        <v>22</v>
      </c>
      <c r="H17" t="s">
        <v>15</v>
      </c>
      <c r="J17" t="s">
        <v>16</v>
      </c>
      <c r="K17" t="s">
        <v>23</v>
      </c>
      <c r="L17" t="s">
        <v>13</v>
      </c>
      <c r="M17" s="13" t="s">
        <v>22</v>
      </c>
    </row>
    <row r="18" spans="7:13" x14ac:dyDescent="0.3">
      <c r="G18" t="b">
        <v>1</v>
      </c>
      <c r="H18">
        <v>6</v>
      </c>
      <c r="J18">
        <v>10.59</v>
      </c>
      <c r="K18">
        <f>H18/14*J18</f>
        <v>4.5385714285714283</v>
      </c>
      <c r="L18" s="12">
        <v>9.32</v>
      </c>
      <c r="M18" s="13"/>
    </row>
    <row r="19" spans="7:13" x14ac:dyDescent="0.3">
      <c r="G19" t="b">
        <v>0</v>
      </c>
      <c r="H19">
        <v>8</v>
      </c>
      <c r="J19">
        <v>7.87</v>
      </c>
      <c r="K19">
        <f t="shared" ref="K19" si="2">H19/14*J19</f>
        <v>4.4971428571428573</v>
      </c>
      <c r="L19" s="12"/>
      <c r="M19" s="13"/>
    </row>
    <row r="20" spans="7:13" x14ac:dyDescent="0.3">
      <c r="L20" s="12"/>
      <c r="M20" s="13"/>
    </row>
    <row r="21" spans="7:13" x14ac:dyDescent="0.3">
      <c r="K21" s="14">
        <f>SUM(K18:K19)</f>
        <v>9.0357142857142847</v>
      </c>
      <c r="L21" s="12"/>
      <c r="M21" s="13"/>
    </row>
    <row r="22" spans="7:13" x14ac:dyDescent="0.3">
      <c r="J22" t="s">
        <v>19</v>
      </c>
      <c r="K22" s="6">
        <f>L18-K21</f>
        <v>0.28428571428571558</v>
      </c>
      <c r="L22" s="7"/>
      <c r="M22" s="13"/>
    </row>
    <row r="25" spans="7:13" x14ac:dyDescent="0.3">
      <c r="G25" s="3"/>
      <c r="H25" s="3"/>
      <c r="I25" s="3"/>
      <c r="J25" s="3"/>
      <c r="K25" s="3"/>
      <c r="L25" s="3"/>
      <c r="M25" s="3"/>
    </row>
    <row r="26" spans="7:13" x14ac:dyDescent="0.3">
      <c r="G26" t="s">
        <v>26</v>
      </c>
      <c r="H26" t="s">
        <v>15</v>
      </c>
      <c r="J26" t="s">
        <v>16</v>
      </c>
      <c r="K26" t="s">
        <v>27</v>
      </c>
      <c r="L26" t="s">
        <v>13</v>
      </c>
      <c r="M26" s="16" t="s">
        <v>26</v>
      </c>
    </row>
    <row r="27" spans="7:13" x14ac:dyDescent="0.3">
      <c r="G27" t="s">
        <v>11</v>
      </c>
      <c r="H27">
        <v>7</v>
      </c>
      <c r="J27">
        <f>Humidity!G5</f>
        <v>9.3634112046708218</v>
      </c>
      <c r="K27">
        <f>H27/14*J27</f>
        <v>4.6817056023354109</v>
      </c>
      <c r="L27" s="12">
        <v>9.32</v>
      </c>
      <c r="M27" s="16"/>
    </row>
    <row r="28" spans="7:13" x14ac:dyDescent="0.3">
      <c r="G28" t="s">
        <v>12</v>
      </c>
      <c r="H28">
        <v>7</v>
      </c>
      <c r="J28">
        <f>Humidity!G12</f>
        <v>8.734169352933014</v>
      </c>
      <c r="K28">
        <f t="shared" ref="K28" si="3">H28/14*J28</f>
        <v>4.367084676466507</v>
      </c>
      <c r="L28" s="12"/>
      <c r="M28" s="16"/>
    </row>
    <row r="29" spans="7:13" x14ac:dyDescent="0.3">
      <c r="L29" s="12"/>
      <c r="M29" s="16"/>
    </row>
    <row r="30" spans="7:13" x14ac:dyDescent="0.3">
      <c r="K30" s="14">
        <f>SUM(K27:K28)</f>
        <v>9.048790278801917</v>
      </c>
      <c r="L30" s="12"/>
      <c r="M30" s="16"/>
    </row>
    <row r="31" spans="7:13" x14ac:dyDescent="0.3">
      <c r="J31" t="s">
        <v>28</v>
      </c>
      <c r="K31" s="6">
        <f>L27-K30</f>
        <v>0.27120972119808329</v>
      </c>
      <c r="L31" s="7"/>
      <c r="M31" s="16"/>
    </row>
  </sheetData>
  <sortState xmlns:xlrd2="http://schemas.microsoft.com/office/spreadsheetml/2017/richdata2" ref="A2:E15">
    <sortCondition ref="A2:A15"/>
  </sortState>
  <mergeCells count="14">
    <mergeCell ref="M26:M31"/>
    <mergeCell ref="L27:L30"/>
    <mergeCell ref="K31:L31"/>
    <mergeCell ref="M17:M22"/>
    <mergeCell ref="K22:L22"/>
    <mergeCell ref="O4:P4"/>
    <mergeCell ref="O5:P5"/>
    <mergeCell ref="K6:L6"/>
    <mergeCell ref="K14:L14"/>
    <mergeCell ref="M1:M6"/>
    <mergeCell ref="M9:M14"/>
    <mergeCell ref="L2:L5"/>
    <mergeCell ref="L10:L13"/>
    <mergeCell ref="L18:L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10</v>
      </c>
      <c r="C2" t="s">
        <v>12</v>
      </c>
      <c r="D2" t="b">
        <v>0</v>
      </c>
      <c r="E2">
        <v>38</v>
      </c>
      <c r="G2">
        <f>_xlfn.STDEV.P(E2:E5)</f>
        <v>10.51189802081432</v>
      </c>
      <c r="H2" t="s">
        <v>10</v>
      </c>
    </row>
    <row r="3" spans="1:8" x14ac:dyDescent="0.3">
      <c r="A3" t="s">
        <v>7</v>
      </c>
      <c r="B3" t="s">
        <v>10</v>
      </c>
      <c r="C3" t="s">
        <v>12</v>
      </c>
      <c r="D3" t="b">
        <v>0</v>
      </c>
      <c r="E3">
        <v>52</v>
      </c>
    </row>
    <row r="4" spans="1:8" x14ac:dyDescent="0.3">
      <c r="A4" t="s">
        <v>6</v>
      </c>
      <c r="B4" t="s">
        <v>10</v>
      </c>
      <c r="C4" t="s">
        <v>12</v>
      </c>
      <c r="D4" t="b">
        <v>1</v>
      </c>
      <c r="E4">
        <v>43</v>
      </c>
    </row>
    <row r="5" spans="1:8" x14ac:dyDescent="0.3">
      <c r="A5" t="s">
        <v>7</v>
      </c>
      <c r="B5" t="s">
        <v>10</v>
      </c>
      <c r="C5" t="s">
        <v>12</v>
      </c>
      <c r="D5" t="b">
        <v>1</v>
      </c>
      <c r="E5">
        <v>23</v>
      </c>
    </row>
    <row r="6" spans="1:8" x14ac:dyDescent="0.3">
      <c r="A6" t="s">
        <v>6</v>
      </c>
      <c r="B6" t="s">
        <v>8</v>
      </c>
      <c r="C6" t="s">
        <v>11</v>
      </c>
      <c r="D6" t="b">
        <v>0</v>
      </c>
      <c r="E6">
        <v>46</v>
      </c>
      <c r="G6">
        <f>_xlfn.STDEV.P(E6:E9)</f>
        <v>8.954747344286158</v>
      </c>
      <c r="H6" t="s">
        <v>8</v>
      </c>
    </row>
    <row r="7" spans="1:8" x14ac:dyDescent="0.3">
      <c r="A7" t="s">
        <v>6</v>
      </c>
      <c r="B7" t="s">
        <v>8</v>
      </c>
      <c r="C7" t="s">
        <v>12</v>
      </c>
      <c r="D7" t="b">
        <v>0</v>
      </c>
      <c r="E7">
        <v>44</v>
      </c>
    </row>
    <row r="8" spans="1:8" x14ac:dyDescent="0.3">
      <c r="A8" t="s">
        <v>5</v>
      </c>
      <c r="B8" t="s">
        <v>8</v>
      </c>
      <c r="C8" t="s">
        <v>11</v>
      </c>
      <c r="D8" t="b">
        <v>0</v>
      </c>
      <c r="E8">
        <v>25</v>
      </c>
    </row>
    <row r="9" spans="1:8" x14ac:dyDescent="0.3">
      <c r="A9" t="s">
        <v>5</v>
      </c>
      <c r="B9" t="s">
        <v>8</v>
      </c>
      <c r="C9" t="s">
        <v>11</v>
      </c>
      <c r="D9" t="b">
        <v>1</v>
      </c>
      <c r="E9">
        <v>30</v>
      </c>
    </row>
    <row r="10" spans="1:8" x14ac:dyDescent="0.3">
      <c r="A10" t="s">
        <v>5</v>
      </c>
      <c r="B10" t="s">
        <v>9</v>
      </c>
      <c r="C10" t="s">
        <v>11</v>
      </c>
      <c r="D10" t="b">
        <v>0</v>
      </c>
      <c r="E10">
        <v>35</v>
      </c>
      <c r="G10">
        <f>_xlfn.STDEV.P(E10:E15)</f>
        <v>7.6521601888326645</v>
      </c>
      <c r="H10" t="s">
        <v>9</v>
      </c>
    </row>
    <row r="11" spans="1:8" x14ac:dyDescent="0.3">
      <c r="A11" t="s">
        <v>7</v>
      </c>
      <c r="B11" t="s">
        <v>9</v>
      </c>
      <c r="C11" t="s">
        <v>11</v>
      </c>
      <c r="D11" t="b">
        <v>0</v>
      </c>
      <c r="E11">
        <v>45</v>
      </c>
    </row>
    <row r="12" spans="1:8" x14ac:dyDescent="0.3">
      <c r="A12" t="s">
        <v>7</v>
      </c>
      <c r="B12" t="s">
        <v>9</v>
      </c>
      <c r="C12" t="s">
        <v>12</v>
      </c>
      <c r="D12" t="b">
        <v>0</v>
      </c>
      <c r="E12">
        <v>46</v>
      </c>
    </row>
    <row r="13" spans="1:8" x14ac:dyDescent="0.3">
      <c r="A13" t="s">
        <v>6</v>
      </c>
      <c r="B13" t="s">
        <v>9</v>
      </c>
      <c r="C13" t="s">
        <v>11</v>
      </c>
      <c r="D13" t="b">
        <v>1</v>
      </c>
      <c r="E13">
        <v>52</v>
      </c>
    </row>
    <row r="14" spans="1:8" x14ac:dyDescent="0.3">
      <c r="A14" t="s">
        <v>5</v>
      </c>
      <c r="B14" t="s">
        <v>9</v>
      </c>
      <c r="C14" t="s">
        <v>12</v>
      </c>
      <c r="D14" t="b">
        <v>1</v>
      </c>
      <c r="E14">
        <v>48</v>
      </c>
    </row>
    <row r="15" spans="1:8" x14ac:dyDescent="0.3">
      <c r="A15" t="s">
        <v>7</v>
      </c>
      <c r="B15" t="s">
        <v>9</v>
      </c>
      <c r="C15" t="s">
        <v>11</v>
      </c>
      <c r="D15" t="b">
        <v>1</v>
      </c>
      <c r="E15">
        <v>30</v>
      </c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C2" sqref="C2:C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10</v>
      </c>
      <c r="C2" t="s">
        <v>12</v>
      </c>
      <c r="D2" t="b">
        <v>0</v>
      </c>
      <c r="E2">
        <v>38</v>
      </c>
      <c r="G2" s="3">
        <f>_xlfn.STDEV.P(E2:E9)</f>
        <v>7.8730156229998682</v>
      </c>
      <c r="H2" s="3" t="b">
        <v>0</v>
      </c>
    </row>
    <row r="3" spans="1:8" x14ac:dyDescent="0.3">
      <c r="A3" t="s">
        <v>7</v>
      </c>
      <c r="B3" t="s">
        <v>10</v>
      </c>
      <c r="C3" t="s">
        <v>12</v>
      </c>
      <c r="D3" t="b">
        <v>0</v>
      </c>
      <c r="E3">
        <v>52</v>
      </c>
    </row>
    <row r="4" spans="1:8" x14ac:dyDescent="0.3">
      <c r="A4" t="s">
        <v>6</v>
      </c>
      <c r="B4" t="s">
        <v>8</v>
      </c>
      <c r="C4" t="s">
        <v>11</v>
      </c>
      <c r="D4" t="b">
        <v>0</v>
      </c>
      <c r="E4">
        <v>46</v>
      </c>
    </row>
    <row r="5" spans="1:8" x14ac:dyDescent="0.3">
      <c r="A5" t="s">
        <v>6</v>
      </c>
      <c r="B5" t="s">
        <v>8</v>
      </c>
      <c r="C5" t="s">
        <v>12</v>
      </c>
      <c r="D5" t="b">
        <v>0</v>
      </c>
      <c r="E5">
        <v>44</v>
      </c>
      <c r="G5" s="3">
        <f>_xlfn.STDEV.P(E10:E15)</f>
        <v>10.593499054713803</v>
      </c>
      <c r="H5" s="3" t="b">
        <v>1</v>
      </c>
    </row>
    <row r="6" spans="1:8" x14ac:dyDescent="0.3">
      <c r="A6" t="s">
        <v>5</v>
      </c>
      <c r="B6" t="s">
        <v>8</v>
      </c>
      <c r="C6" t="s">
        <v>11</v>
      </c>
      <c r="D6" t="b">
        <v>0</v>
      </c>
      <c r="E6">
        <v>25</v>
      </c>
    </row>
    <row r="7" spans="1:8" x14ac:dyDescent="0.3">
      <c r="A7" t="s">
        <v>5</v>
      </c>
      <c r="B7" t="s">
        <v>9</v>
      </c>
      <c r="C7" t="s">
        <v>11</v>
      </c>
      <c r="D7" t="b">
        <v>0</v>
      </c>
      <c r="E7">
        <v>35</v>
      </c>
    </row>
    <row r="8" spans="1:8" x14ac:dyDescent="0.3">
      <c r="A8" t="s">
        <v>7</v>
      </c>
      <c r="B8" t="s">
        <v>9</v>
      </c>
      <c r="C8" t="s">
        <v>11</v>
      </c>
      <c r="D8" t="b">
        <v>0</v>
      </c>
      <c r="E8">
        <v>45</v>
      </c>
    </row>
    <row r="9" spans="1:8" x14ac:dyDescent="0.3">
      <c r="A9" t="s">
        <v>7</v>
      </c>
      <c r="B9" t="s">
        <v>9</v>
      </c>
      <c r="C9" t="s">
        <v>12</v>
      </c>
      <c r="D9" t="b">
        <v>0</v>
      </c>
      <c r="E9">
        <v>46</v>
      </c>
    </row>
    <row r="10" spans="1:8" x14ac:dyDescent="0.3">
      <c r="A10" t="s">
        <v>6</v>
      </c>
      <c r="B10" t="s">
        <v>10</v>
      </c>
      <c r="C10" t="s">
        <v>12</v>
      </c>
      <c r="D10" t="b">
        <v>1</v>
      </c>
      <c r="E10">
        <v>43</v>
      </c>
    </row>
    <row r="11" spans="1:8" x14ac:dyDescent="0.3">
      <c r="A11" t="s">
        <v>7</v>
      </c>
      <c r="B11" t="s">
        <v>10</v>
      </c>
      <c r="C11" t="s">
        <v>12</v>
      </c>
      <c r="D11" t="b">
        <v>1</v>
      </c>
      <c r="E11">
        <v>23</v>
      </c>
    </row>
    <row r="12" spans="1:8" x14ac:dyDescent="0.3">
      <c r="A12" t="s">
        <v>5</v>
      </c>
      <c r="B12" t="s">
        <v>8</v>
      </c>
      <c r="C12" t="s">
        <v>11</v>
      </c>
      <c r="D12" t="b">
        <v>1</v>
      </c>
      <c r="E12">
        <v>30</v>
      </c>
    </row>
    <row r="13" spans="1:8" x14ac:dyDescent="0.3">
      <c r="A13" t="s">
        <v>6</v>
      </c>
      <c r="B13" t="s">
        <v>9</v>
      </c>
      <c r="C13" t="s">
        <v>11</v>
      </c>
      <c r="D13" t="b">
        <v>1</v>
      </c>
      <c r="E13">
        <v>52</v>
      </c>
    </row>
    <row r="14" spans="1:8" x14ac:dyDescent="0.3">
      <c r="A14" t="s">
        <v>5</v>
      </c>
      <c r="B14" t="s">
        <v>9</v>
      </c>
      <c r="C14" t="s">
        <v>12</v>
      </c>
      <c r="D14" t="b">
        <v>1</v>
      </c>
      <c r="E14">
        <v>48</v>
      </c>
    </row>
    <row r="15" spans="1:8" x14ac:dyDescent="0.3">
      <c r="A15" t="s">
        <v>7</v>
      </c>
      <c r="B15" t="s">
        <v>9</v>
      </c>
      <c r="C15" t="s">
        <v>11</v>
      </c>
      <c r="D15" t="b">
        <v>1</v>
      </c>
      <c r="E15">
        <v>30</v>
      </c>
    </row>
  </sheetData>
  <autoFilter ref="A1:H15" xr:uid="{00000000-0009-0000-0000-000003000000}"/>
  <sortState xmlns:xlrd2="http://schemas.microsoft.com/office/spreadsheetml/2017/richdata2" ref="A2:E15">
    <sortCondition ref="D2:D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78D6-112F-4B1E-92AA-4CB59612C483}">
  <dimension ref="A1:G15"/>
  <sheetViews>
    <sheetView workbookViewId="0">
      <selection activeCell="G12" sqref="G12"/>
    </sheetView>
  </sheetViews>
  <sheetFormatPr defaultRowHeight="14.4" x14ac:dyDescent="0.3"/>
  <cols>
    <col min="1" max="1" width="8.21875" bestFit="1" customWidth="1"/>
    <col min="2" max="2" width="5.21875" bestFit="1" customWidth="1"/>
    <col min="3" max="3" width="8" bestFit="1" customWidth="1"/>
    <col min="4" max="4" width="5.77734375" bestFit="1" customWidth="1"/>
    <col min="5" max="5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5</v>
      </c>
      <c r="B2" s="2" t="s">
        <v>8</v>
      </c>
      <c r="C2" s="2" t="s">
        <v>11</v>
      </c>
      <c r="D2" s="2" t="b">
        <v>0</v>
      </c>
      <c r="E2" s="15">
        <v>25</v>
      </c>
    </row>
    <row r="3" spans="1:7" x14ac:dyDescent="0.3">
      <c r="A3" s="2" t="s">
        <v>5</v>
      </c>
      <c r="B3" s="2" t="s">
        <v>8</v>
      </c>
      <c r="C3" s="2" t="s">
        <v>11</v>
      </c>
      <c r="D3" s="2" t="b">
        <v>1</v>
      </c>
      <c r="E3" s="15">
        <v>30</v>
      </c>
    </row>
    <row r="4" spans="1:7" x14ac:dyDescent="0.3">
      <c r="A4" s="2" t="s">
        <v>6</v>
      </c>
      <c r="B4" s="2" t="s">
        <v>8</v>
      </c>
      <c r="C4" s="2" t="s">
        <v>11</v>
      </c>
      <c r="D4" s="2" t="b">
        <v>0</v>
      </c>
      <c r="E4" s="15">
        <v>46</v>
      </c>
    </row>
    <row r="5" spans="1:7" x14ac:dyDescent="0.3">
      <c r="A5" s="2" t="s">
        <v>7</v>
      </c>
      <c r="B5" s="2" t="s">
        <v>9</v>
      </c>
      <c r="C5" s="2" t="s">
        <v>11</v>
      </c>
      <c r="D5" s="2" t="b">
        <v>0</v>
      </c>
      <c r="E5" s="15">
        <v>45</v>
      </c>
      <c r="G5">
        <f>_xlfn.STDEV.P(E2:E8)</f>
        <v>9.3634112046708218</v>
      </c>
    </row>
    <row r="6" spans="1:7" x14ac:dyDescent="0.3">
      <c r="A6" s="2" t="s">
        <v>5</v>
      </c>
      <c r="B6" s="2" t="s">
        <v>9</v>
      </c>
      <c r="C6" s="2" t="s">
        <v>11</v>
      </c>
      <c r="D6" s="2" t="b">
        <v>0</v>
      </c>
      <c r="E6" s="15">
        <v>35</v>
      </c>
    </row>
    <row r="7" spans="1:7" x14ac:dyDescent="0.3">
      <c r="A7" s="2" t="s">
        <v>6</v>
      </c>
      <c r="B7" s="2" t="s">
        <v>9</v>
      </c>
      <c r="C7" s="2" t="s">
        <v>11</v>
      </c>
      <c r="D7" s="2" t="b">
        <v>1</v>
      </c>
      <c r="E7" s="15">
        <v>52</v>
      </c>
    </row>
    <row r="8" spans="1:7" x14ac:dyDescent="0.3">
      <c r="A8" s="2" t="s">
        <v>7</v>
      </c>
      <c r="B8" s="2" t="s">
        <v>9</v>
      </c>
      <c r="C8" s="2" t="s">
        <v>11</v>
      </c>
      <c r="D8" s="2" t="b">
        <v>1</v>
      </c>
      <c r="E8" s="15">
        <v>30</v>
      </c>
    </row>
    <row r="9" spans="1:7" x14ac:dyDescent="0.3">
      <c r="A9" s="2" t="s">
        <v>7</v>
      </c>
      <c r="B9" s="2" t="s">
        <v>10</v>
      </c>
      <c r="C9" s="2" t="s">
        <v>12</v>
      </c>
      <c r="D9" s="2" t="b">
        <v>0</v>
      </c>
      <c r="E9" s="2">
        <v>52</v>
      </c>
    </row>
    <row r="10" spans="1:7" x14ac:dyDescent="0.3">
      <c r="A10" s="2" t="s">
        <v>7</v>
      </c>
      <c r="B10" s="2" t="s">
        <v>10</v>
      </c>
      <c r="C10" s="2" t="s">
        <v>12</v>
      </c>
      <c r="D10" s="2" t="b">
        <v>1</v>
      </c>
      <c r="E10" s="2">
        <v>23</v>
      </c>
    </row>
    <row r="11" spans="1:7" x14ac:dyDescent="0.3">
      <c r="A11" s="2" t="s">
        <v>6</v>
      </c>
      <c r="B11" s="2" t="s">
        <v>10</v>
      </c>
      <c r="C11" s="2" t="s">
        <v>12</v>
      </c>
      <c r="D11" s="2" t="b">
        <v>1</v>
      </c>
      <c r="E11" s="2">
        <v>43</v>
      </c>
    </row>
    <row r="12" spans="1:7" x14ac:dyDescent="0.3">
      <c r="A12" s="2" t="s">
        <v>5</v>
      </c>
      <c r="B12" s="2" t="s">
        <v>10</v>
      </c>
      <c r="C12" s="2" t="s">
        <v>12</v>
      </c>
      <c r="D12" s="2" t="b">
        <v>0</v>
      </c>
      <c r="E12" s="2">
        <v>38</v>
      </c>
      <c r="G12">
        <f>_xlfn.STDEV.P(E9:E15)</f>
        <v>8.734169352933014</v>
      </c>
    </row>
    <row r="13" spans="1:7" x14ac:dyDescent="0.3">
      <c r="A13" s="2" t="s">
        <v>7</v>
      </c>
      <c r="B13" s="2" t="s">
        <v>9</v>
      </c>
      <c r="C13" s="2" t="s">
        <v>12</v>
      </c>
      <c r="D13" s="2" t="b">
        <v>0</v>
      </c>
      <c r="E13" s="2">
        <v>46</v>
      </c>
    </row>
    <row r="14" spans="1:7" x14ac:dyDescent="0.3">
      <c r="A14" s="2" t="s">
        <v>5</v>
      </c>
      <c r="B14" s="2" t="s">
        <v>9</v>
      </c>
      <c r="C14" s="2" t="s">
        <v>12</v>
      </c>
      <c r="D14" s="2" t="b">
        <v>1</v>
      </c>
      <c r="E14" s="2">
        <v>48</v>
      </c>
    </row>
    <row r="15" spans="1:7" x14ac:dyDescent="0.3">
      <c r="A15" s="2" t="s">
        <v>6</v>
      </c>
      <c r="B15" s="2" t="s">
        <v>8</v>
      </c>
      <c r="C15" s="2" t="s">
        <v>12</v>
      </c>
      <c r="D15" s="2" t="b">
        <v>0</v>
      </c>
      <c r="E15" s="2">
        <v>44</v>
      </c>
    </row>
  </sheetData>
  <sortState xmlns:xlrd2="http://schemas.microsoft.com/office/spreadsheetml/2017/richdata2" ref="A2:E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Final Calc + Outlook</vt:lpstr>
      <vt:lpstr>Variance of Temp</vt:lpstr>
      <vt:lpstr>Variance of Windy</vt:lpstr>
      <vt:lpstr>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2020-07-10T05:26:35Z</dcterms:modified>
</cp:coreProperties>
</file>