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 a="1"/>
  <c r="K6" i="1" s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8" i="1"/>
  <c r="E4" i="1" l="1"/>
  <c r="G4" i="1"/>
  <c r="F4" i="1"/>
  <c r="G5" i="1" s="1"/>
  <c r="F3" i="1"/>
  <c r="E3" i="1"/>
  <c r="E5" i="1" l="1"/>
  <c r="F5" i="1"/>
  <c r="G6" i="1" s="1"/>
  <c r="E6" i="1" l="1"/>
  <c r="F6" i="1" s="1"/>
  <c r="E7" i="1" s="1"/>
  <c r="F7" i="1" s="1"/>
  <c r="E8" i="1" s="1"/>
  <c r="G7" i="1" l="1"/>
  <c r="F8" i="1"/>
  <c r="E9" i="1" s="1"/>
  <c r="G8" i="1"/>
  <c r="F9" i="1" l="1"/>
  <c r="E10" i="1" s="1"/>
  <c r="G9" i="1"/>
  <c r="F10" i="1" l="1"/>
  <c r="E11" i="1" s="1"/>
  <c r="G10" i="1"/>
  <c r="F11" i="1" l="1"/>
  <c r="E12" i="1" s="1"/>
  <c r="G11" i="1"/>
  <c r="F12" i="1" l="1"/>
  <c r="E13" i="1" s="1"/>
  <c r="G12" i="1"/>
  <c r="F13" i="1" l="1"/>
  <c r="E14" i="1" s="1"/>
  <c r="G13" i="1"/>
  <c r="F14" i="1" l="1"/>
  <c r="E15" i="1" s="1"/>
  <c r="G14" i="1"/>
  <c r="F15" i="1" l="1"/>
  <c r="E16" i="1" s="1"/>
  <c r="G15" i="1"/>
  <c r="F16" i="1" l="1"/>
  <c r="E17" i="1" s="1"/>
  <c r="G16" i="1"/>
  <c r="F17" i="1" l="1"/>
  <c r="E18" i="1" s="1"/>
  <c r="G17" i="1"/>
  <c r="F18" i="1" l="1"/>
  <c r="E19" i="1" s="1"/>
  <c r="G18" i="1"/>
  <c r="F19" i="1" l="1"/>
  <c r="E20" i="1" s="1"/>
  <c r="G19" i="1"/>
  <c r="F20" i="1" l="1"/>
  <c r="E21" i="1" s="1"/>
  <c r="G20" i="1"/>
  <c r="F21" i="1" l="1"/>
  <c r="E22" i="1" s="1"/>
  <c r="G21" i="1"/>
  <c r="F22" i="1" l="1"/>
  <c r="E23" i="1" s="1"/>
  <c r="G22" i="1"/>
  <c r="F23" i="1" l="1"/>
  <c r="E24" i="1" s="1"/>
  <c r="G23" i="1"/>
  <c r="F24" i="1" l="1"/>
  <c r="E25" i="1" s="1"/>
  <c r="G24" i="1"/>
  <c r="F25" i="1" l="1"/>
  <c r="E26" i="1" s="1"/>
  <c r="G25" i="1"/>
  <c r="F26" i="1" l="1"/>
  <c r="E27" i="1" s="1"/>
  <c r="G26" i="1"/>
  <c r="F27" i="1" l="1"/>
  <c r="E28" i="1" s="1"/>
  <c r="G27" i="1"/>
  <c r="F28" i="1" l="1"/>
  <c r="E29" i="1" s="1"/>
  <c r="G28" i="1"/>
  <c r="F29" i="1" l="1"/>
  <c r="E30" i="1" s="1"/>
  <c r="G29" i="1"/>
  <c r="F30" i="1" l="1"/>
  <c r="E31" i="1" s="1"/>
  <c r="G30" i="1"/>
  <c r="F31" i="1" l="1"/>
  <c r="E32" i="1" s="1"/>
  <c r="G31" i="1"/>
  <c r="F32" i="1" l="1"/>
  <c r="E33" i="1" s="1"/>
  <c r="G32" i="1"/>
  <c r="F33" i="1" l="1"/>
  <c r="E34" i="1" s="1"/>
  <c r="G33" i="1"/>
  <c r="F34" i="1" l="1"/>
  <c r="E35" i="1" s="1"/>
  <c r="G34" i="1"/>
  <c r="F35" i="1" l="1"/>
  <c r="E36" i="1" s="1"/>
  <c r="G35" i="1"/>
  <c r="F36" i="1" l="1"/>
  <c r="E37" i="1" s="1"/>
  <c r="G36" i="1"/>
  <c r="F37" i="1" l="1"/>
  <c r="E38" i="1" s="1"/>
  <c r="G37" i="1"/>
  <c r="F38" i="1" l="1"/>
  <c r="E39" i="1" s="1"/>
  <c r="G38" i="1"/>
  <c r="F39" i="1" l="1"/>
  <c r="E40" i="1" s="1"/>
  <c r="G39" i="1"/>
  <c r="F40" i="1" l="1"/>
  <c r="E41" i="1" s="1"/>
  <c r="G40" i="1"/>
  <c r="F41" i="1" l="1"/>
  <c r="E42" i="1" s="1"/>
  <c r="G41" i="1"/>
  <c r="F42" i="1" l="1"/>
  <c r="E43" i="1" s="1"/>
  <c r="G42" i="1"/>
  <c r="F43" i="1" l="1"/>
  <c r="E44" i="1" s="1"/>
  <c r="G43" i="1"/>
  <c r="F44" i="1" l="1"/>
  <c r="E45" i="1" s="1"/>
  <c r="G44" i="1"/>
  <c r="F45" i="1" l="1"/>
  <c r="E46" i="1" s="1"/>
  <c r="G45" i="1"/>
  <c r="F46" i="1" l="1"/>
  <c r="G46" i="1"/>
</calcChain>
</file>

<file path=xl/sharedStrings.xml><?xml version="1.0" encoding="utf-8"?>
<sst xmlns="http://schemas.openxmlformats.org/spreadsheetml/2006/main" count="14" uniqueCount="14">
  <si>
    <t>Year</t>
  </si>
  <si>
    <t>Qtr</t>
  </si>
  <si>
    <t>Time Period</t>
  </si>
  <si>
    <t>RAINFALL</t>
  </si>
  <si>
    <t>TEST</t>
  </si>
  <si>
    <t>actual</t>
  </si>
  <si>
    <t>ALPHA</t>
  </si>
  <si>
    <t>BETA</t>
  </si>
  <si>
    <t>BASE</t>
  </si>
  <si>
    <t>TREND</t>
  </si>
  <si>
    <t>PREDICTED</t>
  </si>
  <si>
    <t>MSE</t>
  </si>
  <si>
    <t>MAD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</si>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</sst>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9">
    <xf numFmtId="0" fontId="0" fillId="0" borderId="0" xfId="0"/>
    <xf numFmtId="164" fontId="3" fillId="0" borderId="1" xfId="1" applyFont="1" applyBorder="1" applyAlignment="1" applyProtection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64" fontId="2" fillId="0" borderId="0" xfId="1" applyFont="1" applyAlignment="1" applyProtection="1">
      <alignment horizontal="center"/>
    </xf>
    <xf numFmtId="164" fontId="2" fillId="0" borderId="0" xfId="1" applyFont="1" applyAlignment="1">
      <alignment horizontal="center"/>
    </xf>
    <xf numFmtId="164" fontId="2" fillId="0" borderId="1" xfId="1" applyFont="1" applyBorder="1" applyAlignment="1" applyProtection="1">
      <alignment horizontal="center"/>
    </xf>
    <xf numFmtId="0" fontId="2" fillId="0" borderId="0" xfId="2"/>
    <xf numFmtId="0" fontId="1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Sheet1!$D$3:$D$46</c:f>
              <c:numCache>
                <c:formatCode>General</c:formatCode>
                <c:ptCount val="44"/>
                <c:pt idx="0">
                  <c:v>60.7</c:v>
                </c:pt>
                <c:pt idx="1">
                  <c:v>143</c:v>
                </c:pt>
                <c:pt idx="2">
                  <c:v>914.7</c:v>
                </c:pt>
                <c:pt idx="3">
                  <c:v>123.9</c:v>
                </c:pt>
                <c:pt idx="4">
                  <c:v>46.1</c:v>
                </c:pt>
                <c:pt idx="5">
                  <c:v>119.6</c:v>
                </c:pt>
                <c:pt idx="6">
                  <c:v>886.2</c:v>
                </c:pt>
                <c:pt idx="7">
                  <c:v>130.9</c:v>
                </c:pt>
                <c:pt idx="8">
                  <c:v>24.7</c:v>
                </c:pt>
                <c:pt idx="9">
                  <c:v>124.8</c:v>
                </c:pt>
                <c:pt idx="10">
                  <c:v>866.5</c:v>
                </c:pt>
                <c:pt idx="11">
                  <c:v>167</c:v>
                </c:pt>
                <c:pt idx="12">
                  <c:v>44.6</c:v>
                </c:pt>
                <c:pt idx="13">
                  <c:v>124.6</c:v>
                </c:pt>
                <c:pt idx="14">
                  <c:v>882.6</c:v>
                </c:pt>
                <c:pt idx="15">
                  <c:v>157</c:v>
                </c:pt>
                <c:pt idx="16">
                  <c:v>24.9</c:v>
                </c:pt>
                <c:pt idx="17">
                  <c:v>122.9</c:v>
                </c:pt>
                <c:pt idx="18">
                  <c:v>827.9</c:v>
                </c:pt>
                <c:pt idx="19">
                  <c:v>141</c:v>
                </c:pt>
                <c:pt idx="20">
                  <c:v>46.6</c:v>
                </c:pt>
                <c:pt idx="21">
                  <c:v>124.3</c:v>
                </c:pt>
                <c:pt idx="22">
                  <c:v>798.1</c:v>
                </c:pt>
                <c:pt idx="23">
                  <c:v>66.400000000000006</c:v>
                </c:pt>
                <c:pt idx="24">
                  <c:v>18.3</c:v>
                </c:pt>
                <c:pt idx="25">
                  <c:v>127.4</c:v>
                </c:pt>
                <c:pt idx="26">
                  <c:v>818.8</c:v>
                </c:pt>
                <c:pt idx="27">
                  <c:v>136.19999999999999</c:v>
                </c:pt>
                <c:pt idx="28">
                  <c:v>37.299999999999997</c:v>
                </c:pt>
                <c:pt idx="29">
                  <c:v>122.1</c:v>
                </c:pt>
                <c:pt idx="30">
                  <c:v>700.5</c:v>
                </c:pt>
                <c:pt idx="31">
                  <c:v>76.099999999999994</c:v>
                </c:pt>
                <c:pt idx="32">
                  <c:v>49.6</c:v>
                </c:pt>
                <c:pt idx="33">
                  <c:v>113.5</c:v>
                </c:pt>
                <c:pt idx="34">
                  <c:v>902.9</c:v>
                </c:pt>
                <c:pt idx="35">
                  <c:v>121.3</c:v>
                </c:pt>
                <c:pt idx="36">
                  <c:v>35.1</c:v>
                </c:pt>
                <c:pt idx="37">
                  <c:v>148.6</c:v>
                </c:pt>
                <c:pt idx="38">
                  <c:v>807.1</c:v>
                </c:pt>
                <c:pt idx="39">
                  <c:v>115.7</c:v>
                </c:pt>
                <c:pt idx="40">
                  <c:v>69.900000000000006</c:v>
                </c:pt>
                <c:pt idx="41">
                  <c:v>126.3</c:v>
                </c:pt>
                <c:pt idx="42">
                  <c:v>874.3</c:v>
                </c:pt>
                <c:pt idx="43">
                  <c:v>137.69999999999999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Sheet1!$G$3:$G$46</c:f>
              <c:numCache>
                <c:formatCode>General</c:formatCode>
                <c:ptCount val="44"/>
                <c:pt idx="1">
                  <c:v>60.7</c:v>
                </c:pt>
                <c:pt idx="2">
                  <c:v>137.85624999999999</c:v>
                </c:pt>
                <c:pt idx="3">
                  <c:v>881.57851562500014</c:v>
                </c:pt>
                <c:pt idx="4">
                  <c:v>332.34436035156256</c:v>
                </c:pt>
                <c:pt idx="5">
                  <c:v>83.015003967285182</c:v>
                </c:pt>
                <c:pt idx="6">
                  <c:v>82.667351627349845</c:v>
                </c:pt>
                <c:pt idx="7">
                  <c:v>808.19281011223802</c:v>
                </c:pt>
                <c:pt idx="8">
                  <c:v>296.10677283741541</c:v>
                </c:pt>
                <c:pt idx="9">
                  <c:v>37.546493611694338</c:v>
                </c:pt>
                <c:pt idx="10">
                  <c:v>64.341456253071385</c:v>
                </c:pt>
                <c:pt idx="11">
                  <c:v>777.7199238659648</c:v>
                </c:pt>
                <c:pt idx="12">
                  <c:v>316.92955504431973</c:v>
                </c:pt>
                <c:pt idx="13">
                  <c:v>58.870171268098517</c:v>
                </c:pt>
                <c:pt idx="14">
                  <c:v>66.679668211274716</c:v>
                </c:pt>
                <c:pt idx="15">
                  <c:v>790.11710465745489</c:v>
                </c:pt>
                <c:pt idx="16">
                  <c:v>308.06700664572708</c:v>
                </c:pt>
                <c:pt idx="17">
                  <c:v>35.385668396721272</c:v>
                </c:pt>
                <c:pt idx="18">
                  <c:v>57.124271010084591</c:v>
                </c:pt>
                <c:pt idx="19">
                  <c:v>735.82937084903449</c:v>
                </c:pt>
                <c:pt idx="20">
                  <c:v>278.8001387745781</c:v>
                </c:pt>
                <c:pt idx="21">
                  <c:v>50.205304735730579</c:v>
                </c:pt>
                <c:pt idx="22">
                  <c:v>65.224351588069197</c:v>
                </c:pt>
                <c:pt idx="23">
                  <c:v>711.74329737839093</c:v>
                </c:pt>
                <c:pt idx="24">
                  <c:v>203.59616556752306</c:v>
                </c:pt>
                <c:pt idx="25">
                  <c:v>5.7413515708955103</c:v>
                </c:pt>
                <c:pt idx="26">
                  <c:v>60.913644652195728</c:v>
                </c:pt>
                <c:pt idx="27">
                  <c:v>735.36040955023395</c:v>
                </c:pt>
                <c:pt idx="28">
                  <c:v>279.67952398407471</c:v>
                </c:pt>
                <c:pt idx="29">
                  <c:v>46.138141845520892</c:v>
                </c:pt>
                <c:pt idx="30">
                  <c:v>65.595644714847253</c:v>
                </c:pt>
                <c:pt idx="31">
                  <c:v>623.30458704814509</c:v>
                </c:pt>
                <c:pt idx="32">
                  <c:v>191.83096255994226</c:v>
                </c:pt>
                <c:pt idx="33">
                  <c:v>37.419250957902406</c:v>
                </c:pt>
                <c:pt idx="34">
                  <c:v>61.006463502785735</c:v>
                </c:pt>
                <c:pt idx="35">
                  <c:v>816.80830473223409</c:v>
                </c:pt>
                <c:pt idx="36">
                  <c:v>289.15095790230237</c:v>
                </c:pt>
                <c:pt idx="37">
                  <c:v>44.952066588137768</c:v>
                </c:pt>
                <c:pt idx="38">
                  <c:v>88.46133127432077</c:v>
                </c:pt>
                <c:pt idx="39">
                  <c:v>727.95839783193151</c:v>
                </c:pt>
                <c:pt idx="40">
                  <c:v>254.48421487784691</c:v>
                </c:pt>
                <c:pt idx="41">
                  <c:v>67.156128849729484</c:v>
                </c:pt>
                <c:pt idx="42">
                  <c:v>73.713583183375846</c:v>
                </c:pt>
                <c:pt idx="43">
                  <c:v>786.46289991990432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162600"/>
        <c:axId val="266159072"/>
      </c:lineChart>
      <c:catAx>
        <c:axId val="266162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59072"/>
        <c:crosses val="autoZero"/>
        <c:auto val="1"/>
        <c:lblAlgn val="ctr"/>
        <c:lblOffset val="100"/>
        <c:noMultiLvlLbl val="0"/>
      </c:catAx>
      <c:valAx>
        <c:axId val="2661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6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Sheet1!$D$48:$D$71</c:f>
              <c:numCache>
                <c:formatCode>General</c:formatCode>
                <c:ptCount val="24"/>
                <c:pt idx="0">
                  <c:v>29.6</c:v>
                </c:pt>
                <c:pt idx="1">
                  <c:v>143.19999999999999</c:v>
                </c:pt>
                <c:pt idx="2">
                  <c:v>889.3</c:v>
                </c:pt>
                <c:pt idx="3">
                  <c:v>99.5</c:v>
                </c:pt>
                <c:pt idx="4">
                  <c:v>38.299999999999997</c:v>
                </c:pt>
                <c:pt idx="5">
                  <c:v>112.6</c:v>
                </c:pt>
                <c:pt idx="6">
                  <c:v>943</c:v>
                </c:pt>
                <c:pt idx="7">
                  <c:v>85.4</c:v>
                </c:pt>
                <c:pt idx="8">
                  <c:v>37.700000000000003</c:v>
                </c:pt>
                <c:pt idx="9">
                  <c:v>114.5</c:v>
                </c:pt>
                <c:pt idx="10">
                  <c:v>877.8</c:v>
                </c:pt>
                <c:pt idx="11">
                  <c:v>88.1</c:v>
                </c:pt>
                <c:pt idx="12">
                  <c:v>24</c:v>
                </c:pt>
                <c:pt idx="13">
                  <c:v>95.3</c:v>
                </c:pt>
                <c:pt idx="14">
                  <c:v>698.3</c:v>
                </c:pt>
                <c:pt idx="15">
                  <c:v>136.1</c:v>
                </c:pt>
                <c:pt idx="16">
                  <c:v>24.5</c:v>
                </c:pt>
                <c:pt idx="17">
                  <c:v>126.8</c:v>
                </c:pt>
                <c:pt idx="18">
                  <c:v>911.1</c:v>
                </c:pt>
                <c:pt idx="19">
                  <c:v>153.19999999999999</c:v>
                </c:pt>
                <c:pt idx="20">
                  <c:v>32.6</c:v>
                </c:pt>
                <c:pt idx="21">
                  <c:v>116.6</c:v>
                </c:pt>
                <c:pt idx="22">
                  <c:v>901.3</c:v>
                </c:pt>
                <c:pt idx="23">
                  <c:v>65.8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Sheet1!$E$47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Sheet1!$E$48:$E$71</c:f>
              <c:numCache>
                <c:formatCode>General</c:formatCode>
                <c:ptCount val="24"/>
                <c:pt idx="0">
                  <c:v>290.55718536905454</c:v>
                </c:pt>
                <c:pt idx="1">
                  <c:v>281.22364575813293</c:v>
                </c:pt>
                <c:pt idx="2">
                  <c:v>271.89010614721133</c:v>
                </c:pt>
                <c:pt idx="3">
                  <c:v>262.55656653628978</c:v>
                </c:pt>
                <c:pt idx="4">
                  <c:v>253.2230269253682</c:v>
                </c:pt>
                <c:pt idx="5">
                  <c:v>243.88948731444663</c:v>
                </c:pt>
                <c:pt idx="6">
                  <c:v>234.55594770352505</c:v>
                </c:pt>
                <c:pt idx="7">
                  <c:v>225.22240809260347</c:v>
                </c:pt>
                <c:pt idx="8">
                  <c:v>215.8888684816819</c:v>
                </c:pt>
                <c:pt idx="9">
                  <c:v>206.55532887076032</c:v>
                </c:pt>
                <c:pt idx="10">
                  <c:v>197.22178925983874</c:v>
                </c:pt>
                <c:pt idx="11">
                  <c:v>187.88824964891717</c:v>
                </c:pt>
                <c:pt idx="12">
                  <c:v>178.55471003799559</c:v>
                </c:pt>
                <c:pt idx="13">
                  <c:v>169.22117042707401</c:v>
                </c:pt>
                <c:pt idx="14">
                  <c:v>159.88763081615244</c:v>
                </c:pt>
                <c:pt idx="15">
                  <c:v>150.55409120523086</c:v>
                </c:pt>
                <c:pt idx="16">
                  <c:v>141.22055159430928</c:v>
                </c:pt>
                <c:pt idx="17">
                  <c:v>131.88701198338771</c:v>
                </c:pt>
                <c:pt idx="18">
                  <c:v>122.55347237246613</c:v>
                </c:pt>
                <c:pt idx="19">
                  <c:v>113.21993276154456</c:v>
                </c:pt>
                <c:pt idx="20">
                  <c:v>103.88639315062298</c:v>
                </c:pt>
                <c:pt idx="21">
                  <c:v>94.552853539701402</c:v>
                </c:pt>
                <c:pt idx="22">
                  <c:v>85.219313928779826</c:v>
                </c:pt>
                <c:pt idx="23">
                  <c:v>75.88577431785825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637752"/>
        <c:axId val="398644808"/>
      </c:lineChart>
      <c:catAx>
        <c:axId val="39863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44808"/>
        <c:crosses val="autoZero"/>
        <c:auto val="1"/>
        <c:lblAlgn val="ctr"/>
        <c:lblOffset val="100"/>
        <c:noMultiLvlLbl val="0"/>
      </c:catAx>
      <c:valAx>
        <c:axId val="39864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3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8</xdr:row>
      <xdr:rowOff>185737</xdr:rowOff>
    </xdr:from>
    <xdr:to>
      <xdr:col>15</xdr:col>
      <xdr:colOff>552450</xdr:colOff>
      <xdr:row>23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47</xdr:row>
      <xdr:rowOff>42862</xdr:rowOff>
    </xdr:from>
    <xdr:to>
      <xdr:col>13</xdr:col>
      <xdr:colOff>495300</xdr:colOff>
      <xdr:row>61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4"/>
  <sheetViews>
    <sheetView tabSelected="1" workbookViewId="0">
      <selection activeCell="H7" sqref="H7"/>
    </sheetView>
  </sheetViews>
  <sheetFormatPr defaultRowHeight="15" x14ac:dyDescent="0.25"/>
  <cols>
    <col min="1" max="2" width="9.140625" style="7"/>
    <col min="3" max="3" width="13.85546875" customWidth="1"/>
    <col min="4" max="4" width="13" customWidth="1"/>
    <col min="7" max="7" width="11.42578125" customWidth="1"/>
  </cols>
  <sheetData>
    <row r="2" spans="1:11" ht="15.75" thickBot="1" x14ac:dyDescent="0.3">
      <c r="A2" s="1" t="s">
        <v>0</v>
      </c>
      <c r="B2" s="1" t="s">
        <v>1</v>
      </c>
      <c r="C2" s="2" t="s">
        <v>2</v>
      </c>
      <c r="D2" s="3" t="s">
        <v>3</v>
      </c>
      <c r="E2" s="3" t="s">
        <v>8</v>
      </c>
      <c r="F2" s="3" t="s">
        <v>9</v>
      </c>
      <c r="G2" s="3" t="s">
        <v>10</v>
      </c>
    </row>
    <row r="3" spans="1:11" x14ac:dyDescent="0.25">
      <c r="A3" s="4">
        <v>1995</v>
      </c>
      <c r="B3" s="4">
        <v>1</v>
      </c>
      <c r="C3">
        <v>1</v>
      </c>
      <c r="D3">
        <v>60.7</v>
      </c>
      <c r="E3" s="8">
        <f>D3</f>
        <v>60.7</v>
      </c>
      <c r="F3">
        <f>0</f>
        <v>0</v>
      </c>
      <c r="J3" t="s">
        <v>6</v>
      </c>
      <c r="K3">
        <v>0.75</v>
      </c>
    </row>
    <row r="4" spans="1:11" x14ac:dyDescent="0.25">
      <c r="A4" s="5"/>
      <c r="B4" s="4">
        <v>2</v>
      </c>
      <c r="C4">
        <v>2</v>
      </c>
      <c r="D4">
        <v>143</v>
      </c>
      <c r="E4">
        <f>($K$3*D4)+((1-$K$3)*(F3+E3))</f>
        <v>122.425</v>
      </c>
      <c r="F4">
        <f>($K$4*(E4-E3))+((1-$K$4)*F3)</f>
        <v>15.431249999999999</v>
      </c>
      <c r="G4">
        <f>E3+F3</f>
        <v>60.7</v>
      </c>
      <c r="J4" t="s">
        <v>7</v>
      </c>
      <c r="K4">
        <v>0.25</v>
      </c>
    </row>
    <row r="5" spans="1:11" x14ac:dyDescent="0.25">
      <c r="A5" s="5"/>
      <c r="B5" s="4">
        <v>3</v>
      </c>
      <c r="C5">
        <v>3</v>
      </c>
      <c r="D5">
        <v>914.7</v>
      </c>
      <c r="E5">
        <f>($K$3*D5)+((1-$K$3)*(F4+E4))</f>
        <v>720.48906250000005</v>
      </c>
      <c r="F5">
        <f>($K$4*(E5-E4))+((1-$K$4)*F4)</f>
        <v>161.08945312500003</v>
      </c>
      <c r="G5">
        <f t="shared" ref="G5:G46" si="0">E4+F4</f>
        <v>137.85624999999999</v>
      </c>
      <c r="J5" t="s">
        <v>11</v>
      </c>
      <c r="K5">
        <f>SUMXMY2(G4:$G$46,D4:$D$46)/COUNT(G4:$G$46)</f>
        <v>272037.16672119556</v>
      </c>
    </row>
    <row r="6" spans="1:11" x14ac:dyDescent="0.25">
      <c r="A6" s="5"/>
      <c r="B6" s="4">
        <v>4</v>
      </c>
      <c r="C6">
        <v>4</v>
      </c>
      <c r="D6">
        <v>123.9</v>
      </c>
      <c r="E6">
        <f t="shared" ref="E6:E46" si="1">($K$3*D6)+((1-$K$3)*(F5+E5))</f>
        <v>313.31962890625005</v>
      </c>
      <c r="F6">
        <f t="shared" ref="F6:F46" si="2">($K$4*(E6-E5))+((1-$K$4)*F5)</f>
        <v>19.024731445312526</v>
      </c>
      <c r="G6">
        <f t="shared" si="0"/>
        <v>881.57851562500014</v>
      </c>
      <c r="J6" t="s">
        <v>12</v>
      </c>
      <c r="K6">
        <f t="array" ref="K6">AVERAGE(ABS(G4-D4))</f>
        <v>82.3</v>
      </c>
    </row>
    <row r="7" spans="1:11" x14ac:dyDescent="0.25">
      <c r="A7" s="4">
        <v>1996</v>
      </c>
      <c r="B7" s="4">
        <v>1</v>
      </c>
      <c r="C7">
        <v>5</v>
      </c>
      <c r="D7">
        <v>46.1</v>
      </c>
      <c r="E7">
        <f t="shared" si="1"/>
        <v>117.66109008789064</v>
      </c>
      <c r="F7">
        <f t="shared" si="2"/>
        <v>-34.64608612060546</v>
      </c>
      <c r="G7">
        <f t="shared" si="0"/>
        <v>332.34436035156256</v>
      </c>
    </row>
    <row r="8" spans="1:11" x14ac:dyDescent="0.25">
      <c r="A8" s="5"/>
      <c r="B8" s="4">
        <v>2</v>
      </c>
      <c r="C8">
        <v>6</v>
      </c>
      <c r="D8">
        <v>119.6</v>
      </c>
      <c r="E8">
        <f t="shared" si="1"/>
        <v>110.45375099182128</v>
      </c>
      <c r="F8">
        <f t="shared" si="2"/>
        <v>-27.786399364471436</v>
      </c>
      <c r="G8">
        <f t="shared" si="0"/>
        <v>83.015003967285182</v>
      </c>
    </row>
    <row r="9" spans="1:11" x14ac:dyDescent="0.25">
      <c r="A9" s="5"/>
      <c r="B9" s="4">
        <v>3</v>
      </c>
      <c r="C9">
        <v>7</v>
      </c>
      <c r="D9">
        <v>886.2</v>
      </c>
      <c r="E9">
        <f t="shared" si="1"/>
        <v>685.31683790683758</v>
      </c>
      <c r="F9">
        <f t="shared" si="2"/>
        <v>122.8759722054005</v>
      </c>
      <c r="G9">
        <f t="shared" si="0"/>
        <v>82.667351627349845</v>
      </c>
    </row>
    <row r="10" spans="1:11" x14ac:dyDescent="0.25">
      <c r="A10" s="5"/>
      <c r="B10" s="4">
        <v>4</v>
      </c>
      <c r="C10">
        <v>8</v>
      </c>
      <c r="D10">
        <v>130.9</v>
      </c>
      <c r="E10">
        <f t="shared" si="1"/>
        <v>300.22320252805952</v>
      </c>
      <c r="F10">
        <f t="shared" si="2"/>
        <v>-4.1164296906441393</v>
      </c>
      <c r="G10">
        <f t="shared" si="0"/>
        <v>808.19281011223802</v>
      </c>
    </row>
    <row r="11" spans="1:11" x14ac:dyDescent="0.25">
      <c r="A11" s="4">
        <v>1997</v>
      </c>
      <c r="B11" s="4">
        <v>1</v>
      </c>
      <c r="C11">
        <v>9</v>
      </c>
      <c r="D11">
        <v>24.7</v>
      </c>
      <c r="E11">
        <f t="shared" si="1"/>
        <v>92.551693209353857</v>
      </c>
      <c r="F11">
        <f t="shared" si="2"/>
        <v>-55.005199597659519</v>
      </c>
      <c r="G11">
        <f t="shared" si="0"/>
        <v>296.10677283741541</v>
      </c>
    </row>
    <row r="12" spans="1:11" x14ac:dyDescent="0.25">
      <c r="A12" s="5"/>
      <c r="B12" s="4">
        <v>2</v>
      </c>
      <c r="C12">
        <v>10</v>
      </c>
      <c r="D12">
        <v>124.8</v>
      </c>
      <c r="E12">
        <f t="shared" si="1"/>
        <v>102.98662340292358</v>
      </c>
      <c r="F12">
        <f t="shared" si="2"/>
        <v>-38.645167149852206</v>
      </c>
      <c r="G12">
        <f t="shared" si="0"/>
        <v>37.546493611694338</v>
      </c>
    </row>
    <row r="13" spans="1:11" x14ac:dyDescent="0.25">
      <c r="A13" s="5"/>
      <c r="B13" s="4">
        <v>3</v>
      </c>
      <c r="C13">
        <v>11</v>
      </c>
      <c r="D13">
        <v>866.5</v>
      </c>
      <c r="E13">
        <f t="shared" si="1"/>
        <v>665.96036406326789</v>
      </c>
      <c r="F13">
        <f t="shared" si="2"/>
        <v>111.75955980269693</v>
      </c>
      <c r="G13">
        <f t="shared" si="0"/>
        <v>64.341456253071385</v>
      </c>
    </row>
    <row r="14" spans="1:11" x14ac:dyDescent="0.25">
      <c r="A14" s="5"/>
      <c r="B14" s="4">
        <v>4</v>
      </c>
      <c r="C14">
        <v>12</v>
      </c>
      <c r="D14">
        <v>167</v>
      </c>
      <c r="E14">
        <f t="shared" si="1"/>
        <v>319.6799809664912</v>
      </c>
      <c r="F14">
        <f t="shared" si="2"/>
        <v>-2.7504259221714733</v>
      </c>
      <c r="G14">
        <f t="shared" si="0"/>
        <v>777.7199238659648</v>
      </c>
    </row>
    <row r="15" spans="1:11" x14ac:dyDescent="0.25">
      <c r="A15" s="4">
        <v>1998</v>
      </c>
      <c r="B15" s="4">
        <v>1</v>
      </c>
      <c r="C15">
        <v>13</v>
      </c>
      <c r="D15">
        <v>44.6</v>
      </c>
      <c r="E15">
        <f t="shared" si="1"/>
        <v>112.68238876107993</v>
      </c>
      <c r="F15">
        <f t="shared" si="2"/>
        <v>-53.812217492981418</v>
      </c>
      <c r="G15">
        <f t="shared" si="0"/>
        <v>316.92955504431973</v>
      </c>
    </row>
    <row r="16" spans="1:11" x14ac:dyDescent="0.25">
      <c r="A16" s="5"/>
      <c r="B16" s="4">
        <v>2</v>
      </c>
      <c r="C16">
        <v>14</v>
      </c>
      <c r="D16">
        <v>124.6</v>
      </c>
      <c r="E16">
        <f t="shared" si="1"/>
        <v>108.16754281702461</v>
      </c>
      <c r="F16">
        <f t="shared" si="2"/>
        <v>-41.487874605749894</v>
      </c>
      <c r="G16">
        <f t="shared" si="0"/>
        <v>58.870171268098517</v>
      </c>
    </row>
    <row r="17" spans="1:7" x14ac:dyDescent="0.25">
      <c r="A17" s="5"/>
      <c r="B17" s="4">
        <v>3</v>
      </c>
      <c r="C17">
        <v>15</v>
      </c>
      <c r="D17">
        <v>882.6</v>
      </c>
      <c r="E17">
        <f t="shared" si="1"/>
        <v>678.61991705281878</v>
      </c>
      <c r="F17">
        <f t="shared" si="2"/>
        <v>111.49718760463612</v>
      </c>
      <c r="G17">
        <f t="shared" si="0"/>
        <v>66.679668211274716</v>
      </c>
    </row>
    <row r="18" spans="1:7" x14ac:dyDescent="0.25">
      <c r="A18" s="5"/>
      <c r="B18" s="4">
        <v>4</v>
      </c>
      <c r="C18">
        <v>16</v>
      </c>
      <c r="D18">
        <v>157</v>
      </c>
      <c r="E18">
        <f t="shared" si="1"/>
        <v>315.27927616436375</v>
      </c>
      <c r="F18">
        <f t="shared" si="2"/>
        <v>-7.2122695186366599</v>
      </c>
      <c r="G18">
        <f t="shared" si="0"/>
        <v>790.11710465745489</v>
      </c>
    </row>
    <row r="19" spans="1:7" x14ac:dyDescent="0.25">
      <c r="A19" s="4">
        <v>1999</v>
      </c>
      <c r="B19" s="4">
        <v>1</v>
      </c>
      <c r="C19">
        <v>17</v>
      </c>
      <c r="D19">
        <v>24.9</v>
      </c>
      <c r="E19">
        <f t="shared" si="1"/>
        <v>95.691751661431766</v>
      </c>
      <c r="F19">
        <f t="shared" si="2"/>
        <v>-60.306083264710495</v>
      </c>
      <c r="G19">
        <f t="shared" si="0"/>
        <v>308.06700664572708</v>
      </c>
    </row>
    <row r="20" spans="1:7" x14ac:dyDescent="0.25">
      <c r="A20" s="5"/>
      <c r="B20" s="4">
        <v>2</v>
      </c>
      <c r="C20">
        <v>18</v>
      </c>
      <c r="D20">
        <v>122.9</v>
      </c>
      <c r="E20">
        <f t="shared" si="1"/>
        <v>101.02141709918033</v>
      </c>
      <c r="F20">
        <f t="shared" si="2"/>
        <v>-43.897146089095735</v>
      </c>
      <c r="G20">
        <f t="shared" si="0"/>
        <v>35.385668396721272</v>
      </c>
    </row>
    <row r="21" spans="1:7" x14ac:dyDescent="0.25">
      <c r="A21" s="5"/>
      <c r="B21" s="4">
        <v>3</v>
      </c>
      <c r="C21">
        <v>19</v>
      </c>
      <c r="D21">
        <v>827.9</v>
      </c>
      <c r="E21">
        <f t="shared" si="1"/>
        <v>635.20606775252111</v>
      </c>
      <c r="F21">
        <f t="shared" si="2"/>
        <v>100.6233030965134</v>
      </c>
      <c r="G21">
        <f t="shared" si="0"/>
        <v>57.124271010084591</v>
      </c>
    </row>
    <row r="22" spans="1:7" x14ac:dyDescent="0.25">
      <c r="A22" s="5"/>
      <c r="B22" s="4">
        <v>4</v>
      </c>
      <c r="C22">
        <v>20</v>
      </c>
      <c r="D22">
        <v>141</v>
      </c>
      <c r="E22">
        <f t="shared" si="1"/>
        <v>289.70734271225865</v>
      </c>
      <c r="F22">
        <f t="shared" si="2"/>
        <v>-10.907203937680563</v>
      </c>
      <c r="G22">
        <f t="shared" si="0"/>
        <v>735.82937084903449</v>
      </c>
    </row>
    <row r="23" spans="1:7" x14ac:dyDescent="0.25">
      <c r="A23" s="4">
        <v>2000</v>
      </c>
      <c r="B23" s="4">
        <v>1</v>
      </c>
      <c r="C23">
        <v>21</v>
      </c>
      <c r="D23">
        <v>46.6</v>
      </c>
      <c r="E23">
        <f t="shared" si="1"/>
        <v>104.65003469364453</v>
      </c>
      <c r="F23">
        <f t="shared" si="2"/>
        <v>-54.44472995791395</v>
      </c>
      <c r="G23">
        <f t="shared" si="0"/>
        <v>278.8001387745781</v>
      </c>
    </row>
    <row r="24" spans="1:7" x14ac:dyDescent="0.25">
      <c r="A24" s="5"/>
      <c r="B24" s="4">
        <v>2</v>
      </c>
      <c r="C24">
        <v>22</v>
      </c>
      <c r="D24">
        <v>124.3</v>
      </c>
      <c r="E24">
        <f t="shared" si="1"/>
        <v>105.77632618393264</v>
      </c>
      <c r="F24">
        <f t="shared" si="2"/>
        <v>-40.551974595863435</v>
      </c>
      <c r="G24">
        <f t="shared" si="0"/>
        <v>50.205304735730579</v>
      </c>
    </row>
    <row r="25" spans="1:7" x14ac:dyDescent="0.25">
      <c r="A25" s="5"/>
      <c r="B25" s="4">
        <v>3</v>
      </c>
      <c r="C25">
        <v>23</v>
      </c>
      <c r="D25">
        <v>798.1</v>
      </c>
      <c r="E25">
        <f t="shared" si="1"/>
        <v>614.88108789701732</v>
      </c>
      <c r="F25">
        <f t="shared" si="2"/>
        <v>96.862209481373611</v>
      </c>
      <c r="G25">
        <f t="shared" si="0"/>
        <v>65.224351588069197</v>
      </c>
    </row>
    <row r="26" spans="1:7" x14ac:dyDescent="0.25">
      <c r="A26" s="5"/>
      <c r="B26" s="4">
        <v>4</v>
      </c>
      <c r="C26">
        <v>24</v>
      </c>
      <c r="D26">
        <v>66.400000000000006</v>
      </c>
      <c r="E26">
        <f t="shared" si="1"/>
        <v>227.73582434459775</v>
      </c>
      <c r="F26">
        <f t="shared" si="2"/>
        <v>-24.139658777074686</v>
      </c>
      <c r="G26">
        <f t="shared" si="0"/>
        <v>711.74329737839093</v>
      </c>
    </row>
    <row r="27" spans="1:7" x14ac:dyDescent="0.25">
      <c r="A27" s="4">
        <v>2001</v>
      </c>
      <c r="B27" s="4">
        <v>1</v>
      </c>
      <c r="C27">
        <v>25</v>
      </c>
      <c r="D27">
        <v>18.3</v>
      </c>
      <c r="E27">
        <f t="shared" si="1"/>
        <v>64.624041391880766</v>
      </c>
      <c r="F27">
        <f t="shared" si="2"/>
        <v>-58.882689820985256</v>
      </c>
      <c r="G27">
        <f t="shared" si="0"/>
        <v>203.59616556752306</v>
      </c>
    </row>
    <row r="28" spans="1:7" x14ac:dyDescent="0.25">
      <c r="A28" s="5"/>
      <c r="B28" s="4">
        <v>2</v>
      </c>
      <c r="C28">
        <v>26</v>
      </c>
      <c r="D28">
        <v>127.4</v>
      </c>
      <c r="E28">
        <f t="shared" si="1"/>
        <v>96.985337892723891</v>
      </c>
      <c r="F28">
        <f t="shared" si="2"/>
        <v>-36.071693240528163</v>
      </c>
      <c r="G28">
        <f t="shared" si="0"/>
        <v>5.7413515708955103</v>
      </c>
    </row>
    <row r="29" spans="1:7" x14ac:dyDescent="0.25">
      <c r="A29" s="5"/>
      <c r="B29" s="4">
        <v>3</v>
      </c>
      <c r="C29">
        <v>27</v>
      </c>
      <c r="D29">
        <v>818.8</v>
      </c>
      <c r="E29">
        <f t="shared" si="1"/>
        <v>629.32841116304883</v>
      </c>
      <c r="F29">
        <f t="shared" si="2"/>
        <v>106.0319983871851</v>
      </c>
      <c r="G29">
        <f t="shared" si="0"/>
        <v>60.913644652195728</v>
      </c>
    </row>
    <row r="30" spans="1:7" x14ac:dyDescent="0.25">
      <c r="A30" s="5"/>
      <c r="B30" s="4">
        <v>4</v>
      </c>
      <c r="C30">
        <v>28</v>
      </c>
      <c r="D30">
        <v>136.19999999999999</v>
      </c>
      <c r="E30">
        <f t="shared" si="1"/>
        <v>285.99010238755847</v>
      </c>
      <c r="F30">
        <f t="shared" si="2"/>
        <v>-6.310578403483774</v>
      </c>
      <c r="G30">
        <f t="shared" si="0"/>
        <v>735.36040955023395</v>
      </c>
    </row>
    <row r="31" spans="1:7" x14ac:dyDescent="0.25">
      <c r="A31" s="4">
        <v>2002</v>
      </c>
      <c r="B31" s="4">
        <v>1</v>
      </c>
      <c r="C31">
        <v>29</v>
      </c>
      <c r="D31">
        <v>37.299999999999997</v>
      </c>
      <c r="E31">
        <f t="shared" si="1"/>
        <v>97.894880996018671</v>
      </c>
      <c r="F31">
        <f t="shared" si="2"/>
        <v>-51.756739150497779</v>
      </c>
      <c r="G31">
        <f t="shared" si="0"/>
        <v>279.67952398407471</v>
      </c>
    </row>
    <row r="32" spans="1:7" x14ac:dyDescent="0.25">
      <c r="A32" s="5"/>
      <c r="B32" s="4">
        <v>2</v>
      </c>
      <c r="C32">
        <v>30</v>
      </c>
      <c r="D32">
        <v>122.1</v>
      </c>
      <c r="E32">
        <f t="shared" si="1"/>
        <v>103.1095354613802</v>
      </c>
      <c r="F32">
        <f t="shared" si="2"/>
        <v>-37.513890746532951</v>
      </c>
      <c r="G32">
        <f t="shared" si="0"/>
        <v>46.138141845520892</v>
      </c>
    </row>
    <row r="33" spans="1:7" x14ac:dyDescent="0.25">
      <c r="A33" s="5"/>
      <c r="B33" s="4">
        <v>3</v>
      </c>
      <c r="C33">
        <v>31</v>
      </c>
      <c r="D33">
        <v>700.5</v>
      </c>
      <c r="E33">
        <f t="shared" si="1"/>
        <v>541.77391117871184</v>
      </c>
      <c r="F33">
        <f t="shared" si="2"/>
        <v>81.530675869433196</v>
      </c>
      <c r="G33">
        <f t="shared" si="0"/>
        <v>65.595644714847253</v>
      </c>
    </row>
    <row r="34" spans="1:7" x14ac:dyDescent="0.25">
      <c r="A34" s="5"/>
      <c r="B34" s="4">
        <v>4</v>
      </c>
      <c r="C34">
        <v>32</v>
      </c>
      <c r="D34">
        <v>76.099999999999994</v>
      </c>
      <c r="E34">
        <f t="shared" si="1"/>
        <v>212.90114676203626</v>
      </c>
      <c r="F34">
        <f t="shared" si="2"/>
        <v>-21.070184202093998</v>
      </c>
      <c r="G34">
        <f t="shared" si="0"/>
        <v>623.30458704814509</v>
      </c>
    </row>
    <row r="35" spans="1:7" x14ac:dyDescent="0.25">
      <c r="A35" s="4">
        <v>2003</v>
      </c>
      <c r="B35" s="4">
        <v>1</v>
      </c>
      <c r="C35">
        <v>33</v>
      </c>
      <c r="D35">
        <v>49.6</v>
      </c>
      <c r="E35">
        <f t="shared" si="1"/>
        <v>85.157740639985576</v>
      </c>
      <c r="F35">
        <f t="shared" si="2"/>
        <v>-47.73848968208317</v>
      </c>
      <c r="G35">
        <f t="shared" si="0"/>
        <v>191.83096255994226</v>
      </c>
    </row>
    <row r="36" spans="1:7" x14ac:dyDescent="0.25">
      <c r="A36" s="5"/>
      <c r="B36" s="4">
        <v>2</v>
      </c>
      <c r="C36">
        <v>34</v>
      </c>
      <c r="D36">
        <v>113.5</v>
      </c>
      <c r="E36">
        <f t="shared" si="1"/>
        <v>94.479812739475605</v>
      </c>
      <c r="F36">
        <f t="shared" si="2"/>
        <v>-33.47334923668987</v>
      </c>
      <c r="G36">
        <f t="shared" si="0"/>
        <v>37.419250957902406</v>
      </c>
    </row>
    <row r="37" spans="1:7" x14ac:dyDescent="0.25">
      <c r="A37" s="5"/>
      <c r="B37" s="4">
        <v>3</v>
      </c>
      <c r="C37">
        <v>35</v>
      </c>
      <c r="D37">
        <v>902.9</v>
      </c>
      <c r="E37">
        <f t="shared" si="1"/>
        <v>692.42661587569637</v>
      </c>
      <c r="F37">
        <f t="shared" si="2"/>
        <v>124.38168885653778</v>
      </c>
      <c r="G37">
        <f t="shared" si="0"/>
        <v>61.006463502785735</v>
      </c>
    </row>
    <row r="38" spans="1:7" x14ac:dyDescent="0.25">
      <c r="A38" s="5"/>
      <c r="B38" s="4">
        <v>4</v>
      </c>
      <c r="C38">
        <v>36</v>
      </c>
      <c r="D38">
        <v>121.3</v>
      </c>
      <c r="E38">
        <f t="shared" si="1"/>
        <v>295.17707618305849</v>
      </c>
      <c r="F38">
        <f t="shared" si="2"/>
        <v>-6.0261182807561369</v>
      </c>
      <c r="G38">
        <f t="shared" si="0"/>
        <v>816.80830473223409</v>
      </c>
    </row>
    <row r="39" spans="1:7" x14ac:dyDescent="0.25">
      <c r="A39" s="4">
        <v>2004</v>
      </c>
      <c r="B39" s="4">
        <v>1</v>
      </c>
      <c r="C39">
        <v>37</v>
      </c>
      <c r="D39">
        <v>35.1</v>
      </c>
      <c r="E39">
        <f t="shared" si="1"/>
        <v>98.612739475575594</v>
      </c>
      <c r="F39">
        <f t="shared" si="2"/>
        <v>-53.660672887437826</v>
      </c>
      <c r="G39">
        <f t="shared" si="0"/>
        <v>289.15095790230237</v>
      </c>
    </row>
    <row r="40" spans="1:7" x14ac:dyDescent="0.25">
      <c r="A40" s="5"/>
      <c r="B40" s="4">
        <v>2</v>
      </c>
      <c r="C40">
        <v>38</v>
      </c>
      <c r="D40">
        <v>148.6</v>
      </c>
      <c r="E40">
        <f t="shared" si="1"/>
        <v>122.68801664703443</v>
      </c>
      <c r="F40">
        <f t="shared" si="2"/>
        <v>-34.226685372713661</v>
      </c>
      <c r="G40">
        <f t="shared" si="0"/>
        <v>44.952066588137768</v>
      </c>
    </row>
    <row r="41" spans="1:7" x14ac:dyDescent="0.25">
      <c r="A41" s="5"/>
      <c r="B41" s="4">
        <v>3</v>
      </c>
      <c r="C41">
        <v>39</v>
      </c>
      <c r="D41">
        <v>807.1</v>
      </c>
      <c r="E41">
        <f t="shared" si="1"/>
        <v>627.44033281858026</v>
      </c>
      <c r="F41">
        <f t="shared" si="2"/>
        <v>100.51806501335122</v>
      </c>
      <c r="G41">
        <f t="shared" si="0"/>
        <v>88.46133127432077</v>
      </c>
    </row>
    <row r="42" spans="1:7" x14ac:dyDescent="0.25">
      <c r="A42" s="5"/>
      <c r="B42" s="4">
        <v>4</v>
      </c>
      <c r="C42">
        <v>40</v>
      </c>
      <c r="D42">
        <v>115.7</v>
      </c>
      <c r="E42">
        <f t="shared" si="1"/>
        <v>268.76459945798285</v>
      </c>
      <c r="F42">
        <f t="shared" si="2"/>
        <v>-14.280384580135944</v>
      </c>
      <c r="G42">
        <f t="shared" si="0"/>
        <v>727.95839783193151</v>
      </c>
    </row>
    <row r="43" spans="1:7" x14ac:dyDescent="0.25">
      <c r="A43" s="4">
        <v>2005</v>
      </c>
      <c r="B43" s="4">
        <v>1</v>
      </c>
      <c r="C43">
        <v>41</v>
      </c>
      <c r="D43">
        <v>69.900000000000006</v>
      </c>
      <c r="E43">
        <f t="shared" si="1"/>
        <v>116.04605371946172</v>
      </c>
      <c r="F43">
        <f t="shared" si="2"/>
        <v>-48.889924869732241</v>
      </c>
      <c r="G43">
        <f t="shared" si="0"/>
        <v>254.48421487784691</v>
      </c>
    </row>
    <row r="44" spans="1:7" x14ac:dyDescent="0.25">
      <c r="A44" s="5"/>
      <c r="B44" s="4">
        <v>2</v>
      </c>
      <c r="C44">
        <v>42</v>
      </c>
      <c r="D44">
        <v>126.3</v>
      </c>
      <c r="E44">
        <f t="shared" si="1"/>
        <v>111.51403221243237</v>
      </c>
      <c r="F44">
        <f t="shared" si="2"/>
        <v>-37.800449029056523</v>
      </c>
      <c r="G44">
        <f t="shared" si="0"/>
        <v>67.156128849729484</v>
      </c>
    </row>
    <row r="45" spans="1:7" x14ac:dyDescent="0.25">
      <c r="A45" s="5"/>
      <c r="B45" s="4">
        <v>3</v>
      </c>
      <c r="C45">
        <v>43</v>
      </c>
      <c r="D45">
        <v>874.3</v>
      </c>
      <c r="E45">
        <f t="shared" si="1"/>
        <v>674.15339579584384</v>
      </c>
      <c r="F45">
        <f t="shared" si="2"/>
        <v>112.30950412406048</v>
      </c>
      <c r="G45">
        <f t="shared" si="0"/>
        <v>73.713583183375846</v>
      </c>
    </row>
    <row r="46" spans="1:7" ht="15.75" thickBot="1" x14ac:dyDescent="0.3">
      <c r="A46" s="5"/>
      <c r="B46" s="6">
        <v>4</v>
      </c>
      <c r="C46">
        <v>44</v>
      </c>
      <c r="D46">
        <v>137.69999999999999</v>
      </c>
      <c r="E46">
        <f t="shared" si="1"/>
        <v>299.89072497997608</v>
      </c>
      <c r="F46">
        <f t="shared" si="2"/>
        <v>-9.3335396109215765</v>
      </c>
      <c r="G46">
        <f t="shared" si="0"/>
        <v>786.46289991990432</v>
      </c>
    </row>
    <row r="47" spans="1:7" x14ac:dyDescent="0.25">
      <c r="A47" s="4" t="s">
        <v>4</v>
      </c>
      <c r="B47" s="4"/>
      <c r="D47" t="s">
        <v>5</v>
      </c>
      <c r="E47" t="s">
        <v>13</v>
      </c>
    </row>
    <row r="48" spans="1:7" x14ac:dyDescent="0.25">
      <c r="A48" s="7">
        <v>2006</v>
      </c>
      <c r="B48" s="7">
        <v>1</v>
      </c>
      <c r="C48">
        <v>1</v>
      </c>
      <c r="D48">
        <v>29.6</v>
      </c>
      <c r="E48">
        <f>$E$46+($F$46*C48)</f>
        <v>290.55718536905454</v>
      </c>
    </row>
    <row r="49" spans="1:5" x14ac:dyDescent="0.25">
      <c r="B49" s="7">
        <v>2</v>
      </c>
      <c r="C49">
        <v>2</v>
      </c>
      <c r="D49">
        <v>143.19999999999999</v>
      </c>
      <c r="E49">
        <f t="shared" ref="E49:E72" si="3">$E$46+($F$46*C49)</f>
        <v>281.22364575813293</v>
      </c>
    </row>
    <row r="50" spans="1:5" x14ac:dyDescent="0.25">
      <c r="B50" s="7">
        <v>3</v>
      </c>
      <c r="C50">
        <v>3</v>
      </c>
      <c r="D50">
        <v>889.3</v>
      </c>
      <c r="E50">
        <f t="shared" si="3"/>
        <v>271.89010614721133</v>
      </c>
    </row>
    <row r="51" spans="1:5" x14ac:dyDescent="0.25">
      <c r="B51" s="7">
        <v>4</v>
      </c>
      <c r="C51">
        <v>4</v>
      </c>
      <c r="D51">
        <v>99.5</v>
      </c>
      <c r="E51">
        <f t="shared" si="3"/>
        <v>262.55656653628978</v>
      </c>
    </row>
    <row r="52" spans="1:5" x14ac:dyDescent="0.25">
      <c r="A52" s="7">
        <v>2007</v>
      </c>
      <c r="B52" s="7">
        <v>1</v>
      </c>
      <c r="C52">
        <v>5</v>
      </c>
      <c r="D52">
        <v>38.299999999999997</v>
      </c>
      <c r="E52">
        <f t="shared" si="3"/>
        <v>253.2230269253682</v>
      </c>
    </row>
    <row r="53" spans="1:5" x14ac:dyDescent="0.25">
      <c r="B53" s="7">
        <v>2</v>
      </c>
      <c r="C53">
        <v>6</v>
      </c>
      <c r="D53">
        <v>112.6</v>
      </c>
      <c r="E53">
        <f t="shared" si="3"/>
        <v>243.88948731444663</v>
      </c>
    </row>
    <row r="54" spans="1:5" x14ac:dyDescent="0.25">
      <c r="B54" s="7">
        <v>3</v>
      </c>
      <c r="C54">
        <v>7</v>
      </c>
      <c r="D54">
        <v>943</v>
      </c>
      <c r="E54">
        <f t="shared" si="3"/>
        <v>234.55594770352505</v>
      </c>
    </row>
    <row r="55" spans="1:5" x14ac:dyDescent="0.25">
      <c r="B55" s="7">
        <v>4</v>
      </c>
      <c r="C55">
        <v>8</v>
      </c>
      <c r="D55">
        <v>85.4</v>
      </c>
      <c r="E55">
        <f t="shared" si="3"/>
        <v>225.22240809260347</v>
      </c>
    </row>
    <row r="56" spans="1:5" x14ac:dyDescent="0.25">
      <c r="A56" s="7">
        <v>2008</v>
      </c>
      <c r="B56" s="7">
        <v>1</v>
      </c>
      <c r="C56">
        <v>9</v>
      </c>
      <c r="D56">
        <v>37.700000000000003</v>
      </c>
      <c r="E56">
        <f t="shared" si="3"/>
        <v>215.8888684816819</v>
      </c>
    </row>
    <row r="57" spans="1:5" x14ac:dyDescent="0.25">
      <c r="B57" s="7">
        <v>2</v>
      </c>
      <c r="C57">
        <v>10</v>
      </c>
      <c r="D57">
        <v>114.5</v>
      </c>
      <c r="E57">
        <f t="shared" si="3"/>
        <v>206.55532887076032</v>
      </c>
    </row>
    <row r="58" spans="1:5" x14ac:dyDescent="0.25">
      <c r="B58" s="7">
        <v>3</v>
      </c>
      <c r="C58">
        <v>11</v>
      </c>
      <c r="D58">
        <v>877.8</v>
      </c>
      <c r="E58">
        <f t="shared" si="3"/>
        <v>197.22178925983874</v>
      </c>
    </row>
    <row r="59" spans="1:5" x14ac:dyDescent="0.25">
      <c r="B59" s="7">
        <v>4</v>
      </c>
      <c r="C59">
        <v>12</v>
      </c>
      <c r="D59">
        <v>88.1</v>
      </c>
      <c r="E59">
        <f t="shared" si="3"/>
        <v>187.88824964891717</v>
      </c>
    </row>
    <row r="60" spans="1:5" x14ac:dyDescent="0.25">
      <c r="A60" s="7">
        <v>2009</v>
      </c>
      <c r="B60" s="7">
        <v>1</v>
      </c>
      <c r="C60">
        <v>13</v>
      </c>
      <c r="D60">
        <v>24</v>
      </c>
      <c r="E60">
        <f t="shared" si="3"/>
        <v>178.55471003799559</v>
      </c>
    </row>
    <row r="61" spans="1:5" x14ac:dyDescent="0.25">
      <c r="B61" s="7">
        <v>2</v>
      </c>
      <c r="C61">
        <v>14</v>
      </c>
      <c r="D61">
        <v>95.3</v>
      </c>
      <c r="E61">
        <f t="shared" si="3"/>
        <v>169.22117042707401</v>
      </c>
    </row>
    <row r="62" spans="1:5" x14ac:dyDescent="0.25">
      <c r="B62" s="7">
        <v>3</v>
      </c>
      <c r="C62">
        <v>15</v>
      </c>
      <c r="D62">
        <v>698.3</v>
      </c>
      <c r="E62">
        <f t="shared" si="3"/>
        <v>159.88763081615244</v>
      </c>
    </row>
    <row r="63" spans="1:5" x14ac:dyDescent="0.25">
      <c r="B63" s="7">
        <v>4</v>
      </c>
      <c r="C63">
        <v>16</v>
      </c>
      <c r="D63">
        <v>136.1</v>
      </c>
      <c r="E63">
        <f t="shared" si="3"/>
        <v>150.55409120523086</v>
      </c>
    </row>
    <row r="64" spans="1:5" x14ac:dyDescent="0.25">
      <c r="A64" s="7">
        <v>2010</v>
      </c>
      <c r="B64" s="7">
        <v>1</v>
      </c>
      <c r="C64">
        <v>17</v>
      </c>
      <c r="D64">
        <v>24.5</v>
      </c>
      <c r="E64">
        <f t="shared" si="3"/>
        <v>141.22055159430928</v>
      </c>
    </row>
    <row r="65" spans="1:5" x14ac:dyDescent="0.25">
      <c r="B65" s="7">
        <v>2</v>
      </c>
      <c r="C65">
        <v>18</v>
      </c>
      <c r="D65">
        <v>126.8</v>
      </c>
      <c r="E65">
        <f t="shared" si="3"/>
        <v>131.88701198338771</v>
      </c>
    </row>
    <row r="66" spans="1:5" x14ac:dyDescent="0.25">
      <c r="B66" s="7">
        <v>3</v>
      </c>
      <c r="C66">
        <v>19</v>
      </c>
      <c r="D66">
        <v>911.1</v>
      </c>
      <c r="E66">
        <f t="shared" si="3"/>
        <v>122.55347237246613</v>
      </c>
    </row>
    <row r="67" spans="1:5" x14ac:dyDescent="0.25">
      <c r="B67" s="7">
        <v>4</v>
      </c>
      <c r="C67">
        <v>20</v>
      </c>
      <c r="D67">
        <v>153.19999999999999</v>
      </c>
      <c r="E67">
        <f t="shared" si="3"/>
        <v>113.21993276154456</v>
      </c>
    </row>
    <row r="68" spans="1:5" x14ac:dyDescent="0.25">
      <c r="A68" s="7">
        <v>2011</v>
      </c>
      <c r="B68" s="7">
        <v>1</v>
      </c>
      <c r="C68">
        <v>21</v>
      </c>
      <c r="D68">
        <v>32.6</v>
      </c>
      <c r="E68">
        <f t="shared" si="3"/>
        <v>103.88639315062298</v>
      </c>
    </row>
    <row r="69" spans="1:5" x14ac:dyDescent="0.25">
      <c r="B69" s="7">
        <v>2</v>
      </c>
      <c r="C69">
        <v>22</v>
      </c>
      <c r="D69">
        <v>116.6</v>
      </c>
      <c r="E69">
        <f t="shared" si="3"/>
        <v>94.552853539701402</v>
      </c>
    </row>
    <row r="70" spans="1:5" x14ac:dyDescent="0.25">
      <c r="B70" s="7">
        <v>3</v>
      </c>
      <c r="C70">
        <v>23</v>
      </c>
      <c r="D70">
        <v>901.3</v>
      </c>
      <c r="E70">
        <f t="shared" si="3"/>
        <v>85.219313928779826</v>
      </c>
    </row>
    <row r="71" spans="1:5" x14ac:dyDescent="0.25">
      <c r="B71" s="7">
        <v>4</v>
      </c>
      <c r="C71">
        <v>24</v>
      </c>
      <c r="D71">
        <v>65.8</v>
      </c>
      <c r="E71">
        <f t="shared" si="3"/>
        <v>75.88577431785825</v>
      </c>
    </row>
    <row r="108" spans="3:4" x14ac:dyDescent="0.25">
      <c r="D108" s="7"/>
    </row>
    <row r="109" spans="3:4" x14ac:dyDescent="0.25"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/>
      <c r="D117" s="7"/>
    </row>
    <row r="118" spans="3:4" x14ac:dyDescent="0.25">
      <c r="C118" s="7"/>
      <c r="D118" s="7"/>
    </row>
    <row r="119" spans="3:4" x14ac:dyDescent="0.25">
      <c r="C119" s="7"/>
      <c r="D119" s="7"/>
    </row>
    <row r="120" spans="3:4" x14ac:dyDescent="0.25">
      <c r="C120" s="7"/>
      <c r="D120" s="7"/>
    </row>
    <row r="121" spans="3:4" x14ac:dyDescent="0.25">
      <c r="C121" s="7"/>
      <c r="D121" s="7"/>
    </row>
    <row r="122" spans="3:4" x14ac:dyDescent="0.25">
      <c r="C122" s="7"/>
      <c r="D122" s="7"/>
    </row>
    <row r="123" spans="3:4" x14ac:dyDescent="0.25">
      <c r="C123" s="7"/>
      <c r="D123" s="7"/>
    </row>
    <row r="124" spans="3:4" x14ac:dyDescent="0.25">
      <c r="C124" s="7"/>
      <c r="D124" s="7"/>
    </row>
    <row r="125" spans="3:4" x14ac:dyDescent="0.25">
      <c r="C125" s="7"/>
      <c r="D125" s="7"/>
    </row>
    <row r="126" spans="3:4" x14ac:dyDescent="0.25">
      <c r="C126" s="7"/>
      <c r="D126" s="7"/>
    </row>
    <row r="127" spans="3:4" x14ac:dyDescent="0.25">
      <c r="C127" s="7"/>
      <c r="D127" s="7"/>
    </row>
    <row r="128" spans="3:4" x14ac:dyDescent="0.25">
      <c r="C128" s="7"/>
      <c r="D128" s="7"/>
    </row>
    <row r="129" spans="3:4" x14ac:dyDescent="0.25">
      <c r="C129" s="7"/>
      <c r="D129" s="7"/>
    </row>
    <row r="130" spans="3:4" x14ac:dyDescent="0.25">
      <c r="C130" s="7"/>
      <c r="D130" s="7"/>
    </row>
    <row r="131" spans="3:4" x14ac:dyDescent="0.25">
      <c r="C131" s="7"/>
      <c r="D131" s="7"/>
    </row>
    <row r="132" spans="3:4" x14ac:dyDescent="0.25">
      <c r="C132" s="7"/>
      <c r="D132" s="7"/>
    </row>
    <row r="133" spans="3:4" x14ac:dyDescent="0.25">
      <c r="C133" s="7"/>
      <c r="D133" s="7"/>
    </row>
    <row r="134" spans="3:4" x14ac:dyDescent="0.25">
      <c r="C134" s="7"/>
      <c r="D134" s="7"/>
    </row>
    <row r="135" spans="3:4" x14ac:dyDescent="0.25">
      <c r="C135" s="7"/>
      <c r="D135" s="7"/>
    </row>
    <row r="136" spans="3:4" x14ac:dyDescent="0.25">
      <c r="C136" s="7"/>
      <c r="D136" s="7"/>
    </row>
    <row r="137" spans="3:4" x14ac:dyDescent="0.25">
      <c r="C137" s="7"/>
      <c r="D137" s="7"/>
    </row>
    <row r="138" spans="3:4" x14ac:dyDescent="0.25">
      <c r="C138" s="7"/>
      <c r="D138" s="7"/>
    </row>
    <row r="139" spans="3:4" x14ac:dyDescent="0.25">
      <c r="C139" s="7"/>
      <c r="D139" s="7"/>
    </row>
    <row r="140" spans="3:4" x14ac:dyDescent="0.25">
      <c r="C140" s="7"/>
      <c r="D140" s="7"/>
    </row>
    <row r="141" spans="3:4" x14ac:dyDescent="0.25">
      <c r="C141" s="7"/>
      <c r="D141" s="7"/>
    </row>
    <row r="142" spans="3:4" x14ac:dyDescent="0.25">
      <c r="C142" s="7"/>
      <c r="D142" s="7"/>
    </row>
    <row r="143" spans="3:4" x14ac:dyDescent="0.25">
      <c r="C143" s="7"/>
      <c r="D143" s="7"/>
    </row>
    <row r="144" spans="3:4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  <row r="150" spans="3:4" x14ac:dyDescent="0.25">
      <c r="C150" s="7"/>
      <c r="D150" s="7"/>
    </row>
    <row r="151" spans="3:4" x14ac:dyDescent="0.25">
      <c r="C151" s="7"/>
      <c r="D151" s="7"/>
    </row>
    <row r="152" spans="3:4" x14ac:dyDescent="0.25">
      <c r="C152" s="7"/>
      <c r="D152" s="7"/>
    </row>
    <row r="153" spans="3:4" x14ac:dyDescent="0.25">
      <c r="C153" s="7"/>
      <c r="D153" s="7"/>
    </row>
    <row r="154" spans="3:4" x14ac:dyDescent="0.25">
      <c r="C154" s="7"/>
      <c r="D154" s="7"/>
    </row>
    <row r="155" spans="3:4" x14ac:dyDescent="0.25">
      <c r="C155" s="7"/>
      <c r="D155" s="7"/>
    </row>
    <row r="156" spans="3:4" x14ac:dyDescent="0.25">
      <c r="C156" s="7"/>
      <c r="D156" s="7"/>
    </row>
    <row r="157" spans="3:4" x14ac:dyDescent="0.25">
      <c r="C157" s="7"/>
      <c r="D157" s="7"/>
    </row>
    <row r="158" spans="3:4" x14ac:dyDescent="0.25">
      <c r="C158" s="7"/>
      <c r="D158" s="7"/>
    </row>
    <row r="159" spans="3:4" x14ac:dyDescent="0.25">
      <c r="C159" s="7"/>
      <c r="D159" s="7"/>
    </row>
    <row r="160" spans="3:4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</row>
    <row r="412" spans="3:4" x14ac:dyDescent="0.25">
      <c r="C412" s="7"/>
    </row>
    <row r="413" spans="3:4" x14ac:dyDescent="0.25">
      <c r="C413" s="7"/>
    </row>
    <row r="414" spans="3:4" x14ac:dyDescent="0.25">
      <c r="C41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2015-05-28T10:40:35Z</dcterms:created>
  <dcterms:modified xsi:type="dcterms:W3CDTF">2015-05-29T01:55:46Z</dcterms:modified>
</cp:coreProperties>
</file>