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TUSTU~1\2NDYEA~1\4THSEM~1\s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P8" i="1" l="1"/>
  <c r="E3" i="1" l="1"/>
  <c r="E4" i="1" s="1"/>
  <c r="F4" i="1" s="1"/>
  <c r="G4" i="1" l="1"/>
  <c r="H4" i="1"/>
  <c r="E5" i="1"/>
  <c r="G5" i="1"/>
  <c r="H5" i="1" s="1"/>
  <c r="F5" i="1" l="1"/>
  <c r="E6" i="1" s="1"/>
  <c r="I4" i="1"/>
  <c r="G6" i="1" l="1"/>
  <c r="J4" i="1"/>
  <c r="K4" i="1" s="1"/>
  <c r="F6" i="1"/>
  <c r="E7" i="1" s="1"/>
  <c r="G7" i="1"/>
  <c r="H7" i="1" s="1"/>
  <c r="H6" i="1"/>
  <c r="J7" i="1" l="1" a="1"/>
  <c r="J7" i="1" s="1"/>
  <c r="I6" i="1"/>
  <c r="I5" i="1"/>
  <c r="K5" i="1" s="1"/>
  <c r="J6" i="1" a="1"/>
  <c r="J6" i="1" s="1"/>
  <c r="F7" i="1"/>
  <c r="E8" i="1" s="1"/>
  <c r="G8" i="1" l="1"/>
  <c r="H8" i="1" s="1"/>
  <c r="K6" i="1"/>
  <c r="F8" i="1"/>
  <c r="G9" i="1" s="1"/>
  <c r="H9" i="1" l="1"/>
  <c r="I8" i="1" s="1"/>
  <c r="E9" i="1"/>
  <c r="J9" i="1" a="1"/>
  <c r="I7" i="1"/>
  <c r="K7" i="1" s="1"/>
  <c r="J8" i="1" a="1"/>
  <c r="J8" i="1" s="1"/>
  <c r="J9" i="1" l="1"/>
  <c r="F9" i="1"/>
  <c r="G10" i="1" s="1"/>
  <c r="K8" i="1"/>
  <c r="H10" i="1" l="1"/>
  <c r="E10" i="1"/>
  <c r="F10" i="1" l="1"/>
  <c r="E11" i="1" s="1"/>
  <c r="I9" i="1"/>
  <c r="K9" i="1" s="1"/>
  <c r="J11" i="1" a="1"/>
  <c r="J10" i="1" a="1"/>
  <c r="J10" i="1" s="1"/>
  <c r="G11" i="1" l="1"/>
  <c r="H11" i="1" s="1"/>
  <c r="J11" i="1" s="1"/>
  <c r="F11" i="1"/>
  <c r="E12" i="1" s="1"/>
  <c r="I10" i="1"/>
  <c r="K10" i="1" s="1"/>
  <c r="G12" i="1" l="1"/>
  <c r="H12" i="1" s="1"/>
  <c r="F12" i="1"/>
  <c r="E13" i="1" s="1"/>
  <c r="J12" i="1" a="1"/>
  <c r="J12" i="1" s="1"/>
  <c r="I11" i="1"/>
  <c r="K11" i="1" s="1"/>
  <c r="F13" i="1" l="1"/>
  <c r="E14" i="1" s="1"/>
  <c r="G14" i="1"/>
  <c r="H14" i="1" s="1"/>
  <c r="G13" i="1"/>
  <c r="H13" i="1" s="1"/>
  <c r="F14" i="1" l="1"/>
  <c r="E15" i="1" s="1"/>
  <c r="J13" i="1" a="1"/>
  <c r="J13" i="1" s="1"/>
  <c r="I12" i="1"/>
  <c r="K12" i="1" s="1"/>
  <c r="J14" i="1" a="1"/>
  <c r="J14" i="1" s="1"/>
  <c r="I13" i="1"/>
  <c r="G15" i="1" l="1"/>
  <c r="H15" i="1" s="1"/>
  <c r="I14" i="1" s="1"/>
  <c r="K14" i="1" s="1"/>
  <c r="F15" i="1"/>
  <c r="G16" i="1" s="1"/>
  <c r="H16" i="1" s="1"/>
  <c r="K13" i="1"/>
  <c r="J15" i="1" a="1"/>
  <c r="J15" i="1" s="1"/>
  <c r="E16" i="1" l="1"/>
  <c r="F16" i="1" s="1"/>
  <c r="E17" i="1" s="1"/>
  <c r="J16" i="1" a="1"/>
  <c r="J16" i="1" s="1"/>
  <c r="I15" i="1"/>
  <c r="K15" i="1" s="1"/>
  <c r="F17" i="1" l="1"/>
  <c r="G18" i="1" s="1"/>
  <c r="H18" i="1" s="1"/>
  <c r="G17" i="1"/>
  <c r="H17" i="1" s="1"/>
  <c r="J18" i="1" l="1" a="1"/>
  <c r="J18" i="1" s="1"/>
  <c r="I17" i="1"/>
  <c r="E18" i="1"/>
  <c r="J17" i="1" a="1"/>
  <c r="J17" i="1" s="1"/>
  <c r="I16" i="1"/>
  <c r="K16" i="1" s="1"/>
  <c r="F18" i="1" l="1"/>
  <c r="E19" i="1" s="1"/>
  <c r="K17" i="1"/>
  <c r="F19" i="1" l="1"/>
  <c r="G20" i="1" s="1"/>
  <c r="H20" i="1" s="1"/>
  <c r="E20" i="1"/>
  <c r="G19" i="1"/>
  <c r="H19" i="1" s="1"/>
  <c r="F20" i="1" l="1"/>
  <c r="E21" i="1" s="1"/>
  <c r="I19" i="1"/>
  <c r="J20" i="1" a="1"/>
  <c r="J20" i="1" s="1"/>
  <c r="I18" i="1"/>
  <c r="K18" i="1" s="1"/>
  <c r="J19" i="1" a="1"/>
  <c r="J19" i="1" s="1"/>
  <c r="K19" i="1" l="1"/>
  <c r="F21" i="1"/>
  <c r="G22" i="1"/>
  <c r="H22" i="1" s="1"/>
  <c r="E22" i="1"/>
  <c r="G21" i="1"/>
  <c r="H21" i="1" s="1"/>
  <c r="F22" i="1" l="1"/>
  <c r="E23" i="1" s="1"/>
  <c r="J22" i="1" a="1"/>
  <c r="J22" i="1" s="1"/>
  <c r="I21" i="1"/>
  <c r="J21" i="1" a="1"/>
  <c r="J21" i="1" s="1"/>
  <c r="I20" i="1"/>
  <c r="K20" i="1" s="1"/>
  <c r="G23" i="1" l="1"/>
  <c r="F23" i="1"/>
  <c r="G24" i="1" s="1"/>
  <c r="H24" i="1" s="1"/>
  <c r="E24" i="1"/>
  <c r="H23" i="1"/>
  <c r="K21" i="1"/>
  <c r="J24" i="1" l="1" a="1"/>
  <c r="J24" i="1" s="1"/>
  <c r="I23" i="1"/>
  <c r="J23" i="1" a="1"/>
  <c r="J23" i="1" s="1"/>
  <c r="I22" i="1"/>
  <c r="K22" i="1" s="1"/>
  <c r="F24" i="1"/>
  <c r="E25" i="1" s="1"/>
  <c r="F25" i="1" l="1"/>
  <c r="G26" i="1" s="1"/>
  <c r="H26" i="1" s="1"/>
  <c r="G25" i="1"/>
  <c r="H25" i="1" s="1"/>
  <c r="K23" i="1"/>
  <c r="E26" i="1" l="1"/>
  <c r="F26" i="1"/>
  <c r="E27" i="1" s="1"/>
  <c r="I25" i="1"/>
  <c r="J26" i="1" a="1"/>
  <c r="J26" i="1" s="1"/>
  <c r="J25" i="1" a="1"/>
  <c r="J25" i="1" s="1"/>
  <c r="I24" i="1"/>
  <c r="K24" i="1" s="1"/>
  <c r="K25" i="1" l="1"/>
  <c r="G27" i="1"/>
  <c r="H27" i="1" s="1"/>
  <c r="I26" i="1" s="1"/>
  <c r="K26" i="1" s="1"/>
  <c r="F27" i="1"/>
  <c r="E28" i="1" s="1"/>
  <c r="G28" i="1"/>
  <c r="H28" i="1" s="1"/>
  <c r="J27" i="1" a="1"/>
  <c r="J27" i="1" s="1"/>
  <c r="F28" i="1" l="1"/>
  <c r="E29" i="1" s="1"/>
  <c r="J28" i="1" a="1"/>
  <c r="J28" i="1" s="1"/>
  <c r="I27" i="1"/>
  <c r="K27" i="1" s="1"/>
  <c r="G29" i="1" l="1"/>
  <c r="H29" i="1" s="1"/>
  <c r="F29" i="1"/>
  <c r="G30" i="1"/>
  <c r="H30" i="1" s="1"/>
  <c r="E30" i="1"/>
  <c r="I28" i="1"/>
  <c r="K28" i="1" s="1"/>
  <c r="J29" i="1" a="1"/>
  <c r="J29" i="1" s="1"/>
  <c r="F30" i="1" l="1"/>
  <c r="E31" i="1" s="1"/>
  <c r="G31" i="1"/>
  <c r="H31" i="1" s="1"/>
  <c r="I29" i="1"/>
  <c r="K29" i="1" s="1"/>
  <c r="J30" i="1" a="1"/>
  <c r="J30" i="1" s="1"/>
  <c r="F31" i="1" l="1"/>
  <c r="G32" i="1" s="1"/>
  <c r="H32" i="1" s="1"/>
  <c r="E32" i="1"/>
  <c r="I30" i="1"/>
  <c r="K30" i="1" s="1"/>
  <c r="J31" i="1" a="1"/>
  <c r="J31" i="1" s="1"/>
  <c r="F32" i="1" l="1"/>
  <c r="G33" i="1" s="1"/>
  <c r="H33" i="1" s="1"/>
  <c r="E33" i="1"/>
  <c r="J32" i="1" a="1"/>
  <c r="J32" i="1" s="1"/>
  <c r="I31" i="1"/>
  <c r="K31" i="1" s="1"/>
  <c r="J33" i="1" l="1" a="1"/>
  <c r="J33" i="1" s="1"/>
  <c r="I32" i="1"/>
  <c r="K32" i="1" s="1"/>
  <c r="F33" i="1"/>
  <c r="E34" i="1" s="1"/>
  <c r="F34" i="1" l="1"/>
  <c r="G35" i="1" s="1"/>
  <c r="H35" i="1" s="1"/>
  <c r="G34" i="1"/>
  <c r="H34" i="1" s="1"/>
  <c r="E35" i="1" l="1"/>
  <c r="I34" i="1"/>
  <c r="J35" i="1" a="1"/>
  <c r="J35" i="1" s="1"/>
  <c r="F35" i="1"/>
  <c r="E36" i="1" s="1"/>
  <c r="J34" i="1" a="1"/>
  <c r="J34" i="1" s="1"/>
  <c r="I33" i="1"/>
  <c r="K33" i="1" s="1"/>
  <c r="F36" i="1" l="1"/>
  <c r="G37" i="1" s="1"/>
  <c r="H37" i="1" s="1"/>
  <c r="G36" i="1"/>
  <c r="H36" i="1" s="1"/>
  <c r="K34" i="1"/>
  <c r="E37" i="1" l="1"/>
  <c r="J37" i="1" a="1"/>
  <c r="J37" i="1" s="1"/>
  <c r="I36" i="1"/>
  <c r="J36" i="1" a="1"/>
  <c r="J36" i="1" s="1"/>
  <c r="I35" i="1"/>
  <c r="K35" i="1" s="1"/>
  <c r="F37" i="1"/>
  <c r="G38" i="1" s="1"/>
  <c r="H38" i="1" s="1"/>
  <c r="E38" i="1" l="1"/>
  <c r="J38" i="1" a="1"/>
  <c r="J38" i="1" s="1"/>
  <c r="I37" i="1"/>
  <c r="K37" i="1" s="1"/>
  <c r="F38" i="1"/>
  <c r="E39" i="1" s="1"/>
  <c r="K36" i="1"/>
  <c r="F39" i="1" l="1"/>
  <c r="G40" i="1" s="1"/>
  <c r="H40" i="1" s="1"/>
  <c r="G39" i="1"/>
  <c r="H39" i="1" s="1"/>
  <c r="E40" i="1" l="1"/>
  <c r="I39" i="1"/>
  <c r="J40" i="1" a="1"/>
  <c r="J40" i="1" s="1"/>
  <c r="F40" i="1"/>
  <c r="E41" i="1" s="1"/>
  <c r="J39" i="1" a="1"/>
  <c r="J39" i="1" s="1"/>
  <c r="I38" i="1"/>
  <c r="K38" i="1" s="1"/>
  <c r="F41" i="1" l="1"/>
  <c r="G42" i="1" s="1"/>
  <c r="H42" i="1" s="1"/>
  <c r="G41" i="1"/>
  <c r="H41" i="1" s="1"/>
  <c r="K39" i="1"/>
  <c r="J42" i="1" l="1" a="1"/>
  <c r="J42" i="1" s="1"/>
  <c r="I41" i="1"/>
  <c r="I40" i="1"/>
  <c r="K40" i="1" s="1"/>
  <c r="J41" i="1" a="1"/>
  <c r="J41" i="1" s="1"/>
  <c r="E42" i="1"/>
  <c r="F42" i="1" l="1"/>
  <c r="G43" i="1" s="1"/>
  <c r="H43" i="1" s="1"/>
  <c r="E43" i="1"/>
  <c r="K41" i="1"/>
  <c r="I42" i="1" l="1"/>
  <c r="K42" i="1" s="1"/>
  <c r="J43" i="1" a="1"/>
  <c r="J43" i="1" s="1"/>
  <c r="F43" i="1"/>
  <c r="E44" i="1" s="1"/>
  <c r="F44" i="1" l="1"/>
  <c r="G45" i="1" s="1"/>
  <c r="H45" i="1" s="1"/>
  <c r="G44" i="1"/>
  <c r="H44" i="1" s="1"/>
  <c r="J45" i="1" l="1" a="1"/>
  <c r="J45" i="1" s="1"/>
  <c r="I44" i="1"/>
  <c r="J44" i="1" a="1"/>
  <c r="J44" i="1" s="1"/>
  <c r="I43" i="1"/>
  <c r="K43" i="1" s="1"/>
  <c r="E45" i="1"/>
  <c r="K44" i="1" l="1"/>
  <c r="F45" i="1"/>
  <c r="G46" i="1" s="1"/>
  <c r="H46" i="1" s="1"/>
  <c r="E46" i="1"/>
  <c r="F46" i="1" l="1"/>
  <c r="G47" i="1" s="1"/>
  <c r="H47" i="1" s="1"/>
  <c r="I45" i="1"/>
  <c r="K45" i="1" s="1"/>
  <c r="J46" i="1" a="1"/>
  <c r="J46" i="1" s="1"/>
  <c r="J47" i="1" l="1" a="1"/>
  <c r="J47" i="1" s="1"/>
  <c r="I46" i="1"/>
  <c r="K46" i="1" s="1"/>
  <c r="E47" i="1"/>
  <c r="F47" i="1" l="1"/>
  <c r="G48" i="1" s="1"/>
  <c r="H48" i="1" s="1"/>
  <c r="I47" i="1" l="1"/>
  <c r="K47" i="1" s="1"/>
  <c r="J48" i="1" a="1"/>
  <c r="J48" i="1" s="1"/>
  <c r="E48" i="1"/>
  <c r="F48" i="1" l="1"/>
  <c r="G49" i="1" s="1"/>
  <c r="H49" i="1" s="1"/>
  <c r="I48" i="1" l="1"/>
  <c r="K48" i="1" s="1"/>
  <c r="J49" i="1" a="1"/>
  <c r="J49" i="1" s="1"/>
  <c r="E49" i="1"/>
  <c r="F49" i="1" l="1"/>
  <c r="G50" i="1" s="1"/>
  <c r="H50" i="1" s="1"/>
  <c r="I49" i="1" l="1"/>
  <c r="K49" i="1" s="1"/>
  <c r="J50" i="1" a="1"/>
  <c r="J50" i="1" s="1"/>
  <c r="E50" i="1"/>
  <c r="F50" i="1" l="1"/>
  <c r="I50" i="1" l="1"/>
  <c r="K50" i="1" s="1"/>
  <c r="P9" i="1" l="1" a="1"/>
  <c r="P9" i="1" s="1"/>
  <c r="P10" i="1"/>
  <c r="P11" i="1" l="1"/>
</calcChain>
</file>

<file path=xl/comments1.xml><?xml version="1.0" encoding="utf-8"?>
<comments xmlns="http://schemas.openxmlformats.org/spreadsheetml/2006/main">
  <authors>
    <author>Author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Initial value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Initial value</t>
        </r>
      </text>
    </comment>
    <comment ref="P5" authorId="0" shapeId="0">
      <text>
        <r>
          <rPr>
            <sz val="8"/>
            <color indexed="81"/>
            <rFont val="Tahoma"/>
            <family val="2"/>
          </rPr>
          <t>Variable cell</t>
        </r>
      </text>
    </comment>
    <comment ref="P6" authorId="0" shapeId="0">
      <text>
        <r>
          <rPr>
            <sz val="8"/>
            <color indexed="81"/>
            <rFont val="Tahoma"/>
            <family val="2"/>
          </rPr>
          <t>Variable cell</t>
        </r>
      </text>
    </comment>
    <comment ref="P8" authorId="0" shapeId="0">
      <text>
        <r>
          <rPr>
            <sz val="8"/>
            <color indexed="81"/>
            <rFont val="Tahoma"/>
            <family val="2"/>
          </rPr>
          <t>Set cell</t>
        </r>
      </text>
    </comment>
  </commentList>
</comments>
</file>

<file path=xl/sharedStrings.xml><?xml version="1.0" encoding="utf-8"?>
<sst xmlns="http://schemas.openxmlformats.org/spreadsheetml/2006/main" count="21" uniqueCount="18">
  <si>
    <t>Actual</t>
  </si>
  <si>
    <t>Base</t>
  </si>
  <si>
    <t>Predicted</t>
  </si>
  <si>
    <t>Year</t>
  </si>
  <si>
    <t>Qtr</t>
  </si>
  <si>
    <t>Time Period</t>
  </si>
  <si>
    <t>RAINFALL</t>
  </si>
  <si>
    <t>Level</t>
  </si>
  <si>
    <t>Trend</t>
  </si>
  <si>
    <t>Sales</t>
  </si>
  <si>
    <t>Error</t>
  </si>
  <si>
    <t>RSFE</t>
  </si>
  <si>
    <t>MAD</t>
  </si>
  <si>
    <t>TS</t>
  </si>
  <si>
    <t>--</t>
  </si>
  <si>
    <t>alpha</t>
  </si>
  <si>
    <t>beta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</si>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</sst>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General_)"/>
    <numFmt numFmtId="165" formatCode="0.000_)"/>
    <numFmt numFmtId="166" formatCode="0.0"/>
    <numFmt numFmtId="167" formatCode="&quot;$&quot;#,##0.0_);\(&quot;$&quot;#,##0.00\)"/>
    <numFmt numFmtId="168" formatCode="#,##0.0"/>
    <numFmt numFmtId="169" formatCode="0.000"/>
    <numFmt numFmtId="170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55"/>
      <name val="Arial"/>
      <family val="2"/>
    </font>
    <font>
      <b/>
      <sz val="10"/>
      <color indexed="17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164" fontId="1" fillId="0" borderId="0"/>
    <xf numFmtId="0" fontId="1" fillId="0" borderId="0"/>
    <xf numFmtId="170" fontId="1" fillId="0" borderId="0" applyFont="0" applyFill="0" applyBorder="0" applyAlignment="0" applyProtection="0"/>
  </cellStyleXfs>
  <cellXfs count="21">
    <xf numFmtId="0" fontId="0" fillId="0" borderId="0" xfId="0"/>
    <xf numFmtId="164" fontId="2" fillId="0" borderId="0" xfId="1" applyFont="1" applyBorder="1" applyAlignment="1">
      <alignment horizontal="center"/>
    </xf>
    <xf numFmtId="164" fontId="2" fillId="0" borderId="0" xfId="1" applyFont="1" applyBorder="1" applyAlignment="1" applyProtection="1">
      <alignment horizontal="center"/>
    </xf>
    <xf numFmtId="164" fontId="1" fillId="0" borderId="0" xfId="1" applyFont="1"/>
    <xf numFmtId="0" fontId="2" fillId="0" borderId="1" xfId="2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164" fontId="2" fillId="0" borderId="1" xfId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1" fillId="0" borderId="0" xfId="2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167" fontId="1" fillId="0" borderId="0" xfId="1" quotePrefix="1" applyNumberFormat="1" applyFont="1" applyAlignment="1" applyProtection="1">
      <alignment horizontal="center"/>
    </xf>
    <xf numFmtId="166" fontId="1" fillId="0" borderId="0" xfId="1" applyNumberFormat="1" applyFont="1" applyAlignment="1">
      <alignment horizontal="center"/>
    </xf>
    <xf numFmtId="168" fontId="1" fillId="0" borderId="0" xfId="1" applyNumberFormat="1" applyFont="1" applyAlignment="1" applyProtection="1">
      <alignment horizontal="right"/>
    </xf>
    <xf numFmtId="168" fontId="0" fillId="0" borderId="0" xfId="0" applyNumberFormat="1"/>
    <xf numFmtId="164" fontId="2" fillId="0" borderId="0" xfId="1" applyFont="1" applyAlignment="1">
      <alignment horizontal="center"/>
    </xf>
    <xf numFmtId="169" fontId="4" fillId="2" borderId="2" xfId="1" applyNumberFormat="1" applyFont="1" applyFill="1" applyBorder="1" applyAlignment="1">
      <alignment horizontal="center"/>
    </xf>
    <xf numFmtId="0" fontId="1" fillId="0" borderId="0" xfId="2" applyBorder="1" applyAlignment="1">
      <alignment horizontal="center"/>
    </xf>
    <xf numFmtId="164" fontId="2" fillId="0" borderId="0" xfId="1" applyFont="1"/>
    <xf numFmtId="166" fontId="5" fillId="2" borderId="3" xfId="3" applyNumberFormat="1" applyFont="1" applyFill="1" applyBorder="1" applyAlignment="1" applyProtection="1">
      <alignment horizontal="center"/>
    </xf>
    <xf numFmtId="167" fontId="1" fillId="0" borderId="0" xfId="1" applyNumberFormat="1" applyFont="1" applyAlignment="1" applyProtection="1">
      <alignment horizontal="right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261560623522686E-2"/>
          <c:y val="3.9475625546806649E-2"/>
          <c:w val="0.77772699231389009"/>
          <c:h val="0.92104874890638666"/>
        </c:manualLayout>
      </c:layout>
      <c:lineChart>
        <c:grouping val="standard"/>
        <c:varyColors val="0"/>
        <c:ser>
          <c:idx val="0"/>
          <c:order val="0"/>
          <c:tx>
            <c:strRef>
              <c:f>'[1]6.double exp smoothing'!$D$1:$D$3</c:f>
              <c:strCache>
                <c:ptCount val="1"/>
                <c:pt idx="0">
                  <c:v>Actual RAINFALL 4.6</c:v>
                </c:pt>
              </c:strCache>
            </c:strRef>
          </c:tx>
          <c:marker>
            <c:symbol val="none"/>
          </c:marker>
          <c:val>
            <c:numRef>
              <c:f>'[1]6.double exp smoothing'!$D$4:$D$54</c:f>
              <c:numCache>
                <c:formatCode>General</c:formatCode>
                <c:ptCount val="51"/>
                <c:pt idx="0">
                  <c:v>124.3</c:v>
                </c:pt>
                <c:pt idx="1">
                  <c:v>798.1</c:v>
                </c:pt>
                <c:pt idx="2">
                  <c:v>66.400000000000006</c:v>
                </c:pt>
                <c:pt idx="3">
                  <c:v>18.3</c:v>
                </c:pt>
                <c:pt idx="4">
                  <c:v>127.4</c:v>
                </c:pt>
                <c:pt idx="5">
                  <c:v>818.8</c:v>
                </c:pt>
                <c:pt idx="6">
                  <c:v>136.19999999999999</c:v>
                </c:pt>
                <c:pt idx="7">
                  <c:v>37.299999999999997</c:v>
                </c:pt>
                <c:pt idx="8">
                  <c:v>122.1</c:v>
                </c:pt>
                <c:pt idx="9">
                  <c:v>700.5</c:v>
                </c:pt>
                <c:pt idx="10">
                  <c:v>76.099999999999994</c:v>
                </c:pt>
                <c:pt idx="11">
                  <c:v>49.6</c:v>
                </c:pt>
                <c:pt idx="12">
                  <c:v>113.5</c:v>
                </c:pt>
                <c:pt idx="13">
                  <c:v>902.9</c:v>
                </c:pt>
                <c:pt idx="14">
                  <c:v>121.3</c:v>
                </c:pt>
                <c:pt idx="15">
                  <c:v>35.1</c:v>
                </c:pt>
                <c:pt idx="16">
                  <c:v>148.6</c:v>
                </c:pt>
                <c:pt idx="17">
                  <c:v>807.1</c:v>
                </c:pt>
                <c:pt idx="18">
                  <c:v>115.7</c:v>
                </c:pt>
                <c:pt idx="19">
                  <c:v>69.900000000000006</c:v>
                </c:pt>
                <c:pt idx="20">
                  <c:v>126.3</c:v>
                </c:pt>
                <c:pt idx="21">
                  <c:v>874.3</c:v>
                </c:pt>
                <c:pt idx="22">
                  <c:v>137.69999999999999</c:v>
                </c:pt>
                <c:pt idx="23">
                  <c:v>29.6</c:v>
                </c:pt>
                <c:pt idx="24">
                  <c:v>143.19999999999999</c:v>
                </c:pt>
                <c:pt idx="25">
                  <c:v>889.3</c:v>
                </c:pt>
                <c:pt idx="26">
                  <c:v>99.5</c:v>
                </c:pt>
                <c:pt idx="27">
                  <c:v>29.6</c:v>
                </c:pt>
                <c:pt idx="28">
                  <c:v>143.19999999999999</c:v>
                </c:pt>
                <c:pt idx="29">
                  <c:v>889.3</c:v>
                </c:pt>
                <c:pt idx="30">
                  <c:v>99.5</c:v>
                </c:pt>
                <c:pt idx="31">
                  <c:v>38.299999999999997</c:v>
                </c:pt>
                <c:pt idx="32">
                  <c:v>112.6</c:v>
                </c:pt>
                <c:pt idx="33">
                  <c:v>943</c:v>
                </c:pt>
                <c:pt idx="34">
                  <c:v>85.4</c:v>
                </c:pt>
                <c:pt idx="35">
                  <c:v>37.700000000000003</c:v>
                </c:pt>
                <c:pt idx="36">
                  <c:v>114.5</c:v>
                </c:pt>
                <c:pt idx="37">
                  <c:v>877.8</c:v>
                </c:pt>
                <c:pt idx="38">
                  <c:v>88.1</c:v>
                </c:pt>
                <c:pt idx="39">
                  <c:v>24</c:v>
                </c:pt>
                <c:pt idx="40">
                  <c:v>95.3</c:v>
                </c:pt>
                <c:pt idx="41">
                  <c:v>698.3</c:v>
                </c:pt>
                <c:pt idx="42">
                  <c:v>136.1</c:v>
                </c:pt>
                <c:pt idx="43">
                  <c:v>24.5</c:v>
                </c:pt>
                <c:pt idx="44">
                  <c:v>126.8</c:v>
                </c:pt>
                <c:pt idx="45">
                  <c:v>911.1</c:v>
                </c:pt>
                <c:pt idx="46">
                  <c:v>153.19999999999999</c:v>
                </c:pt>
                <c:pt idx="47">
                  <c:v>32.6</c:v>
                </c:pt>
                <c:pt idx="48">
                  <c:v>116.6</c:v>
                </c:pt>
                <c:pt idx="49">
                  <c:v>901.3</c:v>
                </c:pt>
                <c:pt idx="50">
                  <c:v>65.8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'[1]6.double exp smoothing'!$G$1:$G$3</c:f>
              <c:strCache>
                <c:ptCount val="1"/>
                <c:pt idx="0">
                  <c:v>Predicted Sales --</c:v>
                </c:pt>
              </c:strCache>
            </c:strRef>
          </c:tx>
          <c:marker>
            <c:symbol val="none"/>
          </c:marker>
          <c:val>
            <c:numRef>
              <c:f>'[1]6.double exp smoothing'!$G$4:$G$54</c:f>
              <c:numCache>
                <c:formatCode>General</c:formatCode>
                <c:ptCount val="51"/>
                <c:pt idx="0">
                  <c:v>4.5999999999999996</c:v>
                </c:pt>
                <c:pt idx="1">
                  <c:v>94.375</c:v>
                </c:pt>
                <c:pt idx="2">
                  <c:v>652.09375</c:v>
                </c:pt>
                <c:pt idx="3">
                  <c:v>418.6796875</c:v>
                </c:pt>
                <c:pt idx="4">
                  <c:v>177.82773437500001</c:v>
                </c:pt>
                <c:pt idx="5">
                  <c:v>99.344824218750006</c:v>
                </c:pt>
                <c:pt idx="6">
                  <c:v>585.66716308593743</c:v>
                </c:pt>
                <c:pt idx="7">
                  <c:v>375.16154174804677</c:v>
                </c:pt>
                <c:pt idx="8">
                  <c:v>135.99334564208979</c:v>
                </c:pt>
                <c:pt idx="9">
                  <c:v>55.335911178588844</c:v>
                </c:pt>
                <c:pt idx="10">
                  <c:v>465.49821615219116</c:v>
                </c:pt>
                <c:pt idx="11">
                  <c:v>261.02981460094452</c:v>
                </c:pt>
                <c:pt idx="12">
                  <c:v>92.688160175085088</c:v>
                </c:pt>
                <c:pt idx="13">
                  <c:v>45.670292918384099</c:v>
                </c:pt>
                <c:pt idx="14">
                  <c:v>631.16878606043758</c:v>
                </c:pt>
                <c:pt idx="15">
                  <c:v>405.65083611635487</c:v>
                </c:pt>
                <c:pt idx="16">
                  <c:v>157.15415211522486</c:v>
                </c:pt>
                <c:pt idx="17">
                  <c:v>87.517272085853648</c:v>
                </c:pt>
                <c:pt idx="18">
                  <c:v>561.84451404970457</c:v>
                </c:pt>
                <c:pt idx="19">
                  <c:v>341.77200651920396</c:v>
                </c:pt>
                <c:pt idx="20">
                  <c:v>140.86775112415262</c:v>
                </c:pt>
                <c:pt idx="21">
                  <c:v>64.973685645588816</c:v>
                </c:pt>
                <c:pt idx="22">
                  <c:v>603.35823149490966</c:v>
                </c:pt>
                <c:pt idx="23">
                  <c:v>387.83594654584272</c:v>
                </c:pt>
                <c:pt idx="24">
                  <c:v>136.46581743484856</c:v>
                </c:pt>
                <c:pt idx="25">
                  <c:v>69.264298520639343</c:v>
                </c:pt>
                <c:pt idx="26">
                  <c:v>613.72246443337485</c:v>
                </c:pt>
                <c:pt idx="27">
                  <c:v>362.4959312813989</c:v>
                </c:pt>
                <c:pt idx="28">
                  <c:v>118.70868188506122</c:v>
                </c:pt>
                <c:pt idx="29">
                  <c:v>59.737886715627084</c:v>
                </c:pt>
                <c:pt idx="30">
                  <c:v>610.69301745200323</c:v>
                </c:pt>
                <c:pt idx="31">
                  <c:v>363.47232845719054</c:v>
                </c:pt>
                <c:pt idx="32">
                  <c:v>127.96890184548656</c:v>
                </c:pt>
                <c:pt idx="33">
                  <c:v>43.524963078262914</c:v>
                </c:pt>
                <c:pt idx="34">
                  <c:v>641.37175292508539</c:v>
                </c:pt>
                <c:pt idx="35">
                  <c:v>372.50220961722528</c:v>
                </c:pt>
                <c:pt idx="36">
                  <c:v>130.51688555898889</c:v>
                </c:pt>
                <c:pt idx="37">
                  <c:v>43.920002140123486</c:v>
                </c:pt>
                <c:pt idx="38">
                  <c:v>590.74155989565998</c:v>
                </c:pt>
                <c:pt idx="39">
                  <c:v>343.64194879951322</c:v>
                </c:pt>
                <c:pt idx="40">
                  <c:v>108.13165605156152</c:v>
                </c:pt>
                <c:pt idx="41">
                  <c:v>22.81859566469528</c:v>
                </c:pt>
                <c:pt idx="42">
                  <c:v>450.53241655508833</c:v>
                </c:pt>
                <c:pt idx="43">
                  <c:v>304.68122286151277</c:v>
                </c:pt>
                <c:pt idx="44">
                  <c:v>105.91032029934681</c:v>
                </c:pt>
                <c:pt idx="45">
                  <c:v>62.897288943427114</c:v>
                </c:pt>
                <c:pt idx="46">
                  <c:v>645.59145102961054</c:v>
                </c:pt>
                <c:pt idx="47">
                  <c:v>434.89066931529953</c:v>
                </c:pt>
                <c:pt idx="48">
                  <c:v>168.6676111293192</c:v>
                </c:pt>
                <c:pt idx="49">
                  <c:v>64.539179253999237</c:v>
                </c:pt>
                <c:pt idx="50">
                  <c:v>614.0151685028394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380640"/>
        <c:axId val="266383776"/>
      </c:lineChart>
      <c:catAx>
        <c:axId val="266380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66383776"/>
        <c:crosses val="autoZero"/>
        <c:auto val="1"/>
        <c:lblAlgn val="ctr"/>
        <c:lblOffset val="100"/>
        <c:noMultiLvlLbl val="0"/>
      </c:catAx>
      <c:valAx>
        <c:axId val="26638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6380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440261071585477"/>
          <c:y val="0.43570505686789152"/>
          <c:w val="0.13587685589475085"/>
          <c:h val="0.2459229396325459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39460</xdr:colOff>
      <xdr:row>12</xdr:row>
      <xdr:rowOff>36738</xdr:rowOff>
    </xdr:from>
    <xdr:to>
      <xdr:col>24</xdr:col>
      <xdr:colOff>175532</xdr:colOff>
      <xdr:row>30</xdr:row>
      <xdr:rowOff>179613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%20Series%20Forecasting%20-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Time Series"/>
      <sheetName val="2.Moving Average"/>
      <sheetName val="3.Weighted Moving Avg."/>
      <sheetName val="4.Exp. Smoothing"/>
      <sheetName val="5.Additive Seasonal "/>
      <sheetName val="6.double exp smoothing"/>
      <sheetName val="7. Multiplicative Seasonal"/>
      <sheetName val="8. Additive Seasonal"/>
      <sheetName val="8. Multiplicative Seasonal"/>
      <sheetName val="9. Seasonal Regression"/>
    </sheetNames>
    <sheetDataSet>
      <sheetData sheetId="0" refreshError="1"/>
      <sheetData sheetId="1">
        <row r="2">
          <cell r="B2" t="str">
            <v>Rainfall</v>
          </cell>
        </row>
      </sheetData>
      <sheetData sheetId="2" refreshError="1"/>
      <sheetData sheetId="3">
        <row r="2">
          <cell r="C2" t="str">
            <v>Exp. Smoothing</v>
          </cell>
        </row>
      </sheetData>
      <sheetData sheetId="4">
        <row r="3">
          <cell r="D3" t="str">
            <v>RAINFALL</v>
          </cell>
        </row>
      </sheetData>
      <sheetData sheetId="5">
        <row r="1">
          <cell r="D1" t="str">
            <v>Actual</v>
          </cell>
          <cell r="G1" t="str">
            <v>Predicted</v>
          </cell>
        </row>
        <row r="2">
          <cell r="D2" t="str">
            <v>RAINFALL</v>
          </cell>
          <cell r="G2" t="str">
            <v>Sales</v>
          </cell>
        </row>
        <row r="3">
          <cell r="D3">
            <v>4.5999999999999996</v>
          </cell>
          <cell r="G3" t="str">
            <v>--</v>
          </cell>
        </row>
        <row r="4">
          <cell r="D4">
            <v>124.3</v>
          </cell>
          <cell r="G4">
            <v>4.5999999999999996</v>
          </cell>
        </row>
        <row r="5">
          <cell r="D5">
            <v>798.1</v>
          </cell>
          <cell r="G5">
            <v>94.375</v>
          </cell>
        </row>
        <row r="6">
          <cell r="D6">
            <v>66.400000000000006</v>
          </cell>
          <cell r="G6">
            <v>652.09375</v>
          </cell>
        </row>
        <row r="7">
          <cell r="D7">
            <v>18.3</v>
          </cell>
          <cell r="G7">
            <v>418.6796875</v>
          </cell>
        </row>
        <row r="8">
          <cell r="D8">
            <v>127.4</v>
          </cell>
          <cell r="G8">
            <v>177.82773437500001</v>
          </cell>
        </row>
        <row r="9">
          <cell r="D9">
            <v>818.8</v>
          </cell>
          <cell r="G9">
            <v>99.344824218750006</v>
          </cell>
        </row>
        <row r="10">
          <cell r="D10">
            <v>136.19999999999999</v>
          </cell>
          <cell r="G10">
            <v>585.66716308593743</v>
          </cell>
        </row>
        <row r="11">
          <cell r="D11">
            <v>37.299999999999997</v>
          </cell>
          <cell r="G11">
            <v>375.16154174804677</v>
          </cell>
        </row>
        <row r="12">
          <cell r="D12">
            <v>122.1</v>
          </cell>
          <cell r="G12">
            <v>135.99334564208979</v>
          </cell>
        </row>
        <row r="13">
          <cell r="D13">
            <v>700.5</v>
          </cell>
          <cell r="G13">
            <v>55.335911178588844</v>
          </cell>
        </row>
        <row r="14">
          <cell r="D14">
            <v>76.099999999999994</v>
          </cell>
          <cell r="G14">
            <v>465.49821615219116</v>
          </cell>
        </row>
        <row r="15">
          <cell r="D15">
            <v>49.6</v>
          </cell>
          <cell r="G15">
            <v>261.02981460094452</v>
          </cell>
        </row>
        <row r="16">
          <cell r="D16">
            <v>113.5</v>
          </cell>
          <cell r="G16">
            <v>92.688160175085088</v>
          </cell>
        </row>
        <row r="17">
          <cell r="D17">
            <v>902.9</v>
          </cell>
          <cell r="G17">
            <v>45.670292918384099</v>
          </cell>
        </row>
        <row r="18">
          <cell r="D18">
            <v>121.3</v>
          </cell>
          <cell r="G18">
            <v>631.16878606043758</v>
          </cell>
        </row>
        <row r="19">
          <cell r="D19">
            <v>35.1</v>
          </cell>
          <cell r="G19">
            <v>405.65083611635487</v>
          </cell>
        </row>
        <row r="20">
          <cell r="D20">
            <v>148.6</v>
          </cell>
          <cell r="G20">
            <v>157.15415211522486</v>
          </cell>
        </row>
        <row r="21">
          <cell r="D21">
            <v>807.1</v>
          </cell>
          <cell r="G21">
            <v>87.517272085853648</v>
          </cell>
        </row>
        <row r="22">
          <cell r="D22">
            <v>115.7</v>
          </cell>
          <cell r="G22">
            <v>561.84451404970457</v>
          </cell>
        </row>
        <row r="23">
          <cell r="D23">
            <v>69.900000000000006</v>
          </cell>
          <cell r="G23">
            <v>341.77200651920396</v>
          </cell>
        </row>
        <row r="24">
          <cell r="D24">
            <v>126.3</v>
          </cell>
          <cell r="G24">
            <v>140.86775112415262</v>
          </cell>
        </row>
        <row r="25">
          <cell r="D25">
            <v>874.3</v>
          </cell>
          <cell r="G25">
            <v>64.973685645588816</v>
          </cell>
        </row>
        <row r="26">
          <cell r="D26">
            <v>137.69999999999999</v>
          </cell>
          <cell r="G26">
            <v>603.35823149490966</v>
          </cell>
        </row>
        <row r="27">
          <cell r="D27">
            <v>29.6</v>
          </cell>
          <cell r="G27">
            <v>387.83594654584272</v>
          </cell>
        </row>
        <row r="28">
          <cell r="D28">
            <v>143.19999999999999</v>
          </cell>
          <cell r="G28">
            <v>136.46581743484856</v>
          </cell>
        </row>
        <row r="29">
          <cell r="D29">
            <v>889.3</v>
          </cell>
          <cell r="G29">
            <v>69.264298520639343</v>
          </cell>
        </row>
        <row r="30">
          <cell r="D30">
            <v>99.5</v>
          </cell>
          <cell r="G30">
            <v>613.72246443337485</v>
          </cell>
        </row>
        <row r="31">
          <cell r="D31">
            <v>29.6</v>
          </cell>
          <cell r="G31">
            <v>362.4959312813989</v>
          </cell>
        </row>
        <row r="32">
          <cell r="D32">
            <v>143.19999999999999</v>
          </cell>
          <cell r="G32">
            <v>118.70868188506122</v>
          </cell>
        </row>
        <row r="33">
          <cell r="D33">
            <v>889.3</v>
          </cell>
          <cell r="G33">
            <v>59.737886715627084</v>
          </cell>
        </row>
        <row r="34">
          <cell r="D34">
            <v>99.5</v>
          </cell>
          <cell r="G34">
            <v>610.69301745200323</v>
          </cell>
        </row>
        <row r="35">
          <cell r="D35">
            <v>38.299999999999997</v>
          </cell>
          <cell r="G35">
            <v>363.47232845719054</v>
          </cell>
        </row>
        <row r="36">
          <cell r="D36">
            <v>112.6</v>
          </cell>
          <cell r="G36">
            <v>127.96890184548656</v>
          </cell>
        </row>
        <row r="37">
          <cell r="D37">
            <v>943</v>
          </cell>
          <cell r="G37">
            <v>43.524963078262914</v>
          </cell>
        </row>
        <row r="38">
          <cell r="D38">
            <v>85.4</v>
          </cell>
          <cell r="G38">
            <v>641.37175292508539</v>
          </cell>
        </row>
        <row r="39">
          <cell r="D39">
            <v>37.700000000000003</v>
          </cell>
          <cell r="G39">
            <v>372.50220961722528</v>
          </cell>
        </row>
        <row r="40">
          <cell r="D40">
            <v>114.5</v>
          </cell>
          <cell r="G40">
            <v>130.51688555898889</v>
          </cell>
        </row>
        <row r="41">
          <cell r="D41">
            <v>877.8</v>
          </cell>
          <cell r="G41">
            <v>43.920002140123486</v>
          </cell>
        </row>
        <row r="42">
          <cell r="D42">
            <v>88.1</v>
          </cell>
          <cell r="G42">
            <v>590.74155989565998</v>
          </cell>
        </row>
        <row r="43">
          <cell r="D43">
            <v>24</v>
          </cell>
          <cell r="G43">
            <v>343.64194879951322</v>
          </cell>
        </row>
        <row r="44">
          <cell r="D44">
            <v>95.3</v>
          </cell>
          <cell r="G44">
            <v>108.13165605156152</v>
          </cell>
        </row>
        <row r="45">
          <cell r="D45">
            <v>698.3</v>
          </cell>
          <cell r="G45">
            <v>22.81859566469528</v>
          </cell>
        </row>
        <row r="46">
          <cell r="D46">
            <v>136.1</v>
          </cell>
          <cell r="G46">
            <v>450.53241655508833</v>
          </cell>
        </row>
        <row r="47">
          <cell r="D47">
            <v>24.5</v>
          </cell>
          <cell r="G47">
            <v>304.68122286151277</v>
          </cell>
        </row>
        <row r="48">
          <cell r="D48">
            <v>126.8</v>
          </cell>
          <cell r="G48">
            <v>105.91032029934681</v>
          </cell>
        </row>
        <row r="49">
          <cell r="D49">
            <v>911.1</v>
          </cell>
          <cell r="G49">
            <v>62.897288943427114</v>
          </cell>
        </row>
        <row r="50">
          <cell r="D50">
            <v>153.19999999999999</v>
          </cell>
          <cell r="G50">
            <v>645.59145102961054</v>
          </cell>
        </row>
        <row r="51">
          <cell r="D51">
            <v>32.6</v>
          </cell>
          <cell r="G51">
            <v>434.89066931529953</v>
          </cell>
        </row>
        <row r="52">
          <cell r="D52">
            <v>116.6</v>
          </cell>
          <cell r="G52">
            <v>168.6676111293192</v>
          </cell>
        </row>
        <row r="53">
          <cell r="D53">
            <v>901.3</v>
          </cell>
          <cell r="G53">
            <v>64.539179253999237</v>
          </cell>
        </row>
        <row r="54">
          <cell r="D54">
            <v>65.8</v>
          </cell>
          <cell r="G54">
            <v>614.0151685028394</v>
          </cell>
        </row>
      </sheetData>
      <sheetData sheetId="6">
        <row r="3">
          <cell r="D3" t="str">
            <v>RAINFALL</v>
          </cell>
        </row>
      </sheetData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0"/>
  <sheetViews>
    <sheetView tabSelected="1" zoomScale="70" zoomScaleNormal="70" workbookViewId="0">
      <selection activeCell="J5" sqref="J5"/>
    </sheetView>
  </sheetViews>
  <sheetFormatPr defaultRowHeight="15" x14ac:dyDescent="0.25"/>
  <cols>
    <col min="3" max="3" width="12.42578125" customWidth="1"/>
    <col min="8" max="8" width="10.42578125" customWidth="1"/>
    <col min="10" max="10" width="11.140625" customWidth="1"/>
    <col min="16" max="16" width="12.42578125" customWidth="1"/>
  </cols>
  <sheetData>
    <row r="1" spans="1:16" x14ac:dyDescent="0.25">
      <c r="A1" s="1"/>
      <c r="B1" s="1"/>
      <c r="C1" s="2"/>
      <c r="D1" s="2" t="s">
        <v>0</v>
      </c>
      <c r="E1" s="1" t="s">
        <v>1</v>
      </c>
      <c r="F1" s="1"/>
      <c r="G1" s="1" t="s">
        <v>2</v>
      </c>
      <c r="H1" s="1"/>
      <c r="I1" s="3"/>
      <c r="J1" s="3"/>
      <c r="K1" s="3"/>
      <c r="L1" s="3"/>
      <c r="M1" s="3"/>
      <c r="N1" s="3"/>
      <c r="O1" s="3"/>
    </row>
    <row r="2" spans="1:16" ht="15.75" thickBot="1" x14ac:dyDescent="0.3">
      <c r="A2" s="4" t="s">
        <v>3</v>
      </c>
      <c r="B2" s="4" t="s">
        <v>4</v>
      </c>
      <c r="C2" s="5" t="s">
        <v>5</v>
      </c>
      <c r="D2" s="6" t="s">
        <v>6</v>
      </c>
      <c r="E2" s="7" t="s">
        <v>7</v>
      </c>
      <c r="F2" s="8" t="s">
        <v>8</v>
      </c>
      <c r="G2" s="7" t="s">
        <v>9</v>
      </c>
      <c r="H2" s="8" t="s">
        <v>10</v>
      </c>
      <c r="I2" s="3" t="s">
        <v>11</v>
      </c>
      <c r="J2" s="3" t="s">
        <v>12</v>
      </c>
      <c r="K2" s="3" t="s">
        <v>13</v>
      </c>
      <c r="L2" s="3"/>
      <c r="M2" s="3"/>
      <c r="N2" s="3"/>
      <c r="O2" s="3"/>
    </row>
    <row r="3" spans="1:16" x14ac:dyDescent="0.25">
      <c r="A3" s="9">
        <v>2000</v>
      </c>
      <c r="B3" s="9">
        <v>1</v>
      </c>
      <c r="C3">
        <v>1</v>
      </c>
      <c r="D3">
        <v>46.6</v>
      </c>
      <c r="E3" s="10">
        <f>D3</f>
        <v>46.6</v>
      </c>
      <c r="F3" s="10">
        <v>0</v>
      </c>
      <c r="G3" s="11" t="s">
        <v>14</v>
      </c>
      <c r="H3" s="11"/>
      <c r="K3" s="3"/>
      <c r="L3" s="3"/>
      <c r="M3" s="3"/>
      <c r="N3" s="3"/>
      <c r="O3" s="3"/>
    </row>
    <row r="4" spans="1:16" x14ac:dyDescent="0.25">
      <c r="A4" s="9"/>
      <c r="B4" s="9">
        <v>2</v>
      </c>
      <c r="C4">
        <v>2</v>
      </c>
      <c r="D4">
        <v>124.3</v>
      </c>
      <c r="E4" s="12">
        <f t="shared" ref="E4:E50" si="0">$P$5*D4+(1-$P$5)*(E3+F3)</f>
        <v>85.45</v>
      </c>
      <c r="F4" s="12">
        <f t="shared" ref="F4:F50" si="1">$P$6*(E4-E3)+(1-$P$6)*F3</f>
        <v>19.425000000000001</v>
      </c>
      <c r="G4" s="13">
        <f>SUM(E3:F3)</f>
        <v>46.6</v>
      </c>
      <c r="H4" s="13">
        <f>G4-D4</f>
        <v>-77.699999999999989</v>
      </c>
      <c r="I4" s="14">
        <f>H4</f>
        <v>-77.699999999999989</v>
      </c>
      <c r="J4" s="14">
        <f>I4</f>
        <v>-77.699999999999989</v>
      </c>
      <c r="K4" s="3">
        <f>I4/J4</f>
        <v>1</v>
      </c>
      <c r="L4" s="3"/>
      <c r="M4" s="3"/>
      <c r="N4" s="3"/>
      <c r="O4" s="3"/>
    </row>
    <row r="5" spans="1:16" x14ac:dyDescent="0.25">
      <c r="A5" s="9"/>
      <c r="B5" s="9">
        <v>3</v>
      </c>
      <c r="C5">
        <v>3</v>
      </c>
      <c r="D5">
        <v>798.1</v>
      </c>
      <c r="E5" s="12">
        <f t="shared" si="0"/>
        <v>451.48750000000001</v>
      </c>
      <c r="F5" s="12">
        <f t="shared" si="1"/>
        <v>192.73125000000002</v>
      </c>
      <c r="G5" s="13">
        <f t="shared" ref="G5:G50" si="2">SUM(E4:F4)</f>
        <v>104.875</v>
      </c>
      <c r="H5" s="13">
        <f t="shared" ref="H5:H50" si="3">G5-D5</f>
        <v>-693.22500000000002</v>
      </c>
      <c r="I5" s="14">
        <f>SUM($H$4:H6)</f>
        <v>-193.10624999999993</v>
      </c>
      <c r="J5" s="14">
        <f>AVERAGE(ABS($H$4:H5))</f>
        <v>693.22500000000002</v>
      </c>
      <c r="K5" s="3">
        <f t="shared" ref="K5:K50" si="4">I5/J5</f>
        <v>-0.2785621551444335</v>
      </c>
      <c r="L5" s="3"/>
      <c r="M5" s="3"/>
      <c r="N5" s="3"/>
      <c r="O5" s="15" t="s">
        <v>15</v>
      </c>
      <c r="P5" s="16">
        <v>0.5</v>
      </c>
    </row>
    <row r="6" spans="1:16" x14ac:dyDescent="0.25">
      <c r="A6" s="17"/>
      <c r="B6" s="17">
        <v>4</v>
      </c>
      <c r="C6">
        <v>4</v>
      </c>
      <c r="D6">
        <v>66.400000000000006</v>
      </c>
      <c r="E6" s="12">
        <f t="shared" si="0"/>
        <v>355.30937499999999</v>
      </c>
      <c r="F6" s="12">
        <f t="shared" si="1"/>
        <v>48.276562499999997</v>
      </c>
      <c r="G6" s="13">
        <f t="shared" si="2"/>
        <v>644.21875</v>
      </c>
      <c r="H6" s="13">
        <f t="shared" si="3"/>
        <v>577.81875000000002</v>
      </c>
      <c r="I6" s="14">
        <f>SUM($H$4:H7)</f>
        <v>192.17968750000006</v>
      </c>
      <c r="J6" s="14">
        <f t="array" ref="J6">AVERAGE(ABS($H$4:H6))</f>
        <v>449.58125000000001</v>
      </c>
      <c r="K6" s="3">
        <f t="shared" si="4"/>
        <v>0.42746375099050515</v>
      </c>
      <c r="L6" s="3"/>
      <c r="M6" s="3"/>
      <c r="N6" s="3"/>
      <c r="O6" s="15" t="s">
        <v>16</v>
      </c>
      <c r="P6" s="16">
        <v>0.5</v>
      </c>
    </row>
    <row r="7" spans="1:16" ht="15.75" thickBot="1" x14ac:dyDescent="0.3">
      <c r="A7" s="17">
        <v>2001</v>
      </c>
      <c r="B7" s="17">
        <v>1</v>
      </c>
      <c r="C7">
        <v>5</v>
      </c>
      <c r="D7">
        <v>18.3</v>
      </c>
      <c r="E7" s="12">
        <f t="shared" si="0"/>
        <v>210.94296875000001</v>
      </c>
      <c r="F7" s="12">
        <f t="shared" si="1"/>
        <v>-48.044921874999993</v>
      </c>
      <c r="G7" s="13">
        <f t="shared" si="2"/>
        <v>403.5859375</v>
      </c>
      <c r="H7" s="13">
        <f t="shared" si="3"/>
        <v>385.28593749999999</v>
      </c>
      <c r="I7" s="14">
        <f>SUM($H$4:H8)</f>
        <v>227.67773437500006</v>
      </c>
      <c r="J7" s="14">
        <f t="array" ref="J7">AVERAGE(ABS($H$4:H7))</f>
        <v>433.50742187500003</v>
      </c>
      <c r="K7" s="3">
        <f t="shared" si="4"/>
        <v>0.52519916127445199</v>
      </c>
      <c r="L7" s="3"/>
      <c r="M7" s="3"/>
      <c r="N7" s="3"/>
      <c r="O7" s="3"/>
    </row>
    <row r="8" spans="1:16" ht="16.5" thickTop="1" thickBot="1" x14ac:dyDescent="0.3">
      <c r="A8" s="9"/>
      <c r="B8" s="9">
        <v>2</v>
      </c>
      <c r="C8">
        <v>6</v>
      </c>
      <c r="D8">
        <v>127.4</v>
      </c>
      <c r="E8" s="12">
        <f t="shared" si="0"/>
        <v>145.14902343750001</v>
      </c>
      <c r="F8" s="12">
        <f t="shared" si="1"/>
        <v>-56.91943359375</v>
      </c>
      <c r="G8" s="13">
        <f t="shared" si="2"/>
        <v>162.89804687500001</v>
      </c>
      <c r="H8" s="13">
        <f t="shared" si="3"/>
        <v>35.498046875</v>
      </c>
      <c r="I8" s="14">
        <f>SUM($H$4:H9)</f>
        <v>-502.89267578124992</v>
      </c>
      <c r="J8" s="14">
        <f t="array" ref="J8">AVERAGE(ABS($H$4:H8))</f>
        <v>353.90554687500003</v>
      </c>
      <c r="K8" s="3">
        <f t="shared" si="4"/>
        <v>-1.4209799202691569</v>
      </c>
      <c r="L8" s="3"/>
      <c r="M8" s="3"/>
      <c r="N8" s="3"/>
      <c r="O8" s="18" t="s">
        <v>17</v>
      </c>
      <c r="P8" s="19">
        <f>SUMXMY2(G4:$G$50,D4:$D$50)/COUNT(G4:$G$50)</f>
        <v>243299.65860071901</v>
      </c>
    </row>
    <row r="9" spans="1:16" ht="15.75" thickTop="1" x14ac:dyDescent="0.25">
      <c r="A9" s="9"/>
      <c r="B9" s="9">
        <v>3</v>
      </c>
      <c r="C9">
        <v>7</v>
      </c>
      <c r="D9">
        <v>818.8</v>
      </c>
      <c r="E9" s="12">
        <f t="shared" si="0"/>
        <v>453.51479492187497</v>
      </c>
      <c r="F9" s="12">
        <f t="shared" si="1"/>
        <v>125.72316894531247</v>
      </c>
      <c r="G9" s="13">
        <f t="shared" si="2"/>
        <v>88.229589843750006</v>
      </c>
      <c r="H9" s="13">
        <f t="shared" si="3"/>
        <v>-730.57041015624998</v>
      </c>
      <c r="I9" s="14">
        <f>SUM($H$4:H10)</f>
        <v>-59.854711914062477</v>
      </c>
      <c r="J9" s="14">
        <f t="array" ref="J9">AVERAGE(ABS($H$4:H9))</f>
        <v>416.68302408854169</v>
      </c>
      <c r="K9" s="3">
        <f t="shared" si="4"/>
        <v>-0.14364566937899503</v>
      </c>
      <c r="L9" s="3"/>
      <c r="M9" s="3"/>
      <c r="N9" s="3"/>
      <c r="O9" s="18" t="s">
        <v>12</v>
      </c>
      <c r="P9" s="3">
        <f t="array" ref="P9">AVERAGE(ABS(H4:H54))</f>
        <v>372.83258390463266</v>
      </c>
    </row>
    <row r="10" spans="1:16" x14ac:dyDescent="0.25">
      <c r="A10" s="9"/>
      <c r="B10" s="9">
        <v>4</v>
      </c>
      <c r="C10">
        <v>8</v>
      </c>
      <c r="D10">
        <v>136.19999999999999</v>
      </c>
      <c r="E10" s="12">
        <f t="shared" si="0"/>
        <v>357.71898193359368</v>
      </c>
      <c r="F10" s="12">
        <f t="shared" si="1"/>
        <v>14.963677978515591</v>
      </c>
      <c r="G10" s="13">
        <f t="shared" si="2"/>
        <v>579.23796386718743</v>
      </c>
      <c r="H10" s="13">
        <f t="shared" si="3"/>
        <v>443.03796386718744</v>
      </c>
      <c r="I10" s="14">
        <f>SUM($H$4:H11)</f>
        <v>275.52794799804678</v>
      </c>
      <c r="J10" s="14">
        <f t="array" ref="J10">AVERAGE(ABS($H$4:H10))</f>
        <v>420.44801548549106</v>
      </c>
      <c r="K10" s="3">
        <f t="shared" si="4"/>
        <v>0.65531989175854433</v>
      </c>
      <c r="L10" s="3"/>
      <c r="M10" s="3"/>
      <c r="N10" s="3"/>
      <c r="O10" s="18" t="s">
        <v>11</v>
      </c>
      <c r="P10" s="3">
        <f>SUM(H4:H54)</f>
        <v>23.821095400879244</v>
      </c>
    </row>
    <row r="11" spans="1:16" x14ac:dyDescent="0.25">
      <c r="A11" s="9">
        <v>2002</v>
      </c>
      <c r="B11" s="9">
        <v>1</v>
      </c>
      <c r="C11">
        <v>9</v>
      </c>
      <c r="D11">
        <v>37.299999999999997</v>
      </c>
      <c r="E11" s="12">
        <f t="shared" si="0"/>
        <v>204.99132995605464</v>
      </c>
      <c r="F11" s="12">
        <f t="shared" si="1"/>
        <v>-68.881986999511724</v>
      </c>
      <c r="G11" s="13">
        <f t="shared" si="2"/>
        <v>372.68265991210927</v>
      </c>
      <c r="H11" s="13">
        <f t="shared" si="3"/>
        <v>335.38265991210926</v>
      </c>
      <c r="I11" s="14">
        <f>SUM($H$4:H12)</f>
        <v>289.53729095458971</v>
      </c>
      <c r="J11" s="14">
        <f t="array" ref="J11">AVERAGE(ABS($H$4:H11))</f>
        <v>409.81484603881836</v>
      </c>
      <c r="K11" s="3">
        <f t="shared" si="4"/>
        <v>0.70650756982865437</v>
      </c>
      <c r="L11" s="3"/>
      <c r="M11" s="3"/>
      <c r="N11" s="3"/>
      <c r="O11" s="18" t="s">
        <v>13</v>
      </c>
      <c r="P11" s="3">
        <f>P10/P9</f>
        <v>6.3892203710855036E-2</v>
      </c>
    </row>
    <row r="12" spans="1:16" x14ac:dyDescent="0.25">
      <c r="A12" s="9"/>
      <c r="B12" s="9">
        <v>2</v>
      </c>
      <c r="C12">
        <v>10</v>
      </c>
      <c r="D12">
        <v>122.1</v>
      </c>
      <c r="E12" s="12">
        <f t="shared" si="0"/>
        <v>129.10467147827146</v>
      </c>
      <c r="F12" s="12">
        <f t="shared" si="1"/>
        <v>-72.384322738647455</v>
      </c>
      <c r="G12" s="13">
        <f t="shared" si="2"/>
        <v>136.10934295654292</v>
      </c>
      <c r="H12" s="13">
        <f t="shared" si="3"/>
        <v>14.009342956542923</v>
      </c>
      <c r="I12" s="14">
        <f>SUM($H$4:H13)</f>
        <v>-354.24236030578629</v>
      </c>
      <c r="J12" s="14">
        <f t="array" ref="J12">AVERAGE(ABS($H$4:H12))</f>
        <v>365.83645680745445</v>
      </c>
      <c r="K12" s="3">
        <f t="shared" si="4"/>
        <v>-0.96830797946479585</v>
      </c>
      <c r="L12" s="3"/>
      <c r="M12" s="3"/>
      <c r="N12" s="3"/>
      <c r="O12" s="3"/>
    </row>
    <row r="13" spans="1:16" x14ac:dyDescent="0.25">
      <c r="A13" s="9"/>
      <c r="B13" s="9">
        <v>3</v>
      </c>
      <c r="C13">
        <v>11</v>
      </c>
      <c r="D13">
        <v>700.5</v>
      </c>
      <c r="E13" s="12">
        <f t="shared" si="0"/>
        <v>378.610174369812</v>
      </c>
      <c r="F13" s="12">
        <f t="shared" si="1"/>
        <v>88.560590076446545</v>
      </c>
      <c r="G13" s="13">
        <f t="shared" si="2"/>
        <v>56.720348739624001</v>
      </c>
      <c r="H13" s="13">
        <f t="shared" si="3"/>
        <v>-643.779651260376</v>
      </c>
      <c r="I13" s="14">
        <f>SUM($H$4:H14)</f>
        <v>36.82840414047223</v>
      </c>
      <c r="J13" s="14">
        <f t="array" ref="J13">AVERAGE(ABS($H$4:H13))</f>
        <v>393.63077625274661</v>
      </c>
      <c r="K13" s="3">
        <f t="shared" si="4"/>
        <v>9.3560784273699821E-2</v>
      </c>
      <c r="L13" s="3"/>
      <c r="M13" s="3"/>
      <c r="N13" s="3"/>
      <c r="O13" s="3"/>
    </row>
    <row r="14" spans="1:16" x14ac:dyDescent="0.25">
      <c r="A14" s="9"/>
      <c r="B14" s="9">
        <v>4</v>
      </c>
      <c r="C14">
        <v>12</v>
      </c>
      <c r="D14">
        <v>76.099999999999994</v>
      </c>
      <c r="E14" s="12">
        <f t="shared" si="0"/>
        <v>271.63538222312928</v>
      </c>
      <c r="F14" s="12">
        <f t="shared" si="1"/>
        <v>-9.207101035118086</v>
      </c>
      <c r="G14" s="13">
        <f t="shared" si="2"/>
        <v>467.17076444625854</v>
      </c>
      <c r="H14" s="13">
        <f t="shared" si="3"/>
        <v>391.07076444625852</v>
      </c>
      <c r="I14" s="14">
        <f>SUM($H$4:H15)</f>
        <v>249.65668532848341</v>
      </c>
      <c r="J14" s="14">
        <f t="array" ref="J14">AVERAGE(ABS($H$4:H14))</f>
        <v>393.39804790670223</v>
      </c>
      <c r="K14" s="3">
        <f t="shared" si="4"/>
        <v>0.63461597396561475</v>
      </c>
      <c r="L14" s="3"/>
      <c r="M14" s="3"/>
      <c r="N14" s="3"/>
      <c r="O14" s="3"/>
    </row>
    <row r="15" spans="1:16" x14ac:dyDescent="0.25">
      <c r="A15" s="9">
        <v>2003</v>
      </c>
      <c r="B15" s="9">
        <v>1</v>
      </c>
      <c r="C15">
        <v>13</v>
      </c>
      <c r="D15">
        <v>49.6</v>
      </c>
      <c r="E15" s="12">
        <f t="shared" si="0"/>
        <v>156.0141405940056</v>
      </c>
      <c r="F15" s="12">
        <f t="shared" si="1"/>
        <v>-62.414171332120887</v>
      </c>
      <c r="G15" s="13">
        <f t="shared" si="2"/>
        <v>262.42828118801117</v>
      </c>
      <c r="H15" s="13">
        <f t="shared" si="3"/>
        <v>212.82828118801118</v>
      </c>
      <c r="I15" s="14">
        <f>SUM($H$4:H16)</f>
        <v>229.7566545903681</v>
      </c>
      <c r="J15" s="14">
        <f t="array" ref="J15">AVERAGE(ABS($H$4:H15))</f>
        <v>378.35056734681126</v>
      </c>
      <c r="K15" s="3">
        <f t="shared" si="4"/>
        <v>0.60725864956815023</v>
      </c>
      <c r="L15" s="3"/>
      <c r="M15" s="3"/>
      <c r="N15" s="3"/>
      <c r="O15" s="3"/>
    </row>
    <row r="16" spans="1:16" x14ac:dyDescent="0.25">
      <c r="A16" s="9"/>
      <c r="B16" s="9">
        <v>2</v>
      </c>
      <c r="C16">
        <v>14</v>
      </c>
      <c r="D16">
        <v>113.5</v>
      </c>
      <c r="E16" s="12">
        <f t="shared" si="0"/>
        <v>103.54998463094236</v>
      </c>
      <c r="F16" s="12">
        <f t="shared" si="1"/>
        <v>-57.439163647592061</v>
      </c>
      <c r="G16" s="13">
        <f t="shared" si="2"/>
        <v>93.599969261884709</v>
      </c>
      <c r="H16" s="13">
        <f t="shared" si="3"/>
        <v>-19.900030738115291</v>
      </c>
      <c r="I16" s="14">
        <f>SUM($H$4:H17)</f>
        <v>-627.0325244262815</v>
      </c>
      <c r="J16" s="14">
        <f t="array" ref="J16">AVERAGE(ABS($H$4:H16))</f>
        <v>350.77744914614237</v>
      </c>
      <c r="K16" s="3">
        <f t="shared" si="4"/>
        <v>-1.787550841573754</v>
      </c>
      <c r="L16" s="3"/>
      <c r="M16" s="3"/>
      <c r="N16" s="3"/>
      <c r="O16" s="3"/>
    </row>
    <row r="17" spans="1:15" x14ac:dyDescent="0.25">
      <c r="A17" s="9"/>
      <c r="B17" s="9">
        <v>3</v>
      </c>
      <c r="C17">
        <v>15</v>
      </c>
      <c r="D17">
        <v>902.9</v>
      </c>
      <c r="E17" s="12">
        <f t="shared" si="0"/>
        <v>474.50541049167515</v>
      </c>
      <c r="F17" s="12">
        <f t="shared" si="1"/>
        <v>156.75813110657037</v>
      </c>
      <c r="G17" s="13">
        <f t="shared" si="2"/>
        <v>46.110820983350301</v>
      </c>
      <c r="H17" s="13">
        <f t="shared" si="3"/>
        <v>-856.78917901664965</v>
      </c>
      <c r="I17" s="14">
        <f>SUM($H$4:H18)</f>
        <v>-117.06898282803598</v>
      </c>
      <c r="J17" s="14">
        <f t="array" ref="J17">AVERAGE(ABS($H$4:H17))</f>
        <v>386.92114413689291</v>
      </c>
      <c r="K17" s="3">
        <f t="shared" si="4"/>
        <v>-0.30256548292077035</v>
      </c>
      <c r="L17" s="3"/>
      <c r="M17" s="3"/>
      <c r="N17" s="3"/>
      <c r="O17" s="3"/>
    </row>
    <row r="18" spans="1:15" x14ac:dyDescent="0.25">
      <c r="A18" s="17"/>
      <c r="B18" s="9">
        <v>4</v>
      </c>
      <c r="C18">
        <v>16</v>
      </c>
      <c r="D18">
        <v>121.3</v>
      </c>
      <c r="E18" s="12">
        <f t="shared" si="0"/>
        <v>376.28177079912274</v>
      </c>
      <c r="F18" s="12">
        <f t="shared" si="1"/>
        <v>29.267245707008982</v>
      </c>
      <c r="G18" s="13">
        <f t="shared" si="2"/>
        <v>631.26354159824552</v>
      </c>
      <c r="H18" s="13">
        <f t="shared" si="3"/>
        <v>509.96354159824551</v>
      </c>
      <c r="I18" s="14">
        <f>SUM($H$4:H19)</f>
        <v>253.38003367809569</v>
      </c>
      <c r="J18" s="14">
        <f t="array" ref="J18">AVERAGE(ABS($H$4:H18))</f>
        <v>395.12397063431644</v>
      </c>
      <c r="K18" s="3">
        <f t="shared" si="4"/>
        <v>0.64126717817531897</v>
      </c>
      <c r="L18" s="3"/>
      <c r="M18" s="3"/>
      <c r="N18" s="3"/>
      <c r="O18" s="3"/>
    </row>
    <row r="19" spans="1:15" x14ac:dyDescent="0.25">
      <c r="A19" s="17">
        <v>2004</v>
      </c>
      <c r="B19" s="9">
        <v>1</v>
      </c>
      <c r="C19">
        <v>17</v>
      </c>
      <c r="D19">
        <v>35.1</v>
      </c>
      <c r="E19" s="12">
        <f t="shared" si="0"/>
        <v>220.32450825306586</v>
      </c>
      <c r="F19" s="12">
        <f t="shared" si="1"/>
        <v>-63.34500841952395</v>
      </c>
      <c r="G19" s="13">
        <f t="shared" si="2"/>
        <v>405.54901650613169</v>
      </c>
      <c r="H19" s="13">
        <f t="shared" si="3"/>
        <v>370.44901650613167</v>
      </c>
      <c r="I19" s="14">
        <f>SUM($H$4:H20)</f>
        <v>261.75953351163764</v>
      </c>
      <c r="J19" s="14">
        <f t="array" ref="J19">AVERAGE(ABS($H$4:H19))</f>
        <v>393.58178600130486</v>
      </c>
      <c r="K19" s="3">
        <f t="shared" si="4"/>
        <v>0.66507024161623629</v>
      </c>
      <c r="L19" s="3"/>
      <c r="M19" s="3"/>
      <c r="N19" s="3"/>
      <c r="O19" s="3"/>
    </row>
    <row r="20" spans="1:15" x14ac:dyDescent="0.25">
      <c r="A20" s="9"/>
      <c r="B20" s="9">
        <v>2</v>
      </c>
      <c r="C20">
        <v>18</v>
      </c>
      <c r="D20">
        <v>148.6</v>
      </c>
      <c r="E20" s="12">
        <f t="shared" si="0"/>
        <v>152.78974991677097</v>
      </c>
      <c r="F20" s="12">
        <f t="shared" si="1"/>
        <v>-65.43988337790941</v>
      </c>
      <c r="G20" s="13">
        <f t="shared" si="2"/>
        <v>156.97949983354192</v>
      </c>
      <c r="H20" s="13">
        <f t="shared" si="3"/>
        <v>8.379499833541928</v>
      </c>
      <c r="I20" s="14">
        <f>SUM($H$4:H21)</f>
        <v>-457.99059994950085</v>
      </c>
      <c r="J20" s="14">
        <f t="array" ref="J20">AVERAGE(ABS($H$4:H20))</f>
        <v>370.92282799143641</v>
      </c>
      <c r="K20" s="3">
        <f t="shared" si="4"/>
        <v>-1.2347328484190103</v>
      </c>
      <c r="L20" s="3"/>
      <c r="M20" s="3"/>
      <c r="N20" s="3"/>
      <c r="O20" s="3"/>
    </row>
    <row r="21" spans="1:15" x14ac:dyDescent="0.25">
      <c r="A21" s="9"/>
      <c r="B21" s="9">
        <v>3</v>
      </c>
      <c r="C21">
        <v>19</v>
      </c>
      <c r="D21">
        <v>807.1</v>
      </c>
      <c r="E21" s="12">
        <f t="shared" si="0"/>
        <v>447.22493326943078</v>
      </c>
      <c r="F21" s="12">
        <f t="shared" si="1"/>
        <v>114.4976499873752</v>
      </c>
      <c r="G21" s="13">
        <f t="shared" si="2"/>
        <v>87.349866538861562</v>
      </c>
      <c r="H21" s="13">
        <f t="shared" si="3"/>
        <v>-719.75013346113849</v>
      </c>
      <c r="I21" s="14">
        <f>SUM($H$4:H22)</f>
        <v>-11.968016692694903</v>
      </c>
      <c r="J21" s="14">
        <f t="array" ref="J21">AVERAGE(ABS($H$4:H21))</f>
        <v>390.30212273975326</v>
      </c>
      <c r="K21" s="3">
        <f t="shared" si="4"/>
        <v>-3.0663468106923341E-2</v>
      </c>
      <c r="L21" s="3"/>
      <c r="M21" s="3"/>
      <c r="N21" s="3"/>
      <c r="O21" s="3"/>
    </row>
    <row r="22" spans="1:15" x14ac:dyDescent="0.25">
      <c r="A22" s="9"/>
      <c r="B22" s="9">
        <v>4</v>
      </c>
      <c r="C22">
        <v>20</v>
      </c>
      <c r="D22">
        <v>115.7</v>
      </c>
      <c r="E22" s="12">
        <f t="shared" si="0"/>
        <v>338.71129162840299</v>
      </c>
      <c r="F22" s="12">
        <f t="shared" si="1"/>
        <v>2.9920041731737044</v>
      </c>
      <c r="G22" s="13">
        <f t="shared" si="2"/>
        <v>561.72258325680593</v>
      </c>
      <c r="H22" s="13">
        <f t="shared" si="3"/>
        <v>446.02258325680594</v>
      </c>
      <c r="I22" s="14">
        <f>SUM($H$4:H23)</f>
        <v>259.83527910888182</v>
      </c>
      <c r="J22" s="14">
        <f t="array" ref="J22">AVERAGE(ABS($H$4:H22))</f>
        <v>393.23477855644023</v>
      </c>
      <c r="K22" s="3">
        <f t="shared" si="4"/>
        <v>0.66076373016327228</v>
      </c>
      <c r="L22" s="3"/>
      <c r="M22" s="3"/>
      <c r="N22" s="3"/>
      <c r="O22" s="3"/>
    </row>
    <row r="23" spans="1:15" x14ac:dyDescent="0.25">
      <c r="A23" s="9">
        <v>2005</v>
      </c>
      <c r="B23" s="9">
        <v>1</v>
      </c>
      <c r="C23">
        <v>21</v>
      </c>
      <c r="D23">
        <v>69.900000000000006</v>
      </c>
      <c r="E23" s="12">
        <f t="shared" si="0"/>
        <v>205.80164790078834</v>
      </c>
      <c r="F23" s="12">
        <f t="shared" si="1"/>
        <v>-64.958819777220469</v>
      </c>
      <c r="G23" s="13">
        <f t="shared" si="2"/>
        <v>341.7032958015767</v>
      </c>
      <c r="H23" s="13">
        <f t="shared" si="3"/>
        <v>271.80329580157672</v>
      </c>
      <c r="I23" s="14">
        <f>SUM($H$4:H24)</f>
        <v>274.37810723244968</v>
      </c>
      <c r="J23" s="14">
        <f t="array" ref="J23">AVERAGE(ABS($H$4:H23))</f>
        <v>387.16320441869703</v>
      </c>
      <c r="K23" s="3">
        <f t="shared" si="4"/>
        <v>0.7086884913157292</v>
      </c>
      <c r="L23" s="3"/>
      <c r="M23" s="3"/>
      <c r="N23" s="3"/>
      <c r="O23" s="3"/>
    </row>
    <row r="24" spans="1:15" x14ac:dyDescent="0.25">
      <c r="A24" s="9"/>
      <c r="B24" s="9">
        <v>2</v>
      </c>
      <c r="C24">
        <v>22</v>
      </c>
      <c r="D24">
        <v>126.3</v>
      </c>
      <c r="E24" s="12">
        <f t="shared" si="0"/>
        <v>133.57141406178394</v>
      </c>
      <c r="F24" s="12">
        <f t="shared" si="1"/>
        <v>-68.594526808112434</v>
      </c>
      <c r="G24" s="13">
        <f t="shared" si="2"/>
        <v>140.84282812356787</v>
      </c>
      <c r="H24" s="13">
        <f t="shared" si="3"/>
        <v>14.542828123567872</v>
      </c>
      <c r="I24" s="14">
        <f>SUM($H$4:H25)</f>
        <v>-534.94500551387875</v>
      </c>
      <c r="J24" s="14">
        <f t="array" ref="J24">AVERAGE(ABS($H$4:H24))</f>
        <v>369.41937697607182</v>
      </c>
      <c r="K24" s="3">
        <f t="shared" si="4"/>
        <v>-1.4480696976231662</v>
      </c>
      <c r="L24" s="3"/>
      <c r="M24" s="3"/>
      <c r="N24" s="3"/>
      <c r="O24" s="3"/>
    </row>
    <row r="25" spans="1:15" x14ac:dyDescent="0.25">
      <c r="A25" s="9"/>
      <c r="B25" s="9">
        <v>3</v>
      </c>
      <c r="C25">
        <v>23</v>
      </c>
      <c r="D25">
        <v>874.3</v>
      </c>
      <c r="E25" s="12">
        <f t="shared" si="0"/>
        <v>469.63844362683574</v>
      </c>
      <c r="F25" s="12">
        <f t="shared" si="1"/>
        <v>133.73625137846969</v>
      </c>
      <c r="G25" s="13">
        <f t="shared" si="2"/>
        <v>64.976887253671507</v>
      </c>
      <c r="H25" s="13">
        <f t="shared" si="3"/>
        <v>-809.32311274632843</v>
      </c>
      <c r="I25" s="14">
        <f>SUM($H$4:H26)</f>
        <v>-69.270310508573345</v>
      </c>
      <c r="J25" s="14">
        <f t="array" ref="J25">AVERAGE(ABS($H$4:H25))</f>
        <v>389.41500132926535</v>
      </c>
      <c r="K25" s="3">
        <f t="shared" si="4"/>
        <v>-0.17788300469196008</v>
      </c>
      <c r="L25" s="3"/>
      <c r="M25" s="3"/>
      <c r="N25" s="3"/>
      <c r="O25" s="3"/>
    </row>
    <row r="26" spans="1:15" x14ac:dyDescent="0.25">
      <c r="A26" s="9"/>
      <c r="B26" s="9">
        <v>4</v>
      </c>
      <c r="C26">
        <v>24</v>
      </c>
      <c r="D26">
        <v>137.69999999999999</v>
      </c>
      <c r="E26" s="12">
        <f t="shared" si="0"/>
        <v>370.53734750265266</v>
      </c>
      <c r="F26" s="12">
        <f t="shared" si="1"/>
        <v>17.317577627143308</v>
      </c>
      <c r="G26" s="13">
        <f t="shared" si="2"/>
        <v>603.3746950053054</v>
      </c>
      <c r="H26" s="13">
        <f t="shared" si="3"/>
        <v>465.67469500530541</v>
      </c>
      <c r="I26" s="14">
        <f>SUM($H$4:H27)</f>
        <v>288.98461462122259</v>
      </c>
      <c r="J26" s="14">
        <f t="array" ref="J26">AVERAGE(ABS($H$4:H26))</f>
        <v>392.73064018474537</v>
      </c>
      <c r="K26" s="3">
        <f t="shared" si="4"/>
        <v>0.73583414445402229</v>
      </c>
      <c r="L26" s="3"/>
      <c r="M26" s="3"/>
      <c r="N26" s="3"/>
      <c r="O26" s="3"/>
    </row>
    <row r="27" spans="1:15" x14ac:dyDescent="0.25">
      <c r="A27" s="17">
        <v>2006</v>
      </c>
      <c r="B27" s="9">
        <v>1</v>
      </c>
      <c r="C27">
        <v>29</v>
      </c>
      <c r="D27">
        <v>29.6</v>
      </c>
      <c r="E27" s="12">
        <f t="shared" si="0"/>
        <v>208.72746256489799</v>
      </c>
      <c r="F27" s="12">
        <f t="shared" si="1"/>
        <v>-72.246153655305676</v>
      </c>
      <c r="G27" s="13">
        <f t="shared" si="2"/>
        <v>387.85492512979596</v>
      </c>
      <c r="H27" s="13">
        <f t="shared" si="3"/>
        <v>358.25492512979594</v>
      </c>
      <c r="I27" s="14">
        <f>SUM($H$4:H28)</f>
        <v>282.26592353081492</v>
      </c>
      <c r="J27" s="14">
        <f t="array" ref="J27">AVERAGE(ABS($H$4:H27))</f>
        <v>391.29415205745573</v>
      </c>
      <c r="K27" s="3">
        <f t="shared" si="4"/>
        <v>0.72136504480488217</v>
      </c>
    </row>
    <row r="28" spans="1:15" x14ac:dyDescent="0.25">
      <c r="A28" s="9"/>
      <c r="B28" s="9">
        <v>2</v>
      </c>
      <c r="C28">
        <v>30</v>
      </c>
      <c r="D28">
        <v>143.19999999999999</v>
      </c>
      <c r="E28" s="12">
        <f t="shared" si="0"/>
        <v>139.84065445479615</v>
      </c>
      <c r="F28" s="12">
        <f t="shared" si="1"/>
        <v>-70.566480882703758</v>
      </c>
      <c r="G28" s="13">
        <f t="shared" si="2"/>
        <v>136.48130890959231</v>
      </c>
      <c r="H28" s="13">
        <f t="shared" si="3"/>
        <v>-6.718691090407674</v>
      </c>
      <c r="I28" s="14">
        <f>SUM($H$4:H29)</f>
        <v>-537.75990289709262</v>
      </c>
      <c r="J28" s="14">
        <f t="array" ref="J28">AVERAGE(ABS($H$4:H28))</f>
        <v>375.91113361877382</v>
      </c>
      <c r="K28" s="3">
        <f t="shared" si="4"/>
        <v>-1.4305506137055679</v>
      </c>
    </row>
    <row r="29" spans="1:15" x14ac:dyDescent="0.25">
      <c r="A29" s="9"/>
      <c r="B29" s="9">
        <v>3</v>
      </c>
      <c r="C29">
        <v>31</v>
      </c>
      <c r="D29">
        <v>889.3</v>
      </c>
      <c r="E29" s="12">
        <f t="shared" si="0"/>
        <v>479.28708678604619</v>
      </c>
      <c r="F29" s="12">
        <f t="shared" si="1"/>
        <v>134.43997572427315</v>
      </c>
      <c r="G29" s="13">
        <f t="shared" si="2"/>
        <v>69.274173572092394</v>
      </c>
      <c r="H29" s="13">
        <f t="shared" si="3"/>
        <v>-820.02582642790753</v>
      </c>
      <c r="I29" s="14">
        <f>SUM($H$4:H30)</f>
        <v>-23.532840386773273</v>
      </c>
      <c r="J29" s="14">
        <f t="array" ref="J29">AVERAGE(ABS($H$4:H29))</f>
        <v>392.99246795758665</v>
      </c>
      <c r="K29" s="3">
        <f t="shared" si="4"/>
        <v>-5.988114863644927E-2</v>
      </c>
    </row>
    <row r="30" spans="1:15" x14ac:dyDescent="0.25">
      <c r="A30" s="9"/>
      <c r="B30" s="9">
        <v>4</v>
      </c>
      <c r="C30">
        <v>32</v>
      </c>
      <c r="D30">
        <v>99.5</v>
      </c>
      <c r="E30" s="12">
        <f t="shared" si="0"/>
        <v>356.61353125515967</v>
      </c>
      <c r="F30" s="12">
        <f t="shared" si="1"/>
        <v>5.8832100966933183</v>
      </c>
      <c r="G30" s="13">
        <f t="shared" si="2"/>
        <v>613.72706251031934</v>
      </c>
      <c r="H30" s="13">
        <f t="shared" si="3"/>
        <v>514.22706251031934</v>
      </c>
      <c r="I30" s="14">
        <f>SUM($H$4:H31)</f>
        <v>300.66390096507968</v>
      </c>
      <c r="J30" s="14">
        <f t="array" ref="J30">AVERAGE(ABS($H$4:H30))</f>
        <v>397.48263812620638</v>
      </c>
      <c r="K30" s="3">
        <f t="shared" si="4"/>
        <v>0.75642021091148792</v>
      </c>
    </row>
    <row r="31" spans="1:15" x14ac:dyDescent="0.25">
      <c r="A31" s="9">
        <v>2007</v>
      </c>
      <c r="B31" s="9">
        <v>1</v>
      </c>
      <c r="C31">
        <v>33</v>
      </c>
      <c r="D31">
        <v>38.299999999999997</v>
      </c>
      <c r="E31" s="12">
        <f t="shared" si="0"/>
        <v>200.39837067592649</v>
      </c>
      <c r="F31" s="12">
        <f t="shared" si="1"/>
        <v>-75.165975241269933</v>
      </c>
      <c r="G31" s="13">
        <f t="shared" si="2"/>
        <v>362.49674135185296</v>
      </c>
      <c r="H31" s="13">
        <f t="shared" si="3"/>
        <v>324.19674135185295</v>
      </c>
      <c r="I31" s="14">
        <f>SUM($H$4:H32)</f>
        <v>313.29629639973621</v>
      </c>
      <c r="J31" s="14">
        <f t="array" ref="J31">AVERAGE(ABS($H$4:H31))</f>
        <v>394.86528466997942</v>
      </c>
      <c r="K31" s="3">
        <f t="shared" si="4"/>
        <v>0.79342577978609352</v>
      </c>
    </row>
    <row r="32" spans="1:15" x14ac:dyDescent="0.25">
      <c r="A32" s="9"/>
      <c r="B32" s="9">
        <v>2</v>
      </c>
      <c r="C32">
        <v>34</v>
      </c>
      <c r="D32">
        <v>112.6</v>
      </c>
      <c r="E32" s="12">
        <f t="shared" si="0"/>
        <v>118.91619771732827</v>
      </c>
      <c r="F32" s="12">
        <f t="shared" si="1"/>
        <v>-78.32407409993408</v>
      </c>
      <c r="G32" s="13">
        <f t="shared" si="2"/>
        <v>125.23239543465655</v>
      </c>
      <c r="H32" s="13">
        <f t="shared" si="3"/>
        <v>12.632395434656559</v>
      </c>
      <c r="I32" s="14">
        <f>SUM($H$4:H33)</f>
        <v>-589.11157998286956</v>
      </c>
      <c r="J32" s="14">
        <f t="array" ref="J32">AVERAGE(ABS($H$4:H32))</f>
        <v>381.68484021358904</v>
      </c>
      <c r="K32" s="3">
        <f t="shared" si="4"/>
        <v>-1.5434502969863972</v>
      </c>
    </row>
    <row r="33" spans="1:11" x14ac:dyDescent="0.25">
      <c r="A33" s="9"/>
      <c r="B33" s="9">
        <v>3</v>
      </c>
      <c r="C33">
        <v>35</v>
      </c>
      <c r="D33">
        <v>943</v>
      </c>
      <c r="E33" s="12">
        <f t="shared" si="0"/>
        <v>491.79606180869712</v>
      </c>
      <c r="F33" s="12">
        <f t="shared" si="1"/>
        <v>147.27789499571739</v>
      </c>
      <c r="G33" s="13">
        <f t="shared" si="2"/>
        <v>40.592123617394194</v>
      </c>
      <c r="H33" s="13">
        <f t="shared" si="3"/>
        <v>-902.40787638260576</v>
      </c>
      <c r="I33" s="14">
        <f>SUM($H$4:H34)</f>
        <v>-35.437623178455055</v>
      </c>
      <c r="J33" s="14">
        <f t="array" ref="J33">AVERAGE(ABS($H$4:H33))</f>
        <v>399.04227475255624</v>
      </c>
      <c r="K33" s="3">
        <f t="shared" si="4"/>
        <v>-8.8806688966550515E-2</v>
      </c>
    </row>
    <row r="34" spans="1:11" x14ac:dyDescent="0.25">
      <c r="A34" s="9"/>
      <c r="B34" s="9">
        <v>4</v>
      </c>
      <c r="C34">
        <v>36</v>
      </c>
      <c r="D34">
        <v>85.4</v>
      </c>
      <c r="E34" s="12">
        <f t="shared" si="0"/>
        <v>362.23697840220723</v>
      </c>
      <c r="F34" s="12">
        <f t="shared" si="1"/>
        <v>8.8594057946137497</v>
      </c>
      <c r="G34" s="13">
        <f t="shared" si="2"/>
        <v>639.07395680441448</v>
      </c>
      <c r="H34" s="13">
        <f t="shared" si="3"/>
        <v>553.6739568044145</v>
      </c>
      <c r="I34" s="14">
        <f>SUM($H$4:H35)</f>
        <v>297.95876101836592</v>
      </c>
      <c r="J34" s="14">
        <f t="array" ref="J34">AVERAGE(ABS($H$4:H34))</f>
        <v>404.03039352842262</v>
      </c>
      <c r="K34" s="3">
        <f t="shared" si="4"/>
        <v>0.73746620499580118</v>
      </c>
    </row>
    <row r="35" spans="1:11" x14ac:dyDescent="0.25">
      <c r="A35" s="9">
        <v>2008</v>
      </c>
      <c r="B35" s="9">
        <v>1</v>
      </c>
      <c r="C35">
        <v>37</v>
      </c>
      <c r="D35">
        <v>37.700000000000003</v>
      </c>
      <c r="E35" s="12">
        <f t="shared" si="0"/>
        <v>204.39819209841048</v>
      </c>
      <c r="F35" s="12">
        <f t="shared" si="1"/>
        <v>-74.489690254591494</v>
      </c>
      <c r="G35" s="13">
        <f t="shared" si="2"/>
        <v>371.09638419682096</v>
      </c>
      <c r="H35" s="13">
        <f t="shared" si="3"/>
        <v>333.39638419682097</v>
      </c>
      <c r="I35" s="14">
        <f>SUM($H$4:H36)</f>
        <v>313.36726286218493</v>
      </c>
      <c r="J35" s="14">
        <f t="array" ref="J35">AVERAGE(ABS($H$4:H35))</f>
        <v>401.82308073681008</v>
      </c>
      <c r="K35" s="3">
        <f t="shared" si="4"/>
        <v>0.77986377061161705</v>
      </c>
    </row>
    <row r="36" spans="1:11" x14ac:dyDescent="0.25">
      <c r="A36" s="9"/>
      <c r="B36" s="9">
        <v>2</v>
      </c>
      <c r="C36">
        <v>38</v>
      </c>
      <c r="D36">
        <v>114.5</v>
      </c>
      <c r="E36" s="12">
        <f t="shared" si="0"/>
        <v>122.20425092190949</v>
      </c>
      <c r="F36" s="12">
        <f t="shared" si="1"/>
        <v>-78.341815715546232</v>
      </c>
      <c r="G36" s="13">
        <f t="shared" si="2"/>
        <v>129.90850184381898</v>
      </c>
      <c r="H36" s="13">
        <f t="shared" si="3"/>
        <v>15.408501843818982</v>
      </c>
      <c r="I36" s="14">
        <f>SUM($H$4:H37)</f>
        <v>-520.57030193145181</v>
      </c>
      <c r="J36" s="14">
        <f t="array" ref="J36">AVERAGE(ABS($H$4:H36))</f>
        <v>390.11354804308303</v>
      </c>
      <c r="K36" s="3">
        <f t="shared" si="4"/>
        <v>-1.3344071349041216</v>
      </c>
    </row>
    <row r="37" spans="1:11" x14ac:dyDescent="0.25">
      <c r="A37" s="9"/>
      <c r="B37" s="9">
        <v>3</v>
      </c>
      <c r="C37">
        <v>39</v>
      </c>
      <c r="D37">
        <v>877.8</v>
      </c>
      <c r="E37" s="12">
        <f t="shared" si="0"/>
        <v>460.83121760318159</v>
      </c>
      <c r="F37" s="12">
        <f t="shared" si="1"/>
        <v>130.14257548286292</v>
      </c>
      <c r="G37" s="13">
        <f t="shared" si="2"/>
        <v>43.862435206363259</v>
      </c>
      <c r="H37" s="13">
        <f t="shared" si="3"/>
        <v>-833.93756479363674</v>
      </c>
      <c r="I37" s="14">
        <f>SUM($H$4:H38)</f>
        <v>-17.696508845407379</v>
      </c>
      <c r="J37" s="14">
        <f t="array" ref="J37">AVERAGE(ABS($H$4:H37))</f>
        <v>403.16719559456993</v>
      </c>
      <c r="K37" s="3">
        <f t="shared" si="4"/>
        <v>-4.3893722105315371E-2</v>
      </c>
    </row>
    <row r="38" spans="1:11" x14ac:dyDescent="0.25">
      <c r="A38" s="17"/>
      <c r="B38" s="9">
        <v>4</v>
      </c>
      <c r="C38">
        <v>40</v>
      </c>
      <c r="D38">
        <v>88.1</v>
      </c>
      <c r="E38" s="12">
        <f t="shared" si="0"/>
        <v>339.53689654302224</v>
      </c>
      <c r="F38" s="12">
        <f t="shared" si="1"/>
        <v>4.424127211351788</v>
      </c>
      <c r="G38" s="13">
        <f t="shared" si="2"/>
        <v>590.97379308604445</v>
      </c>
      <c r="H38" s="13">
        <f t="shared" si="3"/>
        <v>502.87379308604443</v>
      </c>
      <c r="I38" s="14">
        <f>SUM($H$4:H39)</f>
        <v>302.26451490896665</v>
      </c>
      <c r="J38" s="14">
        <f t="array" ref="J38">AVERAGE(ABS($H$4:H38))</f>
        <v>406.0159555228978</v>
      </c>
      <c r="K38" s="3">
        <f t="shared" si="4"/>
        <v>0.7444646221345852</v>
      </c>
    </row>
    <row r="39" spans="1:11" x14ac:dyDescent="0.25">
      <c r="A39" s="17">
        <v>2009</v>
      </c>
      <c r="B39" s="9">
        <v>1</v>
      </c>
      <c r="C39">
        <v>41</v>
      </c>
      <c r="D39">
        <v>24</v>
      </c>
      <c r="E39" s="12">
        <f t="shared" si="0"/>
        <v>183.98051187718701</v>
      </c>
      <c r="F39" s="12">
        <f t="shared" si="1"/>
        <v>-75.566128727241718</v>
      </c>
      <c r="G39" s="13">
        <f t="shared" si="2"/>
        <v>343.96102375437403</v>
      </c>
      <c r="H39" s="13">
        <f t="shared" si="3"/>
        <v>319.96102375437403</v>
      </c>
      <c r="I39" s="14">
        <f>SUM($H$4:H40)</f>
        <v>315.37889805891194</v>
      </c>
      <c r="J39" s="14">
        <f t="array" ref="J39">AVERAGE(ABS($H$4:H39))</f>
        <v>403.62554075154992</v>
      </c>
      <c r="K39" s="3">
        <f t="shared" si="4"/>
        <v>0.78136506790843085</v>
      </c>
    </row>
    <row r="40" spans="1:11" x14ac:dyDescent="0.25">
      <c r="A40" s="9"/>
      <c r="B40" s="9">
        <v>2</v>
      </c>
      <c r="C40">
        <v>42</v>
      </c>
      <c r="D40">
        <v>95.3</v>
      </c>
      <c r="E40" s="12">
        <f t="shared" si="0"/>
        <v>101.85719157497265</v>
      </c>
      <c r="F40" s="12">
        <f t="shared" si="1"/>
        <v>-78.844724514728043</v>
      </c>
      <c r="G40" s="13">
        <f t="shared" si="2"/>
        <v>108.41438314994529</v>
      </c>
      <c r="H40" s="13">
        <f t="shared" si="3"/>
        <v>13.114383149945297</v>
      </c>
      <c r="I40" s="14">
        <f>SUM($H$4:H41)</f>
        <v>-359.90863488084341</v>
      </c>
      <c r="J40" s="14">
        <f t="array" ref="J40">AVERAGE(ABS($H$4:H40))</f>
        <v>393.07118514069572</v>
      </c>
      <c r="K40" s="3">
        <f t="shared" si="4"/>
        <v>-0.91563220222316188</v>
      </c>
    </row>
    <row r="41" spans="1:11" x14ac:dyDescent="0.25">
      <c r="A41" s="9"/>
      <c r="B41" s="9">
        <v>3</v>
      </c>
      <c r="C41">
        <v>43</v>
      </c>
      <c r="D41">
        <v>698.3</v>
      </c>
      <c r="E41" s="12">
        <f t="shared" si="0"/>
        <v>360.65623353012228</v>
      </c>
      <c r="F41" s="12">
        <f t="shared" si="1"/>
        <v>89.977158720210781</v>
      </c>
      <c r="G41" s="13">
        <f t="shared" si="2"/>
        <v>23.012467060244603</v>
      </c>
      <c r="H41" s="13">
        <f t="shared" si="3"/>
        <v>-675.28753293975535</v>
      </c>
      <c r="I41" s="14">
        <f>SUM($H$4:H42)</f>
        <v>-45.3752426305104</v>
      </c>
      <c r="J41" s="14">
        <f t="array" ref="J41">AVERAGE(ABS($H$4:H41))</f>
        <v>400.49793113540784</v>
      </c>
      <c r="K41" s="3">
        <f t="shared" si="4"/>
        <v>-0.11329707122798865</v>
      </c>
    </row>
    <row r="42" spans="1:11" x14ac:dyDescent="0.25">
      <c r="A42" s="9"/>
      <c r="B42" s="9">
        <v>4</v>
      </c>
      <c r="C42">
        <v>44</v>
      </c>
      <c r="D42">
        <v>136.1</v>
      </c>
      <c r="E42" s="12">
        <f t="shared" si="0"/>
        <v>293.36669612516653</v>
      </c>
      <c r="F42" s="12">
        <f t="shared" si="1"/>
        <v>11.343810657627515</v>
      </c>
      <c r="G42" s="13">
        <f t="shared" si="2"/>
        <v>450.63339225033303</v>
      </c>
      <c r="H42" s="13">
        <f t="shared" si="3"/>
        <v>314.53339225033301</v>
      </c>
      <c r="I42" s="14">
        <f>SUM($H$4:H43)</f>
        <v>234.83526415228363</v>
      </c>
      <c r="J42" s="14">
        <f t="array" ref="J42">AVERAGE(ABS($H$4:H42))</f>
        <v>398.29371218963666</v>
      </c>
      <c r="K42" s="3">
        <f t="shared" si="4"/>
        <v>0.58960324244454365</v>
      </c>
    </row>
    <row r="43" spans="1:11" x14ac:dyDescent="0.25">
      <c r="A43" s="9">
        <v>2010</v>
      </c>
      <c r="B43" s="9">
        <v>1</v>
      </c>
      <c r="C43">
        <v>45</v>
      </c>
      <c r="D43">
        <v>24.5</v>
      </c>
      <c r="E43" s="12">
        <f t="shared" si="0"/>
        <v>164.60525339139701</v>
      </c>
      <c r="F43" s="12">
        <f t="shared" si="1"/>
        <v>-58.708816038070999</v>
      </c>
      <c r="G43" s="13">
        <f t="shared" si="2"/>
        <v>304.71050678279403</v>
      </c>
      <c r="H43" s="13">
        <f t="shared" si="3"/>
        <v>280.21050678279403</v>
      </c>
      <c r="I43" s="14">
        <f>SUM($H$4:H44)</f>
        <v>213.93170150560962</v>
      </c>
      <c r="J43" s="14">
        <f t="array" ref="J43">AVERAGE(ABS($H$4:H43))</f>
        <v>395.34163205446561</v>
      </c>
      <c r="K43" s="3">
        <f t="shared" si="4"/>
        <v>0.54113122464202446</v>
      </c>
    </row>
    <row r="44" spans="1:11" x14ac:dyDescent="0.25">
      <c r="A44" s="9"/>
      <c r="B44" s="9">
        <v>2</v>
      </c>
      <c r="C44">
        <v>46</v>
      </c>
      <c r="D44">
        <v>126.8</v>
      </c>
      <c r="E44" s="12">
        <f t="shared" si="0"/>
        <v>116.34821867666301</v>
      </c>
      <c r="F44" s="12">
        <f t="shared" si="1"/>
        <v>-53.482925376402505</v>
      </c>
      <c r="G44" s="13">
        <f t="shared" si="2"/>
        <v>105.89643735332601</v>
      </c>
      <c r="H44" s="13">
        <f t="shared" si="3"/>
        <v>-20.90356264667399</v>
      </c>
      <c r="I44" s="14">
        <f>SUM($H$4:H45)</f>
        <v>-634.30300519412981</v>
      </c>
      <c r="J44" s="14">
        <f t="array" ref="J44">AVERAGE(ABS($H$4:H44))</f>
        <v>386.2089962152512</v>
      </c>
      <c r="K44" s="3">
        <f t="shared" si="4"/>
        <v>-1.6423827808521709</v>
      </c>
    </row>
    <row r="45" spans="1:11" x14ac:dyDescent="0.25">
      <c r="A45" s="9"/>
      <c r="B45" s="9">
        <v>3</v>
      </c>
      <c r="C45">
        <v>47</v>
      </c>
      <c r="D45">
        <v>911.1</v>
      </c>
      <c r="E45" s="12">
        <f t="shared" si="0"/>
        <v>486.98264665013028</v>
      </c>
      <c r="F45" s="12">
        <f t="shared" si="1"/>
        <v>158.5757512985324</v>
      </c>
      <c r="G45" s="13">
        <f t="shared" si="2"/>
        <v>62.865293300260504</v>
      </c>
      <c r="H45" s="13">
        <f t="shared" si="3"/>
        <v>-848.23470669973949</v>
      </c>
      <c r="I45" s="14">
        <f>SUM($H$4:H46)</f>
        <v>-141.94460724546713</v>
      </c>
      <c r="J45" s="14">
        <f t="array" ref="J45">AVERAGE(ABS($H$4:H45))</f>
        <v>397.20960836964377</v>
      </c>
      <c r="K45" s="3">
        <f t="shared" si="4"/>
        <v>-0.35735441503563353</v>
      </c>
    </row>
    <row r="46" spans="1:11" x14ac:dyDescent="0.25">
      <c r="A46" s="9"/>
      <c r="B46" s="9">
        <v>4</v>
      </c>
      <c r="C46">
        <v>48</v>
      </c>
      <c r="D46">
        <v>153.19999999999999</v>
      </c>
      <c r="E46" s="12">
        <f t="shared" si="0"/>
        <v>399.3791989743313</v>
      </c>
      <c r="F46" s="12">
        <f t="shared" si="1"/>
        <v>35.48615181136671</v>
      </c>
      <c r="G46" s="13">
        <f t="shared" si="2"/>
        <v>645.55839794866267</v>
      </c>
      <c r="H46" s="13">
        <f t="shared" si="3"/>
        <v>492.35839794866268</v>
      </c>
      <c r="I46" s="14">
        <f>SUM($H$4:H47)</f>
        <v>260.32074354023086</v>
      </c>
      <c r="J46" s="14">
        <f t="array" ref="J46">AVERAGE(ABS($H$4:H46))</f>
        <v>399.42237091799302</v>
      </c>
      <c r="K46" s="3">
        <f t="shared" si="4"/>
        <v>0.65174302316100952</v>
      </c>
    </row>
    <row r="47" spans="1:11" x14ac:dyDescent="0.25">
      <c r="A47" s="9">
        <v>2011</v>
      </c>
      <c r="B47" s="9">
        <v>1</v>
      </c>
      <c r="C47">
        <v>49</v>
      </c>
      <c r="D47">
        <v>32.6</v>
      </c>
      <c r="E47" s="12">
        <f t="shared" si="0"/>
        <v>233.73267539284902</v>
      </c>
      <c r="F47" s="12">
        <f t="shared" si="1"/>
        <v>-65.080185885057787</v>
      </c>
      <c r="G47" s="13">
        <f t="shared" si="2"/>
        <v>434.86535078569801</v>
      </c>
      <c r="H47" s="13">
        <f t="shared" si="3"/>
        <v>402.26535078569799</v>
      </c>
      <c r="I47" s="14">
        <f>SUM($H$4:H48)</f>
        <v>312.37323304802214</v>
      </c>
      <c r="J47" s="14">
        <f t="array" ref="J47">AVERAGE(ABS($H$4:H47))</f>
        <v>399.48698409680452</v>
      </c>
      <c r="K47" s="3">
        <f t="shared" si="4"/>
        <v>0.78193594655971876</v>
      </c>
    </row>
    <row r="48" spans="1:11" x14ac:dyDescent="0.25">
      <c r="A48" s="9"/>
      <c r="B48" s="9">
        <v>2</v>
      </c>
      <c r="C48">
        <v>50</v>
      </c>
      <c r="D48">
        <v>116.6</v>
      </c>
      <c r="E48" s="12">
        <f t="shared" si="0"/>
        <v>142.62624475389561</v>
      </c>
      <c r="F48" s="12">
        <f t="shared" si="1"/>
        <v>-78.093308262005593</v>
      </c>
      <c r="G48" s="13">
        <f t="shared" si="2"/>
        <v>168.65248950779124</v>
      </c>
      <c r="H48" s="13">
        <f t="shared" si="3"/>
        <v>52.05248950779125</v>
      </c>
      <c r="I48" s="14">
        <f>SUM($H$4:H49)</f>
        <v>-524.39383046008777</v>
      </c>
      <c r="J48" s="14">
        <f t="array" ref="J48">AVERAGE(ABS($H$4:H48))</f>
        <v>391.76621755038195</v>
      </c>
      <c r="K48" s="3">
        <f t="shared" si="4"/>
        <v>-1.3385376455861706</v>
      </c>
    </row>
    <row r="49" spans="1:11" x14ac:dyDescent="0.25">
      <c r="A49" s="9"/>
      <c r="B49" s="9">
        <v>3</v>
      </c>
      <c r="C49">
        <v>51</v>
      </c>
      <c r="D49">
        <v>901.3</v>
      </c>
      <c r="E49" s="12">
        <f t="shared" si="0"/>
        <v>482.916468245945</v>
      </c>
      <c r="F49" s="12">
        <f t="shared" si="1"/>
        <v>131.09845761502191</v>
      </c>
      <c r="G49" s="13">
        <f t="shared" si="2"/>
        <v>64.532936491890013</v>
      </c>
      <c r="H49" s="13">
        <f t="shared" si="3"/>
        <v>-836.76706350810991</v>
      </c>
      <c r="I49" s="14">
        <f>SUM($H$4:H50)</f>
        <v>23.821095400879244</v>
      </c>
      <c r="J49" s="14">
        <f t="array" ref="J49">AVERAGE(ABS($H$4:H49))</f>
        <v>401.44014898424558</v>
      </c>
      <c r="K49" s="3">
        <f t="shared" si="4"/>
        <v>5.9339095656359218E-2</v>
      </c>
    </row>
    <row r="50" spans="1:11" x14ac:dyDescent="0.25">
      <c r="A50" s="17"/>
      <c r="B50" s="9">
        <v>4</v>
      </c>
      <c r="C50">
        <v>52</v>
      </c>
      <c r="D50">
        <v>65.8</v>
      </c>
      <c r="E50" s="12">
        <f t="shared" si="0"/>
        <v>339.90746293048346</v>
      </c>
      <c r="F50" s="12">
        <f t="shared" si="1"/>
        <v>-5.955273850219811</v>
      </c>
      <c r="G50" s="13">
        <f t="shared" si="2"/>
        <v>614.01492586096697</v>
      </c>
      <c r="H50" s="13">
        <f t="shared" si="3"/>
        <v>548.21492586096701</v>
      </c>
      <c r="I50" s="14">
        <f>SUM($H$4:H51)</f>
        <v>23.821095400879244</v>
      </c>
      <c r="J50" s="14">
        <f t="array" ref="J50">AVERAGE(ABS($H$4:H50))</f>
        <v>404.56301657736736</v>
      </c>
      <c r="K50" s="3">
        <f t="shared" si="4"/>
        <v>5.8881050478631111E-2</v>
      </c>
    </row>
    <row r="51" spans="1:11" x14ac:dyDescent="0.25">
      <c r="A51" s="9"/>
      <c r="B51" s="9"/>
      <c r="E51" s="12"/>
      <c r="F51" s="12"/>
      <c r="G51" s="13"/>
      <c r="H51" s="13"/>
      <c r="I51" s="14"/>
      <c r="J51" s="14"/>
      <c r="K51" s="3"/>
    </row>
    <row r="52" spans="1:11" x14ac:dyDescent="0.25">
      <c r="A52" s="9"/>
      <c r="B52" s="9"/>
      <c r="E52" s="12"/>
      <c r="F52" s="12"/>
      <c r="G52" s="13"/>
      <c r="H52" s="13"/>
      <c r="I52" s="14"/>
      <c r="J52" s="14"/>
      <c r="K52" s="3"/>
    </row>
    <row r="53" spans="1:11" x14ac:dyDescent="0.25">
      <c r="A53" s="9"/>
      <c r="B53" s="9"/>
      <c r="E53" s="12"/>
      <c r="F53" s="12"/>
      <c r="G53" s="13"/>
      <c r="H53" s="13"/>
      <c r="I53" s="14"/>
      <c r="J53" s="14"/>
      <c r="K53" s="3"/>
    </row>
    <row r="54" spans="1:11" x14ac:dyDescent="0.25">
      <c r="A54" s="17"/>
      <c r="B54" s="9"/>
      <c r="E54" s="12"/>
      <c r="F54" s="12"/>
      <c r="G54" s="13"/>
      <c r="H54" s="13"/>
      <c r="I54" s="14"/>
      <c r="J54" s="14"/>
      <c r="K54" s="3"/>
    </row>
    <row r="55" spans="1:11" x14ac:dyDescent="0.25">
      <c r="A55" s="9"/>
      <c r="B55" s="9"/>
      <c r="E55" s="12"/>
      <c r="G55" s="20"/>
    </row>
    <row r="56" spans="1:11" x14ac:dyDescent="0.25">
      <c r="E56" s="12"/>
    </row>
    <row r="57" spans="1:11" x14ac:dyDescent="0.25">
      <c r="E57" s="12"/>
    </row>
    <row r="58" spans="1:11" x14ac:dyDescent="0.25">
      <c r="E58" s="12"/>
    </row>
    <row r="59" spans="1:11" x14ac:dyDescent="0.25">
      <c r="E59" s="12"/>
    </row>
    <row r="60" spans="1:11" x14ac:dyDescent="0.25">
      <c r="E60" s="12"/>
    </row>
  </sheetData>
  <pageMargins left="0.7" right="0.7" top="0.75" bottom="0.75" header="0.3" footer="0.3"/>
  <pageSetup paperSize="9" orientation="portrait" horizontalDpi="300" verticalDpi="0" copies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2015-04-15T17:58:36Z</dcterms:created>
  <dcterms:modified xsi:type="dcterms:W3CDTF">2015-05-29T01:58:42Z</dcterms:modified>
</cp:coreProperties>
</file>