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47b2f2223ae2c9/Desktop/MOD 5/"/>
    </mc:Choice>
  </mc:AlternateContent>
  <xr:revisionPtr revIDLastSave="21" documentId="13_ncr:1_{B6C0C18F-CAC3-4602-9E3D-704F3F73811F}" xr6:coauthVersionLast="47" xr6:coauthVersionMax="47" xr10:uidLastSave="{2BB3C2DE-A21B-420A-AB91-63EA8983DDEF}"/>
  <bookViews>
    <workbookView xWindow="-108" yWindow="-108" windowWidth="23256" windowHeight="12456" xr2:uid="{1CA5C7C0-42CA-4805-BFF7-301CAE01E171}"/>
  </bookViews>
  <sheets>
    <sheet name="Answer Report 1" sheetId="7" r:id="rId1"/>
    <sheet name="Sheet1" sheetId="1" r:id="rId2"/>
  </sheets>
  <definedNames>
    <definedName name="solver_adj" localSheetId="1" hidden="1">Sheet1!$F$34:$I$34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Sheet1!$F$34:$I$34</definedName>
    <definedName name="solver_lhs2" localSheetId="1" hidden="1">Sheet1!$J$37</definedName>
    <definedName name="solver_lhs3" localSheetId="1" hidden="1">Sheet1!$J$38</definedName>
    <definedName name="solver_lhs4" localSheetId="1" hidden="1">Sheet1!$J$39</definedName>
    <definedName name="solver_lhs5" localSheetId="1" hidden="1">Sheet1!$J$40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5</definedName>
    <definedName name="solver_nwt" localSheetId="1" hidden="1">1</definedName>
    <definedName name="solver_opt" localSheetId="1" hidden="1">Sheet1!$J$34</definedName>
    <definedName name="solver_pre" localSheetId="1" hidden="1">0.000001</definedName>
    <definedName name="solver_rbv" localSheetId="1" hidden="1">1</definedName>
    <definedName name="solver_rel1" localSheetId="1" hidden="1">4</definedName>
    <definedName name="solver_rel2" localSheetId="1" hidden="1">1</definedName>
    <definedName name="solver_rel3" localSheetId="1" hidden="1">1</definedName>
    <definedName name="solver_rel4" localSheetId="1" hidden="1">3</definedName>
    <definedName name="solver_rel5" localSheetId="1" hidden="1">3</definedName>
    <definedName name="solver_rhs1" localSheetId="1" hidden="1">"integer"</definedName>
    <definedName name="solver_rhs2" localSheetId="1" hidden="1">Sheet1!$L$37</definedName>
    <definedName name="solver_rhs3" localSheetId="1" hidden="1">Sheet1!$L$38</definedName>
    <definedName name="solver_rhs4" localSheetId="1" hidden="1">Sheet1!$L$39</definedName>
    <definedName name="solver_rhs5" localSheetId="1" hidden="1">Sheet1!$L$40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8" i="1" l="1"/>
  <c r="F27" i="1"/>
  <c r="F26" i="1"/>
  <c r="F25" i="1"/>
  <c r="J40" i="1" l="1"/>
  <c r="M40" i="1" s="1"/>
  <c r="J39" i="1"/>
  <c r="M39" i="1" s="1"/>
  <c r="J38" i="1"/>
  <c r="M38" i="1" s="1"/>
  <c r="I37" i="1"/>
  <c r="H37" i="1"/>
  <c r="G37" i="1"/>
  <c r="F37" i="1"/>
  <c r="J37" i="1" s="1"/>
  <c r="M37" i="1" s="1"/>
  <c r="F4" i="1"/>
  <c r="G35" i="1" s="1"/>
  <c r="F5" i="1"/>
  <c r="H35" i="1" s="1"/>
  <c r="F6" i="1"/>
  <c r="I35" i="1" s="1"/>
  <c r="F3" i="1"/>
  <c r="F35" i="1" s="1"/>
  <c r="J34" i="1" s="1"/>
  <c r="F24" i="1" l="1"/>
</calcChain>
</file>

<file path=xl/sharedStrings.xml><?xml version="1.0" encoding="utf-8"?>
<sst xmlns="http://schemas.openxmlformats.org/spreadsheetml/2006/main" count="108" uniqueCount="87">
  <si>
    <t>Item</t>
  </si>
  <si>
    <t>Cost(in Dollars)</t>
  </si>
  <si>
    <t>Selling Price(in Dollars)</t>
  </si>
  <si>
    <t>Profit(in dollars)</t>
  </si>
  <si>
    <t>Pressure washer(X1)</t>
  </si>
  <si>
    <t>Lawn mower(X2)</t>
  </si>
  <si>
    <t>Generator(X3)</t>
  </si>
  <si>
    <t>Water pumps(X4)</t>
  </si>
  <si>
    <t>170X1 +345X2+ 300X3+ 118.99X4</t>
  </si>
  <si>
    <t>Maximize Z =</t>
  </si>
  <si>
    <t>Subject to:</t>
  </si>
  <si>
    <t>Budget</t>
  </si>
  <si>
    <t>349.99 X1 + 374.99 X2 + 399.99 X3 +131 X4 &lt;= 150000</t>
  </si>
  <si>
    <t>25X1 + 40X2 +25X3 +1.25X4 &lt;= 12150</t>
  </si>
  <si>
    <t>Space</t>
  </si>
  <si>
    <t>Allocation 1</t>
  </si>
  <si>
    <t>X1+X2&gt;= 0.36(X1+X2+X3+X4)</t>
  </si>
  <si>
    <t>0.64X1+0.64X2-0.36X3-0.36X4&gt;=0</t>
  </si>
  <si>
    <t>Allocation 2</t>
  </si>
  <si>
    <t>X3&gt;=1.8X4</t>
  </si>
  <si>
    <t>Non negativity</t>
  </si>
  <si>
    <t>X1,X2,X3,X4&gt;=0</t>
  </si>
  <si>
    <t>X1</t>
  </si>
  <si>
    <t>X2</t>
  </si>
  <si>
    <t>X3</t>
  </si>
  <si>
    <t>X4</t>
  </si>
  <si>
    <t>Maximize Z = 170X1 +345X2+ 300X3+ 118.99X4</t>
  </si>
  <si>
    <t>Objective Parameters</t>
  </si>
  <si>
    <t>Constraint</t>
  </si>
  <si>
    <t>Allocation1</t>
  </si>
  <si>
    <t>Allocation2</t>
  </si>
  <si>
    <t>X3-1.8X4&gt;=0</t>
  </si>
  <si>
    <t>Constraint LHS</t>
  </si>
  <si>
    <t>Inequality</t>
  </si>
  <si>
    <t>&lt;=</t>
  </si>
  <si>
    <t>&gt;=</t>
  </si>
  <si>
    <t>Constraint RHS</t>
  </si>
  <si>
    <t>Microsoft Excel 16.0 Answer Report</t>
  </si>
  <si>
    <t>Solver Engine</t>
  </si>
  <si>
    <t>Engine: Simplex LP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</si>
  <si>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</si>
  <si>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</si>
  <si>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</si>
  <si>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</si>
  <si>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</si>
  <si>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</si>
  <si>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</si>
  <si>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</si>
  <si>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</si>
  <si>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</si>
  <si>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</si>
  <si>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</si>
  <si>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</si>
  <si>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</si>
  <si>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</si>
  <si>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$M$2</t>
  </si>
  <si>
    <t>Profit(in dollars) Maximize Z = 170X1 +345X2+ 300X3+ 118.99X4</t>
  </si>
  <si>
    <t>$I$2</t>
  </si>
  <si>
    <t>Profit(in dollars) X1</t>
  </si>
  <si>
    <t>$J$2</t>
  </si>
  <si>
    <t>Profit(in dollars) X2</t>
  </si>
  <si>
    <t>$K$2</t>
  </si>
  <si>
    <t>Profit(in dollars) X3</t>
  </si>
  <si>
    <t>$L$2</t>
  </si>
  <si>
    <t>Profit(in dollars) X4</t>
  </si>
  <si>
    <t>$M$5</t>
  </si>
  <si>
    <t>Budget Constraint LHS</t>
  </si>
  <si>
    <t>$M$5&lt;=$O$5</t>
  </si>
  <si>
    <t>$M$6</t>
  </si>
  <si>
    <t>Space Constraint LHS</t>
  </si>
  <si>
    <t>$M$6&lt;=$O$6</t>
  </si>
  <si>
    <t>$M$7</t>
  </si>
  <si>
    <t>Allocation1 Constraint LHS</t>
  </si>
  <si>
    <t>$M$7&gt;=$O$7</t>
  </si>
  <si>
    <t>Not Binding</t>
  </si>
  <si>
    <t>$M$8</t>
  </si>
  <si>
    <t>Allocation2 Constraint LHS</t>
  </si>
  <si>
    <t>$M$8&gt;=$O$8</t>
  </si>
  <si>
    <t>Unused Resource</t>
  </si>
  <si>
    <t>Result: Solver found an integer solution within tolerance.  All Constraints are satisfied.</t>
  </si>
  <si>
    <t>Iterations: 3 Subproblems: 22</t>
  </si>
  <si>
    <t>$I$2:$L$2=Integer</t>
  </si>
  <si>
    <t>Optimal benefits</t>
  </si>
  <si>
    <t>Report Created: 24-06-2023 14:40:47</t>
  </si>
  <si>
    <t>Solution Time: 0.062 Seconds.</t>
  </si>
  <si>
    <t>Ankit</t>
  </si>
  <si>
    <t>Worksheet: [ALY6050_MOD5_Ankit Bhalekar.xlsx]Sheet1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</si>
</sst>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3" xfId="0" applyBorder="1"/>
    <xf numFmtId="0" fontId="2" fillId="0" borderId="2" xfId="0" applyFont="1" applyBorder="1" applyAlignment="1">
      <alignment horizontal="center"/>
    </xf>
    <xf numFmtId="0" fontId="0" fillId="0" borderId="4" xfId="0" applyBorder="1"/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2" fontId="3" fillId="7" borderId="1" xfId="0" applyNumberFormat="1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0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59C7C-B968-4ACE-A1BC-C65D56E853C7}">
  <dimension ref="A1:G33"/>
  <sheetViews>
    <sheetView showGridLines="0" tabSelected="1" topLeftCell="A37" workbookViewId="0">
      <selection activeCell="E6" sqref="E6"/>
    </sheetView>
  </sheetViews>
  <sheetFormatPr defaultRowHeight="14.4" x14ac:dyDescent="0.3"/>
  <cols>
    <col min="1" max="1" width="19.109375" customWidth="1"/>
    <col min="2" max="2" width="35" customWidth="1"/>
    <col min="3" max="3" width="52.77734375" customWidth="1"/>
    <col min="4" max="4" width="12.6640625" bestFit="1" customWidth="1"/>
    <col min="5" max="5" width="12" bestFit="1" customWidth="1"/>
    <col min="6" max="6" width="10.44140625" bestFit="1" customWidth="1"/>
    <col min="7" max="7" width="6" bestFit="1" customWidth="1"/>
  </cols>
  <sheetData>
    <row r="1" spans="1:5" x14ac:dyDescent="0.3">
      <c r="A1" s="1" t="s">
        <v>37</v>
      </c>
    </row>
    <row r="2" spans="1:5" x14ac:dyDescent="0.3">
      <c r="A2" s="1" t="s">
        <v>86</v>
      </c>
      <c r="C2" t="s">
        <v>85</v>
      </c>
    </row>
    <row r="3" spans="1:5" x14ac:dyDescent="0.3">
      <c r="A3" s="1" t="s">
        <v>83</v>
      </c>
    </row>
    <row r="4" spans="1:5" x14ac:dyDescent="0.3">
      <c r="A4" s="1" t="s">
        <v>79</v>
      </c>
    </row>
    <row r="5" spans="1:5" x14ac:dyDescent="0.3">
      <c r="A5" s="1" t="s">
        <v>38</v>
      </c>
    </row>
    <row r="6" spans="1:5" x14ac:dyDescent="0.3">
      <c r="A6" s="1"/>
      <c r="B6" t="s">
        <v>39</v>
      </c>
    </row>
    <row r="7" spans="1:5" x14ac:dyDescent="0.3">
      <c r="A7" s="1"/>
      <c r="B7" t="s">
        <v>84</v>
      </c>
    </row>
    <row r="8" spans="1:5" x14ac:dyDescent="0.3">
      <c r="A8" s="1"/>
      <c r="B8" t="s">
        <v>80</v>
      </c>
    </row>
    <row r="9" spans="1:5" x14ac:dyDescent="0.3">
      <c r="A9" s="1" t="s">
        <v>40</v>
      </c>
    </row>
    <row r="10" spans="1:5" x14ac:dyDescent="0.3">
      <c r="B10" t="s">
        <v>41</v>
      </c>
    </row>
    <row r="11" spans="1:5" x14ac:dyDescent="0.3">
      <c r="B11" t="s">
        <v>42</v>
      </c>
    </row>
    <row r="14" spans="1:5" ht="15" thickBot="1" x14ac:dyDescent="0.35">
      <c r="A14" t="s">
        <v>43</v>
      </c>
    </row>
    <row r="15" spans="1:5" ht="15" thickBot="1" x14ac:dyDescent="0.35">
      <c r="B15" s="3" t="s">
        <v>44</v>
      </c>
      <c r="C15" s="3" t="s">
        <v>45</v>
      </c>
      <c r="D15" s="3" t="s">
        <v>46</v>
      </c>
      <c r="E15" s="3" t="s">
        <v>47</v>
      </c>
    </row>
    <row r="16" spans="1:5" ht="15" thickBot="1" x14ac:dyDescent="0.35">
      <c r="B16" s="2" t="s">
        <v>55</v>
      </c>
      <c r="C16" s="2" t="s">
        <v>56</v>
      </c>
      <c r="D16" s="2">
        <v>0</v>
      </c>
      <c r="E16" s="2">
        <v>127142.13</v>
      </c>
    </row>
    <row r="19" spans="1:7" ht="15" thickBot="1" x14ac:dyDescent="0.35">
      <c r="A19" t="s">
        <v>48</v>
      </c>
    </row>
    <row r="20" spans="1:7" ht="15" thickBot="1" x14ac:dyDescent="0.35">
      <c r="B20" s="3" t="s">
        <v>44</v>
      </c>
      <c r="C20" s="3" t="s">
        <v>45</v>
      </c>
      <c r="D20" s="3" t="s">
        <v>46</v>
      </c>
      <c r="E20" s="3" t="s">
        <v>47</v>
      </c>
      <c r="F20" s="3" t="s">
        <v>49</v>
      </c>
    </row>
    <row r="21" spans="1:7" x14ac:dyDescent="0.3">
      <c r="B21" s="4" t="s">
        <v>57</v>
      </c>
      <c r="C21" s="4" t="s">
        <v>58</v>
      </c>
      <c r="D21" s="4">
        <v>0</v>
      </c>
      <c r="E21" s="4">
        <v>0</v>
      </c>
      <c r="F21" s="4" t="s">
        <v>49</v>
      </c>
    </row>
    <row r="22" spans="1:7" x14ac:dyDescent="0.3">
      <c r="B22" s="4" t="s">
        <v>59</v>
      </c>
      <c r="C22" s="4" t="s">
        <v>60</v>
      </c>
      <c r="D22" s="4">
        <v>0</v>
      </c>
      <c r="E22" s="4">
        <v>202</v>
      </c>
      <c r="F22" s="4" t="s">
        <v>49</v>
      </c>
    </row>
    <row r="23" spans="1:7" x14ac:dyDescent="0.3">
      <c r="B23" s="4" t="s">
        <v>61</v>
      </c>
      <c r="C23" s="4" t="s">
        <v>62</v>
      </c>
      <c r="D23" s="4">
        <v>0</v>
      </c>
      <c r="E23" s="4">
        <v>157</v>
      </c>
      <c r="F23" s="4" t="s">
        <v>49</v>
      </c>
    </row>
    <row r="24" spans="1:7" ht="15" thickBot="1" x14ac:dyDescent="0.35">
      <c r="B24" s="2" t="s">
        <v>63</v>
      </c>
      <c r="C24" s="2" t="s">
        <v>64</v>
      </c>
      <c r="D24" s="2">
        <v>0</v>
      </c>
      <c r="E24" s="2">
        <v>87</v>
      </c>
      <c r="F24" s="2" t="s">
        <v>49</v>
      </c>
    </row>
    <row r="27" spans="1:7" ht="15" thickBot="1" x14ac:dyDescent="0.35">
      <c r="A27" t="s">
        <v>50</v>
      </c>
    </row>
    <row r="28" spans="1:7" ht="15" thickBot="1" x14ac:dyDescent="0.35">
      <c r="B28" s="3" t="s">
        <v>44</v>
      </c>
      <c r="C28" s="3" t="s">
        <v>45</v>
      </c>
      <c r="D28" s="3" t="s">
        <v>51</v>
      </c>
      <c r="E28" s="3" t="s">
        <v>52</v>
      </c>
      <c r="F28" s="3" t="s">
        <v>53</v>
      </c>
      <c r="G28" s="3" t="s">
        <v>54</v>
      </c>
    </row>
    <row r="29" spans="1:7" x14ac:dyDescent="0.3">
      <c r="B29" s="4" t="s">
        <v>65</v>
      </c>
      <c r="C29" s="4" t="s">
        <v>66</v>
      </c>
      <c r="D29" s="4">
        <v>149943.41</v>
      </c>
      <c r="E29" s="4" t="s">
        <v>67</v>
      </c>
      <c r="F29" s="4" t="s">
        <v>74</v>
      </c>
      <c r="G29" s="4">
        <v>56.589999999996508</v>
      </c>
    </row>
    <row r="30" spans="1:7" x14ac:dyDescent="0.3">
      <c r="B30" s="4" t="s">
        <v>68</v>
      </c>
      <c r="C30" s="4" t="s">
        <v>69</v>
      </c>
      <c r="D30" s="4">
        <v>12113.75</v>
      </c>
      <c r="E30" s="4" t="s">
        <v>70</v>
      </c>
      <c r="F30" s="4" t="s">
        <v>74</v>
      </c>
      <c r="G30" s="4">
        <v>36.25</v>
      </c>
    </row>
    <row r="31" spans="1:7" x14ac:dyDescent="0.3">
      <c r="B31" s="4" t="s">
        <v>71</v>
      </c>
      <c r="C31" s="4" t="s">
        <v>72</v>
      </c>
      <c r="D31" s="4">
        <v>41.440000000000005</v>
      </c>
      <c r="E31" s="4" t="s">
        <v>73</v>
      </c>
      <c r="F31" s="4" t="s">
        <v>74</v>
      </c>
      <c r="G31" s="4">
        <v>41.440000000000005</v>
      </c>
    </row>
    <row r="32" spans="1:7" x14ac:dyDescent="0.3">
      <c r="B32" s="4" t="s">
        <v>75</v>
      </c>
      <c r="C32" s="4" t="s">
        <v>76</v>
      </c>
      <c r="D32" s="4">
        <v>0.40000000000000568</v>
      </c>
      <c r="E32" s="4" t="s">
        <v>77</v>
      </c>
      <c r="F32" s="4" t="s">
        <v>74</v>
      </c>
      <c r="G32" s="4">
        <v>0.40000000000000568</v>
      </c>
    </row>
    <row r="33" spans="2:7" ht="15" thickBot="1" x14ac:dyDescent="0.35">
      <c r="B33" s="2" t="s">
        <v>81</v>
      </c>
      <c r="C33" s="2"/>
      <c r="D33" s="2"/>
      <c r="E33" s="2"/>
      <c r="F33" s="2"/>
      <c r="G3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FBB8-CC9A-4182-97E8-9B0F71E3A0AF}">
  <dimension ref="C2:M40"/>
  <sheetViews>
    <sheetView zoomScaleNormal="100" workbookViewId="0">
      <selection activeCell="F12" sqref="F12"/>
    </sheetView>
  </sheetViews>
  <sheetFormatPr defaultColWidth="8.77734375" defaultRowHeight="13.8" x14ac:dyDescent="0.3"/>
  <cols>
    <col min="1" max="2" width="8.77734375" style="5"/>
    <col min="3" max="3" width="18.109375" style="5" bestFit="1" customWidth="1"/>
    <col min="4" max="4" width="49.109375" style="5" bestFit="1" customWidth="1"/>
    <col min="5" max="5" width="21.77734375" style="5" bestFit="1" customWidth="1"/>
    <col min="6" max="6" width="15.5546875" style="5" bestFit="1" customWidth="1"/>
    <col min="7" max="9" width="6.5546875" style="5" bestFit="1" customWidth="1"/>
    <col min="10" max="10" width="43.21875" style="5" bestFit="1" customWidth="1"/>
    <col min="11" max="11" width="8.88671875" style="5" bestFit="1" customWidth="1"/>
    <col min="12" max="12" width="13.77734375" style="5" bestFit="1" customWidth="1"/>
    <col min="13" max="13" width="15.21875" style="5" bestFit="1" customWidth="1"/>
    <col min="14" max="14" width="9.109375" style="5" bestFit="1" customWidth="1"/>
    <col min="15" max="15" width="13.21875" style="5" bestFit="1" customWidth="1"/>
    <col min="16" max="16" width="15.33203125" style="5" bestFit="1" customWidth="1"/>
    <col min="17" max="16384" width="8.77734375" style="5"/>
  </cols>
  <sheetData>
    <row r="2" spans="3:6" x14ac:dyDescent="0.3">
      <c r="C2" s="6" t="s">
        <v>0</v>
      </c>
      <c r="D2" s="6" t="s">
        <v>1</v>
      </c>
      <c r="E2" s="6" t="s">
        <v>2</v>
      </c>
      <c r="F2" s="6" t="s">
        <v>3</v>
      </c>
    </row>
    <row r="3" spans="3:6" x14ac:dyDescent="0.3">
      <c r="C3" s="7" t="s">
        <v>4</v>
      </c>
      <c r="D3" s="18">
        <v>349.99</v>
      </c>
      <c r="E3" s="18">
        <v>519.99</v>
      </c>
      <c r="F3" s="18">
        <f>E3-D3</f>
        <v>170</v>
      </c>
    </row>
    <row r="4" spans="3:6" x14ac:dyDescent="0.3">
      <c r="C4" s="7" t="s">
        <v>5</v>
      </c>
      <c r="D4" s="18">
        <v>374.99</v>
      </c>
      <c r="E4" s="18">
        <v>719.99</v>
      </c>
      <c r="F4" s="18">
        <f t="shared" ref="F4:F6" si="0">E4-D4</f>
        <v>345</v>
      </c>
    </row>
    <row r="5" spans="3:6" x14ac:dyDescent="0.3">
      <c r="C5" s="7" t="s">
        <v>6</v>
      </c>
      <c r="D5" s="18">
        <v>399.99</v>
      </c>
      <c r="E5" s="18">
        <v>699.99</v>
      </c>
      <c r="F5" s="18">
        <f t="shared" si="0"/>
        <v>300</v>
      </c>
    </row>
    <row r="6" spans="3:6" x14ac:dyDescent="0.3">
      <c r="C6" s="7" t="s">
        <v>7</v>
      </c>
      <c r="D6" s="18">
        <v>131</v>
      </c>
      <c r="E6" s="18">
        <v>249.99</v>
      </c>
      <c r="F6" s="18">
        <f t="shared" si="0"/>
        <v>118.99000000000001</v>
      </c>
    </row>
    <row r="8" spans="3:6" ht="14.4" thickBot="1" x14ac:dyDescent="0.35"/>
    <row r="9" spans="3:6" ht="25.8" customHeight="1" x14ac:dyDescent="0.3">
      <c r="C9" s="8" t="s">
        <v>9</v>
      </c>
      <c r="D9" s="9" t="s">
        <v>8</v>
      </c>
    </row>
    <row r="10" spans="3:6" x14ac:dyDescent="0.3">
      <c r="C10" s="10" t="s">
        <v>10</v>
      </c>
      <c r="D10" s="11"/>
    </row>
    <row r="11" spans="3:6" ht="50.4" customHeight="1" x14ac:dyDescent="0.3">
      <c r="C11" s="10" t="s">
        <v>11</v>
      </c>
      <c r="D11" s="11" t="s">
        <v>12</v>
      </c>
    </row>
    <row r="12" spans="3:6" ht="29.4" customHeight="1" x14ac:dyDescent="0.3">
      <c r="C12" s="10" t="s">
        <v>14</v>
      </c>
      <c r="D12" s="11" t="s">
        <v>13</v>
      </c>
    </row>
    <row r="13" spans="3:6" ht="28.2" customHeight="1" x14ac:dyDescent="0.3">
      <c r="C13" s="10" t="s">
        <v>15</v>
      </c>
      <c r="D13" s="11" t="s">
        <v>16</v>
      </c>
    </row>
    <row r="14" spans="3:6" ht="27" customHeight="1" x14ac:dyDescent="0.3">
      <c r="C14" s="10"/>
      <c r="D14" s="11" t="s">
        <v>17</v>
      </c>
    </row>
    <row r="15" spans="3:6" ht="18.600000000000001" customHeight="1" x14ac:dyDescent="0.3">
      <c r="C15" s="10" t="s">
        <v>18</v>
      </c>
      <c r="D15" s="11" t="s">
        <v>19</v>
      </c>
    </row>
    <row r="16" spans="3:6" ht="21.6" customHeight="1" x14ac:dyDescent="0.3">
      <c r="C16" s="10"/>
      <c r="D16" s="11" t="s">
        <v>31</v>
      </c>
    </row>
    <row r="17" spans="3:6" ht="27.6" customHeight="1" thickBot="1" x14ac:dyDescent="0.35">
      <c r="C17" s="12" t="s">
        <v>20</v>
      </c>
      <c r="D17" s="13" t="s">
        <v>21</v>
      </c>
    </row>
    <row r="20" spans="3:6" x14ac:dyDescent="0.3">
      <c r="C20" s="14"/>
    </row>
    <row r="21" spans="3:6" x14ac:dyDescent="0.3">
      <c r="C21" s="15"/>
    </row>
    <row r="22" spans="3:6" x14ac:dyDescent="0.3">
      <c r="C22" s="15"/>
    </row>
    <row r="23" spans="3:6" x14ac:dyDescent="0.3">
      <c r="C23" s="15"/>
    </row>
    <row r="24" spans="3:6" x14ac:dyDescent="0.3">
      <c r="E24" s="16" t="s">
        <v>82</v>
      </c>
      <c r="F24" s="16">
        <f>J34</f>
        <v>127142.13</v>
      </c>
    </row>
    <row r="25" spans="3:6" x14ac:dyDescent="0.3">
      <c r="E25" s="16" t="s">
        <v>4</v>
      </c>
      <c r="F25" s="16">
        <f>F34</f>
        <v>0</v>
      </c>
    </row>
    <row r="26" spans="3:6" x14ac:dyDescent="0.3">
      <c r="E26" s="16" t="s">
        <v>5</v>
      </c>
      <c r="F26" s="16">
        <f>G34</f>
        <v>202</v>
      </c>
    </row>
    <row r="27" spans="3:6" x14ac:dyDescent="0.3">
      <c r="E27" s="16" t="s">
        <v>6</v>
      </c>
      <c r="F27" s="16">
        <f>H34</f>
        <v>157</v>
      </c>
    </row>
    <row r="28" spans="3:6" x14ac:dyDescent="0.3">
      <c r="E28" s="16" t="s">
        <v>7</v>
      </c>
      <c r="F28" s="16">
        <f>I34</f>
        <v>87</v>
      </c>
    </row>
    <row r="33" spans="5:13" ht="46.2" customHeight="1" x14ac:dyDescent="0.3">
      <c r="E33" s="18"/>
      <c r="F33" s="17" t="s">
        <v>22</v>
      </c>
      <c r="G33" s="17" t="s">
        <v>23</v>
      </c>
      <c r="H33" s="17" t="s">
        <v>24</v>
      </c>
      <c r="I33" s="17" t="s">
        <v>25</v>
      </c>
      <c r="J33" s="17" t="s">
        <v>26</v>
      </c>
      <c r="K33" s="18"/>
      <c r="L33" s="18"/>
      <c r="M33" s="18"/>
    </row>
    <row r="34" spans="5:13" ht="28.2" customHeight="1" x14ac:dyDescent="0.3">
      <c r="E34" s="21"/>
      <c r="F34" s="20">
        <v>0</v>
      </c>
      <c r="G34" s="20">
        <v>202</v>
      </c>
      <c r="H34" s="20">
        <v>157</v>
      </c>
      <c r="I34" s="20">
        <v>87</v>
      </c>
      <c r="J34" s="20">
        <f>SUMPRODUCT(F34:I34,F35:I35)</f>
        <v>127142.13</v>
      </c>
      <c r="K34" s="21"/>
      <c r="L34" s="21"/>
      <c r="M34" s="21"/>
    </row>
    <row r="35" spans="5:13" ht="39" customHeight="1" x14ac:dyDescent="0.3">
      <c r="E35" s="18" t="s">
        <v>27</v>
      </c>
      <c r="F35" s="19">
        <f>F3</f>
        <v>170</v>
      </c>
      <c r="G35" s="19">
        <f>F4</f>
        <v>345</v>
      </c>
      <c r="H35" s="19">
        <f>F5</f>
        <v>300</v>
      </c>
      <c r="I35" s="19">
        <f>F6</f>
        <v>118.99000000000001</v>
      </c>
      <c r="J35" s="18"/>
      <c r="K35" s="18"/>
      <c r="L35" s="18"/>
      <c r="M35" s="18"/>
    </row>
    <row r="36" spans="5:13" ht="26.4" customHeight="1" x14ac:dyDescent="0.3">
      <c r="E36" s="18" t="s">
        <v>28</v>
      </c>
      <c r="F36" s="19"/>
      <c r="G36" s="19"/>
      <c r="H36" s="19"/>
      <c r="I36" s="19"/>
      <c r="J36" s="18" t="s">
        <v>32</v>
      </c>
      <c r="K36" s="18" t="s">
        <v>33</v>
      </c>
      <c r="L36" s="18" t="s">
        <v>36</v>
      </c>
      <c r="M36" s="18" t="s">
        <v>78</v>
      </c>
    </row>
    <row r="37" spans="5:13" ht="32.4" customHeight="1" x14ac:dyDescent="0.3">
      <c r="E37" s="18" t="s">
        <v>11</v>
      </c>
      <c r="F37" s="19">
        <f>D3</f>
        <v>349.99</v>
      </c>
      <c r="G37" s="19">
        <f>D4</f>
        <v>374.99</v>
      </c>
      <c r="H37" s="19">
        <f>D5</f>
        <v>399.99</v>
      </c>
      <c r="I37" s="19">
        <f>D6</f>
        <v>131</v>
      </c>
      <c r="J37" s="18">
        <f>SUMPRODUCT(F37:I37,F34:I34)</f>
        <v>149943.41</v>
      </c>
      <c r="K37" s="18" t="s">
        <v>34</v>
      </c>
      <c r="L37" s="18">
        <v>150000</v>
      </c>
      <c r="M37" s="18">
        <f>ABS(L37-J37)</f>
        <v>56.589999999996508</v>
      </c>
    </row>
    <row r="38" spans="5:13" ht="27" customHeight="1" x14ac:dyDescent="0.3">
      <c r="E38" s="18" t="s">
        <v>14</v>
      </c>
      <c r="F38" s="19">
        <v>25</v>
      </c>
      <c r="G38" s="19">
        <v>40</v>
      </c>
      <c r="H38" s="19">
        <v>25</v>
      </c>
      <c r="I38" s="19">
        <v>1.25</v>
      </c>
      <c r="J38" s="18">
        <f>SUMPRODUCT(F38:I38,F34:I34)</f>
        <v>12113.75</v>
      </c>
      <c r="K38" s="18" t="s">
        <v>34</v>
      </c>
      <c r="L38" s="18">
        <v>12150</v>
      </c>
      <c r="M38" s="18">
        <f t="shared" ref="M38:M40" si="1">ABS(L38-J38)</f>
        <v>36.25</v>
      </c>
    </row>
    <row r="39" spans="5:13" ht="29.4" customHeight="1" x14ac:dyDescent="0.3">
      <c r="E39" s="18" t="s">
        <v>29</v>
      </c>
      <c r="F39" s="18">
        <v>0.64</v>
      </c>
      <c r="G39" s="18">
        <v>0.64</v>
      </c>
      <c r="H39" s="18">
        <v>-0.36</v>
      </c>
      <c r="I39" s="18">
        <v>-0.36</v>
      </c>
      <c r="J39" s="18">
        <f>SUMPRODUCT(F39:I39,F34:I34)</f>
        <v>41.440000000000005</v>
      </c>
      <c r="K39" s="18" t="s">
        <v>35</v>
      </c>
      <c r="L39" s="18">
        <v>0</v>
      </c>
      <c r="M39" s="18">
        <f t="shared" si="1"/>
        <v>41.440000000000005</v>
      </c>
    </row>
    <row r="40" spans="5:13" ht="26.4" customHeight="1" x14ac:dyDescent="0.3">
      <c r="E40" s="18" t="s">
        <v>30</v>
      </c>
      <c r="F40" s="18">
        <v>0</v>
      </c>
      <c r="G40" s="18">
        <v>0</v>
      </c>
      <c r="H40" s="18">
        <v>1</v>
      </c>
      <c r="I40" s="18">
        <v>-1.8</v>
      </c>
      <c r="J40" s="18">
        <f>SUMPRODUCT(F40:I40,F34:I34)</f>
        <v>0.40000000000000568</v>
      </c>
      <c r="K40" s="18" t="s">
        <v>35</v>
      </c>
      <c r="L40" s="18">
        <v>0</v>
      </c>
      <c r="M40" s="18">
        <f t="shared" si="1"/>
        <v>0.40000000000000568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 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ANKIT BHALEKAR</cp:lastModifiedBy>
  <dcterms:created xsi:type="dcterms:W3CDTF">2023-06-20T17:08:56Z</dcterms:created>
  <dcterms:modified xsi:type="dcterms:W3CDTF">2023-06-27T22:25:44Z</dcterms:modified>
</cp:coreProperties>
</file>