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NT\Desktop\"/>
    </mc:Choice>
  </mc:AlternateContent>
  <bookViews>
    <workbookView xWindow="0" yWindow="0" windowWidth="20490" windowHeight="777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7" l="1"/>
  <c r="G6" i="7"/>
  <c r="H6" i="7" s="1"/>
  <c r="J6" i="7" s="1"/>
  <c r="I5" i="7"/>
  <c r="G5" i="7"/>
  <c r="H5" i="7" s="1"/>
  <c r="J5" i="7" s="1"/>
  <c r="I4" i="7"/>
  <c r="G4" i="7"/>
  <c r="H4" i="7" s="1"/>
  <c r="J4" i="7" s="1"/>
  <c r="I3" i="7"/>
  <c r="G3" i="7"/>
  <c r="H3" i="7" s="1"/>
  <c r="J3" i="7" s="1"/>
  <c r="I2" i="7"/>
  <c r="G2" i="7"/>
  <c r="H2" i="7" s="1"/>
  <c r="J2" i="7" s="1"/>
  <c r="F4" i="8" l="1"/>
  <c r="F5" i="8"/>
  <c r="F6" i="8"/>
  <c r="F7" i="8"/>
  <c r="F8" i="8"/>
  <c r="F3" i="8"/>
  <c r="G5" i="8" l="1"/>
  <c r="H5" i="8" s="1"/>
  <c r="G6" i="8"/>
  <c r="H6" i="8" s="1"/>
  <c r="G7" i="8"/>
  <c r="H7" i="8" s="1"/>
  <c r="G8" i="8"/>
  <c r="H8" i="8" s="1"/>
  <c r="G3" i="8"/>
  <c r="H3" i="8" s="1"/>
  <c r="E4" i="8"/>
  <c r="G4" i="8" s="1"/>
  <c r="H4" i="8" s="1"/>
  <c r="E5" i="8"/>
  <c r="E6" i="8"/>
  <c r="E7" i="8"/>
  <c r="E8" i="8"/>
  <c r="E3" i="8"/>
  <c r="G4" i="6"/>
  <c r="G5" i="6"/>
  <c r="G6" i="6"/>
  <c r="G3" i="6"/>
  <c r="F4" i="6"/>
  <c r="F5" i="6"/>
  <c r="F6" i="6"/>
  <c r="F3" i="6"/>
  <c r="E4" i="6"/>
  <c r="E5" i="6"/>
  <c r="E6" i="6"/>
  <c r="E3" i="6"/>
  <c r="D4" i="6"/>
  <c r="D5" i="6"/>
  <c r="D6" i="6"/>
  <c r="D3" i="6"/>
  <c r="E11" i="5" l="1"/>
  <c r="F11" i="5"/>
  <c r="G11" i="5"/>
  <c r="H11" i="5"/>
  <c r="I11" i="5"/>
  <c r="J11" i="5"/>
  <c r="D11" i="5"/>
  <c r="D9" i="5"/>
  <c r="E9" i="5"/>
  <c r="F9" i="5"/>
  <c r="G9" i="5"/>
  <c r="H9" i="5"/>
  <c r="I9" i="5"/>
  <c r="J9" i="5"/>
  <c r="C9" i="5"/>
  <c r="J4" i="5"/>
  <c r="J5" i="5"/>
  <c r="J6" i="5"/>
  <c r="J7" i="5"/>
  <c r="J3" i="5"/>
  <c r="I4" i="5"/>
  <c r="I5" i="5"/>
  <c r="I6" i="5"/>
  <c r="I7" i="5"/>
  <c r="I3" i="5"/>
  <c r="H4" i="5"/>
  <c r="H5" i="5"/>
  <c r="H6" i="5"/>
  <c r="H7" i="5"/>
  <c r="H3" i="5"/>
  <c r="J3" i="4"/>
  <c r="J4" i="4"/>
  <c r="J5" i="4"/>
  <c r="J6" i="4"/>
  <c r="J2" i="4"/>
  <c r="I3" i="4"/>
  <c r="I4" i="4"/>
  <c r="I5" i="4"/>
  <c r="I6" i="4"/>
  <c r="I2" i="4"/>
  <c r="H3" i="4"/>
  <c r="H4" i="4"/>
  <c r="H5" i="4"/>
  <c r="H6" i="4"/>
  <c r="H2" i="4"/>
  <c r="G3" i="4"/>
  <c r="G4" i="4"/>
  <c r="G5" i="4"/>
  <c r="G6" i="4"/>
  <c r="G2" i="4"/>
  <c r="F3" i="4"/>
  <c r="F4" i="4"/>
  <c r="F5" i="4"/>
  <c r="F6" i="4"/>
  <c r="F2" i="4"/>
  <c r="J3" i="3"/>
  <c r="J4" i="3"/>
  <c r="J5" i="3"/>
  <c r="J2" i="3"/>
  <c r="I3" i="3"/>
  <c r="I4" i="3"/>
  <c r="I5" i="3"/>
  <c r="I6" i="3"/>
  <c r="I2" i="3"/>
  <c r="H2" i="3"/>
  <c r="H3" i="3"/>
  <c r="H4" i="3"/>
  <c r="H5" i="3"/>
  <c r="G3" i="3"/>
  <c r="G4" i="3"/>
  <c r="G5" i="3"/>
  <c r="G6" i="3"/>
  <c r="G2" i="3"/>
  <c r="F3" i="3"/>
  <c r="F4" i="3"/>
  <c r="F5" i="3"/>
  <c r="F6" i="3"/>
  <c r="H6" i="3" s="1"/>
  <c r="J6" i="3" s="1"/>
  <c r="F2" i="3"/>
  <c r="E5" i="2"/>
  <c r="I3" i="2"/>
  <c r="I4" i="2"/>
  <c r="I2" i="2"/>
  <c r="H3" i="2"/>
  <c r="H4" i="2"/>
  <c r="H2" i="2"/>
  <c r="G3" i="2"/>
  <c r="G4" i="2"/>
  <c r="G2" i="2"/>
  <c r="F3" i="2"/>
  <c r="F4" i="2"/>
  <c r="F2" i="2"/>
  <c r="J4" i="1"/>
  <c r="J6" i="1"/>
  <c r="J2" i="1"/>
  <c r="I3" i="1"/>
  <c r="I4" i="1"/>
  <c r="I5" i="1"/>
  <c r="I6" i="1"/>
  <c r="I2" i="1"/>
  <c r="H4" i="1"/>
  <c r="H6" i="1"/>
  <c r="H2" i="1"/>
  <c r="G3" i="1"/>
  <c r="H3" i="1" s="1"/>
  <c r="J3" i="1" s="1"/>
  <c r="G4" i="1"/>
  <c r="G5" i="1"/>
  <c r="H5" i="1" s="1"/>
  <c r="J5" i="1" s="1"/>
  <c r="G6" i="1"/>
  <c r="G2" i="1"/>
</calcChain>
</file>

<file path=xl/sharedStrings.xml><?xml version="1.0" encoding="utf-8"?>
<sst xmlns="http://schemas.openxmlformats.org/spreadsheetml/2006/main" count="119" uniqueCount="86">
  <si>
    <t>Name</t>
  </si>
  <si>
    <t>English</t>
  </si>
  <si>
    <t>Nepali</t>
  </si>
  <si>
    <t>Education</t>
  </si>
  <si>
    <t>Math</t>
  </si>
  <si>
    <t>Computer</t>
  </si>
  <si>
    <t>Total</t>
  </si>
  <si>
    <t>Percentage</t>
  </si>
  <si>
    <t>Result</t>
  </si>
  <si>
    <t>Division</t>
  </si>
  <si>
    <t>Sarita</t>
  </si>
  <si>
    <t>Gita</t>
  </si>
  <si>
    <t>Shya</t>
  </si>
  <si>
    <t>Ram</t>
  </si>
  <si>
    <t>Bindu</t>
  </si>
  <si>
    <t>SN</t>
  </si>
  <si>
    <t>NAME</t>
  </si>
  <si>
    <t>ADDRESS</t>
  </si>
  <si>
    <t>POST</t>
  </si>
  <si>
    <t>SALARY</t>
  </si>
  <si>
    <t>BONOUS</t>
  </si>
  <si>
    <t>TAX</t>
  </si>
  <si>
    <t>HA</t>
  </si>
  <si>
    <t>TOTAL</t>
  </si>
  <si>
    <t>MAXIMUM SALARY</t>
  </si>
  <si>
    <t>RAM</t>
  </si>
  <si>
    <t>SHAM</t>
  </si>
  <si>
    <t>KTM</t>
  </si>
  <si>
    <t>POKHARA</t>
  </si>
  <si>
    <t>MANAGER</t>
  </si>
  <si>
    <t>ACCOUNTAT</t>
  </si>
  <si>
    <t>ENGINEER</t>
  </si>
  <si>
    <t>HARI</t>
  </si>
  <si>
    <t>COMP</t>
  </si>
  <si>
    <t>MATHS</t>
  </si>
  <si>
    <t>ENG</t>
  </si>
  <si>
    <t>POP</t>
  </si>
  <si>
    <t>HEALTH</t>
  </si>
  <si>
    <t>AVERAGE</t>
  </si>
  <si>
    <t>PERCENTAGE</t>
  </si>
  <si>
    <t>RESULT</t>
  </si>
  <si>
    <t>DIVISION</t>
  </si>
  <si>
    <t>MAXIMUM</t>
  </si>
  <si>
    <t>MINIMUM</t>
  </si>
  <si>
    <t>COUNT</t>
  </si>
  <si>
    <t>DIFFERENCE</t>
  </si>
  <si>
    <t>XYZ COMPANY SALES PERFORMANCE</t>
  </si>
  <si>
    <t>SALES PERSON</t>
  </si>
  <si>
    <t>ANNUAL TARGET</t>
  </si>
  <si>
    <t>QTR1</t>
  </si>
  <si>
    <t>QTR2</t>
  </si>
  <si>
    <t>QTR3</t>
  </si>
  <si>
    <t>QTR4</t>
  </si>
  <si>
    <t>TOTAL SALES</t>
  </si>
  <si>
    <t>AVERAGE SALES</t>
  </si>
  <si>
    <t>COMMISSION</t>
  </si>
  <si>
    <t>ALBERT</t>
  </si>
  <si>
    <t>MICHAEL</t>
  </si>
  <si>
    <t>CARL</t>
  </si>
  <si>
    <t>GEORGE</t>
  </si>
  <si>
    <t>LUCY</t>
  </si>
  <si>
    <t>SERVICE</t>
  </si>
  <si>
    <t>INCOME</t>
  </si>
  <si>
    <t>NET SALARY</t>
  </si>
  <si>
    <t>S.N.</t>
  </si>
  <si>
    <t>RAM SHARMA</t>
  </si>
  <si>
    <t>HARI KHADKA</t>
  </si>
  <si>
    <t>SITA SHRESTHA</t>
  </si>
  <si>
    <t>KUMAR TAMANG</t>
  </si>
  <si>
    <t>NEP</t>
  </si>
  <si>
    <t>ECO</t>
  </si>
  <si>
    <t>SOCIOLOGY</t>
  </si>
  <si>
    <t>GAUTAM</t>
  </si>
  <si>
    <t>SARU</t>
  </si>
  <si>
    <t>BINOD</t>
  </si>
  <si>
    <t>RITU</t>
  </si>
  <si>
    <t>KABINDRA</t>
  </si>
  <si>
    <t>MARITIAL STAUS</t>
  </si>
  <si>
    <t>GITA KARKI</t>
  </si>
  <si>
    <t>ABIN SAUD</t>
  </si>
  <si>
    <t>UMESH DHAMI</t>
  </si>
  <si>
    <t>ARAV SAUD</t>
  </si>
  <si>
    <t>LAXMI DHAMI</t>
  </si>
  <si>
    <t>SHANDHYA KC</t>
  </si>
  <si>
    <t>MARRIED</t>
  </si>
  <si>
    <t>UNMARRIED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</si>
</sst>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/>
    <xf numFmtId="0" fontId="3" fillId="0" borderId="13" xfId="0" applyFont="1" applyBorder="1" applyAlignment="1">
      <alignment horizontal="left" vertical="center"/>
    </xf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4" xfId="0" applyFont="1" applyBorder="1"/>
    <xf numFmtId="0" fontId="3" fillId="0" borderId="1" xfId="0" applyFont="1" applyBorder="1"/>
    <xf numFmtId="0" fontId="3" fillId="0" borderId="6" xfId="0" applyFont="1" applyBorder="1"/>
    <xf numFmtId="0" fontId="2" fillId="0" borderId="7" xfId="0" applyFont="1" applyBorder="1"/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10" xfId="0" applyFont="1" applyBorder="1"/>
    <xf numFmtId="0" fontId="2" fillId="0" borderId="11" xfId="0" applyFont="1" applyBorder="1"/>
    <xf numFmtId="0" fontId="2" fillId="0" borderId="5" xfId="0" applyFont="1" applyBorder="1"/>
    <xf numFmtId="0" fontId="2" fillId="0" borderId="8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5" xfId="0" applyFont="1" applyBorder="1"/>
    <xf numFmtId="9" fontId="2" fillId="0" borderId="1" xfId="0" applyNumberFormat="1" applyFont="1" applyBorder="1"/>
    <xf numFmtId="0" fontId="3" fillId="0" borderId="2" xfId="0" applyFont="1" applyBorder="1"/>
    <xf numFmtId="0" fontId="3" fillId="0" borderId="7" xfId="0" applyFont="1" applyBorder="1"/>
    <xf numFmtId="0" fontId="0" fillId="0" borderId="0" xfId="0" applyBorder="1"/>
    <xf numFmtId="0" fontId="3" fillId="0" borderId="3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0" xfId="0" applyFont="1"/>
    <xf numFmtId="0" fontId="3" fillId="0" borderId="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6"/>
  <sheetViews>
    <sheetView workbookViewId="0">
      <selection activeCell="I2" sqref="I2"/>
    </sheetView>
  </sheetViews>
  <sheetFormatPr defaultRowHeight="15" x14ac:dyDescent="0.25"/>
  <cols>
    <col min="1" max="3" width="9.140625" style="2"/>
    <col min="4" max="4" width="11.42578125" style="2" customWidth="1"/>
    <col min="5" max="5" width="9.140625" style="2"/>
    <col min="6" max="6" width="11.7109375" style="2" customWidth="1"/>
    <col min="7" max="7" width="14.5703125" style="2" customWidth="1"/>
    <col min="8" max="8" width="15.85546875" style="2" customWidth="1"/>
    <col min="9" max="9" width="18.140625" style="2" customWidth="1"/>
    <col min="10" max="10" width="20.5703125" style="2" customWidth="1"/>
    <col min="11" max="16384" width="9.140625" style="2"/>
  </cols>
  <sheetData>
    <row r="1" spans="1:10" ht="27" customHeight="1" thickBot="1" x14ac:dyDescent="0.3">
      <c r="A1" s="4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</row>
    <row r="2" spans="1:10" ht="15.75" x14ac:dyDescent="0.25">
      <c r="A2" s="14" t="s">
        <v>10</v>
      </c>
      <c r="B2" s="15">
        <v>67</v>
      </c>
      <c r="C2" s="15">
        <v>45</v>
      </c>
      <c r="D2" s="15">
        <v>65</v>
      </c>
      <c r="E2" s="15">
        <v>76</v>
      </c>
      <c r="F2" s="15">
        <v>66</v>
      </c>
      <c r="G2" s="16">
        <f>SUM(B2:F2)</f>
        <v>319</v>
      </c>
      <c r="H2" s="16">
        <f>G2/5</f>
        <v>63.8</v>
      </c>
      <c r="I2" s="16" t="str">
        <f>IF(AND(B2&gt;=35,C2&gt;=35,D2&gt;=35,E2&gt;=40,F2&gt;=35), "PASS", "FAIL")</f>
        <v>PASS</v>
      </c>
      <c r="J2" s="17" t="str">
        <f>IF(H2&gt;=60, "FIRST",IF(AND( H2&lt;60,H2&gt;=45), "SECOND",IF(AND(H2&gt;=35), "THIRD", "***")))</f>
        <v>FIRST</v>
      </c>
    </row>
    <row r="3" spans="1:10" ht="15.75" x14ac:dyDescent="0.25">
      <c r="A3" s="18" t="s">
        <v>11</v>
      </c>
      <c r="B3" s="19">
        <v>78</v>
      </c>
      <c r="C3" s="19">
        <v>34</v>
      </c>
      <c r="D3" s="19">
        <v>64</v>
      </c>
      <c r="E3" s="19">
        <v>67</v>
      </c>
      <c r="F3" s="19">
        <v>76</v>
      </c>
      <c r="G3" s="20">
        <f t="shared" ref="G3:G6" si="0">SUM(B3:F3)</f>
        <v>319</v>
      </c>
      <c r="H3" s="20">
        <f t="shared" ref="H3:H6" si="1">G3/5</f>
        <v>63.8</v>
      </c>
      <c r="I3" s="20" t="str">
        <f t="shared" ref="I3:I6" si="2">IF(AND(B3&gt;=35,C3&gt;=35,D3&gt;=35,E3&gt;=40,F3&gt;=35), "PASS", "FAIL")</f>
        <v>FAIL</v>
      </c>
      <c r="J3" s="21" t="str">
        <f t="shared" ref="J3:J6" si="3">IF(H3&gt;=60, "FIRST",IF(AND( H3&lt;60,H3&gt;=45), "SECOND",IF(AND(H3&gt;=35), "THIRD", "***")))</f>
        <v>FIRST</v>
      </c>
    </row>
    <row r="4" spans="1:10" ht="15.75" x14ac:dyDescent="0.25">
      <c r="A4" s="18" t="s">
        <v>12</v>
      </c>
      <c r="B4" s="19">
        <v>87</v>
      </c>
      <c r="C4" s="19">
        <v>56</v>
      </c>
      <c r="D4" s="19">
        <v>67</v>
      </c>
      <c r="E4" s="19">
        <v>65</v>
      </c>
      <c r="F4" s="19">
        <v>61</v>
      </c>
      <c r="G4" s="20">
        <f t="shared" si="0"/>
        <v>336</v>
      </c>
      <c r="H4" s="20">
        <f t="shared" si="1"/>
        <v>67.2</v>
      </c>
      <c r="I4" s="20" t="str">
        <f t="shared" si="2"/>
        <v>PASS</v>
      </c>
      <c r="J4" s="21" t="str">
        <f t="shared" si="3"/>
        <v>FIRST</v>
      </c>
    </row>
    <row r="5" spans="1:10" ht="15.75" x14ac:dyDescent="0.25">
      <c r="A5" s="18" t="s">
        <v>13</v>
      </c>
      <c r="B5" s="19">
        <v>76</v>
      </c>
      <c r="C5" s="19">
        <v>64</v>
      </c>
      <c r="D5" s="19">
        <v>56</v>
      </c>
      <c r="E5" s="19">
        <v>72</v>
      </c>
      <c r="F5" s="19">
        <v>82</v>
      </c>
      <c r="G5" s="20">
        <f t="shared" si="0"/>
        <v>350</v>
      </c>
      <c r="H5" s="20">
        <f t="shared" si="1"/>
        <v>70</v>
      </c>
      <c r="I5" s="20" t="str">
        <f t="shared" si="2"/>
        <v>PASS</v>
      </c>
      <c r="J5" s="21" t="str">
        <f t="shared" si="3"/>
        <v>FIRST</v>
      </c>
    </row>
    <row r="6" spans="1:10" ht="16.5" thickBot="1" x14ac:dyDescent="0.3">
      <c r="A6" s="22" t="s">
        <v>14</v>
      </c>
      <c r="B6" s="23">
        <v>79</v>
      </c>
      <c r="C6" s="23">
        <v>46</v>
      </c>
      <c r="D6" s="23">
        <v>63</v>
      </c>
      <c r="E6" s="23">
        <v>58</v>
      </c>
      <c r="F6" s="23">
        <v>56</v>
      </c>
      <c r="G6" s="24">
        <f t="shared" si="0"/>
        <v>302</v>
      </c>
      <c r="H6" s="24">
        <f t="shared" si="1"/>
        <v>60.4</v>
      </c>
      <c r="I6" s="24" t="str">
        <f t="shared" si="2"/>
        <v>PASS</v>
      </c>
      <c r="J6" s="25" t="str">
        <f t="shared" si="3"/>
        <v>FIRST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5"/>
  <sheetViews>
    <sheetView workbookViewId="0">
      <selection activeCell="I12" sqref="I12"/>
    </sheetView>
  </sheetViews>
  <sheetFormatPr defaultRowHeight="15.75" x14ac:dyDescent="0.25"/>
  <cols>
    <col min="1" max="1" width="4.85546875" style="1" customWidth="1"/>
    <col min="2" max="2" width="10.85546875" style="1" customWidth="1"/>
    <col min="3" max="3" width="14.7109375" style="1" customWidth="1"/>
    <col min="4" max="4" width="15.5703125" style="1" customWidth="1"/>
    <col min="5" max="5" width="13.140625" style="1" customWidth="1"/>
    <col min="6" max="7" width="12.5703125" style="1" customWidth="1"/>
    <col min="8" max="8" width="11.7109375" style="1" customWidth="1"/>
    <col min="9" max="9" width="12.140625" style="1" customWidth="1"/>
    <col min="10" max="16384" width="9.140625" style="1"/>
  </cols>
  <sheetData>
    <row r="1" spans="1:9" ht="24.75" customHeight="1" thickBot="1" x14ac:dyDescent="0.3">
      <c r="A1" s="4" t="s">
        <v>15</v>
      </c>
      <c r="B1" s="12" t="s">
        <v>16</v>
      </c>
      <c r="C1" s="12" t="s">
        <v>17</v>
      </c>
      <c r="D1" s="12" t="s">
        <v>18</v>
      </c>
      <c r="E1" s="12" t="s">
        <v>19</v>
      </c>
      <c r="F1" s="12" t="s">
        <v>20</v>
      </c>
      <c r="G1" s="12" t="s">
        <v>21</v>
      </c>
      <c r="H1" s="12" t="s">
        <v>22</v>
      </c>
      <c r="I1" s="13" t="s">
        <v>23</v>
      </c>
    </row>
    <row r="2" spans="1:9" x14ac:dyDescent="0.25">
      <c r="A2" s="26">
        <v>1</v>
      </c>
      <c r="B2" s="27" t="s">
        <v>25</v>
      </c>
      <c r="C2" s="27" t="s">
        <v>27</v>
      </c>
      <c r="D2" s="27" t="s">
        <v>29</v>
      </c>
      <c r="E2" s="27">
        <v>12000</v>
      </c>
      <c r="F2" s="28">
        <f>IF(E2&gt;=6000, 15/100*E2,0)</f>
        <v>1800</v>
      </c>
      <c r="G2" s="28">
        <f>IF(D2="MANAGER", 10/100*E2, 0)</f>
        <v>1200</v>
      </c>
      <c r="H2" s="28">
        <f>IF(C2="KTM", 0, 5/100*E2)</f>
        <v>0</v>
      </c>
      <c r="I2" s="29">
        <f>SUM(E2:H2)</f>
        <v>15000</v>
      </c>
    </row>
    <row r="3" spans="1:9" x14ac:dyDescent="0.25">
      <c r="A3" s="18">
        <v>2</v>
      </c>
      <c r="B3" s="19" t="s">
        <v>26</v>
      </c>
      <c r="C3" s="19" t="s">
        <v>28</v>
      </c>
      <c r="D3" s="19" t="s">
        <v>30</v>
      </c>
      <c r="E3" s="19">
        <v>11500</v>
      </c>
      <c r="F3" s="20">
        <f t="shared" ref="F3:F4" si="0">IF(E3&gt;=6000, 15/100*E3,0)</f>
        <v>1725</v>
      </c>
      <c r="G3" s="20">
        <f t="shared" ref="G3:G4" si="1">IF(D3="MANAGER", 10/100*E3, 0)</f>
        <v>0</v>
      </c>
      <c r="H3" s="20">
        <f t="shared" ref="H3:H4" si="2">IF(C3="KTM", 0, 5/100*E3)</f>
        <v>575</v>
      </c>
      <c r="I3" s="21">
        <f t="shared" ref="I3:I4" si="3">SUM(E3:H3)</f>
        <v>13800</v>
      </c>
    </row>
    <row r="4" spans="1:9" x14ac:dyDescent="0.25">
      <c r="A4" s="18">
        <v>3</v>
      </c>
      <c r="B4" s="19" t="s">
        <v>32</v>
      </c>
      <c r="C4" s="19" t="s">
        <v>28</v>
      </c>
      <c r="D4" s="19" t="s">
        <v>31</v>
      </c>
      <c r="E4" s="19">
        <v>10000</v>
      </c>
      <c r="F4" s="20">
        <f t="shared" si="0"/>
        <v>1500</v>
      </c>
      <c r="G4" s="20">
        <f t="shared" si="1"/>
        <v>0</v>
      </c>
      <c r="H4" s="20">
        <f t="shared" si="2"/>
        <v>500</v>
      </c>
      <c r="I4" s="21">
        <f t="shared" si="3"/>
        <v>12000</v>
      </c>
    </row>
    <row r="5" spans="1:9" ht="16.5" thickBot="1" x14ac:dyDescent="0.3">
      <c r="A5" s="22"/>
      <c r="B5" s="47" t="s">
        <v>24</v>
      </c>
      <c r="C5" s="47"/>
      <c r="D5" s="47"/>
      <c r="E5" s="24">
        <f>MAX(E2:E4)</f>
        <v>12000</v>
      </c>
      <c r="F5" s="24"/>
      <c r="G5" s="24"/>
      <c r="H5" s="24"/>
      <c r="I5" s="25"/>
    </row>
  </sheetData>
  <mergeCells count="1">
    <mergeCell ref="B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6"/>
  <sheetViews>
    <sheetView workbookViewId="0">
      <selection activeCell="I12" sqref="I12"/>
    </sheetView>
  </sheetViews>
  <sheetFormatPr defaultColWidth="13.42578125" defaultRowHeight="15.75" x14ac:dyDescent="0.25"/>
  <cols>
    <col min="1" max="7" width="13.42578125" style="1"/>
    <col min="8" max="8" width="17.7109375" style="1" customWidth="1"/>
    <col min="9" max="9" width="13.42578125" style="1"/>
    <col min="10" max="10" width="16.42578125" style="1" customWidth="1"/>
    <col min="11" max="16384" width="13.42578125" style="1"/>
  </cols>
  <sheetData>
    <row r="1" spans="1:10" ht="33.75" customHeight="1" thickBot="1" x14ac:dyDescent="0.3">
      <c r="A1" s="5" t="s">
        <v>33</v>
      </c>
      <c r="B1" s="6" t="s">
        <v>34</v>
      </c>
      <c r="C1" s="6" t="s">
        <v>35</v>
      </c>
      <c r="D1" s="6" t="s">
        <v>36</v>
      </c>
      <c r="E1" s="6" t="s">
        <v>37</v>
      </c>
      <c r="F1" s="6" t="s">
        <v>23</v>
      </c>
      <c r="G1" s="6" t="s">
        <v>38</v>
      </c>
      <c r="H1" s="6" t="s">
        <v>39</v>
      </c>
      <c r="I1" s="6" t="s">
        <v>40</v>
      </c>
      <c r="J1" s="7" t="s">
        <v>41</v>
      </c>
    </row>
    <row r="2" spans="1:10" x14ac:dyDescent="0.25">
      <c r="A2" s="30">
        <v>22</v>
      </c>
      <c r="B2" s="31">
        <v>25</v>
      </c>
      <c r="C2" s="31">
        <v>78</v>
      </c>
      <c r="D2" s="31">
        <v>32</v>
      </c>
      <c r="E2" s="31">
        <v>77</v>
      </c>
      <c r="F2" s="34">
        <f>SUM(A2:E2)</f>
        <v>234</v>
      </c>
      <c r="G2" s="34">
        <f>AVERAGE(A2:E2)</f>
        <v>46.8</v>
      </c>
      <c r="H2" s="34">
        <f>F2/5</f>
        <v>46.8</v>
      </c>
      <c r="I2" s="34" t="str">
        <f>IF(AND(B2&gt;=35,C2&gt;=35,D2&gt;=35,E2&gt;=35),"PASS","FAIL")</f>
        <v>FAIL</v>
      </c>
      <c r="J2" s="35" t="str">
        <f>IF(H2&gt;=60,"FIRST",IF(H2&gt;=50,"SECOND",IF(H2&gt;=35,"THIRD","***")))</f>
        <v>THIRD</v>
      </c>
    </row>
    <row r="3" spans="1:10" x14ac:dyDescent="0.25">
      <c r="A3" s="32">
        <v>43</v>
      </c>
      <c r="B3" s="3">
        <v>65</v>
      </c>
      <c r="C3" s="3">
        <v>77</v>
      </c>
      <c r="D3" s="3">
        <v>87</v>
      </c>
      <c r="E3" s="3">
        <v>87</v>
      </c>
      <c r="F3" s="34">
        <f t="shared" ref="F3:F6" si="0">SUM(A3:E3)</f>
        <v>359</v>
      </c>
      <c r="G3" s="34">
        <f t="shared" ref="G3:G6" si="1">AVERAGE(A3:E3)</f>
        <v>71.8</v>
      </c>
      <c r="H3" s="34">
        <f t="shared" ref="H3:H6" si="2">F3/5</f>
        <v>71.8</v>
      </c>
      <c r="I3" s="34" t="str">
        <f t="shared" ref="I3:I6" si="3">IF(AND(B3&gt;=35,C3&gt;=35,D3&gt;=35,E3&gt;=35),"PASS","FAIL")</f>
        <v>PASS</v>
      </c>
      <c r="J3" s="35" t="str">
        <f t="shared" ref="J3:J6" si="4">IF(H3&gt;=60,"FIRST",IF(H3&gt;=50,"SECOND",IF(H3&gt;=35,"THIRD","***")))</f>
        <v>FIRST</v>
      </c>
    </row>
    <row r="4" spans="1:10" x14ac:dyDescent="0.25">
      <c r="A4" s="32">
        <v>55</v>
      </c>
      <c r="B4" s="3">
        <v>65</v>
      </c>
      <c r="C4" s="3">
        <v>90</v>
      </c>
      <c r="D4" s="3">
        <v>88</v>
      </c>
      <c r="E4" s="3">
        <v>90</v>
      </c>
      <c r="F4" s="34">
        <f t="shared" si="0"/>
        <v>388</v>
      </c>
      <c r="G4" s="34">
        <f t="shared" si="1"/>
        <v>77.599999999999994</v>
      </c>
      <c r="H4" s="34">
        <f t="shared" si="2"/>
        <v>77.599999999999994</v>
      </c>
      <c r="I4" s="34" t="str">
        <f t="shared" si="3"/>
        <v>PASS</v>
      </c>
      <c r="J4" s="35" t="str">
        <f t="shared" si="4"/>
        <v>FIRST</v>
      </c>
    </row>
    <row r="5" spans="1:10" x14ac:dyDescent="0.25">
      <c r="A5" s="32">
        <v>65</v>
      </c>
      <c r="B5" s="3">
        <v>44</v>
      </c>
      <c r="C5" s="3">
        <v>89</v>
      </c>
      <c r="D5" s="3">
        <v>79</v>
      </c>
      <c r="E5" s="3">
        <v>99</v>
      </c>
      <c r="F5" s="34">
        <f t="shared" si="0"/>
        <v>376</v>
      </c>
      <c r="G5" s="34">
        <f t="shared" si="1"/>
        <v>75.2</v>
      </c>
      <c r="H5" s="34">
        <f t="shared" si="2"/>
        <v>75.2</v>
      </c>
      <c r="I5" s="34" t="str">
        <f t="shared" si="3"/>
        <v>PASS</v>
      </c>
      <c r="J5" s="35" t="str">
        <f t="shared" si="4"/>
        <v>FIRST</v>
      </c>
    </row>
    <row r="6" spans="1:10" ht="16.5" thickBot="1" x14ac:dyDescent="0.3">
      <c r="A6" s="11">
        <v>83</v>
      </c>
      <c r="B6" s="33">
        <v>33</v>
      </c>
      <c r="C6" s="33">
        <v>76</v>
      </c>
      <c r="D6" s="33">
        <v>55</v>
      </c>
      <c r="E6" s="33">
        <v>33</v>
      </c>
      <c r="F6" s="34">
        <f t="shared" si="0"/>
        <v>280</v>
      </c>
      <c r="G6" s="34">
        <f t="shared" si="1"/>
        <v>56</v>
      </c>
      <c r="H6" s="34">
        <f t="shared" si="2"/>
        <v>56</v>
      </c>
      <c r="I6" s="34" t="str">
        <f t="shared" si="3"/>
        <v>FAIL</v>
      </c>
      <c r="J6" s="35" t="str">
        <f t="shared" si="4"/>
        <v>SECOND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6"/>
  <sheetViews>
    <sheetView workbookViewId="0">
      <selection activeCell="I12" sqref="I12"/>
    </sheetView>
  </sheetViews>
  <sheetFormatPr defaultRowHeight="15" x14ac:dyDescent="0.25"/>
  <cols>
    <col min="2" max="2" width="13" customWidth="1"/>
    <col min="5" max="5" width="12.5703125" customWidth="1"/>
    <col min="6" max="6" width="14.5703125" customWidth="1"/>
    <col min="7" max="7" width="14.28515625" customWidth="1"/>
    <col min="8" max="8" width="16.42578125" customWidth="1"/>
    <col min="9" max="9" width="10.42578125" customWidth="1"/>
    <col min="10" max="10" width="16.42578125" customWidth="1"/>
  </cols>
  <sheetData>
    <row r="1" spans="1:10" ht="16.5" thickBot="1" x14ac:dyDescent="0.3">
      <c r="A1" s="5" t="s">
        <v>33</v>
      </c>
      <c r="B1" s="6" t="s">
        <v>34</v>
      </c>
      <c r="C1" s="6" t="s">
        <v>35</v>
      </c>
      <c r="D1" s="6" t="s">
        <v>36</v>
      </c>
      <c r="E1" s="6" t="s">
        <v>37</v>
      </c>
      <c r="F1" s="6" t="s">
        <v>42</v>
      </c>
      <c r="G1" s="6" t="s">
        <v>43</v>
      </c>
      <c r="H1" s="6" t="s">
        <v>38</v>
      </c>
      <c r="I1" s="6" t="s">
        <v>44</v>
      </c>
      <c r="J1" s="7" t="s">
        <v>45</v>
      </c>
    </row>
    <row r="2" spans="1:10" ht="15.75" x14ac:dyDescent="0.25">
      <c r="A2" s="30">
        <v>22</v>
      </c>
      <c r="B2" s="31">
        <v>25</v>
      </c>
      <c r="C2" s="31">
        <v>78</v>
      </c>
      <c r="D2" s="31">
        <v>32</v>
      </c>
      <c r="E2" s="31">
        <v>77</v>
      </c>
      <c r="F2" s="34">
        <f>MAX(A2:E2)</f>
        <v>78</v>
      </c>
      <c r="G2" s="34">
        <f>MIN(A2:E2)</f>
        <v>22</v>
      </c>
      <c r="H2" s="34">
        <f>AVERAGE(A2:E2)</f>
        <v>46.8</v>
      </c>
      <c r="I2" s="34">
        <f>COUNTIF(A2:E2,"&lt;35")</f>
        <v>3</v>
      </c>
      <c r="J2" s="35">
        <f>F2-G2</f>
        <v>56</v>
      </c>
    </row>
    <row r="3" spans="1:10" ht="15.75" x14ac:dyDescent="0.25">
      <c r="A3" s="32">
        <v>43</v>
      </c>
      <c r="B3" s="3">
        <v>65</v>
      </c>
      <c r="C3" s="3">
        <v>77</v>
      </c>
      <c r="D3" s="3">
        <v>87</v>
      </c>
      <c r="E3" s="3">
        <v>87</v>
      </c>
      <c r="F3" s="34">
        <f t="shared" ref="F3:F6" si="0">MAX(A3:E3)</f>
        <v>87</v>
      </c>
      <c r="G3" s="34">
        <f t="shared" ref="G3:G6" si="1">MIN(A3:E3)</f>
        <v>43</v>
      </c>
      <c r="H3" s="34">
        <f t="shared" ref="H3:H6" si="2">AVERAGE(A3:E3)</f>
        <v>71.8</v>
      </c>
      <c r="I3" s="34">
        <f t="shared" ref="I3:I6" si="3">COUNTIF(A3:E3,"&lt;35")</f>
        <v>0</v>
      </c>
      <c r="J3" s="35">
        <f t="shared" ref="J3:J6" si="4">F3-G3</f>
        <v>44</v>
      </c>
    </row>
    <row r="4" spans="1:10" ht="15.75" x14ac:dyDescent="0.25">
      <c r="A4" s="32">
        <v>55</v>
      </c>
      <c r="B4" s="3">
        <v>65</v>
      </c>
      <c r="C4" s="3">
        <v>90</v>
      </c>
      <c r="D4" s="3">
        <v>88</v>
      </c>
      <c r="E4" s="3">
        <v>90</v>
      </c>
      <c r="F4" s="34">
        <f t="shared" si="0"/>
        <v>90</v>
      </c>
      <c r="G4" s="34">
        <f t="shared" si="1"/>
        <v>55</v>
      </c>
      <c r="H4" s="34">
        <f t="shared" si="2"/>
        <v>77.599999999999994</v>
      </c>
      <c r="I4" s="34">
        <f t="shared" si="3"/>
        <v>0</v>
      </c>
      <c r="J4" s="35">
        <f t="shared" si="4"/>
        <v>35</v>
      </c>
    </row>
    <row r="5" spans="1:10" ht="15.75" x14ac:dyDescent="0.25">
      <c r="A5" s="32">
        <v>65</v>
      </c>
      <c r="B5" s="3">
        <v>44</v>
      </c>
      <c r="C5" s="3">
        <v>89</v>
      </c>
      <c r="D5" s="3">
        <v>79</v>
      </c>
      <c r="E5" s="3">
        <v>99</v>
      </c>
      <c r="F5" s="34">
        <f t="shared" si="0"/>
        <v>99</v>
      </c>
      <c r="G5" s="34">
        <f t="shared" si="1"/>
        <v>44</v>
      </c>
      <c r="H5" s="34">
        <f t="shared" si="2"/>
        <v>75.2</v>
      </c>
      <c r="I5" s="34">
        <f t="shared" si="3"/>
        <v>0</v>
      </c>
      <c r="J5" s="35">
        <f t="shared" si="4"/>
        <v>55</v>
      </c>
    </row>
    <row r="6" spans="1:10" ht="16.5" thickBot="1" x14ac:dyDescent="0.3">
      <c r="A6" s="11">
        <v>83</v>
      </c>
      <c r="B6" s="33">
        <v>33</v>
      </c>
      <c r="C6" s="33">
        <v>76</v>
      </c>
      <c r="D6" s="33">
        <v>55</v>
      </c>
      <c r="E6" s="33">
        <v>33</v>
      </c>
      <c r="F6" s="34">
        <f t="shared" si="0"/>
        <v>83</v>
      </c>
      <c r="G6" s="34">
        <f t="shared" si="1"/>
        <v>33</v>
      </c>
      <c r="H6" s="34">
        <f t="shared" si="2"/>
        <v>56</v>
      </c>
      <c r="I6" s="34">
        <f t="shared" si="3"/>
        <v>2</v>
      </c>
      <c r="J6" s="35">
        <f t="shared" si="4"/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12"/>
  <sheetViews>
    <sheetView workbookViewId="0">
      <selection activeCell="G13" sqref="G13"/>
    </sheetView>
  </sheetViews>
  <sheetFormatPr defaultRowHeight="15.75" x14ac:dyDescent="0.25"/>
  <cols>
    <col min="1" max="1" width="9.140625" style="1"/>
    <col min="2" max="2" width="18" style="1" bestFit="1" customWidth="1"/>
    <col min="3" max="3" width="20.7109375" style="1" bestFit="1" customWidth="1"/>
    <col min="4" max="7" width="7" style="1" bestFit="1" customWidth="1"/>
    <col min="8" max="8" width="16.28515625" style="1" bestFit="1" customWidth="1"/>
    <col min="9" max="9" width="19.85546875" style="1" bestFit="1" customWidth="1"/>
    <col min="10" max="10" width="16.7109375" style="1" bestFit="1" customWidth="1"/>
    <col min="11" max="16384" width="9.140625" style="1"/>
  </cols>
  <sheetData>
    <row r="1" spans="1:10" x14ac:dyDescent="0.25">
      <c r="A1" s="48" t="s">
        <v>46</v>
      </c>
      <c r="B1" s="49"/>
      <c r="C1" s="49"/>
      <c r="D1" s="49"/>
      <c r="E1" s="49"/>
      <c r="F1" s="49"/>
      <c r="G1" s="49"/>
      <c r="H1" s="49"/>
      <c r="I1" s="49"/>
      <c r="J1" s="50"/>
    </row>
    <row r="2" spans="1:10" x14ac:dyDescent="0.25">
      <c r="A2" s="36">
        <v>5</v>
      </c>
      <c r="B2" s="9" t="s">
        <v>47</v>
      </c>
      <c r="C2" s="9" t="s">
        <v>48</v>
      </c>
      <c r="D2" s="9" t="s">
        <v>49</v>
      </c>
      <c r="E2" s="9" t="s">
        <v>50</v>
      </c>
      <c r="F2" s="9" t="s">
        <v>51</v>
      </c>
      <c r="G2" s="9" t="s">
        <v>52</v>
      </c>
      <c r="H2" s="9" t="s">
        <v>53</v>
      </c>
      <c r="I2" s="9" t="s">
        <v>54</v>
      </c>
      <c r="J2" s="10" t="s">
        <v>55</v>
      </c>
    </row>
    <row r="3" spans="1:10" x14ac:dyDescent="0.25">
      <c r="A3" s="36">
        <v>6</v>
      </c>
      <c r="B3" s="9" t="s">
        <v>56</v>
      </c>
      <c r="C3" s="3">
        <v>750</v>
      </c>
      <c r="D3" s="3">
        <v>148</v>
      </c>
      <c r="E3" s="3">
        <v>256</v>
      </c>
      <c r="F3" s="3">
        <v>133</v>
      </c>
      <c r="G3" s="3">
        <v>154</v>
      </c>
      <c r="H3" s="9">
        <f>SUM(D3:G3)</f>
        <v>691</v>
      </c>
      <c r="I3" s="9">
        <f>AVERAGE(D3:G3)</f>
        <v>172.75</v>
      </c>
      <c r="J3" s="10">
        <f>6/100*H3</f>
        <v>41.46</v>
      </c>
    </row>
    <row r="4" spans="1:10" x14ac:dyDescent="0.25">
      <c r="A4" s="36">
        <v>7</v>
      </c>
      <c r="B4" s="9" t="s">
        <v>57</v>
      </c>
      <c r="C4" s="3">
        <v>650</v>
      </c>
      <c r="D4" s="3">
        <v>187</v>
      </c>
      <c r="E4" s="3">
        <v>143</v>
      </c>
      <c r="F4" s="3">
        <v>258</v>
      </c>
      <c r="G4" s="3">
        <v>143</v>
      </c>
      <c r="H4" s="9">
        <f t="shared" ref="H4:H7" si="0">SUM(D4:G4)</f>
        <v>731</v>
      </c>
      <c r="I4" s="9">
        <f t="shared" ref="I4:I7" si="1">AVERAGE(D4:G4)</f>
        <v>182.75</v>
      </c>
      <c r="J4" s="10">
        <f t="shared" ref="J4:J7" si="2">6/100*H4</f>
        <v>43.86</v>
      </c>
    </row>
    <row r="5" spans="1:10" x14ac:dyDescent="0.25">
      <c r="A5" s="36">
        <v>8</v>
      </c>
      <c r="B5" s="9" t="s">
        <v>58</v>
      </c>
      <c r="C5" s="3">
        <v>800</v>
      </c>
      <c r="D5" s="3">
        <v>233</v>
      </c>
      <c r="E5" s="3">
        <v>200</v>
      </c>
      <c r="F5" s="3">
        <v>216</v>
      </c>
      <c r="G5" s="3">
        <v>152</v>
      </c>
      <c r="H5" s="9">
        <f t="shared" si="0"/>
        <v>801</v>
      </c>
      <c r="I5" s="9">
        <f t="shared" si="1"/>
        <v>200.25</v>
      </c>
      <c r="J5" s="10">
        <f t="shared" si="2"/>
        <v>48.059999999999995</v>
      </c>
    </row>
    <row r="6" spans="1:10" x14ac:dyDescent="0.25">
      <c r="A6" s="36">
        <v>9</v>
      </c>
      <c r="B6" s="9" t="s">
        <v>59</v>
      </c>
      <c r="C6" s="3">
        <v>700</v>
      </c>
      <c r="D6" s="3">
        <v>256</v>
      </c>
      <c r="E6" s="3">
        <v>145</v>
      </c>
      <c r="F6" s="3">
        <v>136</v>
      </c>
      <c r="G6" s="3">
        <v>259</v>
      </c>
      <c r="H6" s="9">
        <f t="shared" si="0"/>
        <v>796</v>
      </c>
      <c r="I6" s="9">
        <f t="shared" si="1"/>
        <v>199</v>
      </c>
      <c r="J6" s="10">
        <f t="shared" si="2"/>
        <v>47.76</v>
      </c>
    </row>
    <row r="7" spans="1:10" x14ac:dyDescent="0.25">
      <c r="A7" s="36">
        <v>10</v>
      </c>
      <c r="B7" s="9" t="s">
        <v>60</v>
      </c>
      <c r="C7" s="3">
        <v>1000</v>
      </c>
      <c r="D7" s="3">
        <v>249</v>
      </c>
      <c r="E7" s="3">
        <v>212</v>
      </c>
      <c r="F7" s="3">
        <v>215</v>
      </c>
      <c r="G7" s="3">
        <v>124</v>
      </c>
      <c r="H7" s="9">
        <f t="shared" si="0"/>
        <v>800</v>
      </c>
      <c r="I7" s="9">
        <f t="shared" si="1"/>
        <v>200</v>
      </c>
      <c r="J7" s="10">
        <f t="shared" si="2"/>
        <v>48</v>
      </c>
    </row>
    <row r="8" spans="1:10" x14ac:dyDescent="0.25">
      <c r="A8" s="36">
        <v>11</v>
      </c>
      <c r="B8" s="9"/>
      <c r="C8" s="3"/>
      <c r="D8" s="3"/>
      <c r="E8" s="3"/>
      <c r="F8" s="3"/>
      <c r="G8" s="3"/>
      <c r="H8" s="9"/>
      <c r="I8" s="9"/>
      <c r="J8" s="10"/>
    </row>
    <row r="9" spans="1:10" x14ac:dyDescent="0.25">
      <c r="A9" s="36">
        <v>12</v>
      </c>
      <c r="B9" s="9" t="s">
        <v>23</v>
      </c>
      <c r="C9" s="3">
        <f>SUM(C3:C7)</f>
        <v>3900</v>
      </c>
      <c r="D9" s="3">
        <f t="shared" ref="D9:J9" si="3">SUM(D3:D7)</f>
        <v>1073</v>
      </c>
      <c r="E9" s="3">
        <f t="shared" si="3"/>
        <v>956</v>
      </c>
      <c r="F9" s="3">
        <f t="shared" si="3"/>
        <v>958</v>
      </c>
      <c r="G9" s="3">
        <f t="shared" si="3"/>
        <v>832</v>
      </c>
      <c r="H9" s="9">
        <f t="shared" si="3"/>
        <v>3819</v>
      </c>
      <c r="I9" s="9">
        <f t="shared" si="3"/>
        <v>954.75</v>
      </c>
      <c r="J9" s="10">
        <f t="shared" si="3"/>
        <v>229.14</v>
      </c>
    </row>
    <row r="10" spans="1:10" x14ac:dyDescent="0.25">
      <c r="A10" s="36">
        <v>13</v>
      </c>
      <c r="B10" s="9"/>
      <c r="C10" s="3"/>
      <c r="D10" s="3"/>
      <c r="E10" s="3"/>
      <c r="F10" s="3"/>
      <c r="G10" s="3"/>
      <c r="H10" s="9"/>
      <c r="I10" s="9"/>
      <c r="J10" s="10"/>
    </row>
    <row r="11" spans="1:10" x14ac:dyDescent="0.25">
      <c r="A11" s="36">
        <v>14</v>
      </c>
      <c r="B11" s="9" t="s">
        <v>55</v>
      </c>
      <c r="C11" s="37">
        <v>0.06</v>
      </c>
      <c r="D11" s="3">
        <f>6%*D9</f>
        <v>64.38</v>
      </c>
      <c r="E11" s="3">
        <f t="shared" ref="E11:J11" si="4">6%*E9</f>
        <v>57.36</v>
      </c>
      <c r="F11" s="3">
        <f t="shared" si="4"/>
        <v>57.48</v>
      </c>
      <c r="G11" s="3">
        <f t="shared" si="4"/>
        <v>49.92</v>
      </c>
      <c r="H11" s="9">
        <f t="shared" si="4"/>
        <v>229.14</v>
      </c>
      <c r="I11" s="9">
        <f t="shared" si="4"/>
        <v>57.284999999999997</v>
      </c>
      <c r="J11" s="10">
        <f t="shared" si="4"/>
        <v>13.748399999999998</v>
      </c>
    </row>
    <row r="12" spans="1:10" ht="16.5" thickBot="1" x14ac:dyDescent="0.3">
      <c r="A12" s="39">
        <v>15</v>
      </c>
      <c r="B12" s="42"/>
      <c r="C12" s="33"/>
      <c r="D12" s="33"/>
      <c r="E12" s="33"/>
      <c r="F12" s="33"/>
      <c r="G12" s="33"/>
      <c r="H12" s="42"/>
      <c r="I12" s="42"/>
      <c r="J12" s="43"/>
    </row>
  </sheetData>
  <mergeCells count="1">
    <mergeCell ref="A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15"/>
  <sheetViews>
    <sheetView workbookViewId="0">
      <selection activeCell="F6" sqref="F6"/>
    </sheetView>
  </sheetViews>
  <sheetFormatPr defaultRowHeight="15" x14ac:dyDescent="0.25"/>
  <cols>
    <col min="1" max="1" width="5.140625" bestFit="1" customWidth="1"/>
    <col min="2" max="2" width="19.85546875" bestFit="1" customWidth="1"/>
    <col min="3" max="3" width="9.7109375" bestFit="1" customWidth="1"/>
    <col min="4" max="4" width="10.140625" bestFit="1" customWidth="1"/>
    <col min="5" max="5" width="10" bestFit="1" customWidth="1"/>
    <col min="6" max="6" width="8.140625" bestFit="1" customWidth="1"/>
    <col min="7" max="7" width="14.7109375" bestFit="1" customWidth="1"/>
  </cols>
  <sheetData>
    <row r="1" spans="1:13" ht="15.75" x14ac:dyDescent="0.25">
      <c r="A1" s="52" t="s">
        <v>64</v>
      </c>
      <c r="B1" s="54" t="s">
        <v>16</v>
      </c>
      <c r="C1" s="54" t="s">
        <v>19</v>
      </c>
      <c r="D1" s="51" t="s">
        <v>21</v>
      </c>
      <c r="E1" s="51"/>
      <c r="F1" s="51"/>
      <c r="G1" s="56" t="s">
        <v>63</v>
      </c>
      <c r="H1" s="40"/>
    </row>
    <row r="2" spans="1:13" ht="15.75" x14ac:dyDescent="0.25">
      <c r="A2" s="53"/>
      <c r="B2" s="55"/>
      <c r="C2" s="55"/>
      <c r="D2" s="9" t="s">
        <v>61</v>
      </c>
      <c r="E2" s="9" t="s">
        <v>62</v>
      </c>
      <c r="F2" s="9" t="s">
        <v>23</v>
      </c>
      <c r="G2" s="57"/>
    </row>
    <row r="3" spans="1:13" ht="15.75" x14ac:dyDescent="0.25">
      <c r="A3" s="36">
        <v>1</v>
      </c>
      <c r="B3" s="9" t="s">
        <v>65</v>
      </c>
      <c r="C3" s="3">
        <v>250000</v>
      </c>
      <c r="D3" s="9">
        <f>IF(200000&lt;=C3&gt;=300000,(15/100*C3),IF(C3&gt;300000,(20/100*C3)))</f>
        <v>37500</v>
      </c>
      <c r="E3" s="9">
        <f>(1/100*C3)</f>
        <v>2500</v>
      </c>
      <c r="F3" s="9">
        <f>D3+E3</f>
        <v>40000</v>
      </c>
      <c r="G3" s="10">
        <f>C3-F3</f>
        <v>210000</v>
      </c>
    </row>
    <row r="4" spans="1:13" ht="15.75" x14ac:dyDescent="0.25">
      <c r="A4" s="36">
        <v>2</v>
      </c>
      <c r="B4" s="9" t="s">
        <v>66</v>
      </c>
      <c r="C4" s="3">
        <v>350000</v>
      </c>
      <c r="D4" s="9">
        <f t="shared" ref="D4:D6" si="0">IF(200000&lt;=C4&gt;=300000,(15/100*C4),IF(C4&gt;300000,(20/100*C4)))</f>
        <v>52500</v>
      </c>
      <c r="E4" s="9">
        <f t="shared" ref="E4:E6" si="1">(1/100*C4)</f>
        <v>3500</v>
      </c>
      <c r="F4" s="9">
        <f t="shared" ref="F4:F6" si="2">D4+E4</f>
        <v>56000</v>
      </c>
      <c r="G4" s="10">
        <f t="shared" ref="G4:G6" si="3">C4-F4</f>
        <v>294000</v>
      </c>
    </row>
    <row r="5" spans="1:13" ht="15.75" x14ac:dyDescent="0.25">
      <c r="A5" s="36">
        <v>3</v>
      </c>
      <c r="B5" s="9" t="s">
        <v>67</v>
      </c>
      <c r="C5" s="3">
        <v>100000</v>
      </c>
      <c r="D5" s="9">
        <f t="shared" si="0"/>
        <v>15000</v>
      </c>
      <c r="E5" s="9">
        <f t="shared" si="1"/>
        <v>1000</v>
      </c>
      <c r="F5" s="9">
        <f t="shared" si="2"/>
        <v>16000</v>
      </c>
      <c r="G5" s="10">
        <f t="shared" si="3"/>
        <v>84000</v>
      </c>
    </row>
    <row r="6" spans="1:13" ht="16.5" thickBot="1" x14ac:dyDescent="0.3">
      <c r="A6" s="39">
        <v>4</v>
      </c>
      <c r="B6" s="42" t="s">
        <v>68</v>
      </c>
      <c r="C6" s="33">
        <v>400000</v>
      </c>
      <c r="D6" s="9">
        <f t="shared" si="0"/>
        <v>60000</v>
      </c>
      <c r="E6" s="9">
        <f t="shared" si="1"/>
        <v>4000</v>
      </c>
      <c r="F6" s="9">
        <f t="shared" si="2"/>
        <v>64000</v>
      </c>
      <c r="G6" s="10">
        <f t="shared" si="3"/>
        <v>336000</v>
      </c>
    </row>
    <row r="9" spans="1:13" x14ac:dyDescent="0.25">
      <c r="L9" s="40"/>
      <c r="M9" s="40"/>
    </row>
    <row r="10" spans="1:13" x14ac:dyDescent="0.25">
      <c r="L10" s="40"/>
      <c r="M10" s="40"/>
    </row>
    <row r="11" spans="1:13" x14ac:dyDescent="0.25">
      <c r="L11" s="40"/>
      <c r="M11" s="40"/>
    </row>
    <row r="12" spans="1:13" x14ac:dyDescent="0.25">
      <c r="L12" s="40"/>
      <c r="M12" s="40"/>
    </row>
    <row r="13" spans="1:13" x14ac:dyDescent="0.25">
      <c r="L13" s="40"/>
      <c r="M13" s="40"/>
    </row>
    <row r="14" spans="1:13" x14ac:dyDescent="0.25">
      <c r="L14" s="40"/>
      <c r="M14" s="40"/>
    </row>
    <row r="15" spans="1:13" x14ac:dyDescent="0.25">
      <c r="L15" s="40"/>
      <c r="M15" s="40"/>
    </row>
  </sheetData>
  <mergeCells count="5">
    <mergeCell ref="D1:F1"/>
    <mergeCell ref="A1:A2"/>
    <mergeCell ref="B1:B2"/>
    <mergeCell ref="C1:C2"/>
    <mergeCell ref="G1:G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6"/>
  <sheetViews>
    <sheetView workbookViewId="0">
      <selection activeCell="G13" sqref="G13"/>
    </sheetView>
  </sheetViews>
  <sheetFormatPr defaultRowHeight="15" x14ac:dyDescent="0.25"/>
  <cols>
    <col min="1" max="1" width="13.5703125" bestFit="1" customWidth="1"/>
    <col min="2" max="2" width="5.85546875" bestFit="1" customWidth="1"/>
    <col min="3" max="3" width="5.42578125" bestFit="1" customWidth="1"/>
    <col min="4" max="4" width="5.7109375" bestFit="1" customWidth="1"/>
    <col min="5" max="5" width="14.5703125" bestFit="1" customWidth="1"/>
    <col min="6" max="6" width="7.85546875" bestFit="1" customWidth="1"/>
    <col min="7" max="7" width="8.5703125" bestFit="1" customWidth="1"/>
    <col min="8" max="8" width="16.42578125" bestFit="1" customWidth="1"/>
    <col min="9" max="9" width="9.85546875" bestFit="1" customWidth="1"/>
    <col min="10" max="10" width="11.5703125" bestFit="1" customWidth="1"/>
  </cols>
  <sheetData>
    <row r="1" spans="1:10" ht="15.75" x14ac:dyDescent="0.25">
      <c r="A1" s="38" t="s">
        <v>16</v>
      </c>
      <c r="B1" s="41" t="s">
        <v>35</v>
      </c>
      <c r="C1" s="41" t="s">
        <v>69</v>
      </c>
      <c r="D1" s="41" t="s">
        <v>70</v>
      </c>
      <c r="E1" s="41" t="s">
        <v>71</v>
      </c>
      <c r="F1" s="41" t="s">
        <v>33</v>
      </c>
      <c r="G1" s="41" t="s">
        <v>23</v>
      </c>
      <c r="H1" s="41" t="s">
        <v>39</v>
      </c>
      <c r="I1" s="41" t="s">
        <v>40</v>
      </c>
      <c r="J1" s="8" t="s">
        <v>41</v>
      </c>
    </row>
    <row r="2" spans="1:10" ht="15.75" x14ac:dyDescent="0.25">
      <c r="A2" s="36" t="s">
        <v>72</v>
      </c>
      <c r="B2" s="3">
        <v>56</v>
      </c>
      <c r="C2" s="3">
        <v>56</v>
      </c>
      <c r="D2" s="3">
        <v>76</v>
      </c>
      <c r="E2" s="3">
        <v>75</v>
      </c>
      <c r="F2" s="3">
        <v>68</v>
      </c>
      <c r="G2" s="9">
        <f>SUM(B2:F2)</f>
        <v>331</v>
      </c>
      <c r="H2" s="9">
        <f>(G2/5)</f>
        <v>66.2</v>
      </c>
      <c r="I2" s="9" t="str">
        <f>IF(AND(B2&gt;=35, C2&gt;=35,D2&gt;=35,E2&gt;=35, F2&gt;=35), "PASS", "FAIL")</f>
        <v>PASS</v>
      </c>
      <c r="J2" s="10" t="str">
        <f>IF(H2&gt;=60, "FIRST", IF(H2&gt;=45, "SECOND", IF(H2&gt;=35,"THIRD", "XXX")))</f>
        <v>FIRST</v>
      </c>
    </row>
    <row r="3" spans="1:10" ht="15.75" x14ac:dyDescent="0.25">
      <c r="A3" s="36" t="s">
        <v>73</v>
      </c>
      <c r="B3" s="3">
        <v>67</v>
      </c>
      <c r="C3" s="3">
        <v>54</v>
      </c>
      <c r="D3" s="3">
        <v>64</v>
      </c>
      <c r="E3" s="3">
        <v>64</v>
      </c>
      <c r="F3" s="3">
        <v>76</v>
      </c>
      <c r="G3" s="9">
        <f>SUM(B3:F3)</f>
        <v>325</v>
      </c>
      <c r="H3" s="9">
        <f>(G3/5)</f>
        <v>65</v>
      </c>
      <c r="I3" s="9" t="str">
        <f>IF(AND(B3&gt;=35, C3&gt;=35,D3&gt;=35,E3&gt;=35, F3&gt;=35), "PASS", "FAIL")</f>
        <v>PASS</v>
      </c>
      <c r="J3" s="10" t="str">
        <f>IF(H3&gt;=60, "FIRST", IF(H3&gt;=45, "SECOND", IF(H3&gt;=35,"THIRD", "XXX")))</f>
        <v>FIRST</v>
      </c>
    </row>
    <row r="4" spans="1:10" ht="15.75" x14ac:dyDescent="0.25">
      <c r="A4" s="36" t="s">
        <v>74</v>
      </c>
      <c r="B4" s="3">
        <v>87</v>
      </c>
      <c r="C4" s="3">
        <v>65</v>
      </c>
      <c r="D4" s="3">
        <v>54</v>
      </c>
      <c r="E4" s="3">
        <v>59</v>
      </c>
      <c r="F4" s="3">
        <v>66</v>
      </c>
      <c r="G4" s="9">
        <f>SUM(B4:F4)</f>
        <v>331</v>
      </c>
      <c r="H4" s="9">
        <f>(G4/5)</f>
        <v>66.2</v>
      </c>
      <c r="I4" s="9" t="str">
        <f>IF(AND(B4&gt;=35, C4&gt;=35,D4&gt;=35,E4&gt;=35, F4&gt;=35), "PASS", "FAIL")</f>
        <v>PASS</v>
      </c>
      <c r="J4" s="10" t="str">
        <f>IF(H4&gt;=60, "FIRST", IF(H4&gt;=45, "SECOND", IF(H4&gt;=35,"THIRD", "XXX")))</f>
        <v>FIRST</v>
      </c>
    </row>
    <row r="5" spans="1:10" ht="15.75" x14ac:dyDescent="0.25">
      <c r="A5" s="36" t="s">
        <v>75</v>
      </c>
      <c r="B5" s="3">
        <v>45</v>
      </c>
      <c r="C5" s="3">
        <v>67</v>
      </c>
      <c r="D5" s="3">
        <v>56</v>
      </c>
      <c r="E5" s="3">
        <v>72</v>
      </c>
      <c r="F5" s="3">
        <v>85</v>
      </c>
      <c r="G5" s="9">
        <f>SUM(B5:F5)</f>
        <v>325</v>
      </c>
      <c r="H5" s="9">
        <f>(G5/5)</f>
        <v>65</v>
      </c>
      <c r="I5" s="9" t="str">
        <f>IF(AND(B5&gt;=35, C5&gt;=35,D5&gt;=35,E5&gt;=35, F5&gt;=35), "PASS", "FAIL")</f>
        <v>PASS</v>
      </c>
      <c r="J5" s="10" t="str">
        <f>IF(H5&gt;=60, "FIRST", IF(H5&gt;=45, "SECOND", IF(H5&gt;=35,"THIRD", "XXX")))</f>
        <v>FIRST</v>
      </c>
    </row>
    <row r="6" spans="1:10" ht="16.5" thickBot="1" x14ac:dyDescent="0.3">
      <c r="A6" s="39" t="s">
        <v>76</v>
      </c>
      <c r="B6" s="33">
        <v>89</v>
      </c>
      <c r="C6" s="33">
        <v>34</v>
      </c>
      <c r="D6" s="33">
        <v>63</v>
      </c>
      <c r="E6" s="33">
        <v>59</v>
      </c>
      <c r="F6" s="33">
        <v>52</v>
      </c>
      <c r="G6" s="9">
        <f>SUM(B6:F6)</f>
        <v>297</v>
      </c>
      <c r="H6" s="9">
        <f>(G6/5)</f>
        <v>59.4</v>
      </c>
      <c r="I6" s="9" t="str">
        <f>IF(AND(B6&gt;=35, C6&gt;=35,D6&gt;=35,E6&gt;=35, F6&gt;=35), "PASS", "FAIL")</f>
        <v>FAIL</v>
      </c>
      <c r="J6" s="10" t="str">
        <f>IF(H6&gt;=60, "FIRST", IF(H6&gt;=45, "SECOND", IF(H6&gt;=35,"THIRD", "XXX")))</f>
        <v>SECOND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8"/>
  <sheetViews>
    <sheetView tabSelected="1" workbookViewId="0">
      <selection activeCell="H18" sqref="H18"/>
    </sheetView>
  </sheetViews>
  <sheetFormatPr defaultRowHeight="15.75" x14ac:dyDescent="0.25"/>
  <cols>
    <col min="1" max="1" width="5.140625" style="1" bestFit="1" customWidth="1"/>
    <col min="2" max="2" width="17.5703125" style="1" bestFit="1" customWidth="1"/>
    <col min="3" max="3" width="10" style="1" bestFit="1" customWidth="1"/>
    <col min="4" max="4" width="20.7109375" style="1" bestFit="1" customWidth="1"/>
    <col min="5" max="5" width="10.85546875" style="1" bestFit="1" customWidth="1"/>
    <col min="6" max="6" width="10.5703125" style="1" bestFit="1" customWidth="1"/>
    <col min="7" max="7" width="8.5703125" style="1" bestFit="1" customWidth="1"/>
    <col min="8" max="8" width="15.28515625" style="1" bestFit="1" customWidth="1"/>
    <col min="9" max="16384" width="9.140625" style="1"/>
  </cols>
  <sheetData>
    <row r="1" spans="1:9" x14ac:dyDescent="0.25">
      <c r="A1" s="61" t="s">
        <v>64</v>
      </c>
      <c r="B1" s="60" t="s">
        <v>16</v>
      </c>
      <c r="C1" s="60" t="s">
        <v>19</v>
      </c>
      <c r="D1" s="60" t="s">
        <v>77</v>
      </c>
      <c r="E1" s="60" t="s">
        <v>21</v>
      </c>
      <c r="F1" s="60"/>
      <c r="G1" s="60"/>
      <c r="H1" s="58" t="s">
        <v>63</v>
      </c>
      <c r="I1" s="44"/>
    </row>
    <row r="2" spans="1:9" x14ac:dyDescent="0.25">
      <c r="A2" s="62"/>
      <c r="B2" s="63"/>
      <c r="C2" s="63"/>
      <c r="D2" s="63"/>
      <c r="E2" s="45" t="s">
        <v>61</v>
      </c>
      <c r="F2" s="45" t="s">
        <v>62</v>
      </c>
      <c r="G2" s="45" t="s">
        <v>23</v>
      </c>
      <c r="H2" s="59"/>
      <c r="I2" s="44"/>
    </row>
    <row r="3" spans="1:9" x14ac:dyDescent="0.25">
      <c r="A3" s="36">
        <v>1</v>
      </c>
      <c r="B3" s="9" t="s">
        <v>78</v>
      </c>
      <c r="C3" s="3">
        <v>250000</v>
      </c>
      <c r="D3" s="3" t="s">
        <v>84</v>
      </c>
      <c r="E3" s="9">
        <f>C3*1%</f>
        <v>2500</v>
      </c>
      <c r="F3" s="9">
        <f>IF(AND(D3="MARRIED",C3&lt;=350000),C3*1%, C3*10%)</f>
        <v>2500</v>
      </c>
      <c r="G3" s="45">
        <f>E3+F3</f>
        <v>5000</v>
      </c>
      <c r="H3" s="10">
        <f>C3-G3</f>
        <v>245000</v>
      </c>
    </row>
    <row r="4" spans="1:9" ht="16.5" thickBot="1" x14ac:dyDescent="0.3">
      <c r="A4" s="36">
        <v>2</v>
      </c>
      <c r="B4" s="9" t="s">
        <v>79</v>
      </c>
      <c r="C4" s="3">
        <v>350000</v>
      </c>
      <c r="D4" s="33" t="s">
        <v>85</v>
      </c>
      <c r="E4" s="9">
        <f t="shared" ref="E4:E8" si="0">C4*1%</f>
        <v>3500</v>
      </c>
      <c r="F4" s="9">
        <f t="shared" ref="F4:F8" si="1">IF(AND(D4="MARRIED",C4&lt;=350000),C4*1%, C4*10%)</f>
        <v>35000</v>
      </c>
      <c r="G4" s="45">
        <f t="shared" ref="G4:G8" si="2">E4+F4</f>
        <v>38500</v>
      </c>
      <c r="H4" s="10">
        <f t="shared" ref="H4:H8" si="3">C4-G4</f>
        <v>311500</v>
      </c>
    </row>
    <row r="5" spans="1:9" ht="16.5" thickBot="1" x14ac:dyDescent="0.3">
      <c r="A5" s="36">
        <v>3</v>
      </c>
      <c r="B5" s="9" t="s">
        <v>81</v>
      </c>
      <c r="C5" s="3">
        <v>900000</v>
      </c>
      <c r="D5" s="33" t="s">
        <v>85</v>
      </c>
      <c r="E5" s="9">
        <f t="shared" si="0"/>
        <v>9000</v>
      </c>
      <c r="F5" s="9">
        <f t="shared" si="1"/>
        <v>90000</v>
      </c>
      <c r="G5" s="45">
        <f t="shared" si="2"/>
        <v>99000</v>
      </c>
      <c r="H5" s="10">
        <f t="shared" si="3"/>
        <v>801000</v>
      </c>
    </row>
    <row r="6" spans="1:9" x14ac:dyDescent="0.25">
      <c r="A6" s="36">
        <v>4</v>
      </c>
      <c r="B6" s="9" t="s">
        <v>80</v>
      </c>
      <c r="C6" s="3">
        <v>400000</v>
      </c>
      <c r="D6" s="3" t="s">
        <v>84</v>
      </c>
      <c r="E6" s="9">
        <f t="shared" si="0"/>
        <v>4000</v>
      </c>
      <c r="F6" s="9">
        <f t="shared" si="1"/>
        <v>40000</v>
      </c>
      <c r="G6" s="45">
        <f t="shared" si="2"/>
        <v>44000</v>
      </c>
      <c r="H6" s="10">
        <f t="shared" si="3"/>
        <v>356000</v>
      </c>
    </row>
    <row r="7" spans="1:9" x14ac:dyDescent="0.25">
      <c r="A7" s="36">
        <v>5</v>
      </c>
      <c r="B7" s="9" t="s">
        <v>82</v>
      </c>
      <c r="C7" s="3">
        <v>800000</v>
      </c>
      <c r="D7" s="3" t="s">
        <v>84</v>
      </c>
      <c r="E7" s="9">
        <f t="shared" si="0"/>
        <v>8000</v>
      </c>
      <c r="F7" s="9">
        <f t="shared" si="1"/>
        <v>80000</v>
      </c>
      <c r="G7" s="45">
        <f t="shared" si="2"/>
        <v>88000</v>
      </c>
      <c r="H7" s="10">
        <f t="shared" si="3"/>
        <v>712000</v>
      </c>
    </row>
    <row r="8" spans="1:9" ht="16.5" thickBot="1" x14ac:dyDescent="0.3">
      <c r="A8" s="39">
        <v>6</v>
      </c>
      <c r="B8" s="42" t="s">
        <v>83</v>
      </c>
      <c r="C8" s="33">
        <v>730000</v>
      </c>
      <c r="D8" s="33" t="s">
        <v>85</v>
      </c>
      <c r="E8" s="42">
        <f t="shared" si="0"/>
        <v>7300</v>
      </c>
      <c r="F8" s="42">
        <f t="shared" si="1"/>
        <v>73000</v>
      </c>
      <c r="G8" s="46">
        <f t="shared" si="2"/>
        <v>80300</v>
      </c>
      <c r="H8" s="43">
        <f t="shared" si="3"/>
        <v>649700</v>
      </c>
    </row>
  </sheetData>
  <mergeCells count="6">
    <mergeCell ref="H1:H2"/>
    <mergeCell ref="E1:G1"/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DNT</dc:creator>
  <cp:lastModifiedBy>DNT</cp:lastModifiedBy>
  <dcterms:created xsi:type="dcterms:W3CDTF">2021-01-08T14:40:42Z</dcterms:created>
  <dcterms:modified xsi:type="dcterms:W3CDTF">2021-01-10T09:18:26Z</dcterms:modified>
</cp:coreProperties>
</file>