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C:\Users\Ankit\OneDrive\Desktop\Student_IO_system\github\smart-student-inout-management-system\"/>
    </mc:Choice>
  </mc:AlternateContent>
  <xr:revisionPtr revIDLastSave="0" documentId="13_ncr:1_{BD213CCF-B98B-446C-93C8-0CDA217CD8E9}" xr6:coauthVersionLast="47" xr6:coauthVersionMax="47" xr10:uidLastSave="{00000000-0000-0000-0000-000000000000}"/>
  <bookViews>
    <workbookView xWindow="-108" yWindow="-108" windowWidth="23256" windowHeight="13176" tabRatio="593" activeTab="1" xr2:uid="{2F8A8668-12ED-4DE8-9699-47D93A5CB942}"/>
  </bookViews>
  <sheets>
    <sheet name="Settings" sheetId="1" r:id="rId1"/>
    <sheet name="Home" sheetId="4" r:id="rId2"/>
    <sheet name="Student_Data" sheetId="3" r:id="rId3"/>
    <sheet name="Student_Entry" sheetId="2" r:id="rId4"/>
    <sheet name="Pivot" sheetId="6" r:id="rId5"/>
    <sheet name="Dashboard" sheetId="5" r:id="rId6"/>
  </sheets>
  <functionGroups builtInGroupCount="19"/>
  <definedNames>
    <definedName name="_xlnm._FilterDatabase" localSheetId="2" hidden="1">Student_Data!$A$1:$F$37</definedName>
    <definedName name="Slicer_Address2">#N/A</definedName>
    <definedName name="Slicer_Course">#N/A</definedName>
    <definedName name="Slicer_Status">#N/A</definedName>
    <definedName name="solver_eng" localSheetId="4" hidden="1">1</definedName>
    <definedName name="solver_neg" localSheetId="4" hidden="1">1</definedName>
    <definedName name="solver_num" localSheetId="4" hidden="1">0</definedName>
    <definedName name="solver_opt" localSheetId="4" hidden="1">Pivot!$G$17</definedName>
    <definedName name="solver_typ" localSheetId="4" hidden="1">1</definedName>
    <definedName name="solver_val" localSheetId="4" hidden="1">0</definedName>
    <definedName name="solver_ver" localSheetId="4" hidden="1">3</definedName>
  </definedNames>
  <calcPr calcId="191029"/>
  <pivotCaches>
    <pivotCache cacheId="0" r:id="rId7"/>
    <pivotCache cacheId="1" r:id="rId8"/>
    <pivotCache cacheId="8"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8" i="6" l="1"/>
  <c r="B59" i="6"/>
  <c r="I410" i="2"/>
  <c r="J410" i="2"/>
  <c r="K410" i="2"/>
  <c r="L410" i="2"/>
  <c r="I409" i="2"/>
  <c r="J409" i="2"/>
  <c r="K409" i="2"/>
  <c r="L409" i="2"/>
  <c r="I408" i="2"/>
  <c r="J408" i="2"/>
  <c r="K408" i="2"/>
  <c r="L408" i="2"/>
  <c r="I407" i="2"/>
  <c r="J407" i="2"/>
  <c r="K407" i="2"/>
  <c r="L407" i="2"/>
  <c r="I406" i="2"/>
  <c r="J406" i="2"/>
  <c r="K406" i="2"/>
  <c r="L406" i="2"/>
  <c r="I405" i="2"/>
  <c r="J405" i="2"/>
  <c r="K405" i="2"/>
  <c r="L405" i="2"/>
  <c r="I404" i="2"/>
  <c r="J404" i="2"/>
  <c r="K404" i="2"/>
  <c r="L404" i="2"/>
  <c r="I403" i="2"/>
  <c r="J403" i="2"/>
  <c r="K403" i="2"/>
  <c r="L403" i="2"/>
  <c r="I402" i="2"/>
  <c r="J402" i="2"/>
  <c r="K402" i="2"/>
  <c r="L402" i="2"/>
  <c r="I401" i="2"/>
  <c r="J401" i="2"/>
  <c r="K401" i="2"/>
  <c r="L401" i="2"/>
  <c r="I400" i="2"/>
  <c r="J400" i="2"/>
  <c r="K400" i="2"/>
  <c r="L400" i="2"/>
  <c r="I399" i="2"/>
  <c r="J399" i="2"/>
  <c r="K399" i="2"/>
  <c r="L399" i="2"/>
  <c r="I398" i="2"/>
  <c r="J398" i="2"/>
  <c r="K398" i="2"/>
  <c r="L398" i="2"/>
  <c r="I397" i="2"/>
  <c r="J397" i="2"/>
  <c r="K397" i="2"/>
  <c r="L397" i="2"/>
  <c r="I396" i="2"/>
  <c r="J396" i="2"/>
  <c r="K396" i="2"/>
  <c r="L396" i="2"/>
  <c r="I395" i="2"/>
  <c r="J395" i="2"/>
  <c r="K395" i="2"/>
  <c r="L395" i="2"/>
  <c r="I394" i="2"/>
  <c r="J394" i="2"/>
  <c r="K394" i="2"/>
  <c r="L394" i="2"/>
  <c r="I393" i="2"/>
  <c r="J393" i="2"/>
  <c r="K393" i="2"/>
  <c r="L393" i="2"/>
  <c r="I392" i="2"/>
  <c r="J392" i="2"/>
  <c r="K392" i="2"/>
  <c r="L392" i="2"/>
  <c r="I391" i="2"/>
  <c r="J391" i="2"/>
  <c r="K391" i="2"/>
  <c r="L391" i="2"/>
  <c r="I390" i="2"/>
  <c r="J390" i="2"/>
  <c r="K390" i="2"/>
  <c r="L390" i="2"/>
  <c r="I389" i="2"/>
  <c r="J389" i="2"/>
  <c r="K389" i="2"/>
  <c r="L389" i="2"/>
  <c r="I388" i="2"/>
  <c r="J388" i="2"/>
  <c r="K388" i="2"/>
  <c r="L388" i="2"/>
  <c r="I387" i="2"/>
  <c r="J387" i="2"/>
  <c r="K387" i="2"/>
  <c r="L387" i="2"/>
  <c r="I386" i="2"/>
  <c r="J386" i="2"/>
  <c r="K386" i="2"/>
  <c r="L386" i="2"/>
  <c r="I385" i="2"/>
  <c r="J385" i="2"/>
  <c r="K385" i="2"/>
  <c r="L385" i="2"/>
  <c r="I384" i="2"/>
  <c r="J384" i="2"/>
  <c r="K384" i="2"/>
  <c r="L384" i="2"/>
  <c r="I383" i="2"/>
  <c r="J383" i="2"/>
  <c r="K383" i="2"/>
  <c r="L383" i="2"/>
  <c r="I382" i="2"/>
  <c r="J382" i="2"/>
  <c r="K382" i="2"/>
  <c r="L382" i="2"/>
  <c r="I381" i="2"/>
  <c r="J381" i="2"/>
  <c r="K381" i="2"/>
  <c r="L381" i="2"/>
  <c r="I380" i="2"/>
  <c r="J380" i="2"/>
  <c r="K380" i="2"/>
  <c r="L380" i="2"/>
  <c r="I379" i="2"/>
  <c r="J379" i="2"/>
  <c r="K379" i="2"/>
  <c r="L379" i="2"/>
  <c r="I378" i="2"/>
  <c r="J378" i="2"/>
  <c r="K378" i="2"/>
  <c r="L378" i="2"/>
  <c r="I377" i="2"/>
  <c r="J377" i="2"/>
  <c r="K377" i="2"/>
  <c r="L377" i="2"/>
  <c r="I376" i="2"/>
  <c r="J376" i="2"/>
  <c r="K376" i="2"/>
  <c r="L376" i="2"/>
  <c r="I375" i="2"/>
  <c r="J375" i="2"/>
  <c r="K375" i="2"/>
  <c r="L375" i="2"/>
  <c r="I374" i="2"/>
  <c r="J374" i="2"/>
  <c r="K374" i="2"/>
  <c r="L374" i="2"/>
  <c r="I373" i="2"/>
  <c r="J373" i="2"/>
  <c r="K373" i="2"/>
  <c r="L373" i="2"/>
  <c r="I372" i="2"/>
  <c r="J372" i="2"/>
  <c r="K372" i="2"/>
  <c r="L372" i="2"/>
  <c r="I371" i="2"/>
  <c r="J371" i="2"/>
  <c r="K371" i="2"/>
  <c r="L371" i="2"/>
  <c r="I370" i="2"/>
  <c r="J370" i="2"/>
  <c r="K370" i="2"/>
  <c r="L370" i="2"/>
  <c r="I369" i="2"/>
  <c r="J369" i="2"/>
  <c r="K369" i="2"/>
  <c r="L369" i="2"/>
  <c r="I368" i="2"/>
  <c r="J368" i="2"/>
  <c r="K368" i="2"/>
  <c r="L368" i="2"/>
  <c r="I367" i="2"/>
  <c r="J367" i="2"/>
  <c r="K367" i="2"/>
  <c r="L367" i="2"/>
  <c r="I366" i="2"/>
  <c r="J366" i="2"/>
  <c r="K366" i="2"/>
  <c r="L366" i="2"/>
  <c r="I365" i="2"/>
  <c r="J365" i="2"/>
  <c r="K365" i="2"/>
  <c r="L365" i="2"/>
  <c r="I364" i="2"/>
  <c r="J364" i="2"/>
  <c r="K364" i="2"/>
  <c r="L364" i="2"/>
  <c r="I363" i="2"/>
  <c r="J363" i="2"/>
  <c r="K363" i="2"/>
  <c r="L363" i="2"/>
  <c r="I362" i="2"/>
  <c r="J362" i="2"/>
  <c r="K362" i="2"/>
  <c r="L362" i="2"/>
  <c r="I361" i="2"/>
  <c r="J361" i="2"/>
  <c r="K361" i="2"/>
  <c r="L361" i="2"/>
  <c r="I360" i="2"/>
  <c r="J360" i="2"/>
  <c r="K360" i="2"/>
  <c r="L360" i="2"/>
  <c r="I359" i="2"/>
  <c r="J359" i="2"/>
  <c r="K359" i="2"/>
  <c r="L359" i="2"/>
  <c r="I358" i="2"/>
  <c r="J358" i="2"/>
  <c r="K358" i="2"/>
  <c r="L358" i="2"/>
  <c r="I357" i="2"/>
  <c r="J357" i="2"/>
  <c r="K357" i="2"/>
  <c r="L357" i="2"/>
  <c r="I356" i="2"/>
  <c r="J356" i="2"/>
  <c r="K356" i="2"/>
  <c r="L356" i="2"/>
  <c r="I355" i="2"/>
  <c r="J355" i="2"/>
  <c r="K355" i="2"/>
  <c r="L355" i="2"/>
  <c r="I354" i="2"/>
  <c r="J354" i="2"/>
  <c r="K354" i="2"/>
  <c r="L354" i="2"/>
  <c r="I353" i="2"/>
  <c r="J353" i="2"/>
  <c r="K353" i="2"/>
  <c r="L353" i="2"/>
  <c r="I352" i="2"/>
  <c r="J352" i="2"/>
  <c r="K352" i="2"/>
  <c r="L352" i="2"/>
  <c r="I351" i="2"/>
  <c r="J351" i="2"/>
  <c r="K351" i="2"/>
  <c r="L351" i="2"/>
  <c r="I350" i="2"/>
  <c r="J350" i="2"/>
  <c r="K350" i="2"/>
  <c r="L350" i="2"/>
  <c r="I349" i="2"/>
  <c r="J349" i="2"/>
  <c r="K349" i="2"/>
  <c r="L349" i="2"/>
  <c r="I348" i="2"/>
  <c r="J348" i="2"/>
  <c r="K348" i="2"/>
  <c r="L348" i="2"/>
  <c r="I347" i="2"/>
  <c r="J347" i="2"/>
  <c r="K347" i="2"/>
  <c r="L347" i="2"/>
  <c r="I346" i="2"/>
  <c r="J346" i="2"/>
  <c r="K346" i="2"/>
  <c r="L346" i="2"/>
  <c r="I345" i="2"/>
  <c r="J345" i="2"/>
  <c r="K345" i="2"/>
  <c r="L345" i="2"/>
  <c r="I344" i="2"/>
  <c r="J344" i="2"/>
  <c r="K344" i="2"/>
  <c r="L344" i="2"/>
  <c r="I343" i="2"/>
  <c r="J343" i="2"/>
  <c r="K343" i="2"/>
  <c r="L343" i="2"/>
  <c r="I342" i="2"/>
  <c r="J342" i="2"/>
  <c r="K342" i="2"/>
  <c r="L342" i="2"/>
  <c r="I341" i="2"/>
  <c r="J341" i="2"/>
  <c r="K341" i="2"/>
  <c r="L341" i="2"/>
  <c r="I340" i="2"/>
  <c r="J340" i="2"/>
  <c r="K340" i="2"/>
  <c r="L340" i="2"/>
  <c r="I339" i="2"/>
  <c r="J339" i="2"/>
  <c r="K339" i="2"/>
  <c r="L339" i="2"/>
  <c r="I338" i="2"/>
  <c r="J338" i="2"/>
  <c r="K338" i="2"/>
  <c r="L338" i="2"/>
  <c r="I337" i="2"/>
  <c r="J337" i="2"/>
  <c r="K337" i="2"/>
  <c r="L337" i="2"/>
  <c r="I336" i="2"/>
  <c r="J336" i="2"/>
  <c r="K336" i="2"/>
  <c r="L336" i="2"/>
  <c r="I335" i="2"/>
  <c r="J335" i="2"/>
  <c r="K335" i="2"/>
  <c r="L335" i="2"/>
  <c r="I334" i="2"/>
  <c r="J334" i="2"/>
  <c r="K334" i="2"/>
  <c r="L334" i="2"/>
  <c r="I333" i="2"/>
  <c r="J333" i="2"/>
  <c r="K333" i="2"/>
  <c r="L333" i="2"/>
  <c r="I332" i="2"/>
  <c r="J332" i="2"/>
  <c r="K332" i="2"/>
  <c r="L332" i="2"/>
  <c r="I331" i="2"/>
  <c r="J331" i="2"/>
  <c r="K331" i="2"/>
  <c r="L331" i="2"/>
  <c r="I330" i="2"/>
  <c r="J330" i="2"/>
  <c r="K330" i="2"/>
  <c r="L330" i="2"/>
  <c r="I329" i="2"/>
  <c r="J329" i="2"/>
  <c r="K329" i="2"/>
  <c r="L329" i="2"/>
  <c r="I328" i="2"/>
  <c r="J328" i="2"/>
  <c r="K328" i="2"/>
  <c r="L328" i="2"/>
  <c r="I327" i="2"/>
  <c r="J327" i="2"/>
  <c r="K327" i="2"/>
  <c r="L327" i="2"/>
  <c r="I326" i="2"/>
  <c r="J326" i="2"/>
  <c r="K326" i="2"/>
  <c r="L326" i="2"/>
  <c r="I325" i="2"/>
  <c r="J325" i="2"/>
  <c r="K325" i="2"/>
  <c r="L325" i="2"/>
  <c r="I324" i="2"/>
  <c r="J324" i="2"/>
  <c r="K324" i="2"/>
  <c r="L324" i="2"/>
  <c r="I323" i="2"/>
  <c r="J323" i="2"/>
  <c r="K323" i="2"/>
  <c r="L323" i="2"/>
  <c r="I322" i="2"/>
  <c r="J322" i="2"/>
  <c r="K322" i="2"/>
  <c r="L322" i="2"/>
  <c r="I321" i="2"/>
  <c r="J321" i="2"/>
  <c r="K321" i="2"/>
  <c r="L321" i="2"/>
  <c r="I320" i="2"/>
  <c r="J320" i="2"/>
  <c r="K320" i="2"/>
  <c r="L320" i="2"/>
  <c r="I319" i="2"/>
  <c r="J319" i="2"/>
  <c r="K319" i="2"/>
  <c r="L319" i="2"/>
  <c r="I318" i="2"/>
  <c r="J318" i="2"/>
  <c r="K318" i="2"/>
  <c r="L318" i="2"/>
  <c r="I317" i="2"/>
  <c r="J317" i="2"/>
  <c r="K317" i="2"/>
  <c r="L317" i="2"/>
  <c r="I316" i="2"/>
  <c r="J316" i="2"/>
  <c r="K316" i="2"/>
  <c r="L316" i="2"/>
  <c r="I315" i="2"/>
  <c r="J315" i="2"/>
  <c r="K315" i="2"/>
  <c r="L315" i="2"/>
  <c r="I314" i="2"/>
  <c r="J314" i="2"/>
  <c r="K314" i="2"/>
  <c r="L314" i="2"/>
  <c r="I313" i="2"/>
  <c r="J313" i="2"/>
  <c r="K313" i="2"/>
  <c r="L313" i="2"/>
  <c r="I312" i="2"/>
  <c r="J312" i="2"/>
  <c r="K312" i="2"/>
  <c r="L312" i="2"/>
  <c r="I311" i="2"/>
  <c r="J311" i="2"/>
  <c r="K311" i="2"/>
  <c r="L311" i="2"/>
  <c r="I310" i="2"/>
  <c r="J310" i="2"/>
  <c r="K310" i="2"/>
  <c r="L310" i="2"/>
  <c r="I309" i="2"/>
  <c r="J309" i="2"/>
  <c r="K309" i="2"/>
  <c r="L309" i="2"/>
  <c r="I308" i="2"/>
  <c r="J308" i="2"/>
  <c r="K308" i="2"/>
  <c r="L308" i="2"/>
  <c r="I307" i="2"/>
  <c r="J307" i="2"/>
  <c r="K307" i="2"/>
  <c r="L307" i="2"/>
  <c r="I306" i="2"/>
  <c r="J306" i="2"/>
  <c r="K306" i="2"/>
  <c r="L306" i="2"/>
  <c r="I305" i="2"/>
  <c r="J305" i="2"/>
  <c r="K305" i="2"/>
  <c r="L305" i="2"/>
  <c r="I304" i="2"/>
  <c r="J304" i="2"/>
  <c r="K304" i="2"/>
  <c r="L304" i="2"/>
  <c r="I303" i="2"/>
  <c r="J303" i="2"/>
  <c r="K303" i="2"/>
  <c r="L303" i="2"/>
  <c r="I302" i="2"/>
  <c r="J302" i="2"/>
  <c r="K302" i="2"/>
  <c r="L302" i="2"/>
  <c r="I301" i="2"/>
  <c r="J301" i="2"/>
  <c r="K301" i="2"/>
  <c r="L301" i="2"/>
  <c r="I300" i="2"/>
  <c r="J300" i="2"/>
  <c r="K300" i="2"/>
  <c r="L300" i="2"/>
  <c r="I299" i="2"/>
  <c r="J299" i="2"/>
  <c r="K299" i="2"/>
  <c r="L299" i="2"/>
  <c r="I298" i="2"/>
  <c r="J298" i="2"/>
  <c r="K298" i="2"/>
  <c r="L298" i="2"/>
  <c r="I297" i="2"/>
  <c r="J297" i="2"/>
  <c r="K297" i="2"/>
  <c r="L297" i="2"/>
  <c r="I296" i="2"/>
  <c r="J296" i="2"/>
  <c r="K296" i="2"/>
  <c r="L296" i="2"/>
  <c r="I295" i="2"/>
  <c r="J295" i="2"/>
  <c r="K295" i="2"/>
  <c r="L295" i="2"/>
  <c r="I294" i="2"/>
  <c r="J294" i="2"/>
  <c r="K294" i="2"/>
  <c r="L294" i="2"/>
  <c r="I293" i="2"/>
  <c r="J293" i="2"/>
  <c r="K293" i="2"/>
  <c r="L293" i="2"/>
  <c r="L13" i="2"/>
  <c r="L2" i="2"/>
  <c r="L3" i="2"/>
  <c r="L4" i="2"/>
  <c r="L5" i="2"/>
  <c r="L6" i="2"/>
  <c r="L7" i="2"/>
  <c r="L8" i="2"/>
  <c r="L9" i="2"/>
  <c r="L10" i="2"/>
  <c r="L11" i="2"/>
  <c r="L12"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B63" i="5"/>
  <c r="B62" i="5"/>
  <c r="B61" i="5"/>
  <c r="B60" i="5"/>
  <c r="B57" i="5"/>
  <c r="B58" i="5"/>
  <c r="B56" i="5"/>
  <c r="B59"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Ankit</author>
  </authors>
  <commentList>
    <comment ref="A1" authorId="0" shapeId="0" xr:uid="{A03441C2-7250-4633-9C6E-34E2C263DBA0}">
      <text>
        <r>
          <rPr>
            <sz val="10"/>
            <color indexed="32"/>
            <rFont val="Times New Roman"/>
            <family val="1"/>
          </rPr>
          <t xml:space="preserve">Ankit Sangale:
This shows that the last student id genrated id. 
You can reset this id with 1000 after that student id will automatically starts genrating from 1000.
</t>
        </r>
      </text>
    </comment>
    <comment ref="D1" authorId="0" shapeId="0" xr:uid="{6E2BBB3C-B2D4-482C-872D-8591ACB1708F}">
      <text>
        <r>
          <rPr>
            <b/>
            <sz val="10"/>
            <color indexed="18"/>
            <rFont val="Times New Roman"/>
            <family val="1"/>
          </rPr>
          <t>Ankit Sangale:</t>
        </r>
        <r>
          <rPr>
            <sz val="10"/>
            <color indexed="18"/>
            <rFont val="Times New Roman"/>
            <family val="1"/>
          </rPr>
          <t xml:space="preserve">
You can add or remove courses from this row.
And the changes will be automatically update in the UserForm and VBA.</t>
        </r>
      </text>
    </comment>
    <comment ref="E1" authorId="0" shapeId="0" xr:uid="{6F9EC749-48C3-4194-8B2F-AF5AE07E20D5}">
      <text>
        <r>
          <rPr>
            <b/>
            <sz val="10"/>
            <color indexed="18"/>
            <rFont val="Times New Roman"/>
            <family val="1"/>
          </rPr>
          <t>Ankit sangale:</t>
        </r>
        <r>
          <rPr>
            <sz val="10"/>
            <color indexed="18"/>
            <rFont val="Times New Roman"/>
            <family val="1"/>
          </rPr>
          <t xml:space="preserve">
This list is only for reference not used in project.</t>
        </r>
      </text>
    </comment>
  </commentList>
</comments>
</file>

<file path=xl/sharedStrings.xml><?xml version="1.0" encoding="utf-8"?>
<sst xmlns="http://schemas.openxmlformats.org/spreadsheetml/2006/main" count="1935" uniqueCount="377">
  <si>
    <t>Student_ID</t>
  </si>
  <si>
    <t>Name</t>
  </si>
  <si>
    <t>Mobile</t>
  </si>
  <si>
    <t>Course</t>
  </si>
  <si>
    <t>Address</t>
  </si>
  <si>
    <t>Status</t>
  </si>
  <si>
    <t>SrNo</t>
  </si>
  <si>
    <t>Date</t>
  </si>
  <si>
    <t>In_Time</t>
  </si>
  <si>
    <t>Out_Time</t>
  </si>
  <si>
    <t>LastStudentID</t>
  </si>
  <si>
    <t>Course List</t>
  </si>
  <si>
    <t>AUTOMOTIVE CAD TECHNICIAN</t>
  </si>
  <si>
    <t>AUTOMOTIVE ASSEMBLY TECHNICIAN</t>
  </si>
  <si>
    <t>ELECTRIC VEHICLE PRODUCT DESIGN ENGINEER</t>
  </si>
  <si>
    <t>ASSEMBLY OPERATOR - RAC</t>
  </si>
  <si>
    <t>CLOUD APPLICATION DEVELOPER</t>
  </si>
  <si>
    <t>ANALYST END POINT SECURITY CYBERSECURITY</t>
  </si>
  <si>
    <t>ANALYST COMPLIANCE AUDIT- CYBERSECURITY</t>
  </si>
  <si>
    <t>IOT - NETWORK SPECIALIST</t>
  </si>
  <si>
    <t>IOT - DOMAIN SPECIALIST</t>
  </si>
  <si>
    <t>AI MACHINE LEARNING ENGINEER</t>
  </si>
  <si>
    <t>AI - BUSINESS INTELLIGENCE ANALYSIS</t>
  </si>
  <si>
    <t>ST1006</t>
  </si>
  <si>
    <t>Aarav Rajesh Sharma</t>
  </si>
  <si>
    <t>Pune, Maharashtra</t>
  </si>
  <si>
    <t>OUT</t>
  </si>
  <si>
    <t>ST1001</t>
  </si>
  <si>
    <t>ST1002</t>
  </si>
  <si>
    <t>Ananya Sunil Patil</t>
  </si>
  <si>
    <t>Nashik, Maharashtra</t>
  </si>
  <si>
    <t>ST1003</t>
  </si>
  <si>
    <t>Vivaan Sanjay Gupta</t>
  </si>
  <si>
    <t>Nagpur, Maharashtra</t>
  </si>
  <si>
    <t>ST1004</t>
  </si>
  <si>
    <t>Diya Mahesh Joshi</t>
  </si>
  <si>
    <t>Mumbai, Maharashtra</t>
  </si>
  <si>
    <t>ST1005</t>
  </si>
  <si>
    <t>Aditya Prakash Kulkarni</t>
  </si>
  <si>
    <t>Chhatrapati Sambhajinagar, Maharashtra</t>
  </si>
  <si>
    <t>Isha Vijay Deshmukh</t>
  </si>
  <si>
    <t>Jalna, Maharashtra</t>
  </si>
  <si>
    <t>ST1007</t>
  </si>
  <si>
    <t>Arjun Rakesh Mehta</t>
  </si>
  <si>
    <t>ST1008</t>
  </si>
  <si>
    <t>Kavya Manoj Singh</t>
  </si>
  <si>
    <t>Kolhapur, Maharashtra</t>
  </si>
  <si>
    <t>ST1009</t>
  </si>
  <si>
    <t>Rohan Suresh Nair</t>
  </si>
  <si>
    <t>Solapur, Maharashtra</t>
  </si>
  <si>
    <t>ST1010</t>
  </si>
  <si>
    <t>Sneha Dinesh Verma</t>
  </si>
  <si>
    <t>Satara, Maharashtra</t>
  </si>
  <si>
    <t>ST1011</t>
  </si>
  <si>
    <t>Karan Ashok Chavan</t>
  </si>
  <si>
    <t>Sangli, Maharashtra</t>
  </si>
  <si>
    <t>ST1012</t>
  </si>
  <si>
    <t>Priya Ramesh Yadav</t>
  </si>
  <si>
    <t>ST1013</t>
  </si>
  <si>
    <t>Rahul Dilip More</t>
  </si>
  <si>
    <t>Beed, Maharashtra</t>
  </si>
  <si>
    <t>ST1014</t>
  </si>
  <si>
    <t>Neha Anil Mishra</t>
  </si>
  <si>
    <t>Latur, Maharashtra</t>
  </si>
  <si>
    <t>ST1015</t>
  </si>
  <si>
    <t>Siddharth Mukesh Jain</t>
  </si>
  <si>
    <t>Akola, Maharashtra</t>
  </si>
  <si>
    <t>ST1016</t>
  </si>
  <si>
    <t>Pooja Shrikant Pawar</t>
  </si>
  <si>
    <t>Dharashiv, Maharashtra</t>
  </si>
  <si>
    <t>ST1017</t>
  </si>
  <si>
    <t>Akash Chandrakant Shinde</t>
  </si>
  <si>
    <t>ST1018</t>
  </si>
  <si>
    <t>Riya Amit Kapoor</t>
  </si>
  <si>
    <t>Thane, Maharashtra</t>
  </si>
  <si>
    <t>ST1019</t>
  </si>
  <si>
    <t>Nikhil Vinod Bhosale</t>
  </si>
  <si>
    <t>Jalgaon, Maharashtra</t>
  </si>
  <si>
    <t>ST1020</t>
  </si>
  <si>
    <t>Aditi Milind Kulkarni</t>
  </si>
  <si>
    <t>Amravati, Maharashtra</t>
  </si>
  <si>
    <t>ST1021</t>
  </si>
  <si>
    <t>Yash Ganesh Patil</t>
  </si>
  <si>
    <t>ST1022</t>
  </si>
  <si>
    <t>Meera Krishnan Iyer</t>
  </si>
  <si>
    <t>Navi Mumbai, Maharashtra</t>
  </si>
  <si>
    <t>ST1023</t>
  </si>
  <si>
    <t>Omkar Shashikant Jadhav</t>
  </si>
  <si>
    <t>Parbhani, Maharashtra</t>
  </si>
  <si>
    <t>ST1024</t>
  </si>
  <si>
    <t>Shruti Ravindra Naik</t>
  </si>
  <si>
    <t>Nanded, Maharashtra</t>
  </si>
  <si>
    <t>ST1025</t>
  </si>
  <si>
    <t>Harsh Deepak Agrawal</t>
  </si>
  <si>
    <t>Wardha, Maharashtra</t>
  </si>
  <si>
    <t>ST1026</t>
  </si>
  <si>
    <t>Sanika Uday Gokhale</t>
  </si>
  <si>
    <t>Chandrapur, Maharashtra</t>
  </si>
  <si>
    <t>ST1027</t>
  </si>
  <si>
    <t>Atharva Baban Salunkhe</t>
  </si>
  <si>
    <t>Ratnagiri, Maharashtra</t>
  </si>
  <si>
    <t>ST1028</t>
  </si>
  <si>
    <t>Tanvi Pravin Bendre</t>
  </si>
  <si>
    <t>Sindhudurg, Maharashtra</t>
  </si>
  <si>
    <t>ST1029</t>
  </si>
  <si>
    <t>Devendra Haribhau Kale</t>
  </si>
  <si>
    <t>Hingoli, Maharashtra</t>
  </si>
  <si>
    <t>ST1030</t>
  </si>
  <si>
    <t>Sakshi Narendra Thakur</t>
  </si>
  <si>
    <t>Washim, Maharashtra</t>
  </si>
  <si>
    <t>ST1031</t>
  </si>
  <si>
    <t>Pranav Santosh Raut</t>
  </si>
  <si>
    <t>Buldhana, Maharashtra</t>
  </si>
  <si>
    <t>ST1032</t>
  </si>
  <si>
    <t>Mansi Rajendra Choudhary</t>
  </si>
  <si>
    <t xml:space="preserve">Yavatmal, Maharashtra </t>
  </si>
  <si>
    <t>ST1033</t>
  </si>
  <si>
    <t>Tushar Subhash Khedekar</t>
  </si>
  <si>
    <t>Gondia, Maharashtra</t>
  </si>
  <si>
    <t>ST1034</t>
  </si>
  <si>
    <t>Nandini Srinivas Rao</t>
  </si>
  <si>
    <t>Gadchiroli, Maharashtra</t>
  </si>
  <si>
    <t>ST1035</t>
  </si>
  <si>
    <t>Abhishek Omprakash Tiwari</t>
  </si>
  <si>
    <t>Dhule, Maharashtra</t>
  </si>
  <si>
    <t>ST1036</t>
  </si>
  <si>
    <t>Muskan Imran Sheikh</t>
  </si>
  <si>
    <t>ST1037</t>
  </si>
  <si>
    <t>Rohit Sunil Jagtap</t>
  </si>
  <si>
    <t>ST1038</t>
  </si>
  <si>
    <t>Vaishnavi Prakash Pawar</t>
  </si>
  <si>
    <t>Ahilya Nagar, Maharashtra</t>
  </si>
  <si>
    <t>ST1039</t>
  </si>
  <si>
    <t>Saurabh Mahadev Shinde</t>
  </si>
  <si>
    <t>ST1040</t>
  </si>
  <si>
    <t>Snehal Vijay More</t>
  </si>
  <si>
    <t>ST1041</t>
  </si>
  <si>
    <t>Omkar Dnyaneshwar Bhosale</t>
  </si>
  <si>
    <t>ST1042</t>
  </si>
  <si>
    <t>Pooja Ashok Kale</t>
  </si>
  <si>
    <t>ST1043</t>
  </si>
  <si>
    <t>Tejas Shrikant Patil</t>
  </si>
  <si>
    <t>ST1044</t>
  </si>
  <si>
    <t>Aishwarya Ramesh Chavan</t>
  </si>
  <si>
    <t>ST1045</t>
  </si>
  <si>
    <t>Nilesh Anil Ghadge</t>
  </si>
  <si>
    <t>ST1046</t>
  </si>
  <si>
    <t>Prajakta Santosh Kadam</t>
  </si>
  <si>
    <t>ST1047</t>
  </si>
  <si>
    <t>Shubham Rajendra Gaikwad</t>
  </si>
  <si>
    <t>ST1048</t>
  </si>
  <si>
    <t>Komal Suresh Wagh</t>
  </si>
  <si>
    <t>ST1049</t>
  </si>
  <si>
    <t>Abhijit Dilip Thorat</t>
  </si>
  <si>
    <t>ST1050</t>
  </si>
  <si>
    <t>Rutuja Milind Jadhav</t>
  </si>
  <si>
    <t>ST1051</t>
  </si>
  <si>
    <t>Harshal Chandrakant Salve</t>
  </si>
  <si>
    <t>ST1052</t>
  </si>
  <si>
    <t>Sakshi Vinod Shingare</t>
  </si>
  <si>
    <t>ST1053</t>
  </si>
  <si>
    <t>Ganesh Baban Dhumal</t>
  </si>
  <si>
    <t>ST1054</t>
  </si>
  <si>
    <t>Nikita Subhash Bhise</t>
  </si>
  <si>
    <t>ST1055</t>
  </si>
  <si>
    <t>Amol Pandurang Kharat</t>
  </si>
  <si>
    <t>ST1056</t>
  </si>
  <si>
    <t>Shraddha Sharad Gorde</t>
  </si>
  <si>
    <t>ST1057</t>
  </si>
  <si>
    <t>Pratik Shivaji Tupe</t>
  </si>
  <si>
    <t>ST1058</t>
  </si>
  <si>
    <t>Minal Ravindra Doke</t>
  </si>
  <si>
    <t>ST1059</t>
  </si>
  <si>
    <t>Vishal Pravin Kokate</t>
  </si>
  <si>
    <t>ST1060</t>
  </si>
  <si>
    <t>Neha Kishor Dhage</t>
  </si>
  <si>
    <t>ST1061</t>
  </si>
  <si>
    <t>Akshay Dattatraya Borude</t>
  </si>
  <si>
    <t>ST1062</t>
  </si>
  <si>
    <t>Priti Balasaheb Nagare</t>
  </si>
  <si>
    <t>ST1063</t>
  </si>
  <si>
    <t>Chetan Hanuman Gawali</t>
  </si>
  <si>
    <t>ST1064</t>
  </si>
  <si>
    <t>Sonali Vilas Shelke</t>
  </si>
  <si>
    <t>ST1065</t>
  </si>
  <si>
    <t>Swapnil Sopan Raut</t>
  </si>
  <si>
    <t>ST1066</t>
  </si>
  <si>
    <t>Bhagyashree Eknath Pansare</t>
  </si>
  <si>
    <t>ST1067</t>
  </si>
  <si>
    <t>Kunal Bharat Pawale</t>
  </si>
  <si>
    <t>ST1068</t>
  </si>
  <si>
    <t>Monika Nitin Kute</t>
  </si>
  <si>
    <t>ST1069</t>
  </si>
  <si>
    <t>Yogesh Tukaram Dhavale</t>
  </si>
  <si>
    <t>ST1070</t>
  </si>
  <si>
    <t>Reshma Arun Kolhe</t>
  </si>
  <si>
    <t>ST1071</t>
  </si>
  <si>
    <t>Aditya Ashok Londhe</t>
  </si>
  <si>
    <t>ST1072</t>
  </si>
  <si>
    <t>Ruchita Mahendra Jare</t>
  </si>
  <si>
    <t>ST1073</t>
  </si>
  <si>
    <t>Sanket Vijay Ghule</t>
  </si>
  <si>
    <t>ST1074</t>
  </si>
  <si>
    <t>Shweta Sanjay Shelar</t>
  </si>
  <si>
    <t>ST1075</t>
  </si>
  <si>
    <t>Ajinkya Narayan Wankhede</t>
  </si>
  <si>
    <t>ST1076</t>
  </si>
  <si>
    <t>Pooja Dnyaneshwar Karale</t>
  </si>
  <si>
    <t>ST1077</t>
  </si>
  <si>
    <t>Prathamesh Dnyaneshwar Jadhav</t>
  </si>
  <si>
    <t>Hadapsar, Pune</t>
  </si>
  <si>
    <t>ST1078</t>
  </si>
  <si>
    <t>Vaishnavi Ashok Pawar</t>
  </si>
  <si>
    <t>Wagholi, Pune</t>
  </si>
  <si>
    <t>ST1079</t>
  </si>
  <si>
    <t>Omkar Rajendra Kale</t>
  </si>
  <si>
    <t>Chakan, Pune</t>
  </si>
  <si>
    <t>ST1080</t>
  </si>
  <si>
    <t>Snehal Sunil Ghadge</t>
  </si>
  <si>
    <t>Kharadi, Pune</t>
  </si>
  <si>
    <t>ST1081</t>
  </si>
  <si>
    <t>Tejas Vilas Shinde</t>
  </si>
  <si>
    <t>Hinjawadi, Pune</t>
  </si>
  <si>
    <t>ST1082</t>
  </si>
  <si>
    <t>Aditi Prakash More</t>
  </si>
  <si>
    <t>Baner, Pune</t>
  </si>
  <si>
    <t>ST1083</t>
  </si>
  <si>
    <t>Sanket Dattatraya Chavan</t>
  </si>
  <si>
    <t>Wakad, Pune</t>
  </si>
  <si>
    <t>ST1084</t>
  </si>
  <si>
    <t>Rutuja Mahendra Gaikwad</t>
  </si>
  <si>
    <t>Pimpri, Pune</t>
  </si>
  <si>
    <t>ST1085</t>
  </si>
  <si>
    <t>Akshay Ravindra Bhosale</t>
  </si>
  <si>
    <t>Chinchwad, Pune</t>
  </si>
  <si>
    <t>ST1086</t>
  </si>
  <si>
    <t>Komal Sanjay Kharat</t>
  </si>
  <si>
    <t>Talegaon, Pune</t>
  </si>
  <si>
    <t>ST1087</t>
  </si>
  <si>
    <t>Rohit Shrikant Wagh</t>
  </si>
  <si>
    <t>Moshi, Pune</t>
  </si>
  <si>
    <t>ST1088</t>
  </si>
  <si>
    <t>Pooja Vijay Dhumal</t>
  </si>
  <si>
    <t>Bhosari, Pune</t>
  </si>
  <si>
    <t>ST1089</t>
  </si>
  <si>
    <t>Nikhil Ashok Thorat</t>
  </si>
  <si>
    <t>Alandi, Pune</t>
  </si>
  <si>
    <t>ST1090</t>
  </si>
  <si>
    <t>Mansi Santosh Gawali</t>
  </si>
  <si>
    <t>Lohegaon, Pune</t>
  </si>
  <si>
    <t>ST1091</t>
  </si>
  <si>
    <t>Aditya Chandrakant Salunkhe</t>
  </si>
  <si>
    <t>Dhanori, Pune</t>
  </si>
  <si>
    <t>ST1092</t>
  </si>
  <si>
    <t>Sakshi Ganesh Jare</t>
  </si>
  <si>
    <t>Kondhwa, Pune</t>
  </si>
  <si>
    <t>ST1093</t>
  </si>
  <si>
    <t>Harshal Pandurang Tupe</t>
  </si>
  <si>
    <t>Katraj, Pune</t>
  </si>
  <si>
    <t>ST1094</t>
  </si>
  <si>
    <t>Nikita Suresh Shelke</t>
  </si>
  <si>
    <t>Shivajinagar, Pune</t>
  </si>
  <si>
    <t>ST1095</t>
  </si>
  <si>
    <t>Yogesh Pravin Dhage</t>
  </si>
  <si>
    <t>Bavdhan, Pune</t>
  </si>
  <si>
    <t>ST1096</t>
  </si>
  <si>
    <t>Reshma Balasaheb Kute</t>
  </si>
  <si>
    <t>Nigdi, Pune</t>
  </si>
  <si>
    <t>ST1097</t>
  </si>
  <si>
    <t>Shubham Bharat Kokate</t>
  </si>
  <si>
    <t>Ravet, Pune</t>
  </si>
  <si>
    <t>ST1098</t>
  </si>
  <si>
    <t>Sonali Arun Borude</t>
  </si>
  <si>
    <t>Dhayari, Pune</t>
  </si>
  <si>
    <t>ST1099</t>
  </si>
  <si>
    <t>Chetan Kishor Ghule</t>
  </si>
  <si>
    <t>Narhe, Pune</t>
  </si>
  <si>
    <t>ST1100</t>
  </si>
  <si>
    <t>Monika Nitin Karale</t>
  </si>
  <si>
    <t>Fursungi, Pune</t>
  </si>
  <si>
    <t>ST1101</t>
  </si>
  <si>
    <t>Ganesh Eknath Pawale</t>
  </si>
  <si>
    <t>Mundhwa, Pune</t>
  </si>
  <si>
    <t>ST1102</t>
  </si>
  <si>
    <t>Shraddha Tukaram Kolhe</t>
  </si>
  <si>
    <t>ST1103</t>
  </si>
  <si>
    <t>Vishal Sharad Nagare</t>
  </si>
  <si>
    <t>Shrirampur</t>
  </si>
  <si>
    <t>ST1104</t>
  </si>
  <si>
    <t>Prajakta Baban Doke</t>
  </si>
  <si>
    <t>Sangamner</t>
  </si>
  <si>
    <t>ST1105</t>
  </si>
  <si>
    <t>Amol Shivaji Dhavale</t>
  </si>
  <si>
    <t>Rahata</t>
  </si>
  <si>
    <t>ST1106</t>
  </si>
  <si>
    <t>Sanika Haribhau Khedkar</t>
  </si>
  <si>
    <t>Rahuri</t>
  </si>
  <si>
    <t>ST1107</t>
  </si>
  <si>
    <t>Devendra Ramesh Pansare</t>
  </si>
  <si>
    <t>Pathardi</t>
  </si>
  <si>
    <t>ST1108</t>
  </si>
  <si>
    <t>Bhagyashree Vinod Bhise</t>
  </si>
  <si>
    <t>Nevasa</t>
  </si>
  <si>
    <t>ST1109</t>
  </si>
  <si>
    <t>Tushar Milind Londhe</t>
  </si>
  <si>
    <t>Shevgaon</t>
  </si>
  <si>
    <t>ST1110</t>
  </si>
  <si>
    <t>Neha Shashikant Gorde</t>
  </si>
  <si>
    <t>Jamkhed</t>
  </si>
  <si>
    <t>ST1111</t>
  </si>
  <si>
    <t>Kunal Dnyaneshwar Raut</t>
  </si>
  <si>
    <t>IN</t>
  </si>
  <si>
    <t>Last Updated :</t>
  </si>
  <si>
    <t>Total Courses :</t>
  </si>
  <si>
    <t>Today's Total Entry's :</t>
  </si>
  <si>
    <t>Today's OUT Count :</t>
  </si>
  <si>
    <t>Today's IN Count :</t>
  </si>
  <si>
    <t>Total Students :</t>
  </si>
  <si>
    <t>Current Time :</t>
  </si>
  <si>
    <t>Current Date :</t>
  </si>
  <si>
    <t>Month</t>
  </si>
  <si>
    <t>Year</t>
  </si>
  <si>
    <t>Day</t>
  </si>
  <si>
    <t>Area</t>
  </si>
  <si>
    <t>Row Labels</t>
  </si>
  <si>
    <t>Grand Total</t>
  </si>
  <si>
    <t>Count of Student_ID</t>
  </si>
  <si>
    <t xml:space="preserve"> </t>
  </si>
  <si>
    <t>Jun</t>
  </si>
  <si>
    <t>Jul</t>
  </si>
  <si>
    <t>Monday</t>
  </si>
  <si>
    <t>Wednesday</t>
  </si>
  <si>
    <t>Friday</t>
  </si>
  <si>
    <t>Saturday</t>
  </si>
  <si>
    <t>Karjat, Ahilya Nagar, Maharashtra</t>
  </si>
  <si>
    <t>Today's IN</t>
  </si>
  <si>
    <t>Today's OUT</t>
  </si>
  <si>
    <t>Count</t>
  </si>
  <si>
    <t>Sum of Count</t>
  </si>
  <si>
    <t>AUTO CAD TECH</t>
  </si>
  <si>
    <t>AUTO ASSEMBLY TECH</t>
  </si>
  <si>
    <t>EV PRODUCT DESIGN</t>
  </si>
  <si>
    <t>ASSEMBLY OP (RAC)</t>
  </si>
  <si>
    <t>CLOUD APP DEV</t>
  </si>
  <si>
    <t>ENDPOINT SEC ANALYST</t>
  </si>
  <si>
    <t>COMPLIANCE AUDIT ANALYST</t>
  </si>
  <si>
    <t>IOT NETWORK SPEC</t>
  </si>
  <si>
    <t>IOT DOMAIN SPEC</t>
  </si>
  <si>
    <t>AI/ML ENGINEER</t>
  </si>
  <si>
    <t>AI BI ANALYST</t>
  </si>
  <si>
    <t>Reference</t>
  </si>
  <si>
    <t>AIBI</t>
  </si>
  <si>
    <t>AIML</t>
  </si>
  <si>
    <t>IOT-NS</t>
  </si>
  <si>
    <t>EV</t>
  </si>
  <si>
    <t>ASSY OP (RAC)</t>
  </si>
  <si>
    <t>AEPSC</t>
  </si>
  <si>
    <t>ST1112</t>
  </si>
  <si>
    <t>Aniket Prakash Rathod</t>
  </si>
  <si>
    <t>ST1113</t>
  </si>
  <si>
    <t>Sanket Pandhari More</t>
  </si>
  <si>
    <t>Inside</t>
  </si>
  <si>
    <t>Outside</t>
  </si>
  <si>
    <t>Sunday</t>
  </si>
  <si>
    <t>Tuesday</t>
  </si>
  <si>
    <t>CLOUD</t>
  </si>
  <si>
    <t>AUTO CAD</t>
  </si>
  <si>
    <t>AUTO ASSY</t>
  </si>
  <si>
    <t>IOT-DS</t>
  </si>
  <si>
    <t>ACAC</t>
  </si>
  <si>
    <t>29-Jun</t>
  </si>
  <si>
    <t>01-Jul</t>
  </si>
  <si>
    <t>03-Jul</t>
  </si>
  <si>
    <t>04-Jul</t>
  </si>
  <si>
    <t>05-Jul</t>
  </si>
  <si>
    <t>07-Jul</t>
  </si>
  <si>
    <t>08-Jul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</si>
</sst>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14009]dd/mm/yyyy;@"/>
    <numFmt numFmtId="165" formatCode="[$-10409]hh\.mm\ AM/PM;@"/>
  </numFmts>
  <fonts count="15" x14ac:knownFonts="1">
    <font>
      <sz val="11"/>
      <color theme="1"/>
      <name val="Candara"/>
      <family val="2"/>
      <scheme val="minor"/>
    </font>
    <font>
      <b/>
      <sz val="11"/>
      <color theme="1"/>
      <name val="Calibri"/>
      <family val="2"/>
    </font>
    <font>
      <sz val="11"/>
      <color theme="1"/>
      <name val="Calibri"/>
      <family val="2"/>
    </font>
    <font>
      <sz val="11"/>
      <color theme="1"/>
      <name val="Tahoma"/>
      <family val="2"/>
    </font>
    <font>
      <b/>
      <sz val="11"/>
      <color theme="1"/>
      <name val="Times New Roman"/>
      <family val="1"/>
    </font>
    <font>
      <b/>
      <sz val="12"/>
      <color theme="1"/>
      <name val="Tahoma"/>
      <family val="2"/>
    </font>
    <font>
      <sz val="12"/>
      <color theme="1"/>
      <name val="Tahoma"/>
      <family val="2"/>
    </font>
    <font>
      <sz val="10"/>
      <color theme="1"/>
      <name val="Calibri"/>
      <family val="2"/>
    </font>
    <font>
      <b/>
      <sz val="10"/>
      <color theme="1"/>
      <name val="Calibri"/>
      <family val="2"/>
    </font>
    <font>
      <sz val="10"/>
      <color theme="1"/>
      <name val="Felix Titling"/>
      <family val="5"/>
    </font>
    <font>
      <sz val="10"/>
      <color indexed="18"/>
      <name val="Times New Roman"/>
      <family val="1"/>
    </font>
    <font>
      <b/>
      <sz val="10"/>
      <color indexed="18"/>
      <name val="Times New Roman"/>
      <family val="1"/>
    </font>
    <font>
      <sz val="10"/>
      <color indexed="32"/>
      <name val="Times New Roman"/>
      <family val="1"/>
    </font>
    <font>
      <b/>
      <sz val="11"/>
      <color theme="1"/>
      <name val="Candara"/>
      <family val="2"/>
      <scheme val="minor"/>
    </font>
    <font>
      <sz val="11"/>
      <name val="Candara"/>
      <family val="2"/>
      <scheme val="minor"/>
    </font>
  </fonts>
  <fills count="7">
    <fill>
      <patternFill patternType="none"/>
    </fill>
    <fill>
      <patternFill patternType="gray125"/>
    </fill>
    <fill>
      <patternFill patternType="solid">
        <fgColor theme="3" tint="0.89999084444715716"/>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diagonal/>
    </border>
    <border>
      <left/>
      <right style="thin">
        <color theme="5" tint="-0.24994659260841701"/>
      </right>
      <top/>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0" fillId="2" borderId="0" xfId="0" applyFill="1"/>
    <xf numFmtId="0" fontId="2" fillId="0" borderId="0" xfId="0" applyFont="1" applyAlignment="1">
      <alignment horizontal="center" vertical="center"/>
    </xf>
    <xf numFmtId="0" fontId="4" fillId="0" borderId="0" xfId="0" applyFont="1" applyAlignment="1">
      <alignment horizontal="center" vertical="center"/>
    </xf>
    <xf numFmtId="0" fontId="3" fillId="0" borderId="0" xfId="0" applyFont="1" applyAlignment="1">
      <alignment horizontal="center" vertical="center"/>
    </xf>
    <xf numFmtId="0" fontId="6" fillId="0" borderId="0" xfId="0" applyFont="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left" vertical="center"/>
    </xf>
    <xf numFmtId="0" fontId="2" fillId="0" borderId="1" xfId="0" applyFont="1" applyBorder="1" applyAlignment="1">
      <alignment horizontal="center" vertical="center"/>
    </xf>
    <xf numFmtId="0" fontId="2" fillId="0" borderId="1" xfId="0" applyFont="1" applyBorder="1" applyAlignment="1">
      <alignment horizontal="left" vertical="center"/>
    </xf>
    <xf numFmtId="164" fontId="2" fillId="0" borderId="1" xfId="0" applyNumberFormat="1" applyFont="1" applyBorder="1" applyAlignment="1">
      <alignment horizontal="center" vertical="center"/>
    </xf>
    <xf numFmtId="165" fontId="2" fillId="0" borderId="1" xfId="0" applyNumberFormat="1" applyFont="1" applyBorder="1" applyAlignment="1">
      <alignment horizontal="center" vertical="center"/>
    </xf>
    <xf numFmtId="0" fontId="7" fillId="0" borderId="0" xfId="0" applyFont="1"/>
    <xf numFmtId="0" fontId="7" fillId="0" borderId="0" xfId="0" applyFont="1" applyAlignment="1">
      <alignment horizontal="left" vertical="center"/>
    </xf>
    <xf numFmtId="0" fontId="1" fillId="0" borderId="0" xfId="0" applyFont="1" applyAlignment="1">
      <alignment horizontal="center" vertical="center"/>
    </xf>
    <xf numFmtId="0" fontId="8" fillId="0" borderId="0" xfId="0" applyFont="1"/>
    <xf numFmtId="0" fontId="2" fillId="0" borderId="2" xfId="0" applyFont="1" applyBorder="1" applyAlignment="1">
      <alignment horizontal="center" vertical="center"/>
    </xf>
    <xf numFmtId="0" fontId="4" fillId="4" borderId="4" xfId="0" applyFont="1" applyFill="1" applyBorder="1" applyAlignment="1">
      <alignment horizontal="center" vertical="center" wrapText="1"/>
    </xf>
    <xf numFmtId="0" fontId="4" fillId="4" borderId="5" xfId="0" applyFont="1" applyFill="1" applyBorder="1" applyAlignment="1">
      <alignment horizontal="center" vertical="center" wrapText="1"/>
    </xf>
    <xf numFmtId="164" fontId="4" fillId="4" borderId="5" xfId="0" applyNumberFormat="1" applyFont="1" applyFill="1" applyBorder="1" applyAlignment="1">
      <alignment horizontal="center" vertical="center" wrapText="1"/>
    </xf>
    <xf numFmtId="165" fontId="4" fillId="4" borderId="5" xfId="0" applyNumberFormat="1" applyFont="1" applyFill="1" applyBorder="1" applyAlignment="1">
      <alignment horizontal="center" vertical="center" wrapText="1"/>
    </xf>
    <xf numFmtId="165" fontId="4" fillId="4" borderId="6"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5" fillId="3" borderId="4"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165" fontId="2" fillId="0" borderId="3" xfId="0" applyNumberFormat="1" applyFont="1" applyBorder="1" applyAlignment="1">
      <alignment horizontal="left" vertical="center"/>
    </xf>
    <xf numFmtId="165" fontId="2" fillId="0" borderId="1" xfId="0" applyNumberFormat="1" applyFont="1" applyBorder="1" applyAlignment="1">
      <alignment horizontal="left" vertical="center"/>
    </xf>
    <xf numFmtId="0" fontId="0" fillId="0" borderId="0" xfId="0" pivotButton="1"/>
    <xf numFmtId="0" fontId="0" fillId="0" borderId="0" xfId="0" applyAlignment="1">
      <alignment horizontal="left"/>
    </xf>
    <xf numFmtId="0" fontId="0" fillId="0" borderId="0" xfId="0" applyAlignment="1">
      <alignment horizontal="center" vertical="center"/>
    </xf>
    <xf numFmtId="0" fontId="8" fillId="0" borderId="0" xfId="0" applyFont="1" applyAlignment="1">
      <alignment horizontal="center" vertical="center"/>
    </xf>
    <xf numFmtId="0" fontId="0" fillId="0" borderId="0" xfId="0" applyAlignment="1">
      <alignment horizontal="left" wrapText="1"/>
    </xf>
    <xf numFmtId="0" fontId="13" fillId="0" borderId="0" xfId="0" applyFont="1" applyAlignment="1">
      <alignment horizontal="center" vertical="center" wrapText="1"/>
    </xf>
    <xf numFmtId="0" fontId="0" fillId="0" borderId="0" xfId="0" applyAlignment="1">
      <alignment vertical="center" wrapText="1"/>
    </xf>
    <xf numFmtId="0" fontId="0" fillId="0" borderId="15" xfId="0" applyBorder="1" applyAlignment="1">
      <alignment wrapText="1"/>
    </xf>
    <xf numFmtId="0" fontId="0" fillId="5" borderId="15" xfId="0" applyFill="1" applyBorder="1" applyAlignment="1">
      <alignment wrapText="1"/>
    </xf>
    <xf numFmtId="0" fontId="0" fillId="0" borderId="0" xfId="0" applyAlignment="1">
      <alignment horizontal="left" indent="1"/>
    </xf>
    <xf numFmtId="0" fontId="14" fillId="6" borderId="7" xfId="0" applyFont="1" applyFill="1" applyBorder="1"/>
    <xf numFmtId="0" fontId="14" fillId="6" borderId="8" xfId="0" applyFont="1" applyFill="1" applyBorder="1"/>
    <xf numFmtId="0" fontId="14" fillId="6" borderId="9" xfId="0" applyFont="1" applyFill="1" applyBorder="1"/>
    <xf numFmtId="0" fontId="14" fillId="6" borderId="10" xfId="0" applyFont="1" applyFill="1" applyBorder="1"/>
    <xf numFmtId="0" fontId="14" fillId="6" borderId="0" xfId="0" applyFont="1" applyFill="1"/>
    <xf numFmtId="0" fontId="14" fillId="6" borderId="11" xfId="0" applyFont="1" applyFill="1" applyBorder="1"/>
    <xf numFmtId="0" fontId="0" fillId="6" borderId="10" xfId="0" applyFill="1" applyBorder="1"/>
    <xf numFmtId="0" fontId="0" fillId="6" borderId="0" xfId="0" applyFill="1"/>
    <xf numFmtId="0" fontId="0" fillId="6" borderId="11" xfId="0" applyFill="1" applyBorder="1"/>
    <xf numFmtId="0" fontId="0" fillId="6" borderId="12" xfId="0" applyFill="1" applyBorder="1"/>
    <xf numFmtId="0" fontId="0" fillId="6" borderId="13" xfId="0" applyFill="1" applyBorder="1"/>
    <xf numFmtId="0" fontId="0" fillId="6" borderId="14" xfId="0" applyFill="1" applyBorder="1"/>
    <xf numFmtId="0" fontId="0" fillId="0" borderId="0" xfId="0" applyNumberFormat="1"/>
  </cellXfs>
  <cellStyles count="1">
    <cellStyle name="Normal" xfId="0" builtinId="0"/>
  </cellStyles>
  <dxfs count="35">
    <dxf>
      <alignment wrapText="1"/>
    </dxf>
    <dxf>
      <font>
        <b val="0"/>
        <i val="0"/>
        <strike val="0"/>
        <condense val="0"/>
        <extend val="0"/>
        <outline val="0"/>
        <shadow val="0"/>
        <u val="none"/>
        <vertAlign val="baseline"/>
        <sz val="11"/>
        <color theme="1"/>
        <name val="Calibri"/>
        <family val="2"/>
        <scheme val="none"/>
      </font>
      <numFmt numFmtId="165" formatCode="[$-10409]hh\.mm\ AM/PM;@"/>
      <alignment horizontal="left" vertical="center" textRotation="0" wrapText="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4" formatCode="[$-14009]dd/mm/yyyy;@"/>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Felix Titling"/>
        <family val="5"/>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outline="0">
        <right style="thin">
          <color indexed="64"/>
        </right>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Times New Roman"/>
        <family val="1"/>
        <scheme val="none"/>
      </font>
      <numFmt numFmtId="165" formatCode="[$-10409]hh\.mm\ AM/PM;@"/>
      <fill>
        <patternFill patternType="solid">
          <fgColor indexed="64"/>
          <bgColor theme="6"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Tahoma"/>
        <family val="2"/>
        <scheme val="none"/>
      </font>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z val="12"/>
        <name val="Aptos Display"/>
        <family val="2"/>
        <scheme val="none"/>
      </font>
    </dxf>
    <dxf>
      <fill>
        <patternFill>
          <bgColor theme="4" tint="0.39994506668294322"/>
        </patternFill>
      </fill>
    </dxf>
    <dxf>
      <fill>
        <patternFill>
          <bgColor rgb="FF92D050"/>
        </patternFill>
      </fill>
    </dxf>
    <dxf>
      <fill>
        <patternFill>
          <bgColor theme="4" tint="0.39994506668294322"/>
        </patternFill>
      </fill>
    </dxf>
    <dxf>
      <font>
        <b/>
        <i val="0"/>
        <sz val="12"/>
        <name val="Aptos Display"/>
        <family val="2"/>
        <scheme val="none"/>
      </font>
      <fill>
        <patternFill>
          <bgColor theme="5" tint="0.39994506668294322"/>
        </patternFill>
      </fill>
    </dxf>
    <dxf>
      <fill>
        <patternFill>
          <bgColor theme="6" tint="0.59996337778862885"/>
        </patternFill>
      </fill>
    </dxf>
    <dxf>
      <font>
        <b val="0"/>
        <i val="0"/>
        <sz val="12"/>
        <name val="Times New Roman"/>
        <family val="1"/>
        <scheme val="none"/>
      </font>
      <fill>
        <patternFill>
          <bgColor theme="4" tint="0.59996337778862885"/>
        </patternFill>
      </fill>
      <border>
        <left style="thin">
          <color auto="1"/>
        </left>
        <right style="thin">
          <color auto="1"/>
        </right>
        <top style="thin">
          <color auto="1"/>
        </top>
        <bottom style="thin">
          <color auto="1"/>
        </bottom>
      </border>
    </dxf>
    <dxf>
      <fill>
        <patternFill>
          <bgColor theme="0"/>
        </patternFill>
      </fill>
      <border diagonalUp="0" diagonalDown="0">
        <left/>
        <right/>
        <top/>
        <bottom/>
        <vertical/>
        <horizontal/>
      </border>
    </dxf>
  </dxfs>
  <tableStyles count="6" defaultTableStyle="TableStyleMedium2" defaultPivotStyle="PivotStyleLight16">
    <tableStyle name="Slicer Style 1" pivot="0" table="0" count="4" xr9:uid="{A0114917-2003-4467-AE5E-6FD12DA60069}">
      <tableStyleElement type="wholeTable" dxfId="34"/>
      <tableStyleElement type="headerRow" dxfId="33"/>
    </tableStyle>
    <tableStyle name="Slicer Style 2" pivot="0" table="0" count="1" xr9:uid="{A12614D6-8D18-4EB4-93F4-A63998A799C8}">
      <tableStyleElement type="wholeTable" dxfId="32"/>
    </tableStyle>
    <tableStyle name="Slicer Style 3" pivot="0" table="0" count="1" xr9:uid="{5E354184-98BE-4D39-98FC-B5C79D8A0978}">
      <tableStyleElement type="headerRow" dxfId="31"/>
    </tableStyle>
    <tableStyle name="Slicer Style 4" pivot="0" table="0" count="1" xr9:uid="{593FB1E4-CA29-4E7C-8D5E-EF0E70C60154}">
      <tableStyleElement type="wholeTable" dxfId="30"/>
    </tableStyle>
    <tableStyle name="Slicer Style 5" pivot="0" table="0" count="1" xr9:uid="{00529B6F-3ADF-494D-B909-C4B0B8632197}">
      <tableStyleElement type="wholeTable" dxfId="29"/>
    </tableStyle>
    <tableStyle name="Slicer Style 6" pivot="0" table="0" count="6" xr9:uid="{ADEC0D22-6799-4CFD-93B5-A2C2C3CE4609}">
      <tableStyleElement type="wholeTable" dxfId="28"/>
      <tableStyleElement type="headerRow" dxfId="27"/>
    </tableStyle>
  </tableStyles>
  <colors>
    <mruColors>
      <color rgb="FF01BDEA"/>
      <color rgb="FF01D3FD"/>
      <color rgb="FF002060"/>
      <color rgb="FF0585E5"/>
      <color rgb="FF82EFFE"/>
      <color rgb="FFCDF3FD"/>
      <color rgb="FF3F6DFF"/>
      <color rgb="FF154DFF"/>
      <color rgb="FFA3FBB0"/>
      <color rgb="FF11C1FF"/>
    </mruColors>
  </colors>
  <extLst>
    <ext xmlns:x14="http://schemas.microsoft.com/office/spreadsheetml/2009/9/main" uri="{46F421CA-312F-682f-3DD2-61675219B42D}">
      <x14:dxfs count="6">
        <dxf>
          <fill>
            <patternFill>
              <bgColor theme="7" tint="0.39994506668294322"/>
            </patternFill>
          </fill>
        </dxf>
        <dxf>
          <fill>
            <patternFill>
              <bgColor theme="6" tint="-0.24994659260841701"/>
            </patternFill>
          </fill>
        </dxf>
        <dxf>
          <fill>
            <patternFill>
              <bgColor theme="4" tint="0.39994506668294322"/>
            </patternFill>
          </fill>
        </dxf>
        <dxf>
          <fill>
            <patternFill>
              <bgColor rgb="FF002060"/>
            </patternFill>
          </fill>
        </dxf>
        <dxf>
          <fill>
            <patternFill>
              <bgColor theme="0"/>
            </patternFill>
          </fill>
        </dxf>
        <dxf>
          <font>
            <b/>
            <i val="0"/>
            <sz val="8"/>
            <color rgb="FF002060"/>
            <name val="Times New Roman"/>
            <family val="1"/>
            <scheme val="none"/>
          </font>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5"/>
            <x14:slicerStyleElement type="hoveredUnselectedItemWithData" dxfId="4"/>
          </x14:slicerStyleElements>
        </x14:slicerStyle>
        <x14:slicerStyle name="Slicer Style 2"/>
        <x14:slicerStyle name="Slicer Style 3"/>
        <x14:slicerStyle name="Slicer Style 4"/>
        <x14:slicerStyle name="Slicer Style 5"/>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[Student_IO_System_v3.xlsm]Pivot!PT_Course</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hade val="88000"/>
            </a:schemeClr>
          </a:solidFill>
          <a:ln>
            <a:solidFill>
              <a:srgbClr val="002060"/>
            </a:solidFill>
          </a:ln>
          <a:effectLst/>
        </c:spPr>
      </c:pivotFmt>
      <c:pivotFmt>
        <c:idx val="4"/>
        <c:spPr>
          <a:solidFill>
            <a:schemeClr val="accent1">
              <a:shade val="41000"/>
            </a:schemeClr>
          </a:solidFill>
          <a:ln>
            <a:solidFill>
              <a:srgbClr val="002060"/>
            </a:solidFill>
          </a:ln>
          <a:effectLst/>
        </c:spPr>
      </c:pivotFmt>
      <c:pivotFmt>
        <c:idx val="5"/>
        <c:spPr>
          <a:solidFill>
            <a:schemeClr val="accent1">
              <a:shade val="53000"/>
            </a:schemeClr>
          </a:solidFill>
          <a:ln>
            <a:solidFill>
              <a:srgbClr val="002060"/>
            </a:solidFill>
          </a:ln>
          <a:effectLst/>
        </c:spPr>
      </c:pivotFmt>
      <c:pivotFmt>
        <c:idx val="6"/>
        <c:spPr>
          <a:solidFill>
            <a:schemeClr val="accent1">
              <a:shade val="65000"/>
            </a:schemeClr>
          </a:solidFill>
          <a:ln>
            <a:solidFill>
              <a:srgbClr val="002060"/>
            </a:solidFill>
          </a:ln>
          <a:effectLst/>
        </c:spPr>
      </c:pivotFmt>
      <c:pivotFmt>
        <c:idx val="7"/>
        <c:spPr>
          <a:solidFill>
            <a:schemeClr val="accent1">
              <a:shade val="76000"/>
            </a:schemeClr>
          </a:solidFill>
          <a:ln>
            <a:solidFill>
              <a:srgbClr val="002060"/>
            </a:solidFill>
          </a:ln>
          <a:effectLst/>
        </c:spPr>
      </c:pivotFmt>
      <c:pivotFmt>
        <c:idx val="8"/>
        <c:spPr>
          <a:solidFill>
            <a:schemeClr val="accent1"/>
          </a:solidFill>
          <a:ln>
            <a:solidFill>
              <a:srgbClr val="002060"/>
            </a:solidFill>
          </a:ln>
          <a:effectLst/>
        </c:spPr>
      </c:pivotFmt>
      <c:pivotFmt>
        <c:idx val="9"/>
        <c:spPr>
          <a:solidFill>
            <a:schemeClr val="accent1">
              <a:tint val="89000"/>
            </a:schemeClr>
          </a:solidFill>
          <a:ln>
            <a:solidFill>
              <a:srgbClr val="002060"/>
            </a:solidFill>
          </a:ln>
          <a:effectLst/>
        </c:spPr>
      </c:pivotFmt>
      <c:pivotFmt>
        <c:idx val="10"/>
        <c:spPr>
          <a:solidFill>
            <a:schemeClr val="accent1">
              <a:tint val="77000"/>
            </a:schemeClr>
          </a:solidFill>
          <a:ln>
            <a:solidFill>
              <a:srgbClr val="002060"/>
            </a:solidFill>
          </a:ln>
          <a:effectLst/>
        </c:spPr>
      </c:pivotFmt>
      <c:pivotFmt>
        <c:idx val="11"/>
        <c:spPr>
          <a:solidFill>
            <a:schemeClr val="accent1">
              <a:tint val="54000"/>
            </a:schemeClr>
          </a:solidFill>
          <a:ln>
            <a:solidFill>
              <a:srgbClr val="002060"/>
            </a:solidFill>
          </a:ln>
          <a:effectLst/>
        </c:spPr>
      </c:pivotFmt>
      <c:pivotFmt>
        <c:idx val="12"/>
        <c:spPr>
          <a:solidFill>
            <a:schemeClr val="accent1">
              <a:tint val="65000"/>
            </a:schemeClr>
          </a:solidFill>
          <a:ln>
            <a:solidFill>
              <a:srgbClr val="002060"/>
            </a:solidFill>
          </a:ln>
          <a:effectLst/>
        </c:spPr>
      </c:pivotFmt>
      <c:pivotFmt>
        <c:idx val="13"/>
        <c:spPr>
          <a:solidFill>
            <a:schemeClr val="accent1">
              <a:tint val="42000"/>
            </a:schemeClr>
          </a:solidFill>
          <a:ln>
            <a:solidFill>
              <a:srgbClr val="002060"/>
            </a:solidFill>
          </a:ln>
          <a:effectLst/>
        </c:spPr>
      </c:pivotFmt>
    </c:pivotFmts>
    <c:plotArea>
      <c:layout>
        <c:manualLayout>
          <c:layoutTarget val="inner"/>
          <c:xMode val="edge"/>
          <c:yMode val="edge"/>
          <c:x val="9.9530508119602665E-2"/>
          <c:y val="0.11792193180374676"/>
          <c:w val="0.88567629265188019"/>
          <c:h val="0.61359388326669373"/>
        </c:manualLayout>
      </c:layout>
      <c:barChart>
        <c:barDir val="col"/>
        <c:grouping val="clustered"/>
        <c:varyColors val="1"/>
        <c:ser>
          <c:idx val="0"/>
          <c:order val="0"/>
          <c:tx>
            <c:strRef>
              <c:f>Pivot!$C$9</c:f>
              <c:strCache>
                <c:ptCount val="1"/>
                <c:pt idx="0">
                  <c:v>Total</c:v>
                </c:pt>
              </c:strCache>
            </c:strRef>
          </c:tx>
          <c:spPr>
            <a:ln>
              <a:solidFill>
                <a:srgbClr val="002060"/>
              </a:solidFill>
            </a:ln>
          </c:spPr>
          <c:invertIfNegative val="0"/>
          <c:dPt>
            <c:idx val="0"/>
            <c:invertIfNegative val="0"/>
            <c:bubble3D val="0"/>
            <c:spPr>
              <a:solidFill>
                <a:schemeClr val="accent1">
                  <a:shade val="41000"/>
                </a:schemeClr>
              </a:solidFill>
              <a:ln>
                <a:solidFill>
                  <a:srgbClr val="002060"/>
                </a:solidFill>
              </a:ln>
              <a:effectLst/>
            </c:spPr>
            <c:extLst>
              <c:ext xmlns:c16="http://schemas.microsoft.com/office/drawing/2014/chart" uri="{C3380CC4-5D6E-409C-BE32-E72D297353CC}">
                <c16:uniqueId val="{00000002-E3D1-4559-951C-8A6CADC301CD}"/>
              </c:ext>
            </c:extLst>
          </c:dPt>
          <c:dPt>
            <c:idx val="1"/>
            <c:invertIfNegative val="0"/>
            <c:bubble3D val="0"/>
            <c:spPr>
              <a:solidFill>
                <a:schemeClr val="accent1">
                  <a:shade val="53000"/>
                </a:schemeClr>
              </a:solidFill>
              <a:ln>
                <a:solidFill>
                  <a:srgbClr val="002060"/>
                </a:solidFill>
              </a:ln>
              <a:effectLst/>
            </c:spPr>
            <c:extLst>
              <c:ext xmlns:c16="http://schemas.microsoft.com/office/drawing/2014/chart" uri="{C3380CC4-5D6E-409C-BE32-E72D297353CC}">
                <c16:uniqueId val="{00000003-E3D1-4559-951C-8A6CADC301CD}"/>
              </c:ext>
            </c:extLst>
          </c:dPt>
          <c:dPt>
            <c:idx val="2"/>
            <c:invertIfNegative val="0"/>
            <c:bubble3D val="0"/>
            <c:spPr>
              <a:solidFill>
                <a:schemeClr val="accent1">
                  <a:shade val="65000"/>
                </a:schemeClr>
              </a:solidFill>
              <a:ln>
                <a:solidFill>
                  <a:srgbClr val="002060"/>
                </a:solidFill>
              </a:ln>
              <a:effectLst/>
            </c:spPr>
            <c:extLst>
              <c:ext xmlns:c16="http://schemas.microsoft.com/office/drawing/2014/chart" uri="{C3380CC4-5D6E-409C-BE32-E72D297353CC}">
                <c16:uniqueId val="{00000004-E3D1-4559-951C-8A6CADC301CD}"/>
              </c:ext>
            </c:extLst>
          </c:dPt>
          <c:dPt>
            <c:idx val="3"/>
            <c:invertIfNegative val="0"/>
            <c:bubble3D val="0"/>
            <c:spPr>
              <a:solidFill>
                <a:schemeClr val="accent1">
                  <a:shade val="76000"/>
                </a:schemeClr>
              </a:solidFill>
              <a:ln>
                <a:solidFill>
                  <a:srgbClr val="002060"/>
                </a:solidFill>
              </a:ln>
              <a:effectLst/>
            </c:spPr>
            <c:extLst>
              <c:ext xmlns:c16="http://schemas.microsoft.com/office/drawing/2014/chart" uri="{C3380CC4-5D6E-409C-BE32-E72D297353CC}">
                <c16:uniqueId val="{00000005-E3D1-4559-951C-8A6CADC301CD}"/>
              </c:ext>
            </c:extLst>
          </c:dPt>
          <c:dPt>
            <c:idx val="4"/>
            <c:invertIfNegative val="0"/>
            <c:bubble3D val="0"/>
            <c:spPr>
              <a:solidFill>
                <a:schemeClr val="accent1">
                  <a:shade val="88000"/>
                </a:schemeClr>
              </a:solidFill>
              <a:ln>
                <a:solidFill>
                  <a:srgbClr val="002060"/>
                </a:solidFill>
              </a:ln>
              <a:effectLst/>
            </c:spPr>
            <c:extLst>
              <c:ext xmlns:c16="http://schemas.microsoft.com/office/drawing/2014/chart" uri="{C3380CC4-5D6E-409C-BE32-E72D297353CC}">
                <c16:uniqueId val="{00000006-E3D1-4559-951C-8A6CADC301CD}"/>
              </c:ext>
            </c:extLst>
          </c:dPt>
          <c:dPt>
            <c:idx val="5"/>
            <c:invertIfNegative val="0"/>
            <c:bubble3D val="0"/>
            <c:spPr>
              <a:solidFill>
                <a:schemeClr val="accent1"/>
              </a:solidFill>
              <a:ln>
                <a:solidFill>
                  <a:srgbClr val="002060"/>
                </a:solidFill>
              </a:ln>
              <a:effectLst/>
            </c:spPr>
            <c:extLst>
              <c:ext xmlns:c16="http://schemas.microsoft.com/office/drawing/2014/chart" uri="{C3380CC4-5D6E-409C-BE32-E72D297353CC}">
                <c16:uniqueId val="{0000000B-3694-4862-B2C1-331659458A06}"/>
              </c:ext>
            </c:extLst>
          </c:dPt>
          <c:dPt>
            <c:idx val="6"/>
            <c:invertIfNegative val="0"/>
            <c:bubble3D val="0"/>
            <c:spPr>
              <a:solidFill>
                <a:schemeClr val="accent1">
                  <a:tint val="89000"/>
                </a:schemeClr>
              </a:solidFill>
              <a:ln>
                <a:solidFill>
                  <a:srgbClr val="002060"/>
                </a:solidFill>
              </a:ln>
              <a:effectLst/>
            </c:spPr>
            <c:extLst>
              <c:ext xmlns:c16="http://schemas.microsoft.com/office/drawing/2014/chart" uri="{C3380CC4-5D6E-409C-BE32-E72D297353CC}">
                <c16:uniqueId val="{00000001-E3D1-4559-951C-8A6CADC301CD}"/>
              </c:ext>
            </c:extLst>
          </c:dPt>
          <c:dPt>
            <c:idx val="7"/>
            <c:invertIfNegative val="0"/>
            <c:bubble3D val="0"/>
            <c:spPr>
              <a:solidFill>
                <a:schemeClr val="accent1">
                  <a:tint val="77000"/>
                </a:schemeClr>
              </a:solidFill>
              <a:ln>
                <a:solidFill>
                  <a:srgbClr val="002060"/>
                </a:solidFill>
              </a:ln>
              <a:effectLst/>
            </c:spPr>
            <c:extLst>
              <c:ext xmlns:c16="http://schemas.microsoft.com/office/drawing/2014/chart" uri="{C3380CC4-5D6E-409C-BE32-E72D297353CC}">
                <c16:uniqueId val="{0000000F-3694-4862-B2C1-331659458A06}"/>
              </c:ext>
            </c:extLst>
          </c:dPt>
          <c:dPt>
            <c:idx val="8"/>
            <c:invertIfNegative val="0"/>
            <c:bubble3D val="0"/>
            <c:spPr>
              <a:solidFill>
                <a:schemeClr val="accent1">
                  <a:tint val="65000"/>
                </a:schemeClr>
              </a:solidFill>
              <a:ln>
                <a:solidFill>
                  <a:srgbClr val="002060"/>
                </a:solidFill>
              </a:ln>
              <a:effectLst/>
            </c:spPr>
            <c:extLst>
              <c:ext xmlns:c16="http://schemas.microsoft.com/office/drawing/2014/chart" uri="{C3380CC4-5D6E-409C-BE32-E72D297353CC}">
                <c16:uniqueId val="{00000011-3694-4862-B2C1-331659458A06}"/>
              </c:ext>
            </c:extLst>
          </c:dPt>
          <c:dPt>
            <c:idx val="9"/>
            <c:invertIfNegative val="0"/>
            <c:bubble3D val="0"/>
            <c:spPr>
              <a:solidFill>
                <a:schemeClr val="accent1">
                  <a:tint val="54000"/>
                </a:schemeClr>
              </a:solidFill>
              <a:ln>
                <a:solidFill>
                  <a:srgbClr val="002060"/>
                </a:solidFill>
              </a:ln>
              <a:effectLst/>
            </c:spPr>
            <c:extLst>
              <c:ext xmlns:c16="http://schemas.microsoft.com/office/drawing/2014/chart" uri="{C3380CC4-5D6E-409C-BE32-E72D297353CC}">
                <c16:uniqueId val="{00000013-3694-4862-B2C1-331659458A06}"/>
              </c:ext>
            </c:extLst>
          </c:dPt>
          <c:dPt>
            <c:idx val="10"/>
            <c:invertIfNegative val="0"/>
            <c:bubble3D val="0"/>
            <c:spPr>
              <a:solidFill>
                <a:schemeClr val="accent1">
                  <a:tint val="42000"/>
                </a:schemeClr>
              </a:solidFill>
              <a:ln>
                <a:solidFill>
                  <a:srgbClr val="002060"/>
                </a:solidFill>
              </a:ln>
              <a:effectLst/>
            </c:spPr>
            <c:extLst>
              <c:ext xmlns:c16="http://schemas.microsoft.com/office/drawing/2014/chart" uri="{C3380CC4-5D6E-409C-BE32-E72D297353CC}">
                <c16:uniqueId val="{00000015-DDCD-403B-8522-DE92E3EC54F5}"/>
              </c:ext>
            </c:extLst>
          </c:dPt>
          <c:cat>
            <c:strRef>
              <c:f>Pivot!$B$10:$B$21</c:f>
              <c:strCache>
                <c:ptCount val="11"/>
                <c:pt idx="0">
                  <c:v>CLOUD</c:v>
                </c:pt>
                <c:pt idx="1">
                  <c:v>AIML</c:v>
                </c:pt>
                <c:pt idx="2">
                  <c:v>ASSY OP (RAC)</c:v>
                </c:pt>
                <c:pt idx="3">
                  <c:v>AIBI</c:v>
                </c:pt>
                <c:pt idx="4">
                  <c:v>AEPSC</c:v>
                </c:pt>
                <c:pt idx="5">
                  <c:v>IOT-NS</c:v>
                </c:pt>
                <c:pt idx="6">
                  <c:v>AUTO CAD</c:v>
                </c:pt>
                <c:pt idx="7">
                  <c:v>EV</c:v>
                </c:pt>
                <c:pt idx="8">
                  <c:v>AUTO ASSY</c:v>
                </c:pt>
                <c:pt idx="9">
                  <c:v>IOT-DS</c:v>
                </c:pt>
                <c:pt idx="10">
                  <c:v>ACAC</c:v>
                </c:pt>
              </c:strCache>
            </c:strRef>
          </c:cat>
          <c:val>
            <c:numRef>
              <c:f>Pivot!$C$10:$C$21</c:f>
              <c:numCache>
                <c:formatCode>General</c:formatCode>
                <c:ptCount val="11"/>
                <c:pt idx="0">
                  <c:v>23</c:v>
                </c:pt>
                <c:pt idx="1">
                  <c:v>14</c:v>
                </c:pt>
                <c:pt idx="2">
                  <c:v>14</c:v>
                </c:pt>
                <c:pt idx="3">
                  <c:v>12</c:v>
                </c:pt>
                <c:pt idx="4">
                  <c:v>10</c:v>
                </c:pt>
                <c:pt idx="5">
                  <c:v>10</c:v>
                </c:pt>
                <c:pt idx="6">
                  <c:v>10</c:v>
                </c:pt>
                <c:pt idx="7">
                  <c:v>7</c:v>
                </c:pt>
                <c:pt idx="8">
                  <c:v>6</c:v>
                </c:pt>
                <c:pt idx="9">
                  <c:v>6</c:v>
                </c:pt>
                <c:pt idx="10">
                  <c:v>1</c:v>
                </c:pt>
              </c:numCache>
            </c:numRef>
          </c:val>
          <c:extLst>
            <c:ext xmlns:c16="http://schemas.microsoft.com/office/drawing/2014/chart" uri="{C3380CC4-5D6E-409C-BE32-E72D297353CC}">
              <c16:uniqueId val="{00000000-E3D1-4559-951C-8A6CADC301CD}"/>
            </c:ext>
          </c:extLst>
        </c:ser>
        <c:dLbls>
          <c:showLegendKey val="0"/>
          <c:showVal val="0"/>
          <c:showCatName val="0"/>
          <c:showSerName val="0"/>
          <c:showPercent val="0"/>
          <c:showBubbleSize val="0"/>
        </c:dLbls>
        <c:gapWidth val="100"/>
        <c:axId val="1858905072"/>
        <c:axId val="1220802032"/>
      </c:barChart>
      <c:catAx>
        <c:axId val="185890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crossAx val="1220802032"/>
        <c:crosses val="autoZero"/>
        <c:auto val="1"/>
        <c:lblAlgn val="ctr"/>
        <c:lblOffset val="100"/>
        <c:tickLblSkip val="1"/>
        <c:noMultiLvlLbl val="0"/>
      </c:catAx>
      <c:valAx>
        <c:axId val="12208020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58905072"/>
        <c:crosses val="autoZero"/>
        <c:crossBetween val="between"/>
      </c:valAx>
      <c:dTable>
        <c:showHorzBorder val="1"/>
        <c:showVertBorder val="1"/>
        <c:showOutline val="1"/>
        <c:showKeys val="1"/>
        <c:spPr>
          <a:noFill/>
          <a:ln w="25400" cap="flat" cmpd="sng" algn="ctr">
            <a:noFill/>
            <a:round/>
          </a:ln>
          <a:effectLst/>
        </c:spPr>
        <c:txPr>
          <a:bodyPr rot="0" spcFirstLastPara="1" vertOverflow="ellipsis" vert="horz" wrap="square" anchor="ctr" anchorCtr="1"/>
          <a:lstStyle/>
          <a:p>
            <a:pPr rtl="0">
              <a:defRPr sz="700" b="1" i="0" u="none" strike="noStrike" kern="100" cap="none" normalizeH="0" baseline="0">
                <a:solidFill>
                  <a:schemeClr val="tx1"/>
                </a:solidFill>
                <a:latin typeface="Times New Roman" panose="02020603050405020304" pitchFamily="18" charset="0"/>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175" cap="rnd" cmpd="sng" algn="ctr">
      <a:noFill/>
      <a:round/>
    </a:ln>
    <a:effectLst>
      <a:outerShdw blurRad="50800" dist="38100" dir="5400000" algn="t" rotWithShape="0">
        <a:prstClr val="black">
          <a:alpha val="40000"/>
        </a:prstClr>
      </a:outerShdw>
      <a:softEdge rad="0"/>
    </a:effectLst>
  </c:spPr>
  <c:txPr>
    <a:bodyPr rot="-5400000" vert="horz" anchor="t" anchorCtr="0"/>
    <a:lstStyle/>
    <a:p>
      <a:pPr>
        <a:defRPr sz="900" b="0" i="0" kern="100" cap="none" normalizeH="0" baseline="0">
          <a:solidFill>
            <a:schemeClr val="tx1"/>
          </a:solidFill>
          <a:latin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[Student_IO_System_v3.xlsm]Pivot!PT_Month</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cap="rnd">
            <a:solidFill>
              <a:schemeClr val="accent2">
                <a:lumMod val="75000"/>
              </a:schemeClr>
            </a:solidFill>
            <a:round/>
          </a:ln>
          <a:effectLst/>
        </c:spPr>
        <c:marker>
          <c:spPr>
            <a:solidFill>
              <a:srgbClr val="0033CC"/>
            </a:solidFill>
            <a:ln w="1905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4"/>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2.4931563621293257E-2"/>
              <c:y val="-0.420277741008071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1.6621042414195503E-2"/>
              <c:y val="-0.212499981408575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1"/>
        <c:ser>
          <c:idx val="0"/>
          <c:order val="0"/>
          <c:tx>
            <c:strRef>
              <c:f>Pivot!$B$29</c:f>
              <c:strCache>
                <c:ptCount val="1"/>
                <c:pt idx="0">
                  <c:v>Total</c:v>
                </c:pt>
              </c:strCache>
            </c:strRef>
          </c:tx>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Pt>
            <c:idx val="0"/>
            <c:bubble3D val="0"/>
            <c:extLst>
              <c:ext xmlns:c16="http://schemas.microsoft.com/office/drawing/2014/chart" uri="{C3380CC4-5D6E-409C-BE32-E72D297353CC}">
                <c16:uniqueId val="{00000001-A757-441B-9552-C3C3454E0A24}"/>
              </c:ext>
            </c:extLst>
          </c:dPt>
          <c:dPt>
            <c:idx val="1"/>
            <c:bubble3D val="0"/>
            <c:extLst>
              <c:ext xmlns:c16="http://schemas.microsoft.com/office/drawing/2014/chart" uri="{C3380CC4-5D6E-409C-BE32-E72D297353CC}">
                <c16:uniqueId val="{00000000-A757-441B-9552-C3C3454E0A24}"/>
              </c:ext>
            </c:extLst>
          </c:dPt>
          <c:dLbls>
            <c:dLbl>
              <c:idx val="0"/>
              <c:layout>
                <c:manualLayout>
                  <c:x val="1.6621042414195503E-2"/>
                  <c:y val="-0.212499981408575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757-441B-9552-C3C3454E0A24}"/>
                </c:ext>
              </c:extLst>
            </c:dLbl>
            <c:dLbl>
              <c:idx val="1"/>
              <c:layout>
                <c:manualLayout>
                  <c:x val="-2.4931563621293257E-2"/>
                  <c:y val="-0.420277741008071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757-441B-9552-C3C3454E0A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Pivot!$A$30:$A$32</c:f>
              <c:strCache>
                <c:ptCount val="2"/>
                <c:pt idx="0">
                  <c:v>Jun</c:v>
                </c:pt>
                <c:pt idx="1">
                  <c:v>Jul</c:v>
                </c:pt>
              </c:strCache>
            </c:strRef>
          </c:cat>
          <c:val>
            <c:numRef>
              <c:f>Pivot!$B$30:$B$32</c:f>
              <c:numCache>
                <c:formatCode>General</c:formatCode>
                <c:ptCount val="2"/>
                <c:pt idx="0">
                  <c:v>88</c:v>
                </c:pt>
                <c:pt idx="1">
                  <c:v>321</c:v>
                </c:pt>
              </c:numCache>
            </c:numRef>
          </c:val>
          <c:extLst>
            <c:ext xmlns:c16="http://schemas.microsoft.com/office/drawing/2014/chart" uri="{C3380CC4-5D6E-409C-BE32-E72D297353CC}">
              <c16:uniqueId val="{00000004-E62E-4009-9571-61DB97097976}"/>
            </c:ext>
          </c:extLst>
        </c:ser>
        <c:dLbls>
          <c:showLegendKey val="0"/>
          <c:showVal val="1"/>
          <c:showCatName val="0"/>
          <c:showSerName val="0"/>
          <c:showPercent val="0"/>
          <c:showBubbleSize val="0"/>
        </c:dLbls>
        <c:axId val="1879143024"/>
        <c:axId val="1847801040"/>
      </c:areaChart>
      <c:catAx>
        <c:axId val="18791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847801040"/>
        <c:crosses val="autoZero"/>
        <c:auto val="1"/>
        <c:lblAlgn val="ctr"/>
        <c:lblOffset val="100"/>
        <c:noMultiLvlLbl val="0"/>
      </c:catAx>
      <c:valAx>
        <c:axId val="184780104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7914302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[Student_IO_System_v3.xlsm]Pivot!PT_Day</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4"/>
          <c:spPr>
            <a:solidFill>
              <a:srgbClr val="0033CC"/>
            </a:solidFill>
            <a:ln w="9525">
              <a:solidFill>
                <a:schemeClr val="bg1"/>
              </a:solidFill>
            </a:ln>
            <a:effectLst/>
          </c:spPr>
        </c:marker>
        <c:dLbl>
          <c:idx val="0"/>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lineChart>
        <c:grouping val="standard"/>
        <c:varyColors val="0"/>
        <c:ser>
          <c:idx val="0"/>
          <c:order val="0"/>
          <c:tx>
            <c:strRef>
              <c:f>Pivot!$F$29</c:f>
              <c:strCache>
                <c:ptCount val="1"/>
                <c:pt idx="0">
                  <c:v>Total</c:v>
                </c:pt>
              </c:strCache>
            </c:strRef>
          </c:tx>
          <c:spPr>
            <a:ln w="28575" cap="rnd">
              <a:solidFill>
                <a:schemeClr val="accent1"/>
              </a:solidFill>
              <a:round/>
            </a:ln>
            <a:effectLst/>
          </c:spPr>
          <c:marker>
            <c:symbol val="circle"/>
            <c:size val="4"/>
            <c:spPr>
              <a:solidFill>
                <a:srgbClr val="0033CC"/>
              </a:solidFill>
              <a:ln w="9525">
                <a:solidFill>
                  <a:schemeClr val="bg1"/>
                </a:solidFill>
              </a:ln>
              <a:effectLst/>
            </c:spPr>
          </c:marker>
          <c:dLbls>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Pivot!$E$30:$E$36</c:f>
              <c:strCache>
                <c:ptCount val="6"/>
                <c:pt idx="0">
                  <c:v>Monday</c:v>
                </c:pt>
                <c:pt idx="1">
                  <c:v>Wednesday</c:v>
                </c:pt>
                <c:pt idx="2">
                  <c:v>Friday</c:v>
                </c:pt>
                <c:pt idx="3">
                  <c:v>Saturday</c:v>
                </c:pt>
                <c:pt idx="4">
                  <c:v>Sunday</c:v>
                </c:pt>
                <c:pt idx="5">
                  <c:v>Tuesday</c:v>
                </c:pt>
              </c:strCache>
            </c:strRef>
          </c:cat>
          <c:val>
            <c:numRef>
              <c:f>Pivot!$F$30:$F$36</c:f>
              <c:numCache>
                <c:formatCode>General</c:formatCode>
                <c:ptCount val="6"/>
                <c:pt idx="0">
                  <c:v>88</c:v>
                </c:pt>
                <c:pt idx="1">
                  <c:v>225</c:v>
                </c:pt>
                <c:pt idx="2">
                  <c:v>90</c:v>
                </c:pt>
                <c:pt idx="3">
                  <c:v>1</c:v>
                </c:pt>
                <c:pt idx="4">
                  <c:v>4</c:v>
                </c:pt>
                <c:pt idx="5">
                  <c:v>1</c:v>
                </c:pt>
              </c:numCache>
            </c:numRef>
          </c:val>
          <c:smooth val="1"/>
          <c:extLst>
            <c:ext xmlns:c16="http://schemas.microsoft.com/office/drawing/2014/chart" uri="{C3380CC4-5D6E-409C-BE32-E72D297353CC}">
              <c16:uniqueId val="{00000000-179E-4905-8BCD-73B659FB9B79}"/>
            </c:ext>
          </c:extLst>
        </c:ser>
        <c:dLbls>
          <c:showLegendKey val="0"/>
          <c:showVal val="0"/>
          <c:showCatName val="0"/>
          <c:showSerName val="0"/>
          <c:showPercent val="0"/>
          <c:showBubbleSize val="0"/>
        </c:dLbls>
        <c:marker val="1"/>
        <c:smooth val="0"/>
        <c:axId val="1283959615"/>
        <c:axId val="1887738448"/>
      </c:lineChart>
      <c:catAx>
        <c:axId val="1283959615"/>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887738448"/>
        <c:crosses val="autoZero"/>
        <c:auto val="1"/>
        <c:lblAlgn val="ctr"/>
        <c:lblOffset val="100"/>
        <c:noMultiLvlLbl val="0"/>
      </c:catAx>
      <c:valAx>
        <c:axId val="1887738448"/>
        <c:scaling>
          <c:orientation val="minMax"/>
        </c:scaling>
        <c:delete val="0"/>
        <c:axPos val="l"/>
        <c:majorGridlines>
          <c:spPr>
            <a:ln w="9525" cap="flat" cmpd="sng" algn="ctr">
              <a:no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8395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[Student_IO_System_v3.xlsm]Pivot!PT_INOUT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50800" dir="5400000" algn="ctr" rotWithShape="0">
              <a:schemeClr val="bg2">
                <a:lumMod val="9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pivotFmt>
      <c:pivotFmt>
        <c:idx val="4"/>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pivotFmt>
    </c:pivotFmts>
    <c:plotArea>
      <c:layout/>
      <c:barChart>
        <c:barDir val="col"/>
        <c:grouping val="clustered"/>
        <c:varyColors val="0"/>
        <c:ser>
          <c:idx val="0"/>
          <c:order val="0"/>
          <c:tx>
            <c:strRef>
              <c:f>Pivot!$F$9</c:f>
              <c:strCache>
                <c:ptCount val="1"/>
                <c:pt idx="0">
                  <c:v>Total</c:v>
                </c:pt>
              </c:strCache>
            </c:strRef>
          </c:tx>
          <c:spPr>
            <a:solidFill>
              <a:schemeClr val="accent1"/>
            </a:solidFill>
            <a:ln>
              <a:noFill/>
            </a:ln>
            <a:effectLst>
              <a:outerShdw blurRad="50800" dist="50800" dir="5400000" algn="ctr" rotWithShape="0">
                <a:schemeClr val="bg2">
                  <a:lumMod val="90000"/>
                </a:schemeClr>
              </a:outerShdw>
            </a:effectLst>
          </c:spPr>
          <c:invertIfNegative val="0"/>
          <c:dPt>
            <c:idx val="0"/>
            <c:invertIfNegative val="0"/>
            <c:bubble3D val="0"/>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1-A391-4B9F-940B-062AB9238E30}"/>
              </c:ext>
            </c:extLst>
          </c:dPt>
          <c:dPt>
            <c:idx val="1"/>
            <c:invertIfNegative val="0"/>
            <c:bubble3D val="0"/>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2-A391-4B9F-940B-062AB9238E30}"/>
              </c:ext>
            </c:extLst>
          </c:dPt>
          <c:cat>
            <c:strRef>
              <c:f>Pivot!$E$10:$E$12</c:f>
              <c:strCache>
                <c:ptCount val="2"/>
                <c:pt idx="0">
                  <c:v>IN</c:v>
                </c:pt>
                <c:pt idx="1">
                  <c:v>OUT</c:v>
                </c:pt>
              </c:strCache>
            </c:strRef>
          </c:cat>
          <c:val>
            <c:numRef>
              <c:f>Pivot!$F$10:$F$12</c:f>
              <c:numCache>
                <c:formatCode>General</c:formatCode>
                <c:ptCount val="2"/>
                <c:pt idx="0">
                  <c:v>0</c:v>
                </c:pt>
                <c:pt idx="1">
                  <c:v>0</c:v>
                </c:pt>
              </c:numCache>
            </c:numRef>
          </c:val>
          <c:extLst>
            <c:ext xmlns:c16="http://schemas.microsoft.com/office/drawing/2014/chart" uri="{C3380CC4-5D6E-409C-BE32-E72D297353CC}">
              <c16:uniqueId val="{00000000-A391-4B9F-940B-062AB9238E30}"/>
            </c:ext>
          </c:extLst>
        </c:ser>
        <c:dLbls>
          <c:showLegendKey val="0"/>
          <c:showVal val="0"/>
          <c:showCatName val="0"/>
          <c:showSerName val="0"/>
          <c:showPercent val="0"/>
          <c:showBubbleSize val="0"/>
        </c:dLbls>
        <c:gapWidth val="219"/>
        <c:axId val="1849315055"/>
        <c:axId val="310460463"/>
      </c:barChart>
      <c:catAx>
        <c:axId val="184931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310460463"/>
        <c:crosses val="autoZero"/>
        <c:auto val="1"/>
        <c:lblAlgn val="ctr"/>
        <c:lblOffset val="100"/>
        <c:noMultiLvlLbl val="0"/>
      </c:catAx>
      <c:valAx>
        <c:axId val="31046046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1849315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175" cap="flat" cmpd="sng" algn="ctr">
      <a:noFill/>
      <a:round/>
    </a:ln>
    <a:effectLst>
      <a:outerShdw blurRad="50800" dist="38100" dir="2700000" algn="tl" rotWithShape="0">
        <a:prstClr val="black">
          <a:alpha val="40000"/>
        </a:prstClr>
      </a:outerShdw>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[Student_IO_System_v3.xlsm]Pivot!PT_Today</c:name>
    <c:fmtId val="5"/>
  </c:pivotSource>
  <c:chart>
    <c:title>
      <c:overlay val="0"/>
      <c:spPr>
        <a:noFill/>
        <a:ln>
          <a:noFill/>
        </a:ln>
        <a:effectLst/>
      </c:spPr>
      <c:txPr>
        <a:bodyPr rot="0" spcFirstLastPara="1" vertOverflow="ellipsis" vert="horz" wrap="square" anchor="ctr" anchorCtr="1"/>
        <a:lstStyle/>
        <a:p>
          <a:pPr>
            <a:defRPr lang="en-US" sz="1200" b="0" i="0" u="none" strike="noStrike" kern="1200" spc="0" baseline="0">
              <a:ln>
                <a:noFill/>
              </a:ln>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s>
    <c:plotArea>
      <c:layout/>
      <c:barChart>
        <c:barDir val="col"/>
        <c:grouping val="clustered"/>
        <c:varyColors val="1"/>
        <c:ser>
          <c:idx val="0"/>
          <c:order val="0"/>
          <c:tx>
            <c:strRef>
              <c:f>Pivot!$I$9</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C9C-45A0-AFC0-17A505BA7CB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1-9ECA-4502-9A0F-DAF97C6A8EA4}"/>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C9C-45A0-AFC0-17A505BA7CB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C9C-45A0-AFC0-17A505BA7CB2}"/>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9D7-4503-B9E5-B5268A545D4D}"/>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ECEF-4F33-9E36-100F59F2CDFA}"/>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ECEF-4F33-9E36-100F59F2CDFA}"/>
              </c:ext>
            </c:extLst>
          </c:dPt>
          <c:cat>
            <c:multiLvlStrRef>
              <c:f>Pivot!$H$10:$H$19</c:f>
              <c:multiLvlStrCache>
                <c:ptCount val="7"/>
                <c:lvl>
                  <c:pt idx="0">
                    <c:v>29-Jun</c:v>
                  </c:pt>
                  <c:pt idx="1">
                    <c:v>01-Jul</c:v>
                  </c:pt>
                  <c:pt idx="2">
                    <c:v>03-Jul</c:v>
                  </c:pt>
                  <c:pt idx="3">
                    <c:v>04-Jul</c:v>
                  </c:pt>
                  <c:pt idx="4">
                    <c:v>05-Jul</c:v>
                  </c:pt>
                  <c:pt idx="5">
                    <c:v>07-Jul</c:v>
                  </c:pt>
                  <c:pt idx="6">
                    <c:v>08-Jul</c:v>
                  </c:pt>
                </c:lvl>
                <c:lvl>
                  <c:pt idx="0">
                    <c:v>Jun</c:v>
                  </c:pt>
                  <c:pt idx="1">
                    <c:v>Jul</c:v>
                  </c:pt>
                </c:lvl>
              </c:multiLvlStrCache>
            </c:multiLvlStrRef>
          </c:cat>
          <c:val>
            <c:numRef>
              <c:f>Pivot!$I$10:$I$19</c:f>
              <c:numCache>
                <c:formatCode>General</c:formatCode>
                <c:ptCount val="7"/>
                <c:pt idx="0">
                  <c:v>88</c:v>
                </c:pt>
                <c:pt idx="1">
                  <c:v>112</c:v>
                </c:pt>
                <c:pt idx="2">
                  <c:v>90</c:v>
                </c:pt>
                <c:pt idx="3">
                  <c:v>1</c:v>
                </c:pt>
                <c:pt idx="4">
                  <c:v>4</c:v>
                </c:pt>
                <c:pt idx="5">
                  <c:v>1</c:v>
                </c:pt>
                <c:pt idx="6">
                  <c:v>113</c:v>
                </c:pt>
              </c:numCache>
            </c:numRef>
          </c:val>
          <c:extLst>
            <c:ext xmlns:c16="http://schemas.microsoft.com/office/drawing/2014/chart" uri="{C3380CC4-5D6E-409C-BE32-E72D297353CC}">
              <c16:uniqueId val="{00000000-9ECA-4502-9A0F-DAF97C6A8EA4}"/>
            </c:ext>
          </c:extLst>
        </c:ser>
        <c:dLbls>
          <c:showLegendKey val="0"/>
          <c:showVal val="0"/>
          <c:showCatName val="0"/>
          <c:showSerName val="0"/>
          <c:showPercent val="0"/>
          <c:showBubbleSize val="0"/>
        </c:dLbls>
        <c:gapWidth val="336"/>
        <c:overlap val="-27"/>
        <c:axId val="1275509759"/>
        <c:axId val="1887747088"/>
      </c:barChart>
      <c:catAx>
        <c:axId val="127550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ln>
                  <a:noFill/>
                </a:ln>
                <a:solidFill>
                  <a:schemeClr val="tx1"/>
                </a:solidFill>
                <a:latin typeface="+mn-lt"/>
                <a:ea typeface="+mn-ea"/>
                <a:cs typeface="+mn-cs"/>
              </a:defRPr>
            </a:pPr>
            <a:endParaRPr lang="en-US"/>
          </a:p>
        </c:txPr>
        <c:crossAx val="1887747088"/>
        <c:crosses val="autoZero"/>
        <c:auto val="1"/>
        <c:lblAlgn val="ctr"/>
        <c:lblOffset val="100"/>
        <c:noMultiLvlLbl val="0"/>
      </c:catAx>
      <c:valAx>
        <c:axId val="18877470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ln>
                  <a:noFill/>
                </a:ln>
                <a:solidFill>
                  <a:schemeClr val="tx1"/>
                </a:solidFill>
                <a:latin typeface="+mn-lt"/>
                <a:ea typeface="+mn-ea"/>
                <a:cs typeface="+mn-cs"/>
              </a:defRPr>
            </a:pPr>
            <a:endParaRPr lang="en-US"/>
          </a:p>
        </c:txPr>
        <c:crossAx val="127550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175" cap="flat" cmpd="sng" algn="ctr">
      <a:noFill/>
      <a:round/>
    </a:ln>
    <a:effectLst>
      <a:outerShdw blurRad="50800" dist="38100" dir="2700000" algn="tl" rotWithShape="0">
        <a:prstClr val="black">
          <a:alpha val="40000"/>
        </a:prstClr>
      </a:outerShdw>
    </a:effectLst>
  </c:spPr>
  <c:txPr>
    <a:bodyPr/>
    <a:lstStyle/>
    <a:p>
      <a:pPr>
        <a:defRPr lang="en-US" sz="1000" b="0" i="0" u="none" strike="noStrike" kern="1200" baseline="0">
          <a:ln>
            <a:noFill/>
          </a:ln>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[Student_IO_System_v3.xlsm]Pivot!PT_Area</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rgbClr val="002060"/>
                </a:solidFill>
                <a:latin typeface="Times New Roman" panose="02020603050405020304" pitchFamily="18" charset="0"/>
                <a:cs typeface="Times New Roman" panose="02020603050405020304" pitchFamily="18" charset="0"/>
              </a:rPr>
              <a:t>Students By Area</a:t>
            </a:r>
            <a:endParaRPr lang="en-US" b="1">
              <a:solidFill>
                <a:srgbClr val="002060"/>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Pivot!$J$29</c:f>
              <c:strCache>
                <c:ptCount val="1"/>
                <c:pt idx="0">
                  <c:v>Total</c:v>
                </c:pt>
              </c:strCache>
            </c:strRef>
          </c:tx>
          <c:spPr>
            <a:solidFill>
              <a:schemeClr val="accent1"/>
            </a:solidFill>
            <a:ln>
              <a:noFill/>
            </a:ln>
            <a:effectLst/>
          </c:spPr>
          <c:invertIfNegative val="0"/>
          <c:cat>
            <c:strRef>
              <c:f>Pivot!$I$30:$I$63</c:f>
              <c:strCache>
                <c:ptCount val="33"/>
                <c:pt idx="0">
                  <c:v>Mumbai, Maharashtra</c:v>
                </c:pt>
                <c:pt idx="1">
                  <c:v>Latur, Maharashtra</c:v>
                </c:pt>
                <c:pt idx="2">
                  <c:v>Akola, Maharashtra</c:v>
                </c:pt>
                <c:pt idx="3">
                  <c:v>Amravati, Maharashtra</c:v>
                </c:pt>
                <c:pt idx="4">
                  <c:v>Nagpur, Maharashtra</c:v>
                </c:pt>
                <c:pt idx="5">
                  <c:v>Buldhana, Maharashtra</c:v>
                </c:pt>
                <c:pt idx="6">
                  <c:v>Nanded, Maharashtra</c:v>
                </c:pt>
                <c:pt idx="7">
                  <c:v>Dharashiv, Maharashtra</c:v>
                </c:pt>
                <c:pt idx="8">
                  <c:v>Washim, Maharashtra</c:v>
                </c:pt>
                <c:pt idx="9">
                  <c:v>Nashik, Maharashtra</c:v>
                </c:pt>
                <c:pt idx="10">
                  <c:v>Gadchiroli, Maharashtra</c:v>
                </c:pt>
                <c:pt idx="11">
                  <c:v>Navi Mumbai, Maharashtra</c:v>
                </c:pt>
                <c:pt idx="12">
                  <c:v>Hingoli, Maharashtra</c:v>
                </c:pt>
                <c:pt idx="13">
                  <c:v>Parbhani, Maharashtra</c:v>
                </c:pt>
                <c:pt idx="14">
                  <c:v>Jalna, Maharashtra</c:v>
                </c:pt>
                <c:pt idx="15">
                  <c:v>Ratnagiri, Maharashtra</c:v>
                </c:pt>
                <c:pt idx="16">
                  <c:v>Yavatmal, Maharashtra </c:v>
                </c:pt>
                <c:pt idx="17">
                  <c:v>Sangamner</c:v>
                </c:pt>
                <c:pt idx="18">
                  <c:v>Chandrapur, Maharashtra</c:v>
                </c:pt>
                <c:pt idx="19">
                  <c:v>Sangli, Maharashtra</c:v>
                </c:pt>
                <c:pt idx="20">
                  <c:v>Gondia, Maharashtra</c:v>
                </c:pt>
                <c:pt idx="21">
                  <c:v>Satara, Maharashtra</c:v>
                </c:pt>
                <c:pt idx="22">
                  <c:v>Kolhapur, Maharashtra</c:v>
                </c:pt>
                <c:pt idx="23">
                  <c:v>Sindhudurg, Maharashtra</c:v>
                </c:pt>
                <c:pt idx="24">
                  <c:v>Dhule, Maharashtra</c:v>
                </c:pt>
                <c:pt idx="25">
                  <c:v>Solapur, Maharashtra</c:v>
                </c:pt>
                <c:pt idx="26">
                  <c:v>Beed, Maharashtra</c:v>
                </c:pt>
                <c:pt idx="27">
                  <c:v>Thane, Maharashtra</c:v>
                </c:pt>
                <c:pt idx="28">
                  <c:v>Jalgaon, Maharashtra</c:v>
                </c:pt>
                <c:pt idx="29">
                  <c:v>Wardha, Maharashtra</c:v>
                </c:pt>
                <c:pt idx="30">
                  <c:v>Chhatrapati Sambhajinagar, Maharashtra</c:v>
                </c:pt>
                <c:pt idx="31">
                  <c:v>Ahilya Nagar, Maharashtra</c:v>
                </c:pt>
                <c:pt idx="32">
                  <c:v>Pune, Maharashtra</c:v>
                </c:pt>
              </c:strCache>
            </c:strRef>
          </c:cat>
          <c:val>
            <c:numRef>
              <c:f>Pivot!$J$30:$J$63</c:f>
              <c:numCache>
                <c:formatCode>General</c:formatCode>
                <c:ptCount val="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12</c:v>
                </c:pt>
                <c:pt idx="31">
                  <c:v>19</c:v>
                </c:pt>
                <c:pt idx="32">
                  <c:v>52</c:v>
                </c:pt>
              </c:numCache>
            </c:numRef>
          </c:val>
          <c:extLst>
            <c:ext xmlns:c16="http://schemas.microsoft.com/office/drawing/2014/chart" uri="{C3380CC4-5D6E-409C-BE32-E72D297353CC}">
              <c16:uniqueId val="{00000000-A4FC-4D06-B6DC-B568EA6B9919}"/>
            </c:ext>
          </c:extLst>
        </c:ser>
        <c:dLbls>
          <c:showLegendKey val="0"/>
          <c:showVal val="0"/>
          <c:showCatName val="0"/>
          <c:showSerName val="0"/>
          <c:showPercent val="0"/>
          <c:showBubbleSize val="0"/>
        </c:dLbls>
        <c:gapWidth val="182"/>
        <c:axId val="1275358495"/>
        <c:axId val="1847741040"/>
      </c:barChart>
      <c:catAx>
        <c:axId val="1275358495"/>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47741040"/>
        <c:crosses val="autoZero"/>
        <c:auto val="1"/>
        <c:lblAlgn val="ctr"/>
        <c:lblOffset val="100"/>
        <c:noMultiLvlLbl val="0"/>
      </c:catAx>
      <c:valAx>
        <c:axId val="18477410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7535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[Student_IO_System_v3.xlsm]Pivot!PT_Status</c:name>
    <c:fmtId val="4"/>
  </c:pivotSource>
  <c:chart>
    <c:title>
      <c:tx>
        <c:rich>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r>
              <a:rPr lang="en-US" sz="1000" b="1">
                <a:solidFill>
                  <a:srgbClr val="002060"/>
                </a:solidFill>
              </a:rPr>
              <a:t>Student Status</a:t>
            </a:r>
          </a:p>
        </c:rich>
      </c:tx>
      <c:layout>
        <c:manualLayout>
          <c:xMode val="edge"/>
          <c:yMode val="edge"/>
          <c:x val="0.32998484530038386"/>
          <c:y val="3.5716964151792409E-2"/>
        </c:manualLayout>
      </c:layout>
      <c:overlay val="0"/>
      <c:spPr>
        <a:noFill/>
        <a:ln>
          <a:noFill/>
        </a:ln>
        <a:effectLst/>
      </c:spPr>
      <c:txPr>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marker>
          <c:symbol val="none"/>
        </c:marker>
        <c:dLbl>
          <c:idx val="0"/>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pivotFmt>
      <c:pivotFmt>
        <c:idx val="6"/>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pivotFmt>
    </c:pivotFmts>
    <c:plotArea>
      <c:layout/>
      <c:doughnutChart>
        <c:varyColors val="1"/>
        <c:ser>
          <c:idx val="0"/>
          <c:order val="0"/>
          <c:tx>
            <c:strRef>
              <c:f>Pivot!$F$18</c:f>
              <c:strCache>
                <c:ptCount val="1"/>
                <c:pt idx="0">
                  <c:v>Total</c:v>
                </c:pt>
              </c:strCache>
            </c:strRef>
          </c:tx>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a:noFill/>
            </a:ln>
          </c:spPr>
          <c:dPt>
            <c:idx val="0"/>
            <c:bubble3D val="0"/>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1-393C-4C31-8238-32EDF9203EBF}"/>
              </c:ext>
            </c:extLst>
          </c:dPt>
          <c:dPt>
            <c:idx val="1"/>
            <c:bubble3D val="0"/>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3-393C-4C31-8238-32EDF9203EBF}"/>
              </c:ext>
            </c:extLst>
          </c:dPt>
          <c:dLbls>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Pivot!$E$19:$E$21</c:f>
              <c:strCache>
                <c:ptCount val="2"/>
                <c:pt idx="0">
                  <c:v>Outside</c:v>
                </c:pt>
                <c:pt idx="1">
                  <c:v>Inside</c:v>
                </c:pt>
              </c:strCache>
            </c:strRef>
          </c:cat>
          <c:val>
            <c:numRef>
              <c:f>Pivot!$F$19:$F$21</c:f>
              <c:numCache>
                <c:formatCode>General</c:formatCode>
                <c:ptCount val="2"/>
                <c:pt idx="0">
                  <c:v>14</c:v>
                </c:pt>
                <c:pt idx="1">
                  <c:v>99</c:v>
                </c:pt>
              </c:numCache>
            </c:numRef>
          </c:val>
          <c:extLst>
            <c:ext xmlns:c16="http://schemas.microsoft.com/office/drawing/2014/chart" uri="{C3380CC4-5D6E-409C-BE32-E72D297353CC}">
              <c16:uniqueId val="{00000004-393C-4C31-8238-32EDF9203EB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175" cap="rnd" cmpd="sng" algn="ctr">
      <a:noFill/>
      <a:round/>
    </a:ln>
    <a:effectLst>
      <a:outerShdw blurRad="50800" dist="38100" dir="2700000" algn="tl" rotWithShape="0">
        <a:prstClr val="black">
          <a:alpha val="40000"/>
        </a:prstClr>
      </a:outerShdw>
    </a:effectLst>
  </c:spPr>
  <c:txPr>
    <a:bodyPr/>
    <a:lstStyle/>
    <a:p>
      <a:pPr>
        <a:defRPr lang="en-US" sz="900" b="0" i="0" u="none" strike="noStrike" kern="100" cap="none" normalizeH="0" baseline="0">
          <a:solidFill>
            <a:schemeClr val="tx1"/>
          </a:solidFill>
          <a:latin typeface="Times New Roman" panose="02020603050405020304" pitchFamily="18" charset="0"/>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8.pn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hyperlink" Target="#Dashboard!A1"/><Relationship Id="rId2" Type="http://schemas.openxmlformats.org/officeDocument/2006/relationships/image" Target="../media/image3.png"/><Relationship Id="rId16" Type="http://schemas.openxmlformats.org/officeDocument/2006/relationships/image" Target="../media/image17.sv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5" Type="http://schemas.openxmlformats.org/officeDocument/2006/relationships/image" Target="../media/image16.svg"/><Relationship Id="rId10" Type="http://schemas.openxmlformats.org/officeDocument/2006/relationships/image" Target="../media/image11.png"/><Relationship Id="rId19" Type="http://schemas.openxmlformats.org/officeDocument/2006/relationships/image" Target="../media/image19.svg"/><Relationship Id="rId4" Type="http://schemas.openxmlformats.org/officeDocument/2006/relationships/image" Target="../media/image5.png"/><Relationship Id="rId9" Type="http://schemas.openxmlformats.org/officeDocument/2006/relationships/image" Target="../media/image10.svg"/><Relationship Id="rId14" Type="http://schemas.openxmlformats.org/officeDocument/2006/relationships/image" Target="../media/image15.png"/></Relationships>
</file>

<file path=xl/drawings/_rels/drawing2.xml.rels><?xml version="1.0" encoding="UTF-8" standalone="yes"?>
<Relationships xmlns="http://schemas.openxmlformats.org/package/2006/relationships"><Relationship Id="rId8" Type="http://schemas.openxmlformats.org/officeDocument/2006/relationships/image" Target="../media/image25.png"/><Relationship Id="rId13" Type="http://schemas.openxmlformats.org/officeDocument/2006/relationships/image" Target="../media/image30.svg"/><Relationship Id="rId18" Type="http://schemas.openxmlformats.org/officeDocument/2006/relationships/image" Target="../media/image35.png"/><Relationship Id="rId26" Type="http://schemas.openxmlformats.org/officeDocument/2006/relationships/chart" Target="../charts/chart7.xml"/><Relationship Id="rId3" Type="http://schemas.openxmlformats.org/officeDocument/2006/relationships/hyperlink" Target="https://iconscout.com/icon/in-icon_2070517" TargetMode="External"/><Relationship Id="rId21" Type="http://schemas.openxmlformats.org/officeDocument/2006/relationships/chart" Target="../charts/chart2.xml"/><Relationship Id="rId7" Type="http://schemas.openxmlformats.org/officeDocument/2006/relationships/image" Target="../media/image24.svg"/><Relationship Id="rId12" Type="http://schemas.openxmlformats.org/officeDocument/2006/relationships/image" Target="../media/image29.png"/><Relationship Id="rId17" Type="http://schemas.openxmlformats.org/officeDocument/2006/relationships/image" Target="../media/image34.svg"/><Relationship Id="rId25" Type="http://schemas.openxmlformats.org/officeDocument/2006/relationships/chart" Target="../charts/chart6.xml"/><Relationship Id="rId2" Type="http://schemas.microsoft.com/office/2007/relationships/hdphoto" Target="../media/hdphoto1.wdp"/><Relationship Id="rId16" Type="http://schemas.openxmlformats.org/officeDocument/2006/relationships/image" Target="../media/image33.png"/><Relationship Id="rId20" Type="http://schemas.openxmlformats.org/officeDocument/2006/relationships/chart" Target="../charts/chart1.xml"/><Relationship Id="rId29" Type="http://schemas.openxmlformats.org/officeDocument/2006/relationships/image" Target="../media/image38.svg"/><Relationship Id="rId1" Type="http://schemas.openxmlformats.org/officeDocument/2006/relationships/image" Target="../media/image20.png"/><Relationship Id="rId6" Type="http://schemas.openxmlformats.org/officeDocument/2006/relationships/image" Target="../media/image23.png"/><Relationship Id="rId11" Type="http://schemas.openxmlformats.org/officeDocument/2006/relationships/image" Target="../media/image28.svg"/><Relationship Id="rId24" Type="http://schemas.openxmlformats.org/officeDocument/2006/relationships/chart" Target="../charts/chart5.xml"/><Relationship Id="rId5" Type="http://schemas.openxmlformats.org/officeDocument/2006/relationships/image" Target="../media/image22.svg"/><Relationship Id="rId15" Type="http://schemas.openxmlformats.org/officeDocument/2006/relationships/image" Target="../media/image32.svg"/><Relationship Id="rId23" Type="http://schemas.openxmlformats.org/officeDocument/2006/relationships/chart" Target="../charts/chart4.xml"/><Relationship Id="rId28" Type="http://schemas.openxmlformats.org/officeDocument/2006/relationships/image" Target="../media/image37.png"/><Relationship Id="rId10" Type="http://schemas.openxmlformats.org/officeDocument/2006/relationships/image" Target="../media/image27.png"/><Relationship Id="rId19" Type="http://schemas.openxmlformats.org/officeDocument/2006/relationships/image" Target="../media/image36.svg"/><Relationship Id="rId4" Type="http://schemas.openxmlformats.org/officeDocument/2006/relationships/image" Target="../media/image21.png"/><Relationship Id="rId9" Type="http://schemas.openxmlformats.org/officeDocument/2006/relationships/image" Target="../media/image26.svg"/><Relationship Id="rId14" Type="http://schemas.openxmlformats.org/officeDocument/2006/relationships/image" Target="../media/image31.png"/><Relationship Id="rId22" Type="http://schemas.openxmlformats.org/officeDocument/2006/relationships/chart" Target="../charts/chart3.xml"/><Relationship Id="rId27"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3826</xdr:colOff>
      <xdr:row>0</xdr:row>
      <xdr:rowOff>2513</xdr:rowOff>
    </xdr:from>
    <xdr:to>
      <xdr:col>40</xdr:col>
      <xdr:colOff>3826</xdr:colOff>
      <xdr:row>62</xdr:row>
      <xdr:rowOff>2513</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3826" y="2513"/>
          <a:ext cx="24060150" cy="11220450"/>
        </a:xfrm>
        <a:prstGeom prst="rect">
          <a:avLst/>
        </a:prstGeom>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scene3d>
          <a:camera prst="orthographicFront"/>
          <a:lightRig rig="threePt" dir="t"/>
        </a:scene3d>
        <a:sp3d>
          <a:bevelT w="1651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-28225</xdr:colOff>
      <xdr:row>0</xdr:row>
      <xdr:rowOff>0</xdr:rowOff>
    </xdr:from>
    <xdr:to>
      <xdr:col>38</xdr:col>
      <xdr:colOff>250366</xdr:colOff>
      <xdr:row>58</xdr:row>
      <xdr:rowOff>36114</xdr:rowOff>
    </xdr:to>
    <xdr:sp macro="" textlink="">
      <xdr:nvSpPr>
        <xdr:cNvPr id="28" name="Right Triangle 27">
          <a:extLst>
            <a:ext uri="{FF2B5EF4-FFF2-40B4-BE49-F238E27FC236}">
              <a16:creationId xmlns:a16="http://schemas.microsoft.com/office/drawing/2014/main" id="{00000000-0008-0000-0100-00001C000000}"/>
            </a:ext>
          </a:extLst>
        </xdr:cNvPr>
        <xdr:cNvSpPr/>
      </xdr:nvSpPr>
      <xdr:spPr>
        <a:xfrm rot="5400000">
          <a:off x="6171292" y="-6199517"/>
          <a:ext cx="10828161" cy="23227196"/>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3923419"/>
            <a:gd name="csY0" fmla="*/ 5404937 h 5404937"/>
            <a:gd name="csX1" fmla="*/ 3 w 3923419"/>
            <a:gd name="csY1" fmla="*/ 130808 h 5404937"/>
            <a:gd name="csX2" fmla="*/ 549742 w 3923419"/>
            <a:gd name="csY2" fmla="*/ 1502407 h 5404937"/>
            <a:gd name="csX3" fmla="*/ 2128160 w 3923419"/>
            <a:gd name="csY3" fmla="*/ 2493008 h 5404937"/>
            <a:gd name="csX4" fmla="*/ 2367649 w 3923419"/>
            <a:gd name="csY4" fmla="*/ 4506864 h 5404937"/>
            <a:gd name="csX5" fmla="*/ 3855278 w 3923419"/>
            <a:gd name="csY5" fmla="*/ 5356914 h 5404937"/>
            <a:gd name="csX6" fmla="*/ 0 w 3923419"/>
            <a:gd name="csY6" fmla="*/ 5404937 h 5404937"/>
            <a:gd name="csX0" fmla="*/ 0 w 3478162"/>
            <a:gd name="csY0" fmla="*/ 5404937 h 5404937"/>
            <a:gd name="csX1" fmla="*/ 3 w 3478162"/>
            <a:gd name="csY1" fmla="*/ 130808 h 5404937"/>
            <a:gd name="csX2" fmla="*/ 549742 w 3478162"/>
            <a:gd name="csY2" fmla="*/ 1502407 h 5404937"/>
            <a:gd name="csX3" fmla="*/ 2128160 w 3478162"/>
            <a:gd name="csY3" fmla="*/ 2493008 h 5404937"/>
            <a:gd name="csX4" fmla="*/ 2367649 w 3478162"/>
            <a:gd name="csY4" fmla="*/ 4506864 h 5404937"/>
            <a:gd name="csX5" fmla="*/ 3392783 w 3478162"/>
            <a:gd name="csY5" fmla="*/ 5316574 h 5404937"/>
            <a:gd name="csX6" fmla="*/ 0 w 3478162"/>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845114"/>
            <a:gd name="csY0" fmla="*/ 5404937 h 5444928"/>
            <a:gd name="csX1" fmla="*/ 3 w 3845114"/>
            <a:gd name="csY1" fmla="*/ 130808 h 5444928"/>
            <a:gd name="csX2" fmla="*/ 549742 w 3845114"/>
            <a:gd name="csY2" fmla="*/ 1502407 h 5444928"/>
            <a:gd name="csX3" fmla="*/ 2128160 w 3845114"/>
            <a:gd name="csY3" fmla="*/ 2493008 h 5444928"/>
            <a:gd name="csX4" fmla="*/ 2367649 w 3845114"/>
            <a:gd name="csY4" fmla="*/ 4506864 h 5444928"/>
            <a:gd name="csX5" fmla="*/ 3845114 w 3845114"/>
            <a:gd name="csY5" fmla="*/ 5444928 h 5444928"/>
            <a:gd name="csX6" fmla="*/ 0 w 3845114"/>
            <a:gd name="csY6" fmla="*/ 5404937 h 5444928"/>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3845114" h="5444928">
              <a:moveTo>
                <a:pt x="0" y="5404937"/>
              </a:moveTo>
              <a:lnTo>
                <a:pt x="3" y="130808"/>
              </a:lnTo>
              <a:cubicBezTo>
                <a:pt x="102512" y="-457928"/>
                <a:pt x="195049" y="1108707"/>
                <a:pt x="549742" y="1502407"/>
              </a:cubicBezTo>
              <a:cubicBezTo>
                <a:pt x="904435" y="1896107"/>
                <a:pt x="1825175" y="1992265"/>
                <a:pt x="2128160" y="2493008"/>
              </a:cubicBezTo>
              <a:cubicBezTo>
                <a:pt x="2431145" y="2993751"/>
                <a:pt x="2081490" y="4014877"/>
                <a:pt x="2367649" y="4506864"/>
              </a:cubicBezTo>
              <a:cubicBezTo>
                <a:pt x="2653808" y="4998851"/>
                <a:pt x="3565209" y="5319415"/>
                <a:pt x="3845114" y="5444928"/>
              </a:cubicBezTo>
              <a:lnTo>
                <a:pt x="0" y="5404937"/>
              </a:lnTo>
              <a:close/>
            </a:path>
          </a:pathLst>
        </a:custGeom>
        <a:gradFill flip="none" rotWithShape="1">
          <a:gsLst>
            <a:gs pos="64000">
              <a:srgbClr val="0EA7EC"/>
            </a:gs>
            <a:gs pos="90000">
              <a:srgbClr val="45C2E9"/>
            </a:gs>
            <a:gs pos="15000">
              <a:srgbClr val="062542"/>
            </a:gs>
          </a:gsLst>
          <a:lin ang="54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32883</xdr:colOff>
      <xdr:row>0</xdr:row>
      <xdr:rowOff>-1</xdr:rowOff>
    </xdr:from>
    <xdr:to>
      <xdr:col>32</xdr:col>
      <xdr:colOff>201304</xdr:colOff>
      <xdr:row>52</xdr:row>
      <xdr:rowOff>117670</xdr:rowOff>
    </xdr:to>
    <xdr:sp macro="" textlink="">
      <xdr:nvSpPr>
        <xdr:cNvPr id="33" name="Right Triangle 27">
          <a:extLst>
            <a:ext uri="{FF2B5EF4-FFF2-40B4-BE49-F238E27FC236}">
              <a16:creationId xmlns:a16="http://schemas.microsoft.com/office/drawing/2014/main" id="{00000000-0008-0000-0100-000021000000}"/>
            </a:ext>
          </a:extLst>
        </xdr:cNvPr>
        <xdr:cNvSpPr/>
      </xdr:nvSpPr>
      <xdr:spPr>
        <a:xfrm rot="5400000">
          <a:off x="4718490" y="-4685608"/>
          <a:ext cx="9710850" cy="19082063"/>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095233"/>
            <a:gd name="csY0" fmla="*/ 5274129 h 5306786"/>
            <a:gd name="csX1" fmla="*/ 3 w 4095233"/>
            <a:gd name="csY1" fmla="*/ 0 h 5306786"/>
            <a:gd name="csX2" fmla="*/ 574997 w 4095233"/>
            <a:gd name="csY2" fmla="*/ 1345612 h 5306786"/>
            <a:gd name="csX3" fmla="*/ 1661087 w 4095233"/>
            <a:gd name="csY3" fmla="*/ 2492130 h 5306786"/>
            <a:gd name="csX4" fmla="*/ 2254035 w 4095233"/>
            <a:gd name="csY4" fmla="*/ 4583945 h 5306786"/>
            <a:gd name="csX5" fmla="*/ 4033160 w 4095233"/>
            <a:gd name="csY5" fmla="*/ 5306786 h 5306786"/>
            <a:gd name="csX6" fmla="*/ 0 w 4095233"/>
            <a:gd name="csY6" fmla="*/ 5274129 h 5306786"/>
            <a:gd name="csX0" fmla="*/ 0 w 4095233"/>
            <a:gd name="csY0" fmla="*/ 5274129 h 5337426"/>
            <a:gd name="csX1" fmla="*/ 3 w 4095233"/>
            <a:gd name="csY1" fmla="*/ 0 h 5337426"/>
            <a:gd name="csX2" fmla="*/ 574997 w 4095233"/>
            <a:gd name="csY2" fmla="*/ 1345612 h 5337426"/>
            <a:gd name="csX3" fmla="*/ 1661087 w 4095233"/>
            <a:gd name="csY3" fmla="*/ 2492130 h 5337426"/>
            <a:gd name="csX4" fmla="*/ 2254035 w 4095233"/>
            <a:gd name="csY4" fmla="*/ 4583945 h 5337426"/>
            <a:gd name="csX5" fmla="*/ 4033160 w 4095233"/>
            <a:gd name="csY5" fmla="*/ 5337426 h 5337426"/>
            <a:gd name="csX6" fmla="*/ 0 w 4095233"/>
            <a:gd name="csY6" fmla="*/ 5274129 h 5337426"/>
            <a:gd name="csX0" fmla="*/ 0 w 4033160"/>
            <a:gd name="csY0" fmla="*/ 5274129 h 5337426"/>
            <a:gd name="csX1" fmla="*/ 3 w 4033160"/>
            <a:gd name="csY1" fmla="*/ 0 h 5337426"/>
            <a:gd name="csX2" fmla="*/ 574997 w 4033160"/>
            <a:gd name="csY2" fmla="*/ 1345612 h 5337426"/>
            <a:gd name="csX3" fmla="*/ 1661087 w 4033160"/>
            <a:gd name="csY3" fmla="*/ 2492130 h 5337426"/>
            <a:gd name="csX4" fmla="*/ 2254035 w 4033160"/>
            <a:gd name="csY4" fmla="*/ 4583945 h 5337426"/>
            <a:gd name="csX5" fmla="*/ 4033160 w 4033160"/>
            <a:gd name="csY5" fmla="*/ 5337426 h 5337426"/>
            <a:gd name="csX6" fmla="*/ 0 w 4033160"/>
            <a:gd name="csY6" fmla="*/ 5274129 h 5337426"/>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33160" h="5337426">
              <a:moveTo>
                <a:pt x="0" y="5274129"/>
              </a:moveTo>
              <a:lnTo>
                <a:pt x="3" y="0"/>
              </a:lnTo>
              <a:cubicBezTo>
                <a:pt x="161450" y="899507"/>
                <a:pt x="197164" y="878285"/>
                <a:pt x="574997" y="1345612"/>
              </a:cubicBezTo>
              <a:cubicBezTo>
                <a:pt x="952830" y="1812939"/>
                <a:pt x="1381247" y="1952408"/>
                <a:pt x="1661087" y="2492130"/>
              </a:cubicBezTo>
              <a:cubicBezTo>
                <a:pt x="1940927" y="3031852"/>
                <a:pt x="1858690" y="4109729"/>
                <a:pt x="2254035" y="4583945"/>
              </a:cubicBezTo>
              <a:cubicBezTo>
                <a:pt x="2649381" y="5058161"/>
                <a:pt x="3600832" y="5170035"/>
                <a:pt x="4033160" y="5337426"/>
              </a:cubicBezTo>
              <a:lnTo>
                <a:pt x="0" y="5274129"/>
              </a:lnTo>
              <a:close/>
            </a:path>
          </a:pathLst>
        </a:custGeom>
        <a:gradFill flip="none" rotWithShape="1">
          <a:gsLst>
            <a:gs pos="34000">
              <a:srgbClr val="0EA7EC"/>
            </a:gs>
            <a:gs pos="64000">
              <a:schemeClr val="accent1">
                <a:lumMod val="75000"/>
              </a:schemeClr>
            </a:gs>
            <a:gs pos="100000">
              <a:srgbClr val="0A6697"/>
            </a:gs>
            <a:gs pos="0">
              <a:srgbClr val="062542"/>
            </a:gs>
          </a:gsLst>
          <a:lin ang="108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521</xdr:colOff>
      <xdr:row>0</xdr:row>
      <xdr:rowOff>5488</xdr:rowOff>
    </xdr:from>
    <xdr:to>
      <xdr:col>22</xdr:col>
      <xdr:colOff>661470</xdr:colOff>
      <xdr:row>38</xdr:row>
      <xdr:rowOff>98999</xdr:rowOff>
    </xdr:to>
    <xdr:sp macro="" textlink="">
      <xdr:nvSpPr>
        <xdr:cNvPr id="34" name="Right Triangle 27">
          <a:extLst>
            <a:ext uri="{FF2B5EF4-FFF2-40B4-BE49-F238E27FC236}">
              <a16:creationId xmlns:a16="http://schemas.microsoft.com/office/drawing/2014/main" id="{00000000-0008-0000-0100-000022000000}"/>
            </a:ext>
          </a:extLst>
        </xdr:cNvPr>
        <xdr:cNvSpPr/>
      </xdr:nvSpPr>
      <xdr:spPr>
        <a:xfrm rot="5400000">
          <a:off x="2836054" y="-2830045"/>
          <a:ext cx="7164162" cy="12835228"/>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151052"/>
            <a:gd name="csY0" fmla="*/ 5411395 h 5470729"/>
            <a:gd name="csX1" fmla="*/ 3 w 4151052"/>
            <a:gd name="csY1" fmla="*/ 137266 h 5470729"/>
            <a:gd name="csX2" fmla="*/ 574997 w 4151052"/>
            <a:gd name="csY2" fmla="*/ 1482878 h 5470729"/>
            <a:gd name="csX3" fmla="*/ 1661087 w 4151052"/>
            <a:gd name="csY3" fmla="*/ 2629396 h 5470729"/>
            <a:gd name="csX4" fmla="*/ 2254035 w 4151052"/>
            <a:gd name="csY4" fmla="*/ 4721211 h 5470729"/>
            <a:gd name="csX5" fmla="*/ 4090358 w 4151052"/>
            <a:gd name="csY5" fmla="*/ 5470729 h 5470729"/>
            <a:gd name="csX6" fmla="*/ 0 w 4151052"/>
            <a:gd name="csY6" fmla="*/ 5411395 h 5470729"/>
            <a:gd name="csX0" fmla="*/ 0 w 4090358"/>
            <a:gd name="csY0" fmla="*/ 5411395 h 5470729"/>
            <a:gd name="csX1" fmla="*/ 3 w 4090358"/>
            <a:gd name="csY1" fmla="*/ 137266 h 5470729"/>
            <a:gd name="csX2" fmla="*/ 574997 w 4090358"/>
            <a:gd name="csY2" fmla="*/ 1482878 h 5470729"/>
            <a:gd name="csX3" fmla="*/ 1661087 w 4090358"/>
            <a:gd name="csY3" fmla="*/ 2629396 h 5470729"/>
            <a:gd name="csX4" fmla="*/ 2254035 w 4090358"/>
            <a:gd name="csY4" fmla="*/ 4721211 h 5470729"/>
            <a:gd name="csX5" fmla="*/ 4090358 w 4090358"/>
            <a:gd name="csY5" fmla="*/ 5470729 h 5470729"/>
            <a:gd name="csX6" fmla="*/ 0 w 4090358"/>
            <a:gd name="csY6" fmla="*/ 5411395 h 5470729"/>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90358" h="5470729">
              <a:moveTo>
                <a:pt x="0" y="5411395"/>
              </a:moveTo>
              <a:lnTo>
                <a:pt x="3" y="137266"/>
              </a:lnTo>
              <a:cubicBezTo>
                <a:pt x="102512" y="-451470"/>
                <a:pt x="197164" y="1015551"/>
                <a:pt x="574997" y="1482878"/>
              </a:cubicBezTo>
              <a:cubicBezTo>
                <a:pt x="952830" y="1950205"/>
                <a:pt x="1381247" y="2089674"/>
                <a:pt x="1661087" y="2629396"/>
              </a:cubicBezTo>
              <a:cubicBezTo>
                <a:pt x="1940927" y="3169118"/>
                <a:pt x="1849157" y="4247656"/>
                <a:pt x="2254035" y="4721211"/>
              </a:cubicBezTo>
              <a:cubicBezTo>
                <a:pt x="2658913" y="5194766"/>
                <a:pt x="3321954" y="5270199"/>
                <a:pt x="4090358" y="5470729"/>
              </a:cubicBezTo>
              <a:lnTo>
                <a:pt x="0" y="5411395"/>
              </a:lnTo>
              <a:close/>
            </a:path>
          </a:pathLst>
        </a:custGeom>
        <a:gradFill flip="none" rotWithShape="1">
          <a:gsLst>
            <a:gs pos="97000">
              <a:schemeClr val="accent1">
                <a:lumMod val="75000"/>
              </a:schemeClr>
            </a:gs>
            <a:gs pos="44000">
              <a:schemeClr val="accent1">
                <a:lumMod val="60000"/>
                <a:lumOff val="40000"/>
              </a:schemeClr>
            </a:gs>
            <a:gs pos="4000">
              <a:srgbClr val="062542"/>
            </a:gs>
          </a:gsLst>
          <a:lin ang="81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8</xdr:col>
      <xdr:colOff>200244</xdr:colOff>
      <xdr:row>16</xdr:row>
      <xdr:rowOff>66672</xdr:rowOff>
    </xdr:from>
    <xdr:to>
      <xdr:col>12</xdr:col>
      <xdr:colOff>232638</xdr:colOff>
      <xdr:row>18</xdr:row>
      <xdr:rowOff>153461</xdr:rowOff>
    </xdr:to>
    <xdr:sp macro="" textlink="">
      <xdr:nvSpPr>
        <xdr:cNvPr id="3" name="Flowchart: Terminator 2">
          <a:extLst>
            <a:ext uri="{FF2B5EF4-FFF2-40B4-BE49-F238E27FC236}">
              <a16:creationId xmlns:a16="http://schemas.microsoft.com/office/drawing/2014/main" id="{00000000-0008-0000-0100-000003000000}"/>
            </a:ext>
          </a:extLst>
        </xdr:cNvPr>
        <xdr:cNvSpPr/>
      </xdr:nvSpPr>
      <xdr:spPr>
        <a:xfrm>
          <a:off x="5077044" y="3027586"/>
          <a:ext cx="2470794" cy="456904"/>
        </a:xfrm>
        <a:prstGeom prst="flowChartTerminator">
          <a:avLst/>
        </a:prstGeom>
        <a:gradFill flip="none" rotWithShape="1">
          <a:gsLst>
            <a:gs pos="0">
              <a:schemeClr val="tx2">
                <a:lumMod val="50000"/>
                <a:lumOff val="50000"/>
              </a:schemeClr>
            </a:gs>
            <a:gs pos="87000">
              <a:schemeClr val="accent3">
                <a:lumMod val="20000"/>
                <a:lumOff val="80000"/>
              </a:schemeClr>
            </a:gs>
            <a:gs pos="100000">
              <a:schemeClr val="tx2">
                <a:lumMod val="75000"/>
                <a:lumOff val="25000"/>
              </a:schemeClr>
            </a:gs>
          </a:gsLst>
          <a:lin ang="2700000" scaled="1"/>
          <a:tileRect/>
        </a:gradFill>
        <a:ln>
          <a:noFill/>
        </a:ln>
        <a:effectLst>
          <a:glow rad="139700">
            <a:schemeClr val="accent2">
              <a:satMod val="175000"/>
              <a:alpha val="40000"/>
            </a:scheme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tx2">
                  <a:lumMod val="90000"/>
                  <a:lumOff val="10000"/>
                </a:schemeClr>
              </a:solidFill>
              <a:latin typeface="Bodoni MT" panose="02070603080606020203" pitchFamily="18" charset="0"/>
            </a:rPr>
            <a:t>Main</a:t>
          </a:r>
          <a:r>
            <a:rPr lang="en-IN" sz="2400" baseline="0">
              <a:solidFill>
                <a:schemeClr val="tx2">
                  <a:lumMod val="90000"/>
                  <a:lumOff val="10000"/>
                </a:schemeClr>
              </a:solidFill>
              <a:latin typeface="Bodoni MT" panose="02070603080606020203" pitchFamily="18" charset="0"/>
            </a:rPr>
            <a:t> Menu</a:t>
          </a:r>
          <a:endParaRPr lang="en-IN" sz="2400">
            <a:solidFill>
              <a:schemeClr val="tx2">
                <a:lumMod val="90000"/>
                <a:lumOff val="10000"/>
              </a:schemeClr>
            </a:solidFill>
            <a:latin typeface="Bodoni MT" panose="02070603080606020203" pitchFamily="18" charset="0"/>
          </a:endParaRPr>
        </a:p>
      </xdr:txBody>
    </xdr:sp>
    <xdr:clientData/>
  </xdr:twoCellAnchor>
  <xdr:twoCellAnchor>
    <xdr:from>
      <xdr:col>1</xdr:col>
      <xdr:colOff>609592</xdr:colOff>
      <xdr:row>7</xdr:row>
      <xdr:rowOff>108854</xdr:rowOff>
    </xdr:from>
    <xdr:to>
      <xdr:col>5</xdr:col>
      <xdr:colOff>522507</xdr:colOff>
      <xdr:row>12</xdr:row>
      <xdr:rowOff>87082</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1276342" y="1375679"/>
          <a:ext cx="2579915" cy="883103"/>
          <a:chOff x="1277518" y="1360039"/>
          <a:chExt cx="2584619" cy="871932"/>
        </a:xfrm>
      </xdr:grpSpPr>
      <xdr:sp macro="" textlink="">
        <xdr:nvSpPr>
          <xdr:cNvPr id="40" name="Rectangle: Rounded Corners 39">
            <a:extLst>
              <a:ext uri="{FF2B5EF4-FFF2-40B4-BE49-F238E27FC236}">
                <a16:creationId xmlns:a16="http://schemas.microsoft.com/office/drawing/2014/main" id="{00000000-0008-0000-0100-000028000000}"/>
              </a:ext>
            </a:extLst>
          </xdr:cNvPr>
          <xdr:cNvSpPr/>
        </xdr:nvSpPr>
        <xdr:spPr>
          <a:xfrm>
            <a:off x="1277518"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Total</a:t>
            </a:r>
            <a:r>
              <a:rPr lang="en-US" sz="12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Students</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45" name="TextBox 44">
            <a:extLst>
              <a:ext uri="{FF2B5EF4-FFF2-40B4-BE49-F238E27FC236}">
                <a16:creationId xmlns:a16="http://schemas.microsoft.com/office/drawing/2014/main" id="{00000000-0008-0000-0100-00002D000000}"/>
              </a:ext>
            </a:extLst>
          </xdr:cNvPr>
          <xdr:cNvSpPr txBox="1"/>
        </xdr:nvSpPr>
        <xdr:spPr>
          <a:xfrm>
            <a:off x="2091808" y="1645956"/>
            <a:ext cx="721006"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25834D6-071F-4D92-89D7-0F4B47FD0E66}"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113</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10</xdr:col>
      <xdr:colOff>346867</xdr:colOff>
      <xdr:row>7</xdr:row>
      <xdr:rowOff>108854</xdr:rowOff>
    </xdr:from>
    <xdr:to>
      <xdr:col>14</xdr:col>
      <xdr:colOff>259782</xdr:colOff>
      <xdr:row>12</xdr:row>
      <xdr:rowOff>87082</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7014367" y="1375679"/>
          <a:ext cx="2579915" cy="883103"/>
          <a:chOff x="7060245" y="1360039"/>
          <a:chExt cx="2584619" cy="871932"/>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7060245"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 out</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25" name="TextBox 24">
            <a:extLst>
              <a:ext uri="{FF2B5EF4-FFF2-40B4-BE49-F238E27FC236}">
                <a16:creationId xmlns:a16="http://schemas.microsoft.com/office/drawing/2014/main" id="{00000000-0008-0000-0100-000019000000}"/>
              </a:ext>
            </a:extLst>
          </xdr:cNvPr>
          <xdr:cNvSpPr txBox="1"/>
        </xdr:nvSpPr>
        <xdr:spPr>
          <a:xfrm>
            <a:off x="7906458" y="1663292"/>
            <a:ext cx="729541"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27AB772E-A3AF-4F0F-BE47-6D7857D1ED8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14</xdr:col>
      <xdr:colOff>576936</xdr:colOff>
      <xdr:row>7</xdr:row>
      <xdr:rowOff>119740</xdr:rowOff>
    </xdr:from>
    <xdr:to>
      <xdr:col>22</xdr:col>
      <xdr:colOff>446308</xdr:colOff>
      <xdr:row>12</xdr:row>
      <xdr:rowOff>97968</xdr:rowOff>
    </xdr:to>
    <xdr:grpSp>
      <xdr:nvGrpSpPr>
        <xdr:cNvPr id="30" name="Group 29">
          <a:extLst>
            <a:ext uri="{FF2B5EF4-FFF2-40B4-BE49-F238E27FC236}">
              <a16:creationId xmlns:a16="http://schemas.microsoft.com/office/drawing/2014/main" id="{00000000-0008-0000-0100-00001E000000}"/>
            </a:ext>
          </a:extLst>
        </xdr:cNvPr>
        <xdr:cNvGrpSpPr/>
      </xdr:nvGrpSpPr>
      <xdr:grpSpPr>
        <a:xfrm>
          <a:off x="9911436" y="1386565"/>
          <a:ext cx="2593522" cy="883103"/>
          <a:chOff x="9927899" y="1370925"/>
          <a:chExt cx="2597520" cy="871932"/>
        </a:xfrm>
      </xdr:grpSpPr>
      <xdr:sp macro=""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9927899" y="1370925"/>
            <a:ext cx="2597520"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rPr>
              <a:t>today's Entry's </a:t>
            </a: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sp macro="" textlink="Dashboard!B59">
        <xdr:nvSpPr>
          <xdr:cNvPr id="26" name="TextBox 25">
            <a:extLst>
              <a:ext uri="{FF2B5EF4-FFF2-40B4-BE49-F238E27FC236}">
                <a16:creationId xmlns:a16="http://schemas.microsoft.com/office/drawing/2014/main" id="{00000000-0008-0000-0100-00001A000000}"/>
              </a:ext>
            </a:extLst>
          </xdr:cNvPr>
          <xdr:cNvSpPr txBox="1"/>
        </xdr:nvSpPr>
        <xdr:spPr>
          <a:xfrm>
            <a:off x="10779915" y="1656840"/>
            <a:ext cx="885270"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E30BBA7-3CEE-4403-A257-133F776125E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6</xdr:col>
      <xdr:colOff>139077</xdr:colOff>
      <xdr:row>7</xdr:row>
      <xdr:rowOff>119740</xdr:rowOff>
    </xdr:from>
    <xdr:to>
      <xdr:col>10</xdr:col>
      <xdr:colOff>51992</xdr:colOff>
      <xdr:row>12</xdr:row>
      <xdr:rowOff>97968</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139577" y="1386565"/>
          <a:ext cx="2579915" cy="883103"/>
          <a:chOff x="4203498" y="1370925"/>
          <a:chExt cx="2584618" cy="871932"/>
        </a:xfrm>
      </xdr:grpSpPr>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4203498" y="1370925"/>
            <a:ext cx="2584618"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in </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27" name="TextBox 26">
            <a:extLst>
              <a:ext uri="{FF2B5EF4-FFF2-40B4-BE49-F238E27FC236}">
                <a16:creationId xmlns:a16="http://schemas.microsoft.com/office/drawing/2014/main" id="{00000000-0008-0000-0100-00001B000000}"/>
              </a:ext>
            </a:extLst>
          </xdr:cNvPr>
          <xdr:cNvSpPr txBox="1"/>
        </xdr:nvSpPr>
        <xdr:spPr>
          <a:xfrm>
            <a:off x="5027719" y="1644476"/>
            <a:ext cx="757835"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E2BAF56D-3B6E-4EED-A4F2-0D15A185720A}"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0</xdr:col>
      <xdr:colOff>557858</xdr:colOff>
      <xdr:row>0</xdr:row>
      <xdr:rowOff>50714</xdr:rowOff>
    </xdr:from>
    <xdr:to>
      <xdr:col>23</xdr:col>
      <xdr:colOff>403577</xdr:colOff>
      <xdr:row>6</xdr:row>
      <xdr:rowOff>13173</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557858" y="50714"/>
          <a:ext cx="12571119" cy="1048309"/>
          <a:chOff x="557858" y="51345"/>
          <a:chExt cx="12723519" cy="1072171"/>
        </a:xfrm>
        <a:gradFill>
          <a:gsLst>
            <a:gs pos="100000">
              <a:schemeClr val="accent2">
                <a:lumMod val="60000"/>
                <a:lumOff val="40000"/>
              </a:schemeClr>
            </a:gs>
            <a:gs pos="9000">
              <a:schemeClr val="accent1">
                <a:lumMod val="45000"/>
                <a:lumOff val="55000"/>
              </a:schemeClr>
            </a:gs>
            <a:gs pos="58000">
              <a:schemeClr val="accent2">
                <a:lumMod val="60000"/>
                <a:lumOff val="40000"/>
              </a:schemeClr>
            </a:gs>
          </a:gsLst>
          <a:lin ang="5400000" scaled="1"/>
        </a:gradFill>
      </xdr:grpSpPr>
      <xdr:grpSp>
        <xdr:nvGrpSpPr>
          <xdr:cNvPr id="24" name="Group 23">
            <a:extLst>
              <a:ext uri="{FF2B5EF4-FFF2-40B4-BE49-F238E27FC236}">
                <a16:creationId xmlns:a16="http://schemas.microsoft.com/office/drawing/2014/main" id="{00000000-0008-0000-0100-000018000000}"/>
              </a:ext>
            </a:extLst>
          </xdr:cNvPr>
          <xdr:cNvGrpSpPr/>
        </xdr:nvGrpSpPr>
        <xdr:grpSpPr>
          <a:xfrm>
            <a:off x="557858" y="51345"/>
            <a:ext cx="12723519" cy="1072171"/>
            <a:chOff x="0" y="21772"/>
            <a:chExt cx="13868400" cy="2035629"/>
          </a:xfrm>
          <a:grpFill/>
        </xdr:grpSpPr>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0" y="21772"/>
              <a:ext cx="13868400" cy="2035629"/>
            </a:xfrm>
            <a:prstGeom prst="roundRect">
              <a:avLst/>
            </a:prstGeom>
            <a:grp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920471" y="108780"/>
              <a:ext cx="8528733" cy="86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chemeClr val="accent2">
                      <a:lumMod val="50000"/>
                    </a:schemeClr>
                  </a:solidFill>
                  <a:latin typeface="Algerian" panose="04020705040A02060702" pitchFamily="82" charset="0"/>
                </a:rPr>
                <a:t>STUDENT</a:t>
              </a:r>
              <a:r>
                <a:rPr lang="en-IN" sz="3200" baseline="0">
                  <a:solidFill>
                    <a:schemeClr val="accent2">
                      <a:lumMod val="50000"/>
                    </a:schemeClr>
                  </a:solidFill>
                  <a:latin typeface="Algerian" panose="04020705040A02060702" pitchFamily="82" charset="0"/>
                </a:rPr>
                <a:t> IN OUT management SYSTEM</a:t>
              </a:r>
              <a:endParaRPr lang="en-IN" sz="3200">
                <a:solidFill>
                  <a:schemeClr val="accent2">
                    <a:lumMod val="50000"/>
                  </a:schemeClr>
                </a:solidFill>
                <a:latin typeface="Algerian" panose="04020705040A02060702" pitchFamily="82" charset="0"/>
              </a:endParaRPr>
            </a:p>
          </xdr:txBody>
        </xdr:sp>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4052964" y="1070479"/>
              <a:ext cx="6658851" cy="5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accent2">
                      <a:lumMod val="50000"/>
                    </a:schemeClr>
                  </a:solidFill>
                  <a:latin typeface="Century" panose="02040604050505020304" pitchFamily="18" charset="0"/>
                  <a:cs typeface="Angsana New" panose="02020603050405020304" pitchFamily="18" charset="-34"/>
                </a:rPr>
                <a:t>Tracking Student</a:t>
              </a:r>
              <a:r>
                <a:rPr lang="en-IN" sz="1400" baseline="0">
                  <a:solidFill>
                    <a:schemeClr val="accent2">
                      <a:lumMod val="50000"/>
                    </a:schemeClr>
                  </a:solidFill>
                  <a:latin typeface="Century" panose="02040604050505020304" pitchFamily="18" charset="0"/>
                  <a:cs typeface="Angsana New" panose="02020603050405020304" pitchFamily="18" charset="-34"/>
                </a:rPr>
                <a:t> movement for safety and accountability</a:t>
              </a:r>
              <a:endParaRPr lang="en-IN" sz="1400">
                <a:solidFill>
                  <a:schemeClr val="accent2">
                    <a:lumMod val="50000"/>
                  </a:schemeClr>
                </a:solidFill>
                <a:latin typeface="Century" panose="02040604050505020304" pitchFamily="18" charset="0"/>
                <a:cs typeface="Angsana New" panose="02020603050405020304" pitchFamily="18" charset="-34"/>
              </a:endParaRPr>
            </a:p>
          </xdr:txBody>
        </xdr:sp>
      </xdr:grpSp>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328059" y="185058"/>
            <a:ext cx="838200" cy="838200"/>
          </a:xfrm>
          <a:prstGeom prst="rect">
            <a:avLst/>
          </a:prstGeom>
          <a:grpFill/>
        </xdr:spPr>
      </xdr:pic>
    </xdr:grpSp>
    <xdr:clientData/>
  </xdr:twoCellAnchor>
  <xdr:twoCellAnchor>
    <xdr:from>
      <xdr:col>6</xdr:col>
      <xdr:colOff>19471</xdr:colOff>
      <xdr:row>15</xdr:row>
      <xdr:rowOff>186</xdr:rowOff>
    </xdr:from>
    <xdr:to>
      <xdr:col>14</xdr:col>
      <xdr:colOff>371475</xdr:colOff>
      <xdr:row>45</xdr:row>
      <xdr:rowOff>38100</xdr:rowOff>
    </xdr:to>
    <xdr:grpSp>
      <xdr:nvGrpSpPr>
        <xdr:cNvPr id="42" name="Group 41">
          <a:extLst>
            <a:ext uri="{FF2B5EF4-FFF2-40B4-BE49-F238E27FC236}">
              <a16:creationId xmlns:a16="http://schemas.microsoft.com/office/drawing/2014/main" id="{DD78A0D0-D9E5-8357-371B-5EFFA88DF09A}"/>
            </a:ext>
          </a:extLst>
        </xdr:cNvPr>
        <xdr:cNvGrpSpPr/>
      </xdr:nvGrpSpPr>
      <xdr:grpSpPr>
        <a:xfrm>
          <a:off x="4019971" y="2714811"/>
          <a:ext cx="5686004" cy="5467164"/>
          <a:chOff x="4047185" y="2755632"/>
          <a:chExt cx="5722290" cy="5548807"/>
        </a:xfrm>
      </xdr:grpSpPr>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047185" y="2755632"/>
            <a:ext cx="5722290" cy="5548807"/>
          </a:xfrm>
          <a:prstGeom prst="roundRect">
            <a:avLst/>
          </a:prstGeom>
          <a:gradFill flip="none" rotWithShape="1">
            <a:gsLst>
              <a:gs pos="80000">
                <a:schemeClr val="accent1">
                  <a:lumMod val="75000"/>
                </a:schemeClr>
              </a:gs>
              <a:gs pos="40000">
                <a:schemeClr val="tx2">
                  <a:lumMod val="50000"/>
                  <a:lumOff val="50000"/>
                </a:schemeClr>
              </a:gs>
              <a:gs pos="9000">
                <a:schemeClr val="tx2">
                  <a:lumMod val="25000"/>
                  <a:lumOff val="75000"/>
                </a:schemeClr>
              </a:gs>
            </a:gsLst>
            <a:lin ang="13500000" scaled="1"/>
            <a:tileRect/>
          </a:gradFill>
          <a:ln w="9525" cap="rnd" cmpd="sng">
            <a:solidFill>
              <a:schemeClr val="tx2">
                <a:lumMod val="90000"/>
                <a:lumOff val="10000"/>
              </a:schemeClr>
            </a:solidFill>
            <a:round/>
            <a:extLst>
              <a:ext uri="{C807C97D-BFC1-408E-A445-0C87EB9F89A2}">
                <ask:lineSketchStyleProps xmlns:ask="http://schemas.microsoft.com/office/drawing/2018/sketchyshapes">
                  <ask:type>
                    <ask:lineSketchNone/>
                  </ask:type>
                </ask:lineSketchStyleProps>
              </a:ext>
            </a:extLst>
          </a:ln>
          <a:effectLst>
            <a:glow rad="50800">
              <a:schemeClr val="accent4">
                <a:satMod val="175000"/>
                <a:alpha val="54000"/>
              </a:schemeClr>
            </a:glow>
            <a:softEdge rad="88900"/>
          </a:effectLst>
          <a:scene3d>
            <a:camera prst="perspectiveFront"/>
            <a:lightRig rig="threePt" dir="t"/>
          </a:scene3d>
          <a:sp3d extrusionH="152400" contourW="38100" prstMaterial="dkEdge">
            <a:bevelT prst="angle"/>
            <a:bevelB w="139700" h="133350" prst="angle"/>
            <a:extrusionClr>
              <a:schemeClr val="tx2">
                <a:lumMod val="90000"/>
                <a:lumOff val="10000"/>
              </a:schemeClr>
            </a:extrusionClr>
            <a:contourClr>
              <a:schemeClr val="tx2">
                <a:lumMod val="90000"/>
                <a:lumOff val="10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nvGrpSpPr>
          <xdr:cNvPr id="13" name="Group 12">
            <a:extLst>
              <a:ext uri="{FF2B5EF4-FFF2-40B4-BE49-F238E27FC236}">
                <a16:creationId xmlns:a16="http://schemas.microsoft.com/office/drawing/2014/main" id="{00000000-0008-0000-0100-00000D000000}"/>
              </a:ext>
            </a:extLst>
          </xdr:cNvPr>
          <xdr:cNvGrpSpPr/>
        </xdr:nvGrpSpPr>
        <xdr:grpSpPr>
          <a:xfrm>
            <a:off x="5175223" y="4146454"/>
            <a:ext cx="3554147" cy="3492331"/>
            <a:chOff x="5189990" y="4198668"/>
            <a:chExt cx="3566806" cy="3537949"/>
          </a:xfrm>
        </xdr:grpSpPr>
        <xdr:grpSp>
          <xdr:nvGrpSpPr>
            <xdr:cNvPr id="89" name="Group 88">
              <a:extLst>
                <a:ext uri="{FF2B5EF4-FFF2-40B4-BE49-F238E27FC236}">
                  <a16:creationId xmlns:a16="http://schemas.microsoft.com/office/drawing/2014/main" id="{00000000-0008-0000-0100-000059000000}"/>
                </a:ext>
              </a:extLst>
            </xdr:cNvPr>
            <xdr:cNvGrpSpPr/>
          </xdr:nvGrpSpPr>
          <xdr:grpSpPr>
            <a:xfrm>
              <a:off x="5197912" y="4202201"/>
              <a:ext cx="1726881" cy="544757"/>
              <a:chOff x="5200524" y="4167319"/>
              <a:chExt cx="1728000" cy="540000"/>
            </a:xfrm>
          </xdr:grpSpPr>
          <xdr:sp macro="[0]!inOutStud" textlink="">
            <xdr:nvSpPr>
              <xdr:cNvPr id="6" name="Rectangle: Rounded Corners 5">
                <a:extLst>
                  <a:ext uri="{FF2B5EF4-FFF2-40B4-BE49-F238E27FC236}">
                    <a16:creationId xmlns:a16="http://schemas.microsoft.com/office/drawing/2014/main" id="{00000000-0008-0000-0100-000006000000}"/>
                  </a:ext>
                </a:extLst>
              </xdr:cNvPr>
              <xdr:cNvSpPr/>
            </xdr:nvSpPr>
            <xdr:spPr>
              <a:xfrm>
                <a:off x="5200524" y="416731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IN/OUT</a:t>
                </a:r>
              </a:p>
            </xdr:txBody>
          </xdr:sp>
          <xdr:pic macro="[0]!inOutStud">
            <xdr:nvPicPr>
              <xdr:cNvPr id="29" name="Graphic 28" descr="Transfer with solid fill">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516782" y="4319966"/>
                <a:ext cx="209654" cy="211930"/>
              </a:xfrm>
              <a:prstGeom prst="rect">
                <a:avLst/>
              </a:prstGeom>
              <a:scene3d>
                <a:camera prst="orthographicFront"/>
                <a:lightRig rig="threePt" dir="t"/>
              </a:scene3d>
              <a:sp3d>
                <a:bevelT w="152400" h="50800" prst="softRound"/>
              </a:sp3d>
            </xdr:spPr>
          </xdr:pic>
        </xdr:grpSp>
        <xdr:grpSp>
          <xdr:nvGrpSpPr>
            <xdr:cNvPr id="83" name="Group 82">
              <a:extLst>
                <a:ext uri="{FF2B5EF4-FFF2-40B4-BE49-F238E27FC236}">
                  <a16:creationId xmlns:a16="http://schemas.microsoft.com/office/drawing/2014/main" id="{00000000-0008-0000-0100-000053000000}"/>
                </a:ext>
              </a:extLst>
            </xdr:cNvPr>
            <xdr:cNvGrpSpPr/>
          </xdr:nvGrpSpPr>
          <xdr:grpSpPr>
            <a:xfrm>
              <a:off x="5197166" y="6431923"/>
              <a:ext cx="1726881" cy="544756"/>
              <a:chOff x="5199778" y="6378014"/>
              <a:chExt cx="1728000" cy="540000"/>
            </a:xfrm>
          </xdr:grpSpPr>
          <xdr:sp macro="[0]!ShowSheets"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199778" y="637801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t>
                </a:r>
                <a:r>
                  <a:rPr lang="en-IN" sz="1000" b="1" baseline="0">
                    <a:solidFill>
                      <a:schemeClr val="tx2">
                        <a:lumMod val="75000"/>
                        <a:lumOff val="25000"/>
                      </a:schemeClr>
                    </a:solidFill>
                    <a:latin typeface="Lucida Bright" panose="02040602050505020304" pitchFamily="18" charset="0"/>
                    <a:ea typeface="+mn-ea"/>
                    <a:cs typeface="+mn-cs"/>
                  </a:rPr>
                  <a:t>   </a:t>
                </a:r>
                <a:r>
                  <a:rPr lang="en-IN" sz="1000" b="1">
                    <a:solidFill>
                      <a:schemeClr val="tx2">
                        <a:lumMod val="75000"/>
                        <a:lumOff val="25000"/>
                      </a:schemeClr>
                    </a:solidFill>
                    <a:latin typeface="Lucida Bright" panose="02040602050505020304" pitchFamily="18" charset="0"/>
                    <a:ea typeface="+mn-ea"/>
                    <a:cs typeface="+mn-cs"/>
                  </a:rPr>
                  <a:t>Show sheets</a:t>
                </a:r>
              </a:p>
            </xdr:txBody>
          </xdr:sp>
          <xdr:pic macro="[0]!ShowSheets">
            <xdr:nvPicPr>
              <xdr:cNvPr id="38" name="Graphic 37" descr="Eyes with solid fill">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70635" y="6479797"/>
                <a:ext cx="332333" cy="334885"/>
              </a:xfrm>
              <a:prstGeom prst="rect">
                <a:avLst/>
              </a:prstGeom>
            </xdr:spPr>
          </xdr:pic>
        </xdr:grpSp>
        <xdr:grpSp>
          <xdr:nvGrpSpPr>
            <xdr:cNvPr id="84" name="Group 83">
              <a:extLst>
                <a:ext uri="{FF2B5EF4-FFF2-40B4-BE49-F238E27FC236}">
                  <a16:creationId xmlns:a16="http://schemas.microsoft.com/office/drawing/2014/main" id="{00000000-0008-0000-0100-000054000000}"/>
                </a:ext>
              </a:extLst>
            </xdr:cNvPr>
            <xdr:cNvGrpSpPr/>
          </xdr:nvGrpSpPr>
          <xdr:grpSpPr>
            <a:xfrm>
              <a:off x="6154581" y="7191861"/>
              <a:ext cx="1727254" cy="544756"/>
              <a:chOff x="6157938" y="7131282"/>
              <a:chExt cx="1728000" cy="540000"/>
            </a:xfrm>
          </xdr:grpSpPr>
          <xdr:sp macro="[0]!exitApp.exitApp"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6157938" y="7131282"/>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marL="0" indent="0" algn="l"/>
                <a:r>
                  <a:rPr lang="en-IN" sz="1000" b="1">
                    <a:solidFill>
                      <a:schemeClr val="tx2">
                        <a:lumMod val="75000"/>
                        <a:lumOff val="25000"/>
                      </a:schemeClr>
                    </a:solidFill>
                    <a:latin typeface="Lucida Bright" panose="02040602050505020304" pitchFamily="18" charset="0"/>
                    <a:ea typeface="+mn-ea"/>
                    <a:cs typeface="+mn-cs"/>
                  </a:rPr>
                  <a:t>           Exit Application</a:t>
                </a:r>
              </a:p>
            </xdr:txBody>
          </xdr:sp>
          <xdr:pic>
            <xdr:nvPicPr>
              <xdr:cNvPr id="41" name="Graphic 40" descr="Back with solid fill">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61324" y="7243928"/>
                <a:ext cx="287087" cy="290159"/>
              </a:xfrm>
              <a:prstGeom prst="rect">
                <a:avLst/>
              </a:prstGeom>
              <a:scene3d>
                <a:camera prst="orthographicFront"/>
                <a:lightRig rig="threePt" dir="t"/>
              </a:scene3d>
              <a:sp3d>
                <a:bevelT w="152400" h="50800" prst="softRound"/>
              </a:sp3d>
            </xdr:spPr>
          </xdr:pic>
        </xdr:grpSp>
        <xdr:grpSp>
          <xdr:nvGrpSpPr>
            <xdr:cNvPr id="90" name="Group 89">
              <a:extLst>
                <a:ext uri="{FF2B5EF4-FFF2-40B4-BE49-F238E27FC236}">
                  <a16:creationId xmlns:a16="http://schemas.microsoft.com/office/drawing/2014/main" id="{00000000-0008-0000-0100-00005A000000}"/>
                </a:ext>
              </a:extLst>
            </xdr:cNvPr>
            <xdr:cNvGrpSpPr/>
          </xdr:nvGrpSpPr>
          <xdr:grpSpPr>
            <a:xfrm>
              <a:off x="7029914" y="4198668"/>
              <a:ext cx="1726882" cy="544757"/>
              <a:chOff x="7033645" y="4163786"/>
              <a:chExt cx="1728000" cy="540000"/>
            </a:xfrm>
          </xdr:grpSpPr>
          <xdr:sp macro="[0]!OpenAddStudent"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7033645" y="4163786"/>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Add Student</a:t>
                </a:r>
              </a:p>
            </xdr:txBody>
          </xdr:sp>
          <xdr:pic macro="[0]!OpenAddStudent">
            <xdr:nvPicPr>
              <xdr:cNvPr id="43" name="Graphic 42" descr="Close with solid fill">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2580034" flipV="1">
                <a:off x="7298066" y="4311307"/>
                <a:ext cx="235581" cy="235340"/>
              </a:xfrm>
              <a:prstGeom prst="rect">
                <a:avLst/>
              </a:prstGeom>
              <a:scene3d>
                <a:camera prst="orthographicFront"/>
                <a:lightRig rig="threePt" dir="t"/>
              </a:scene3d>
              <a:sp3d>
                <a:bevelT w="152400" h="50800" prst="softRound"/>
              </a:sp3d>
            </xdr:spPr>
          </xdr:pic>
        </xdr:grpSp>
        <xdr:grpSp>
          <xdr:nvGrpSpPr>
            <xdr:cNvPr id="86" name="Group 85">
              <a:extLst>
                <a:ext uri="{FF2B5EF4-FFF2-40B4-BE49-F238E27FC236}">
                  <a16:creationId xmlns:a16="http://schemas.microsoft.com/office/drawing/2014/main" id="{00000000-0008-0000-0100-000056000000}"/>
                </a:ext>
              </a:extLst>
            </xdr:cNvPr>
            <xdr:cNvGrpSpPr/>
          </xdr:nvGrpSpPr>
          <xdr:grpSpPr>
            <a:xfrm>
              <a:off x="7029532" y="5684816"/>
              <a:ext cx="1726882" cy="544756"/>
              <a:chOff x="7033263" y="5637249"/>
              <a:chExt cx="1728000" cy="540000"/>
            </a:xfrm>
          </xdr:grpSpPr>
          <xdr:sp macro="[0]!OpenExportAttendance" textlink="">
            <xdr:nvSpPr>
              <xdr:cNvPr id="4" name="Rectangle: Rounded Corners 3">
                <a:extLst>
                  <a:ext uri="{FF2B5EF4-FFF2-40B4-BE49-F238E27FC236}">
                    <a16:creationId xmlns:a16="http://schemas.microsoft.com/office/drawing/2014/main" id="{00000000-0008-0000-0100-000004000000}"/>
                  </a:ext>
                </a:extLst>
              </xdr:cNvPr>
              <xdr:cNvSpPr/>
            </xdr:nvSpPr>
            <xdr:spPr>
              <a:xfrm>
                <a:off x="7033263" y="563724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Export Data</a:t>
                </a:r>
              </a:p>
            </xdr:txBody>
          </xdr:sp>
          <xdr:pic macro="[0]!OpenExportAttendance">
            <xdr:nvPicPr>
              <xdr:cNvPr id="46" name="Graphic 45" descr="Cloud Computing with solid fill">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303351" y="5756310"/>
                <a:ext cx="292585" cy="295796"/>
              </a:xfrm>
              <a:prstGeom prst="rect">
                <a:avLst/>
              </a:prstGeom>
            </xdr:spPr>
          </xdr:pic>
        </xdr:grpSp>
        <xdr:grpSp>
          <xdr:nvGrpSpPr>
            <xdr:cNvPr id="87" name="Group 86">
              <a:extLst>
                <a:ext uri="{FF2B5EF4-FFF2-40B4-BE49-F238E27FC236}">
                  <a16:creationId xmlns:a16="http://schemas.microsoft.com/office/drawing/2014/main" id="{00000000-0008-0000-0100-000057000000}"/>
                </a:ext>
              </a:extLst>
            </xdr:cNvPr>
            <xdr:cNvGrpSpPr/>
          </xdr:nvGrpSpPr>
          <xdr:grpSpPr>
            <a:xfrm>
              <a:off x="7021095" y="4945815"/>
              <a:ext cx="1727254" cy="544756"/>
              <a:chOff x="7024826" y="4904590"/>
              <a:chExt cx="1728000" cy="540000"/>
            </a:xfrm>
          </xdr:grpSpPr>
          <xdr:sp macro="[0]!OpenEditStudent" textlink="">
            <xdr:nvSpPr>
              <xdr:cNvPr id="7" name="Rectangle: Rounded Corners 6">
                <a:extLst>
                  <a:ext uri="{FF2B5EF4-FFF2-40B4-BE49-F238E27FC236}">
                    <a16:creationId xmlns:a16="http://schemas.microsoft.com/office/drawing/2014/main" id="{00000000-0008-0000-0100-000007000000}"/>
                  </a:ext>
                </a:extLst>
              </xdr:cNvPr>
              <xdr:cNvSpPr/>
            </xdr:nvSpPr>
            <xdr:spPr>
              <a:xfrm>
                <a:off x="7024826" y="4904590"/>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Edit</a:t>
                </a:r>
                <a:r>
                  <a:rPr lang="en-IN" sz="1000" b="1" baseline="0">
                    <a:solidFill>
                      <a:schemeClr val="tx2">
                        <a:lumMod val="75000"/>
                        <a:lumOff val="25000"/>
                      </a:schemeClr>
                    </a:solidFill>
                    <a:latin typeface="Lucida Bright" panose="02040602050505020304" pitchFamily="18" charset="0"/>
                    <a:ea typeface="+mn-ea"/>
                    <a:cs typeface="+mn-cs"/>
                  </a:rPr>
                  <a:t>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EditStudent">
            <xdr:nvPicPr>
              <xdr:cNvPr id="50" name="Graphic 49" descr="Pencil with solid fill">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302005" y="5055989"/>
                <a:ext cx="229764" cy="232224"/>
              </a:xfrm>
              <a:prstGeom prst="rect">
                <a:avLst/>
              </a:prstGeom>
              <a:scene3d>
                <a:camera prst="orthographicFront"/>
                <a:lightRig rig="threePt" dir="t"/>
              </a:scene3d>
              <a:sp3d>
                <a:bevelT w="152400" h="50800" prst="softRound"/>
              </a:sp3d>
            </xdr:spPr>
          </xdr:pic>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5195182" y="4949280"/>
              <a:ext cx="1726881" cy="544756"/>
              <a:chOff x="5197794" y="4908055"/>
              <a:chExt cx="1728000" cy="540000"/>
            </a:xfrm>
          </xdr:grpSpPr>
          <xdr:sp macro="[0]!OpenSearchStuden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197794" y="4908055"/>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Search Student</a:t>
                </a:r>
              </a:p>
            </xdr:txBody>
          </xdr:sp>
          <xdr:pic macro="[0]!OpenSearchStudent">
            <xdr:nvPicPr>
              <xdr:cNvPr id="52" name="Graphic 51" descr="Target Audience with solid fill">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406395" y="5044849"/>
                <a:ext cx="277694" cy="281130"/>
              </a:xfrm>
              <a:prstGeom prst="rect">
                <a:avLst/>
              </a:prstGeom>
            </xdr:spPr>
          </xdr:pic>
        </xdr:grpSp>
        <xdr:grpSp>
          <xdr:nvGrpSpPr>
            <xdr:cNvPr id="85" name="Group 84">
              <a:extLst>
                <a:ext uri="{FF2B5EF4-FFF2-40B4-BE49-F238E27FC236}">
                  <a16:creationId xmlns:a16="http://schemas.microsoft.com/office/drawing/2014/main" id="{00000000-0008-0000-0100-000055000000}"/>
                </a:ext>
              </a:extLst>
            </xdr:cNvPr>
            <xdr:cNvGrpSpPr/>
          </xdr:nvGrpSpPr>
          <xdr:grpSpPr>
            <a:xfrm>
              <a:off x="5189990" y="5685951"/>
              <a:ext cx="1726881" cy="544756"/>
              <a:chOff x="5192602" y="5638384"/>
              <a:chExt cx="1728000" cy="540000"/>
            </a:xfrm>
          </xdr:grpSpPr>
          <xdr:sp macro="[0]!OpenDeleteStudent"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5192602" y="563838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baseline="0">
                    <a:solidFill>
                      <a:schemeClr val="tx2">
                        <a:lumMod val="75000"/>
                        <a:lumOff val="25000"/>
                      </a:schemeClr>
                    </a:solidFill>
                    <a:latin typeface="Lucida Bright" panose="02040602050505020304" pitchFamily="18" charset="0"/>
                    <a:ea typeface="+mn-ea"/>
                    <a:cs typeface="+mn-cs"/>
                  </a:rPr>
                  <a:t>     Delete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DeleteStudent">
            <xdr:nvPicPr>
              <xdr:cNvPr id="82" name="Graphic 81" descr="Close with solid fill">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16"/>
                  </a:ext>
                </a:extLst>
              </a:blip>
              <a:stretch>
                <a:fillRect/>
              </a:stretch>
            </xdr:blipFill>
            <xdr:spPr>
              <a:xfrm rot="5400000" flipV="1">
                <a:off x="5406198" y="5783172"/>
                <a:ext cx="224699" cy="224469"/>
              </a:xfrm>
              <a:prstGeom prst="rect">
                <a:avLst/>
              </a:prstGeom>
              <a:scene3d>
                <a:camera prst="orthographicFront"/>
                <a:lightRig rig="threePt" dir="t"/>
              </a:scene3d>
              <a:sp3d>
                <a:bevelT w="152400" h="50800" prst="softRound"/>
              </a:sp3d>
            </xdr:spPr>
          </xdr:pic>
        </xdr:grpSp>
      </xdr:grpSp>
      <xdr:grpSp>
        <xdr:nvGrpSpPr>
          <xdr:cNvPr id="39" name="Group 38">
            <a:hlinkClick xmlns:r="http://schemas.openxmlformats.org/officeDocument/2006/relationships" r:id="rId17"/>
            <a:extLst>
              <a:ext uri="{FF2B5EF4-FFF2-40B4-BE49-F238E27FC236}">
                <a16:creationId xmlns:a16="http://schemas.microsoft.com/office/drawing/2014/main" id="{25145941-EBAE-F71A-8AB5-6538DB6E156B}"/>
              </a:ext>
            </a:extLst>
          </xdr:cNvPr>
          <xdr:cNvGrpSpPr/>
        </xdr:nvGrpSpPr>
        <xdr:grpSpPr>
          <a:xfrm>
            <a:off x="7027603" y="6357441"/>
            <a:ext cx="1721183" cy="537934"/>
            <a:chOff x="6877471" y="7001061"/>
            <a:chExt cx="1707576" cy="529770"/>
          </a:xfrm>
        </xdr:grpSpPr>
        <xdr:sp macro="[0]!ShowSheets" textlink="">
          <xdr:nvSpPr>
            <xdr:cNvPr id="31" name="Rectangle: Rounded Corners 30">
              <a:extLst>
                <a:ext uri="{FF2B5EF4-FFF2-40B4-BE49-F238E27FC236}">
                  <a16:creationId xmlns:a16="http://schemas.microsoft.com/office/drawing/2014/main" id="{D0370651-DC49-4C6A-BF16-17152B08D271}"/>
                </a:ext>
              </a:extLst>
            </xdr:cNvPr>
            <xdr:cNvSpPr/>
          </xdr:nvSpPr>
          <xdr:spPr>
            <a:xfrm>
              <a:off x="6877471" y="7001061"/>
              <a:ext cx="1707576" cy="52977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Dashboard</a:t>
              </a:r>
            </a:p>
          </xdr:txBody>
        </xdr:sp>
        <xdr:pic>
          <xdr:nvPicPr>
            <xdr:cNvPr id="35" name="Graphic 1" descr="Bar chart with solid fill">
              <a:extLst>
                <a:ext uri="{FF2B5EF4-FFF2-40B4-BE49-F238E27FC236}">
                  <a16:creationId xmlns:a16="http://schemas.microsoft.com/office/drawing/2014/main" id="{BD568A84-B385-4CD7-86E0-8ED1501A75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067973" y="7096312"/>
              <a:ext cx="361527" cy="340978"/>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664027</xdr:colOff>
      <xdr:row>44</xdr:row>
      <xdr:rowOff>136370</xdr:rowOff>
    </xdr:to>
    <xdr:pic>
      <xdr:nvPicPr>
        <xdr:cNvPr id="60" name="Picture 59">
          <a:extLst>
            <a:ext uri="{FF2B5EF4-FFF2-40B4-BE49-F238E27FC236}">
              <a16:creationId xmlns:a16="http://schemas.microsoft.com/office/drawing/2014/main" id="{77FB7A16-9D60-3E59-00E3-7A776AE91EC6}"/>
            </a:ext>
          </a:extLst>
        </xdr:cNvPr>
        <xdr:cNvPicPr>
          <a:picLocks noChangeAspect="1"/>
        </xdr:cNvPicPr>
      </xdr:nvPicPr>
      <xdr:blipFill>
        <a:blip xmlns:r="http://schemas.openxmlformats.org/officeDocument/2006/relationships" r:embed="rId1">
          <a:alphaModFix amt="85000"/>
          <a:extLst>
            <a:ext uri="{BEBA8EAE-BF5A-486C-A8C5-ECC9F3942E4B}">
              <a14:imgProps xmlns:a14="http://schemas.microsoft.com/office/drawing/2010/main">
                <a14:imgLayer r:embed="rId2">
                  <a14:imgEffect>
                    <a14:colorTemperature colorTemp="5300"/>
                  </a14:imgEffect>
                </a14:imgLayer>
              </a14:imgProps>
            </a:ext>
            <a:ext uri="{28A0092B-C50C-407E-A947-70E740481C1C}">
              <a14:useLocalDpi xmlns:a14="http://schemas.microsoft.com/office/drawing/2010/main" val="0"/>
            </a:ext>
          </a:extLst>
        </a:blip>
        <a:srcRect/>
        <a:stretch/>
      </xdr:blipFill>
      <xdr:spPr>
        <a:xfrm>
          <a:off x="0" y="0"/>
          <a:ext cx="16861970" cy="8278884"/>
        </a:xfrm>
        <a:prstGeom prst="rect">
          <a:avLst/>
        </a:prstGeom>
      </xdr:spPr>
    </xdr:pic>
    <xdr:clientData/>
  </xdr:twoCellAnchor>
  <xdr:twoCellAnchor>
    <xdr:from>
      <xdr:col>0</xdr:col>
      <xdr:colOff>0</xdr:colOff>
      <xdr:row>0</xdr:row>
      <xdr:rowOff>0</xdr:rowOff>
    </xdr:from>
    <xdr:to>
      <xdr:col>25</xdr:col>
      <xdr:colOff>10886</xdr:colOff>
      <xdr:row>3</xdr:row>
      <xdr:rowOff>119743</xdr:rowOff>
    </xdr:to>
    <xdr:sp macro="" textlink="">
      <xdr:nvSpPr>
        <xdr:cNvPr id="49" name="Rectangle: Rounded Corners 48">
          <a:extLst>
            <a:ext uri="{FF2B5EF4-FFF2-40B4-BE49-F238E27FC236}">
              <a16:creationId xmlns:a16="http://schemas.microsoft.com/office/drawing/2014/main" id="{384DDB2B-C204-BFD8-5F63-1766F963629D}"/>
            </a:ext>
          </a:extLst>
        </xdr:cNvPr>
        <xdr:cNvSpPr/>
      </xdr:nvSpPr>
      <xdr:spPr>
        <a:xfrm>
          <a:off x="0" y="0"/>
          <a:ext cx="16883743" cy="674914"/>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a:ln>
          <a:noFill/>
        </a:ln>
        <a:effectLst>
          <a:outerShdw blurRad="50800" dist="38100" dir="5400000" algn="t" rotWithShape="0">
            <a:prstClr val="black">
              <a:alpha val="40000"/>
            </a:prstClr>
          </a:outerShdw>
        </a:effectLst>
        <a:scene3d>
          <a:camera prst="orthographicFront"/>
          <a:lightRig rig="threePt" dir="t"/>
        </a:scene3d>
        <a:sp3d extrusionH="76200">
          <a:bevelT w="114300" h="38100" prst="softRound"/>
          <a:extrusionClr>
            <a:schemeClr val="bg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43</xdr:row>
      <xdr:rowOff>9600</xdr:rowOff>
    </xdr:from>
    <xdr:to>
      <xdr:col>25</xdr:col>
      <xdr:colOff>8964</xdr:colOff>
      <xdr:row>45</xdr:row>
      <xdr:rowOff>80909</xdr:rowOff>
    </xdr:to>
    <xdr:grpSp>
      <xdr:nvGrpSpPr>
        <xdr:cNvPr id="31" name="Group 30">
          <a:extLst>
            <a:ext uri="{FF2B5EF4-FFF2-40B4-BE49-F238E27FC236}">
              <a16:creationId xmlns:a16="http://schemas.microsoft.com/office/drawing/2014/main" id="{25566A25-2313-C718-9FF7-9128830FE1F1}"/>
            </a:ext>
          </a:extLst>
        </xdr:cNvPr>
        <xdr:cNvGrpSpPr/>
      </xdr:nvGrpSpPr>
      <xdr:grpSpPr>
        <a:xfrm>
          <a:off x="0" y="7719247"/>
          <a:ext cx="16817788" cy="429897"/>
          <a:chOff x="0" y="8450069"/>
          <a:chExt cx="17032536" cy="434413"/>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0" y="8450069"/>
            <a:ext cx="17032536" cy="434413"/>
          </a:xfrm>
          <a:prstGeom prst="rect">
            <a:avLst/>
          </a:prstGeom>
          <a:gradFill flip="none" rotWithShape="1">
            <a:gsLst>
              <a:gs pos="0">
                <a:srgbClr val="003399">
                  <a:shade val="30000"/>
                  <a:satMod val="115000"/>
                </a:srgbClr>
              </a:gs>
              <a:gs pos="50000">
                <a:srgbClr val="003399">
                  <a:shade val="67500"/>
                  <a:satMod val="115000"/>
                </a:srgbClr>
              </a:gs>
              <a:gs pos="100000">
                <a:srgbClr val="003399">
                  <a:shade val="100000"/>
                  <a:satMod val="115000"/>
                </a:srgbClr>
              </a:gs>
            </a:gsLst>
            <a:lin ang="13500000" scaled="1"/>
            <a:tileRect/>
          </a:gradFill>
          <a:ln>
            <a:noFill/>
          </a:ln>
          <a:scene3d>
            <a:camera prst="orthographicFront"/>
            <a:lightRig rig="threePt" dir="t"/>
          </a:scene3d>
          <a:sp3d>
            <a:bevelT w="38100" h="38100"/>
            <a:bevelB w="38100" h="381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0" y="8563596"/>
            <a:ext cx="17024117" cy="240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r>
              <a:rPr lang="en-IN" sz="1200">
                <a:solidFill>
                  <a:schemeClr val="bg1"/>
                </a:solidFill>
              </a:rPr>
              <a:t>© Ankit Sangale           |          Student In-Out</a:t>
            </a:r>
            <a:r>
              <a:rPr lang="en-IN" sz="1200" baseline="0">
                <a:solidFill>
                  <a:schemeClr val="bg1"/>
                </a:solidFill>
              </a:rPr>
              <a:t> Management System          |         Version 1.1.0</a:t>
            </a:r>
            <a:endParaRPr lang="en-IN" sz="1200">
              <a:solidFill>
                <a:schemeClr val="bg1"/>
              </a:solidFill>
            </a:endParaRPr>
          </a:p>
        </xdr:txBody>
      </xdr:sp>
    </xdr:grpSp>
    <xdr:clientData/>
  </xdr:twoCellAnchor>
  <xdr:twoCellAnchor>
    <xdr:from>
      <xdr:col>5</xdr:col>
      <xdr:colOff>536619</xdr:colOff>
      <xdr:row>0</xdr:row>
      <xdr:rowOff>64674</xdr:rowOff>
    </xdr:from>
    <xdr:to>
      <xdr:col>19</xdr:col>
      <xdr:colOff>119761</xdr:colOff>
      <xdr:row>2</xdr:row>
      <xdr:rowOff>180320</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3911190" y="64674"/>
          <a:ext cx="9031942" cy="48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IN" sz="2800">
              <a:solidFill>
                <a:srgbClr val="002060"/>
              </a:solidFill>
              <a:effectLst/>
              <a:latin typeface="Algerian" panose="04020705040A02060702" pitchFamily="82" charset="0"/>
              <a:ea typeface="+mn-ea"/>
              <a:cs typeface="+mn-cs"/>
            </a:rPr>
            <a:t>STUDENT</a:t>
          </a:r>
          <a:r>
            <a:rPr lang="en-IN" sz="2800" baseline="0">
              <a:solidFill>
                <a:srgbClr val="002060"/>
              </a:solidFill>
              <a:effectLst/>
              <a:latin typeface="Algerian" panose="04020705040A02060702" pitchFamily="82" charset="0"/>
              <a:ea typeface="+mn-ea"/>
              <a:cs typeface="+mn-cs"/>
            </a:rPr>
            <a:t> IN OUT MANAGEMENT SYSTEM </a:t>
          </a:r>
          <a:r>
            <a:rPr lang="en-IN" sz="2800">
              <a:solidFill>
                <a:srgbClr val="002060"/>
              </a:solidFill>
              <a:effectLst/>
              <a:latin typeface="Algerian" panose="04020705040A02060702" pitchFamily="82" charset="0"/>
              <a:ea typeface="+mn-ea"/>
              <a:cs typeface="+mn-cs"/>
            </a:rPr>
            <a:t>DASHBOARD</a:t>
          </a:r>
          <a:endParaRPr lang="en-IN" sz="6600">
            <a:solidFill>
              <a:srgbClr val="002060"/>
            </a:solidFill>
            <a:effectLst/>
            <a:latin typeface="Algerian" panose="04020705040A02060702" pitchFamily="82" charset="0"/>
          </a:endParaRPr>
        </a:p>
      </xdr:txBody>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4" name="AutoShape 2">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5" name="AutoShape 3">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55</xdr:row>
      <xdr:rowOff>0</xdr:rowOff>
    </xdr:from>
    <xdr:to>
      <xdr:col>6</xdr:col>
      <xdr:colOff>304800</xdr:colOff>
      <xdr:row>64</xdr:row>
      <xdr:rowOff>121919</xdr:rowOff>
    </xdr:to>
    <xdr:sp macro="" textlink="">
      <xdr:nvSpPr>
        <xdr:cNvPr id="3077" name="AutoShape 5">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4389120" y="1005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53</xdr:row>
      <xdr:rowOff>0</xdr:rowOff>
    </xdr:from>
    <xdr:to>
      <xdr:col>14</xdr:col>
      <xdr:colOff>304800</xdr:colOff>
      <xdr:row>54</xdr:row>
      <xdr:rowOff>121920</xdr:rowOff>
    </xdr:to>
    <xdr:sp macro="" textlink="">
      <xdr:nvSpPr>
        <xdr:cNvPr id="3078" name="AutoShape 6" descr="In Sign Left Icon">
          <a:hlinkClick xmlns:r="http://schemas.openxmlformats.org/officeDocument/2006/relationships" r:id="rId3" tgtFrame="self"/>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1017270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431790</xdr:colOff>
      <xdr:row>3</xdr:row>
      <xdr:rowOff>172678</xdr:rowOff>
    </xdr:from>
    <xdr:to>
      <xdr:col>20</xdr:col>
      <xdr:colOff>206830</xdr:colOff>
      <xdr:row>8</xdr:row>
      <xdr:rowOff>21771</xdr:rowOff>
    </xdr:to>
    <xdr:grpSp>
      <xdr:nvGrpSpPr>
        <xdr:cNvPr id="51" name="Group 50">
          <a:extLst>
            <a:ext uri="{FF2B5EF4-FFF2-40B4-BE49-F238E27FC236}">
              <a16:creationId xmlns:a16="http://schemas.microsoft.com/office/drawing/2014/main" id="{3BBBCD75-C8E0-C7E3-7756-47E620A110C0}"/>
            </a:ext>
          </a:extLst>
        </xdr:cNvPr>
        <xdr:cNvGrpSpPr/>
      </xdr:nvGrpSpPr>
      <xdr:grpSpPr>
        <a:xfrm>
          <a:off x="3121202" y="710560"/>
          <a:ext cx="10532687" cy="745564"/>
          <a:chOff x="2783104" y="1669787"/>
          <a:chExt cx="7900338" cy="656420"/>
        </a:xfrm>
      </xdr:grpSpPr>
      <xdr:grpSp>
        <xdr:nvGrpSpPr>
          <xdr:cNvPr id="5" name="Group 4">
            <a:extLst>
              <a:ext uri="{FF2B5EF4-FFF2-40B4-BE49-F238E27FC236}">
                <a16:creationId xmlns:a16="http://schemas.microsoft.com/office/drawing/2014/main" id="{00000000-0008-0000-0500-000005000000}"/>
              </a:ext>
            </a:extLst>
          </xdr:cNvPr>
          <xdr:cNvGrpSpPr/>
        </xdr:nvGrpSpPr>
        <xdr:grpSpPr>
          <a:xfrm>
            <a:off x="2783104" y="1670121"/>
            <a:ext cx="1224001" cy="648000"/>
            <a:chOff x="1696372" y="723156"/>
            <a:chExt cx="1161767" cy="648000"/>
          </a:xfrm>
        </xdr:grpSpPr>
        <xdr:sp macro="" textlink="">
          <xdr:nvSpPr>
            <xdr:cNvPr id="36" name="Rectangle: Rounded Corners 35">
              <a:extLst>
                <a:ext uri="{FF2B5EF4-FFF2-40B4-BE49-F238E27FC236}">
                  <a16:creationId xmlns:a16="http://schemas.microsoft.com/office/drawing/2014/main" id="{00000000-0008-0000-0500-000024000000}"/>
                </a:ext>
              </a:extLst>
            </xdr:cNvPr>
            <xdr:cNvSpPr/>
          </xdr:nvSpPr>
          <xdr:spPr>
            <a:xfrm>
              <a:off x="1696372" y="723156"/>
              <a:ext cx="1161766" cy="648000"/>
            </a:xfrm>
            <a:prstGeom prst="roundRect">
              <a:avLst/>
            </a:prstGeom>
            <a:solidFill>
              <a:schemeClr val="bg1"/>
            </a:soli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37" name="TextBox 36">
              <a:extLst>
                <a:ext uri="{FF2B5EF4-FFF2-40B4-BE49-F238E27FC236}">
                  <a16:creationId xmlns:a16="http://schemas.microsoft.com/office/drawing/2014/main" id="{00000000-0008-0000-0500-000025000000}"/>
                </a:ext>
              </a:extLst>
            </xdr:cNvPr>
            <xdr:cNvSpPr txBox="1"/>
          </xdr:nvSpPr>
          <xdr:spPr>
            <a:xfrm>
              <a:off x="2116452" y="1039404"/>
              <a:ext cx="741687" cy="230866"/>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325834D6-071F-4D92-89D7-0F4B47FD0E66}"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113</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1724304" y="733779"/>
              <a:ext cx="939520" cy="412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Students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800"/>
            </a:p>
          </xdr:txBody>
        </xdr:sp>
        <xdr:pic>
          <xdr:nvPicPr>
            <xdr:cNvPr id="52" name="Graphic 51" descr="Users with solid fill">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89760" y="1065441"/>
              <a:ext cx="235164" cy="204828"/>
            </a:xfrm>
            <a:prstGeom prst="rect">
              <a:avLst/>
            </a:prstGeom>
          </xdr:spPr>
        </xdr:pic>
      </xdr:grpSp>
      <xdr:grpSp>
        <xdr:nvGrpSpPr>
          <xdr:cNvPr id="3" name="Group 2">
            <a:extLst>
              <a:ext uri="{FF2B5EF4-FFF2-40B4-BE49-F238E27FC236}">
                <a16:creationId xmlns:a16="http://schemas.microsoft.com/office/drawing/2014/main" id="{00000000-0008-0000-0500-000003000000}"/>
              </a:ext>
            </a:extLst>
          </xdr:cNvPr>
          <xdr:cNvGrpSpPr/>
        </xdr:nvGrpSpPr>
        <xdr:grpSpPr>
          <a:xfrm>
            <a:off x="7788192" y="1669987"/>
            <a:ext cx="1226717" cy="656206"/>
            <a:chOff x="5074684" y="470068"/>
            <a:chExt cx="972000" cy="619751"/>
          </a:xfrm>
        </xdr:grpSpPr>
        <xdr:sp macro="" textlink="">
          <xdr:nvSpPr>
            <xdr:cNvPr id="62" name="Rectangle: Rounded Corners 61">
              <a:extLst>
                <a:ext uri="{FF2B5EF4-FFF2-40B4-BE49-F238E27FC236}">
                  <a16:creationId xmlns:a16="http://schemas.microsoft.com/office/drawing/2014/main" id="{00000000-0008-0000-0500-00003E000000}"/>
                </a:ext>
              </a:extLst>
            </xdr:cNvPr>
            <xdr:cNvSpPr/>
          </xdr:nvSpPr>
          <xdr:spPr>
            <a:xfrm>
              <a:off x="5074684" y="477819"/>
              <a:ext cx="972000" cy="612000"/>
            </a:xfrm>
            <a:prstGeom prst="roundRect">
              <a:avLst/>
            </a:prstGeom>
            <a:solidFill>
              <a:schemeClr val="bg1"/>
            </a:solidFill>
            <a:ln>
              <a:gradFill flip="none" rotWithShape="1">
                <a:gsLst>
                  <a:gs pos="17000">
                    <a:schemeClr val="accent2">
                      <a:lumMod val="40000"/>
                      <a:lumOff val="60000"/>
                    </a:schemeClr>
                  </a:gs>
                  <a:gs pos="41000">
                    <a:schemeClr val="accent2">
                      <a:lumMod val="60000"/>
                      <a:lumOff val="40000"/>
                    </a:schemeClr>
                  </a:gs>
                  <a:gs pos="67000">
                    <a:schemeClr val="accent2">
                      <a:lumMod val="75000"/>
                    </a:schemeClr>
                  </a:gs>
                  <a:gs pos="90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63" name="TextBox 62">
              <a:extLst>
                <a:ext uri="{FF2B5EF4-FFF2-40B4-BE49-F238E27FC236}">
                  <a16:creationId xmlns:a16="http://schemas.microsoft.com/office/drawing/2014/main" id="{00000000-0008-0000-0500-00003F000000}"/>
                </a:ext>
              </a:extLst>
            </xdr:cNvPr>
            <xdr:cNvSpPr txBox="1"/>
          </xdr:nvSpPr>
          <xdr:spPr>
            <a:xfrm>
              <a:off x="5513749" y="756317"/>
              <a:ext cx="368891" cy="24190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EC98B96-B389-40DA-B2E0-4EFBE9B71439}"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5189509" y="470068"/>
              <a:ext cx="754091" cy="398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US"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out</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800"/>
            </a:p>
          </xdr:txBody>
        </xdr:sp>
        <xdr:grpSp>
          <xdr:nvGrpSpPr>
            <xdr:cNvPr id="90" name="Group 89">
              <a:extLst>
                <a:ext uri="{FF2B5EF4-FFF2-40B4-BE49-F238E27FC236}">
                  <a16:creationId xmlns:a16="http://schemas.microsoft.com/office/drawing/2014/main" id="{00000000-0008-0000-0500-00005A000000}"/>
                </a:ext>
              </a:extLst>
            </xdr:cNvPr>
            <xdr:cNvGrpSpPr/>
          </xdr:nvGrpSpPr>
          <xdr:grpSpPr>
            <a:xfrm>
              <a:off x="5282764" y="793793"/>
              <a:ext cx="173158" cy="151094"/>
              <a:chOff x="4033041" y="9071611"/>
              <a:chExt cx="886179" cy="794347"/>
            </a:xfrm>
          </xdr:grpSpPr>
          <xdr:sp macro="" textlink="">
            <xdr:nvSpPr>
              <xdr:cNvPr id="82" name="Freeform: Shape 81">
                <a:extLst>
                  <a:ext uri="{FF2B5EF4-FFF2-40B4-BE49-F238E27FC236}">
                    <a16:creationId xmlns:a16="http://schemas.microsoft.com/office/drawing/2014/main" id="{00000000-0008-0000-0500-000052000000}"/>
                  </a:ext>
                </a:extLst>
              </xdr:cNvPr>
              <xdr:cNvSpPr/>
            </xdr:nvSpPr>
            <xdr:spPr>
              <a:xfrm rot="5400000">
                <a:off x="3959614" y="9179335"/>
                <a:ext cx="760050" cy="613195"/>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89" name="Rectangle 88">
                <a:extLst>
                  <a:ext uri="{FF2B5EF4-FFF2-40B4-BE49-F238E27FC236}">
                    <a16:creationId xmlns:a16="http://schemas.microsoft.com/office/drawing/2014/main" id="{00000000-0008-0000-0500-000059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87" name="Graphic 86" descr="Back with solid fill">
                <a:extLst>
                  <a:ext uri="{FF2B5EF4-FFF2-40B4-BE49-F238E27FC236}">
                    <a16:creationId xmlns:a16="http://schemas.microsoft.com/office/drawing/2014/main" id="{00000000-0008-0000-0500-00005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274088" y="9071611"/>
                <a:ext cx="645132" cy="645132"/>
              </a:xfrm>
              <a:prstGeom prst="rect">
                <a:avLst/>
              </a:prstGeom>
            </xdr:spPr>
          </xdr:pic>
        </xdr:grp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6119694" y="1669787"/>
            <a:ext cx="1221284" cy="647999"/>
            <a:chOff x="3448720" y="457721"/>
            <a:chExt cx="1057276" cy="617571"/>
          </a:xfrm>
        </xdr:grpSpPr>
        <xdr:sp macro="" textlink="">
          <xdr:nvSpPr>
            <xdr:cNvPr id="57" name="Rectangle: Rounded Corners 56">
              <a:extLst>
                <a:ext uri="{FF2B5EF4-FFF2-40B4-BE49-F238E27FC236}">
                  <a16:creationId xmlns:a16="http://schemas.microsoft.com/office/drawing/2014/main" id="{00000000-0008-0000-0500-000039000000}"/>
                </a:ext>
              </a:extLst>
            </xdr:cNvPr>
            <xdr:cNvSpPr/>
          </xdr:nvSpPr>
          <xdr:spPr>
            <a:xfrm>
              <a:off x="3448720" y="463292"/>
              <a:ext cx="972001" cy="612000"/>
            </a:xfrm>
            <a:prstGeom prst="roundRect">
              <a:avLst/>
            </a:prstGeom>
            <a:solidFill>
              <a:schemeClr val="bg1"/>
            </a:solidFill>
            <a:ln>
              <a:gradFill flip="none" rotWithShape="1">
                <a:gsLst>
                  <a:gs pos="11000">
                    <a:schemeClr val="accent2">
                      <a:lumMod val="40000"/>
                      <a:lumOff val="60000"/>
                    </a:schemeClr>
                  </a:gs>
                  <a:gs pos="34000">
                    <a:schemeClr val="accent2">
                      <a:lumMod val="60000"/>
                      <a:lumOff val="40000"/>
                    </a:schemeClr>
                  </a:gs>
                  <a:gs pos="61000">
                    <a:schemeClr val="accent2">
                      <a:lumMod val="75000"/>
                    </a:schemeClr>
                  </a:gs>
                  <a:gs pos="87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58" name="TextBox 57">
              <a:extLst>
                <a:ext uri="{FF2B5EF4-FFF2-40B4-BE49-F238E27FC236}">
                  <a16:creationId xmlns:a16="http://schemas.microsoft.com/office/drawing/2014/main" id="{00000000-0008-0000-0500-00003A000000}"/>
                </a:ext>
              </a:extLst>
            </xdr:cNvPr>
            <xdr:cNvSpPr txBox="1"/>
          </xdr:nvSpPr>
          <xdr:spPr>
            <a:xfrm>
              <a:off x="3898293" y="751483"/>
              <a:ext cx="607703" cy="246999"/>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125D4305-9125-4C84-A4AA-A01C8BE9908A}"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3563816" y="457721"/>
              <a:ext cx="761822" cy="420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IN"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in</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1100"/>
            </a:p>
          </xdr:txBody>
        </xdr:sp>
        <xdr:grpSp>
          <xdr:nvGrpSpPr>
            <xdr:cNvPr id="95" name="Group 94">
              <a:extLst>
                <a:ext uri="{FF2B5EF4-FFF2-40B4-BE49-F238E27FC236}">
                  <a16:creationId xmlns:a16="http://schemas.microsoft.com/office/drawing/2014/main" id="{00000000-0008-0000-0500-00005F000000}"/>
                </a:ext>
              </a:extLst>
            </xdr:cNvPr>
            <xdr:cNvGrpSpPr/>
          </xdr:nvGrpSpPr>
          <xdr:grpSpPr>
            <a:xfrm>
              <a:off x="3647208" y="798080"/>
              <a:ext cx="163456" cy="153155"/>
              <a:chOff x="4389110" y="9562558"/>
              <a:chExt cx="594541" cy="594883"/>
            </a:xfrm>
          </xdr:grpSpPr>
          <xdr:grpSp>
            <xdr:nvGrpSpPr>
              <xdr:cNvPr id="91" name="Group 90">
                <a:extLst>
                  <a:ext uri="{FF2B5EF4-FFF2-40B4-BE49-F238E27FC236}">
                    <a16:creationId xmlns:a16="http://schemas.microsoft.com/office/drawing/2014/main" id="{00000000-0008-0000-0500-00005B000000}"/>
                  </a:ext>
                </a:extLst>
              </xdr:cNvPr>
              <xdr:cNvGrpSpPr/>
            </xdr:nvGrpSpPr>
            <xdr:grpSpPr>
              <a:xfrm>
                <a:off x="4389110" y="9590708"/>
                <a:ext cx="432604" cy="566733"/>
                <a:chOff x="4033037" y="9105890"/>
                <a:chExt cx="561823" cy="800099"/>
              </a:xfrm>
            </xdr:grpSpPr>
            <xdr:sp macro="" textlink="">
              <xdr:nvSpPr>
                <xdr:cNvPr id="92" name="Freeform: Shape 91">
                  <a:extLst>
                    <a:ext uri="{FF2B5EF4-FFF2-40B4-BE49-F238E27FC236}">
                      <a16:creationId xmlns:a16="http://schemas.microsoft.com/office/drawing/2014/main" id="{00000000-0008-0000-0500-00005C000000}"/>
                    </a:ext>
                  </a:extLst>
                </xdr:cNvPr>
                <xdr:cNvSpPr/>
              </xdr:nvSpPr>
              <xdr:spPr>
                <a:xfrm rot="5400000">
                  <a:off x="3910087" y="9228840"/>
                  <a:ext cx="800099" cy="554200"/>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93" name="Rectangle 92">
                  <a:extLst>
                    <a:ext uri="{FF2B5EF4-FFF2-40B4-BE49-F238E27FC236}">
                      <a16:creationId xmlns:a16="http://schemas.microsoft.com/office/drawing/2014/main" id="{00000000-0008-0000-0500-00005D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85" name="Graphic 84" descr="Back with solid fill">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9623622">
                <a:off x="4488013" y="9562558"/>
                <a:ext cx="495638" cy="495638"/>
              </a:xfrm>
              <a:prstGeom prst="rect">
                <a:avLst/>
              </a:prstGeom>
            </xdr:spPr>
          </xdr:pic>
        </xdr:grpSp>
      </xdr:grpSp>
      <xdr:grpSp>
        <xdr:nvGrpSpPr>
          <xdr:cNvPr id="6" name="Group 5">
            <a:extLst>
              <a:ext uri="{FF2B5EF4-FFF2-40B4-BE49-F238E27FC236}">
                <a16:creationId xmlns:a16="http://schemas.microsoft.com/office/drawing/2014/main" id="{00000000-0008-0000-0500-000006000000}"/>
              </a:ext>
            </a:extLst>
          </xdr:cNvPr>
          <xdr:cNvGrpSpPr/>
        </xdr:nvGrpSpPr>
        <xdr:grpSpPr>
          <a:xfrm>
            <a:off x="4452181" y="1678207"/>
            <a:ext cx="1225793" cy="648000"/>
            <a:chOff x="5996352" y="836150"/>
            <a:chExt cx="972000" cy="612000"/>
          </a:xfrm>
        </xdr:grpSpPr>
        <xdr:sp macro="" textlink="">
          <xdr:nvSpPr>
            <xdr:cNvPr id="67" name="Rectangle: Rounded Corners 66">
              <a:extLst>
                <a:ext uri="{FF2B5EF4-FFF2-40B4-BE49-F238E27FC236}">
                  <a16:creationId xmlns:a16="http://schemas.microsoft.com/office/drawing/2014/main" id="{00000000-0008-0000-0500-000043000000}"/>
                </a:ext>
              </a:extLst>
            </xdr:cNvPr>
            <xdr:cNvSpPr/>
          </xdr:nvSpPr>
          <xdr:spPr>
            <a:xfrm>
              <a:off x="5996352" y="836150"/>
              <a:ext cx="972000" cy="612000"/>
            </a:xfrm>
            <a:prstGeom prst="roundRect">
              <a:avLst/>
            </a:prstGeom>
            <a:solidFill>
              <a:schemeClr val="bg1"/>
            </a:solidFill>
            <a:ln>
              <a:gradFill flip="none" rotWithShape="1">
                <a:gsLst>
                  <a:gs pos="15000">
                    <a:schemeClr val="accent2">
                      <a:lumMod val="40000"/>
                      <a:lumOff val="60000"/>
                    </a:schemeClr>
                  </a:gs>
                  <a:gs pos="38000">
                    <a:schemeClr val="accent2">
                      <a:lumMod val="60000"/>
                      <a:lumOff val="40000"/>
                    </a:schemeClr>
                  </a:gs>
                  <a:gs pos="60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9">
          <xdr:nvSpPr>
            <xdr:cNvPr id="68" name="TextBox 67">
              <a:extLst>
                <a:ext uri="{FF2B5EF4-FFF2-40B4-BE49-F238E27FC236}">
                  <a16:creationId xmlns:a16="http://schemas.microsoft.com/office/drawing/2014/main" id="{00000000-0008-0000-0500-000044000000}"/>
                </a:ext>
              </a:extLst>
            </xdr:cNvPr>
            <xdr:cNvSpPr txBox="1"/>
          </xdr:nvSpPr>
          <xdr:spPr>
            <a:xfrm>
              <a:off x="6414994" y="1111934"/>
              <a:ext cx="440539" cy="26201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1519F7C-B38C-4C81-AB86-20BC6825BFEF}"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6095259" y="847798"/>
              <a:ext cx="762741" cy="386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 entry's</a:t>
              </a:r>
            </a:p>
            <a:p>
              <a:endParaRPr lang="en-IN" sz="1050"/>
            </a:p>
          </xdr:txBody>
        </xdr:sp>
        <xdr:pic>
          <xdr:nvPicPr>
            <xdr:cNvPr id="97" name="Graphic 96" descr="Checklist with solid fill">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166620" y="1161268"/>
              <a:ext cx="215136" cy="178969"/>
            </a:xfrm>
            <a:prstGeom prst="rect">
              <a:avLst/>
            </a:prstGeom>
          </xdr:spPr>
        </xdr:pic>
      </xdr:grpSp>
      <xdr:grpSp>
        <xdr:nvGrpSpPr>
          <xdr:cNvPr id="26" name="Group 25">
            <a:extLst>
              <a:ext uri="{FF2B5EF4-FFF2-40B4-BE49-F238E27FC236}">
                <a16:creationId xmlns:a16="http://schemas.microsoft.com/office/drawing/2014/main" id="{0FA755EF-5C0B-5C6F-4E06-3B946ACC2186}"/>
              </a:ext>
            </a:extLst>
          </xdr:cNvPr>
          <xdr:cNvGrpSpPr/>
        </xdr:nvGrpSpPr>
        <xdr:grpSpPr>
          <a:xfrm>
            <a:off x="9462157" y="1679352"/>
            <a:ext cx="1221285" cy="646778"/>
            <a:chOff x="6353029" y="616205"/>
            <a:chExt cx="973794" cy="601243"/>
          </a:xfrm>
        </xdr:grpSpPr>
        <xdr:sp macro="" textlink="">
          <xdr:nvSpPr>
            <xdr:cNvPr id="72" name="Rectangle: Rounded Corners 71">
              <a:extLst>
                <a:ext uri="{FF2B5EF4-FFF2-40B4-BE49-F238E27FC236}">
                  <a16:creationId xmlns:a16="http://schemas.microsoft.com/office/drawing/2014/main" id="{00000000-0008-0000-0500-000048000000}"/>
                </a:ext>
              </a:extLst>
            </xdr:cNvPr>
            <xdr:cNvSpPr/>
          </xdr:nvSpPr>
          <xdr:spPr>
            <a:xfrm>
              <a:off x="6353029" y="616205"/>
              <a:ext cx="973794" cy="601243"/>
            </a:xfrm>
            <a:prstGeom prst="roundRect">
              <a:avLst/>
            </a:prstGeom>
            <a:solidFill>
              <a:schemeClr val="bg1"/>
            </a:solidFill>
            <a:ln>
              <a:gradFill flip="none" rotWithShape="1">
                <a:gsLst>
                  <a:gs pos="14000">
                    <a:schemeClr val="accent2">
                      <a:lumMod val="40000"/>
                      <a:lumOff val="60000"/>
                    </a:schemeClr>
                  </a:gs>
                  <a:gs pos="40000">
                    <a:schemeClr val="accent2">
                      <a:lumMod val="60000"/>
                      <a:lumOff val="40000"/>
                    </a:schemeClr>
                  </a:gs>
                  <a:gs pos="62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60">
          <xdr:nvSpPr>
            <xdr:cNvPr id="73" name="TextBox 72">
              <a:extLst>
                <a:ext uri="{FF2B5EF4-FFF2-40B4-BE49-F238E27FC236}">
                  <a16:creationId xmlns:a16="http://schemas.microsoft.com/office/drawing/2014/main" id="{00000000-0008-0000-0500-000049000000}"/>
                </a:ext>
              </a:extLst>
            </xdr:cNvPr>
            <xdr:cNvSpPr txBox="1"/>
          </xdr:nvSpPr>
          <xdr:spPr>
            <a:xfrm>
              <a:off x="6816220" y="897332"/>
              <a:ext cx="341649" cy="23939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4E2CFEF3-CC91-4815-88D6-EE7C593170F3}"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6442177" y="640069"/>
              <a:ext cx="800852" cy="35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courses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1050"/>
            </a:p>
          </xdr:txBody>
        </xdr:sp>
        <xdr:pic>
          <xdr:nvPicPr>
            <xdr:cNvPr id="99" name="Graphic 98" descr="Graduation cap with solid fill">
              <a:extLst>
                <a:ext uri="{FF2B5EF4-FFF2-40B4-BE49-F238E27FC236}">
                  <a16:creationId xmlns:a16="http://schemas.microsoft.com/office/drawing/2014/main" id="{00000000-0008-0000-0500-000063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518229" y="867878"/>
              <a:ext cx="250336" cy="306754"/>
            </a:xfrm>
            <a:prstGeom prst="rect">
              <a:avLst/>
            </a:prstGeom>
          </xdr:spPr>
        </xdr:pic>
      </xdr:grpSp>
    </xdr:grpSp>
    <xdr:clientData/>
  </xdr:twoCellAnchor>
  <xdr:twoCellAnchor>
    <xdr:from>
      <xdr:col>22</xdr:col>
      <xdr:colOff>184415</xdr:colOff>
      <xdr:row>0</xdr:row>
      <xdr:rowOff>97996</xdr:rowOff>
    </xdr:from>
    <xdr:to>
      <xdr:col>24</xdr:col>
      <xdr:colOff>372671</xdr:colOff>
      <xdr:row>2</xdr:row>
      <xdr:rowOff>168062</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14976180" y="97996"/>
          <a:ext cx="1532962" cy="428654"/>
          <a:chOff x="12245337" y="5717480"/>
          <a:chExt cx="1772517" cy="439956"/>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2245337" y="5717480"/>
            <a:ext cx="1720691" cy="439956"/>
            <a:chOff x="12245337" y="5717480"/>
            <a:chExt cx="1720691" cy="439956"/>
          </a:xfrm>
        </xdr:grpSpPr>
        <xdr:sp macro=""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12245337" y="5717480"/>
              <a:ext cx="1720691" cy="439956"/>
            </a:xfrm>
            <a:prstGeom prst="roundRect">
              <a:avLst/>
            </a:prstGeom>
            <a:solidFill>
              <a:schemeClr val="bg1"/>
            </a:soli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pic>
          <xdr:nvPicPr>
            <xdr:cNvPr id="17" name="Graphic 16" descr="Arrow circle with solid fill">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316088" y="5749514"/>
              <a:ext cx="374393" cy="374393"/>
            </a:xfrm>
            <a:prstGeom prst="rect">
              <a:avLst/>
            </a:prstGeom>
          </xdr:spPr>
        </xdr:pic>
      </xdr:grpSp>
      <xdr:grpSp>
        <xdr:nvGrpSpPr>
          <xdr:cNvPr id="21" name="Group 20">
            <a:extLst>
              <a:ext uri="{FF2B5EF4-FFF2-40B4-BE49-F238E27FC236}">
                <a16:creationId xmlns:a16="http://schemas.microsoft.com/office/drawing/2014/main" id="{00000000-0008-0000-0500-000015000000}"/>
              </a:ext>
            </a:extLst>
          </xdr:cNvPr>
          <xdr:cNvGrpSpPr/>
        </xdr:nvGrpSpPr>
        <xdr:grpSpPr>
          <a:xfrm>
            <a:off x="12535792" y="5751089"/>
            <a:ext cx="1482062" cy="362342"/>
            <a:chOff x="6225166" y="3392905"/>
            <a:chExt cx="1771669" cy="786365"/>
          </a:xfrm>
          <a:noFill/>
        </xdr:grpSpPr>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6225166" y="3392905"/>
              <a:ext cx="1771669" cy="48754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LAST</a:t>
              </a:r>
              <a:r>
                <a:rPr lang="en-IN" sz="1100" b="1" baseline="0">
                  <a:solidFill>
                    <a:srgbClr val="062542"/>
                  </a:solidFill>
                  <a:latin typeface="Aparajita" panose="02020603050405020304" pitchFamily="18" charset="0"/>
                  <a:cs typeface="Aparajita" panose="02020603050405020304" pitchFamily="18" charset="0"/>
                </a:rPr>
                <a:t> </a:t>
              </a: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REFRESH</a:t>
              </a:r>
            </a:p>
          </xdr:txBody>
        </xdr:sp>
        <xdr:sp macro="" textlink="Dashboard!$B$61">
          <xdr:nvSpPr>
            <xdr:cNvPr id="20" name="TextBox 19">
              <a:extLst>
                <a:ext uri="{FF2B5EF4-FFF2-40B4-BE49-F238E27FC236}">
                  <a16:creationId xmlns:a16="http://schemas.microsoft.com/office/drawing/2014/main" id="{00000000-0008-0000-0500-000014000000}"/>
                </a:ext>
              </a:extLst>
            </xdr:cNvPr>
            <xdr:cNvSpPr txBox="1"/>
          </xdr:nvSpPr>
          <xdr:spPr>
            <a:xfrm>
              <a:off x="6301463" y="3744686"/>
              <a:ext cx="1584567" cy="43458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8F50F1-3C20-4D77-A163-B54E2580AF00}" type="TxLink">
                <a:rPr lang="en-US" sz="1400" b="1" i="0" u="none" strike="noStrike">
                  <a:solidFill>
                    <a:schemeClr val="accent2">
                      <a:lumMod val="50000"/>
                    </a:schemeClr>
                  </a:solidFill>
                  <a:latin typeface="Angsana New" panose="02020603050405020304" pitchFamily="18" charset="-34"/>
                  <a:cs typeface="Angsana New" panose="02020603050405020304" pitchFamily="18" charset="-34"/>
                </a:rPr>
                <a:pPr algn="ctr"/>
                <a:t>23-Jul-2026 03:05 PM</a:t>
              </a:fld>
              <a:endParaRPr lang="en-IN" sz="1400" b="1">
                <a:solidFill>
                  <a:schemeClr val="accent2">
                    <a:lumMod val="50000"/>
                  </a:schemeClr>
                </a:solidFill>
                <a:latin typeface="Angsana New" panose="02020603050405020304" pitchFamily="18" charset="-34"/>
                <a:cs typeface="Angsana New" panose="02020603050405020304" pitchFamily="18" charset="-34"/>
              </a:endParaRPr>
            </a:p>
          </xdr:txBody>
        </xdr:sp>
      </xdr:grpSp>
    </xdr:grpSp>
    <xdr:clientData/>
  </xdr:twoCellAnchor>
  <xdr:twoCellAnchor>
    <xdr:from>
      <xdr:col>0</xdr:col>
      <xdr:colOff>240775</xdr:colOff>
      <xdr:row>0</xdr:row>
      <xdr:rowOff>86962</xdr:rowOff>
    </xdr:from>
    <xdr:to>
      <xdr:col>4</xdr:col>
      <xdr:colOff>73636</xdr:colOff>
      <xdr:row>3</xdr:row>
      <xdr:rowOff>86962</xdr:rowOff>
    </xdr:to>
    <xdr:grpSp>
      <xdr:nvGrpSpPr>
        <xdr:cNvPr id="46" name="Group 45">
          <a:extLst>
            <a:ext uri="{FF2B5EF4-FFF2-40B4-BE49-F238E27FC236}">
              <a16:creationId xmlns:a16="http://schemas.microsoft.com/office/drawing/2014/main" id="{00000000-0008-0000-0500-00002E000000}"/>
            </a:ext>
          </a:extLst>
        </xdr:cNvPr>
        <xdr:cNvGrpSpPr/>
      </xdr:nvGrpSpPr>
      <xdr:grpSpPr>
        <a:xfrm>
          <a:off x="240775" y="86962"/>
          <a:ext cx="2522273" cy="537882"/>
          <a:chOff x="10315791" y="27027"/>
          <a:chExt cx="3054651" cy="558209"/>
        </a:xfrm>
      </xdr:grpSpPr>
      <xdr:grpSp>
        <xdr:nvGrpSpPr>
          <xdr:cNvPr id="30" name="Group 29">
            <a:extLst>
              <a:ext uri="{FF2B5EF4-FFF2-40B4-BE49-F238E27FC236}">
                <a16:creationId xmlns:a16="http://schemas.microsoft.com/office/drawing/2014/main" id="{00000000-0008-0000-0500-00001E000000}"/>
              </a:ext>
            </a:extLst>
          </xdr:cNvPr>
          <xdr:cNvGrpSpPr/>
        </xdr:nvGrpSpPr>
        <xdr:grpSpPr>
          <a:xfrm>
            <a:off x="10315791" y="65741"/>
            <a:ext cx="3014893" cy="419722"/>
            <a:chOff x="10315791" y="65741"/>
            <a:chExt cx="3014893" cy="419722"/>
          </a:xfrm>
        </xdr:grpSpPr>
        <xdr:sp macro="" textlink="">
          <xdr:nvSpPr>
            <xdr:cNvPr id="34" name="Rectangle: Rounded Corners 33">
              <a:extLst>
                <a:ext uri="{FF2B5EF4-FFF2-40B4-BE49-F238E27FC236}">
                  <a16:creationId xmlns:a16="http://schemas.microsoft.com/office/drawing/2014/main" id="{00000000-0008-0000-0500-000022000000}"/>
                </a:ext>
              </a:extLst>
            </xdr:cNvPr>
            <xdr:cNvSpPr/>
          </xdr:nvSpPr>
          <xdr:spPr>
            <a:xfrm>
              <a:off x="10315791" y="65741"/>
              <a:ext cx="3014893" cy="419722"/>
            </a:xfrm>
            <a:prstGeom prst="roundRect">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24" name="Straight Connector 23">
              <a:extLst>
                <a:ext uri="{FF2B5EF4-FFF2-40B4-BE49-F238E27FC236}">
                  <a16:creationId xmlns:a16="http://schemas.microsoft.com/office/drawing/2014/main" id="{00000000-0008-0000-0500-000018000000}"/>
                </a:ext>
              </a:extLst>
            </xdr:cNvPr>
            <xdr:cNvCxnSpPr/>
          </xdr:nvCxnSpPr>
          <xdr:spPr>
            <a:xfrm flipH="1">
              <a:off x="11844937" y="126833"/>
              <a:ext cx="200" cy="308172"/>
            </a:xfrm>
            <a:prstGeom prst="line">
              <a:avLst/>
            </a:prstGeom>
            <a:ln>
              <a:solidFill>
                <a:srgbClr val="062542"/>
              </a:solidFill>
            </a:ln>
          </xdr:spPr>
          <xdr:style>
            <a:lnRef idx="1">
              <a:schemeClr val="accent1"/>
            </a:lnRef>
            <a:fillRef idx="0">
              <a:schemeClr val="accent1"/>
            </a:fillRef>
            <a:effectRef idx="0">
              <a:schemeClr val="accent1"/>
            </a:effectRef>
            <a:fontRef idx="minor">
              <a:schemeClr val="tx1"/>
            </a:fontRef>
          </xdr:style>
        </xdr:cxnSp>
      </xdr:grpSp>
      <xdr:sp macro="" textlink="Dashboard!$B$62">
        <xdr:nvSpPr>
          <xdr:cNvPr id="33" name="TextBox 32">
            <a:extLst>
              <a:ext uri="{FF2B5EF4-FFF2-40B4-BE49-F238E27FC236}">
                <a16:creationId xmlns:a16="http://schemas.microsoft.com/office/drawing/2014/main" id="{00000000-0008-0000-0500-000021000000}"/>
              </a:ext>
            </a:extLst>
          </xdr:cNvPr>
          <xdr:cNvSpPr txBox="1"/>
        </xdr:nvSpPr>
        <xdr:spPr>
          <a:xfrm>
            <a:off x="10810540" y="27027"/>
            <a:ext cx="1052324" cy="558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317AF-648E-4574-9FAA-B60EBE3B1970}" type="TxLink">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pPr algn="l"/>
              <a:t>23-Jul-2026 Thursday</a:t>
            </a:fld>
            <a:endParaRPr lang="en-IN" sz="12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endParaRPr>
          </a:p>
        </xdr:txBody>
      </xdr:sp>
      <xdr:grpSp>
        <xdr:nvGrpSpPr>
          <xdr:cNvPr id="39" name="Group 38">
            <a:extLst>
              <a:ext uri="{FF2B5EF4-FFF2-40B4-BE49-F238E27FC236}">
                <a16:creationId xmlns:a16="http://schemas.microsoft.com/office/drawing/2014/main" id="{00000000-0008-0000-0500-000027000000}"/>
              </a:ext>
            </a:extLst>
          </xdr:cNvPr>
          <xdr:cNvGrpSpPr/>
        </xdr:nvGrpSpPr>
        <xdr:grpSpPr>
          <a:xfrm>
            <a:off x="12188240" y="88636"/>
            <a:ext cx="1182202" cy="333918"/>
            <a:chOff x="12685277" y="7469372"/>
            <a:chExt cx="1906716" cy="289359"/>
          </a:xfrm>
        </xdr:grpSpPr>
        <xdr:sp macro="" textlink="Dashboard!$B$63">
          <xdr:nvSpPr>
            <xdr:cNvPr id="35" name="TextBox 34">
              <a:extLst>
                <a:ext uri="{FF2B5EF4-FFF2-40B4-BE49-F238E27FC236}">
                  <a16:creationId xmlns:a16="http://schemas.microsoft.com/office/drawing/2014/main" id="{00000000-0008-0000-0500-000023000000}"/>
                </a:ext>
              </a:extLst>
            </xdr:cNvPr>
            <xdr:cNvSpPr txBox="1"/>
          </xdr:nvSpPr>
          <xdr:spPr>
            <a:xfrm>
              <a:off x="12752946" y="7469372"/>
              <a:ext cx="1611411" cy="19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FFF869-7B6E-445D-8291-D9F1935CE26B}" type="TxLink">
                <a:rPr lang="en-US" sz="1200" b="0" i="0" u="none" strike="noStrike">
                  <a:solidFill>
                    <a:srgbClr val="000000"/>
                  </a:solidFill>
                  <a:latin typeface="Aparajita" panose="02020603050405020304" pitchFamily="18" charset="0"/>
                  <a:cs typeface="Aparajita" panose="02020603050405020304" pitchFamily="18" charset="0"/>
                </a:rPr>
                <a:pPr algn="ctr"/>
                <a:t>03:05 PM</a:t>
              </a:fld>
              <a:endParaRPr lang="en-IN" sz="1600" b="1">
                <a:solidFill>
                  <a:srgbClr val="0033CC"/>
                </a:solidFill>
                <a:latin typeface="Aparajita" panose="02020603050405020304" pitchFamily="18" charset="0"/>
                <a:cs typeface="Aparajita" panose="02020603050405020304" pitchFamily="18" charset="0"/>
              </a:endParaRPr>
            </a:p>
          </xdr:txBody>
        </xdr:sp>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12685277" y="7624732"/>
              <a:ext cx="1906716" cy="13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Current Time</a:t>
              </a:r>
            </a:p>
          </xdr:txBody>
        </xdr:sp>
      </xdr:grpSp>
      <xdr:pic>
        <xdr:nvPicPr>
          <xdr:cNvPr id="41" name="Graphic 40" descr="Clock with solid fill">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905411" y="89933"/>
            <a:ext cx="358748" cy="358748"/>
          </a:xfrm>
          <a:prstGeom prst="rect">
            <a:avLst/>
          </a:prstGeom>
        </xdr:spPr>
      </xdr:pic>
      <xdr:pic>
        <xdr:nvPicPr>
          <xdr:cNvPr id="43" name="Graphic 42" descr="Daily calendar with solid fill">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0431045" y="71771"/>
            <a:ext cx="401461" cy="401460"/>
          </a:xfrm>
          <a:prstGeom prst="rect">
            <a:avLst/>
          </a:prstGeom>
        </xdr:spPr>
      </xdr:pic>
    </xdr:grpSp>
    <xdr:clientData/>
  </xdr:twoCellAnchor>
  <xdr:twoCellAnchor>
    <xdr:from>
      <xdr:col>5</xdr:col>
      <xdr:colOff>394454</xdr:colOff>
      <xdr:row>26</xdr:row>
      <xdr:rowOff>5239</xdr:rowOff>
    </xdr:from>
    <xdr:to>
      <xdr:col>14</xdr:col>
      <xdr:colOff>340658</xdr:colOff>
      <xdr:row>42</xdr:row>
      <xdr:rowOff>144325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538210</xdr:colOff>
      <xdr:row>13</xdr:row>
      <xdr:rowOff>137032</xdr:rowOff>
    </xdr:from>
    <xdr:to>
      <xdr:col>13</xdr:col>
      <xdr:colOff>62754</xdr:colOff>
      <xdr:row>25</xdr:row>
      <xdr:rowOff>145503</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161364</xdr:colOff>
      <xdr:row>13</xdr:row>
      <xdr:rowOff>125518</xdr:rowOff>
    </xdr:from>
    <xdr:to>
      <xdr:col>24</xdr:col>
      <xdr:colOff>591670</xdr:colOff>
      <xdr:row>25</xdr:row>
      <xdr:rowOff>133989</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161364</xdr:colOff>
      <xdr:row>13</xdr:row>
      <xdr:rowOff>135112</xdr:rowOff>
    </xdr:from>
    <xdr:to>
      <xdr:col>18</xdr:col>
      <xdr:colOff>44823</xdr:colOff>
      <xdr:row>25</xdr:row>
      <xdr:rowOff>143583</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80682</xdr:colOff>
      <xdr:row>4</xdr:row>
      <xdr:rowOff>48026</xdr:rowOff>
    </xdr:from>
    <xdr:to>
      <xdr:col>1</xdr:col>
      <xdr:colOff>439271</xdr:colOff>
      <xdr:row>6</xdr:row>
      <xdr:rowOff>101814</xdr:rowOff>
    </xdr:to>
    <xdr:sp macro="[0]!RefreshDashboard" textlink="">
      <xdr:nvSpPr>
        <xdr:cNvPr id="23" name="Rectangle: Rounded Corners 22">
          <a:extLst>
            <a:ext uri="{FF2B5EF4-FFF2-40B4-BE49-F238E27FC236}">
              <a16:creationId xmlns:a16="http://schemas.microsoft.com/office/drawing/2014/main" id="{00000000-0008-0000-0500-000017000000}"/>
            </a:ext>
          </a:extLst>
        </xdr:cNvPr>
        <xdr:cNvSpPr/>
      </xdr:nvSpPr>
      <xdr:spPr>
        <a:xfrm>
          <a:off x="80682" y="788255"/>
          <a:ext cx="1033503" cy="423902"/>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chorCtr="1"/>
        <a:lstStyle/>
        <a:p>
          <a:pPr algn="l"/>
          <a:r>
            <a:rPr lang="en-IN" sz="800" b="1">
              <a:solidFill>
                <a:schemeClr val="accent1">
                  <a:lumMod val="50000"/>
                </a:schemeClr>
              </a:solidFill>
              <a:latin typeface="Lucida Bright" panose="02040602050505020304" pitchFamily="18" charset="0"/>
              <a:ea typeface="+mn-ea"/>
              <a:cs typeface="+mn-cs"/>
            </a:rPr>
            <a:t>  Refresh</a:t>
          </a:r>
          <a:r>
            <a:rPr lang="en-IN" sz="800" b="1" baseline="0">
              <a:solidFill>
                <a:schemeClr val="accent1">
                  <a:lumMod val="50000"/>
                </a:schemeClr>
              </a:solidFill>
              <a:latin typeface="Lucida Bright" panose="02040602050505020304" pitchFamily="18" charset="0"/>
              <a:ea typeface="+mn-ea"/>
              <a:cs typeface="+mn-cs"/>
            </a:rPr>
            <a:t> Dashboard</a:t>
          </a:r>
          <a:endParaRPr lang="en-IN" sz="800" b="1">
            <a:solidFill>
              <a:schemeClr val="accent1">
                <a:lumMod val="50000"/>
              </a:schemeClr>
            </a:solidFill>
            <a:latin typeface="Lucida Bright" panose="02040602050505020304" pitchFamily="18" charset="0"/>
            <a:ea typeface="+mn-ea"/>
            <a:cs typeface="+mn-cs"/>
          </a:endParaRPr>
        </a:p>
      </xdr:txBody>
    </xdr:sp>
    <xdr:clientData/>
  </xdr:twoCellAnchor>
  <xdr:twoCellAnchor>
    <xdr:from>
      <xdr:col>0</xdr:col>
      <xdr:colOff>35860</xdr:colOff>
      <xdr:row>26</xdr:row>
      <xdr:rowOff>12260</xdr:rowOff>
    </xdr:from>
    <xdr:to>
      <xdr:col>5</xdr:col>
      <xdr:colOff>322730</xdr:colOff>
      <xdr:row>42</xdr:row>
      <xdr:rowOff>149554</xdr:rowOff>
    </xdr:to>
    <xdr:graphicFrame macro="">
      <xdr:nvGraphicFramePr>
        <xdr:cNvPr id="25" name="Chart 24">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421330</xdr:colOff>
      <xdr:row>25</xdr:row>
      <xdr:rowOff>166708</xdr:rowOff>
    </xdr:from>
    <xdr:to>
      <xdr:col>24</xdr:col>
      <xdr:colOff>582696</xdr:colOff>
      <xdr:row>42</xdr:row>
      <xdr:rowOff>142708</xdr:rowOff>
    </xdr:to>
    <xdr:graphicFrame macro="">
      <xdr:nvGraphicFramePr>
        <xdr:cNvPr id="16" name="Chart 15">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80689</xdr:colOff>
      <xdr:row>13</xdr:row>
      <xdr:rowOff>148236</xdr:rowOff>
    </xdr:from>
    <xdr:to>
      <xdr:col>4</xdr:col>
      <xdr:colOff>415277</xdr:colOff>
      <xdr:row>25</xdr:row>
      <xdr:rowOff>156707</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89648</xdr:colOff>
      <xdr:row>7</xdr:row>
      <xdr:rowOff>83886</xdr:rowOff>
    </xdr:from>
    <xdr:to>
      <xdr:col>1</xdr:col>
      <xdr:colOff>448237</xdr:colOff>
      <xdr:row>9</xdr:row>
      <xdr:rowOff>137675</xdr:rowOff>
    </xdr:to>
    <xdr:grpSp>
      <xdr:nvGrpSpPr>
        <xdr:cNvPr id="28" name="Group 27">
          <a:extLst>
            <a:ext uri="{FF2B5EF4-FFF2-40B4-BE49-F238E27FC236}">
              <a16:creationId xmlns:a16="http://schemas.microsoft.com/office/drawing/2014/main" id="{609D5766-171C-5874-F60D-E2A4996C8418}"/>
            </a:ext>
          </a:extLst>
        </xdr:cNvPr>
        <xdr:cNvGrpSpPr/>
      </xdr:nvGrpSpPr>
      <xdr:grpSpPr>
        <a:xfrm>
          <a:off x="89648" y="1338945"/>
          <a:ext cx="1030942" cy="412377"/>
          <a:chOff x="89648" y="1246094"/>
          <a:chExt cx="1030942" cy="412376"/>
        </a:xfrm>
      </xdr:grpSpPr>
      <xdr:sp macro="[0]!RefreshDashboard" textlink="">
        <xdr:nvSpPr>
          <xdr:cNvPr id="10" name="Rectangle: Rounded Corners 9">
            <a:hlinkClick xmlns:r="http://schemas.openxmlformats.org/officeDocument/2006/relationships" r:id="rId27"/>
            <a:extLst>
              <a:ext uri="{FF2B5EF4-FFF2-40B4-BE49-F238E27FC236}">
                <a16:creationId xmlns:a16="http://schemas.microsoft.com/office/drawing/2014/main" id="{1DD8F3B2-8F0D-46A2-8941-6EB4167A3C0D}"/>
              </a:ext>
            </a:extLst>
          </xdr:cNvPr>
          <xdr:cNvSpPr/>
        </xdr:nvSpPr>
        <xdr:spPr>
          <a:xfrm>
            <a:off x="89648" y="1246094"/>
            <a:ext cx="1030942" cy="412376"/>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16000" rtlCol="0" anchor="ctr" anchorCtr="1"/>
          <a:lstStyle/>
          <a:p>
            <a:pPr algn="ctr"/>
            <a:r>
              <a:rPr lang="en-IN" sz="900" b="1">
                <a:solidFill>
                  <a:schemeClr val="accent1">
                    <a:lumMod val="50000"/>
                  </a:schemeClr>
                </a:solidFill>
                <a:latin typeface="Lucida Bright" panose="02040602050505020304" pitchFamily="18" charset="0"/>
                <a:ea typeface="+mn-ea"/>
                <a:cs typeface="+mn-cs"/>
              </a:rPr>
              <a:t>Home</a:t>
            </a:r>
          </a:p>
        </xdr:txBody>
      </xdr:sp>
      <xdr:pic>
        <xdr:nvPicPr>
          <xdr:cNvPr id="27" name="Graphic 26" descr="House with solid fill">
            <a:extLst>
              <a:ext uri="{FF2B5EF4-FFF2-40B4-BE49-F238E27FC236}">
                <a16:creationId xmlns:a16="http://schemas.microsoft.com/office/drawing/2014/main" id="{6C1878EA-C83E-D6F7-4A56-BCEAE1712D8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97224" y="1308847"/>
            <a:ext cx="242048" cy="242048"/>
          </a:xfrm>
          <a:prstGeom prst="rect">
            <a:avLst/>
          </a:prstGeom>
        </xdr:spPr>
      </xdr:pic>
    </xdr:grpSp>
    <xdr:clientData/>
  </xdr:twoCellAnchor>
  <xdr:twoCellAnchor editAs="oneCell">
    <xdr:from>
      <xdr:col>1</xdr:col>
      <xdr:colOff>662490</xdr:colOff>
      <xdr:row>8</xdr:row>
      <xdr:rowOff>119743</xdr:rowOff>
    </xdr:from>
    <xdr:to>
      <xdr:col>12</xdr:col>
      <xdr:colOff>270487</xdr:colOff>
      <xdr:row>13</xdr:row>
      <xdr:rowOff>94457</xdr:rowOff>
    </xdr:to>
    <mc:AlternateContent xmlns:mc="http://schemas.openxmlformats.org/markup-compatibility/2006" xmlns:a14="http://schemas.microsoft.com/office/drawing/2010/main">
      <mc:Choice Requires="a14">
        <xdr:graphicFrame macro="">
          <xdr:nvGraphicFramePr>
            <xdr:cNvPr id="44" name="Course">
              <a:extLst>
                <a:ext uri="{FF2B5EF4-FFF2-40B4-BE49-F238E27FC236}">
                  <a16:creationId xmlns:a16="http://schemas.microsoft.com/office/drawing/2014/main" id="{24692CB3-82BF-0B3A-3033-482369151234}"/>
                </a:ext>
              </a:extLst>
            </xdr:cNvPr>
            <xdr:cNvGraphicFramePr/>
          </xdr:nvGraphicFramePr>
          <xdr:xfrm>
            <a:off x="0" y="0"/>
            <a:ext cx="0" cy="0"/>
          </xdr:xfrm>
          <a:graphic>
            <a:graphicData uri="http://schemas.microsoft.com/office/drawing/2010/slicer">
              <sle:slicer xmlns:sle="http://schemas.microsoft.com/office/drawing/2010/slicer" name="Course"/>
            </a:graphicData>
          </a:graphic>
        </xdr:graphicFrame>
      </mc:Choice>
      <mc:Fallback xmlns="">
        <xdr:sp macro="" textlink="">
          <xdr:nvSpPr>
            <xdr:cNvPr id="0" name=""/>
            <xdr:cNvSpPr>
              <a:spLocks noTextEdit="1"/>
            </xdr:cNvSpPr>
          </xdr:nvSpPr>
          <xdr:spPr>
            <a:xfrm>
              <a:off x="1334843" y="1554096"/>
              <a:ext cx="7003879"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490370</xdr:colOff>
      <xdr:row>8</xdr:row>
      <xdr:rowOff>119743</xdr:rowOff>
    </xdr:from>
    <xdr:to>
      <xdr:col>15</xdr:col>
      <xdr:colOff>302111</xdr:colOff>
      <xdr:row>13</xdr:row>
      <xdr:rowOff>94457</xdr:rowOff>
    </xdr:to>
    <mc:AlternateContent xmlns:mc="http://schemas.openxmlformats.org/markup-compatibility/2006" xmlns:a14="http://schemas.microsoft.com/office/drawing/2010/main">
      <mc:Choice Requires="a14">
        <xdr:graphicFrame macro="">
          <xdr:nvGraphicFramePr>
            <xdr:cNvPr id="47" name="Status">
              <a:extLst>
                <a:ext uri="{FF2B5EF4-FFF2-40B4-BE49-F238E27FC236}">
                  <a16:creationId xmlns:a16="http://schemas.microsoft.com/office/drawing/2014/main" id="{4600363F-1B6F-9A9C-0D8D-3A9F3A54733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8558605" y="1554096"/>
              <a:ext cx="1828800"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524751</xdr:colOff>
      <xdr:row>8</xdr:row>
      <xdr:rowOff>119742</xdr:rowOff>
    </xdr:from>
    <xdr:to>
      <xdr:col>23</xdr:col>
      <xdr:colOff>207588</xdr:colOff>
      <xdr:row>13</xdr:row>
      <xdr:rowOff>94456</xdr:rowOff>
    </xdr:to>
    <mc:AlternateContent xmlns:mc="http://schemas.openxmlformats.org/markup-compatibility/2006" xmlns:a14="http://schemas.microsoft.com/office/drawing/2010/main">
      <mc:Choice Requires="a14">
        <xdr:graphicFrame macro="">
          <xdr:nvGraphicFramePr>
            <xdr:cNvPr id="48" name="Address2">
              <a:extLst>
                <a:ext uri="{FF2B5EF4-FFF2-40B4-BE49-F238E27FC236}">
                  <a16:creationId xmlns:a16="http://schemas.microsoft.com/office/drawing/2014/main" id="{1B745CF8-AFFE-BBFC-4879-553A18B810D1}"/>
                </a:ext>
              </a:extLst>
            </xdr:cNvPr>
            <xdr:cNvGraphicFramePr/>
          </xdr:nvGraphicFramePr>
          <xdr:xfrm>
            <a:off x="0" y="0"/>
            <a:ext cx="0" cy="0"/>
          </xdr:xfrm>
          <a:graphic>
            <a:graphicData uri="http://schemas.microsoft.com/office/drawing/2010/slicer">
              <sle:slicer xmlns:sle="http://schemas.microsoft.com/office/drawing/2010/slicer" name="Address2"/>
            </a:graphicData>
          </a:graphic>
        </xdr:graphicFrame>
      </mc:Choice>
      <mc:Fallback xmlns="">
        <xdr:sp macro="" textlink="">
          <xdr:nvSpPr>
            <xdr:cNvPr id="0" name=""/>
            <xdr:cNvSpPr>
              <a:spLocks noTextEdit="1"/>
            </xdr:cNvSpPr>
          </xdr:nvSpPr>
          <xdr:spPr>
            <a:xfrm>
              <a:off x="10610045" y="1554095"/>
              <a:ext cx="5061661"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refreshedDate="46226.627575578706" createdVersion="8" refreshedVersion="8" minRefreshableVersion="3" recordCount="409" xr:uid="{F76BE3FB-33AD-4BAD-8AFD-9D7413872BED}">
  <cacheSource type="worksheet">
    <worksheetSource name="tblAttendance"/>
  </cacheSource>
  <cacheFields count="14">
    <cacheField name="SrNo" numFmtId="0">
      <sharedItems containsSemiMixedTypes="0" containsString="0" containsNumber="1" containsInteger="1" minValue="1" maxValue="409"/>
    </cacheField>
    <cacheField name="Student_ID" numFmtId="0">
      <sharedItems/>
    </cacheField>
    <cacheField name="Name" numFmtId="0">
      <sharedItems/>
    </cacheField>
    <cacheField name="Course" numFmtId="0">
      <sharedItems/>
    </cacheField>
    <cacheField name="Mobile" numFmtId="0">
      <sharedItems containsSemiMixedTypes="0" containsString="0" containsNumber="1" containsInteger="1" minValue="9584672315" maxValue="9876501276"/>
    </cacheField>
    <cacheField name="Date" numFmtId="164">
      <sharedItems containsSemiMixedTypes="0" containsNonDate="0" containsDate="1" containsString="0" minDate="2026-06-29T00:00:00" maxDate="2026-07-09T00:00:00" count="7">
        <d v="2026-06-29T00:00:00"/>
        <d v="2026-07-01T00:00:00"/>
        <d v="2026-07-03T00:00:00"/>
        <d v="2026-07-04T00:00:00"/>
        <d v="2026-07-05T00:00:00"/>
        <d v="2026-07-07T00:00:00"/>
        <d v="2026-07-08T00:00:00"/>
      </sharedItems>
      <fieldGroup par="13"/>
    </cacheField>
    <cacheField name="In_Time" numFmtId="165">
      <sharedItems containsSemiMixedTypes="0" containsNonDate="0" containsDate="1" containsString="0" minDate="1899-12-30T11:50:19" maxDate="1899-12-30T19:51:26"/>
    </cacheField>
    <cacheField name="Out_Time" numFmtId="165">
      <sharedItems containsNonDate="0" containsDate="1" containsString="0" containsBlank="1" minDate="1899-12-30T11:50:44" maxDate="1899-12-30T20:02:23"/>
    </cacheField>
    <cacheField name="Month" numFmtId="165">
      <sharedItems count="2">
        <s v="Jun"/>
        <s v="Jul"/>
      </sharedItems>
    </cacheField>
    <cacheField name="Year" numFmtId="165">
      <sharedItems/>
    </cacheField>
    <cacheField name="Day" numFmtId="165">
      <sharedItems count="6">
        <s v="Monday"/>
        <s v="Wednesday"/>
        <s v="Friday"/>
        <s v="Saturday"/>
        <s v="Sunday"/>
        <s v="Tuesday"/>
      </sharedItems>
    </cacheField>
    <cacheField name="Area" numFmtId="165">
      <sharedItems/>
    </cacheField>
    <cacheField name="Days (Date)" numFmtId="0" databaseField="0">
      <fieldGroup base="5">
        <rangePr groupBy="days" startDate="2026-06-29T00:00:00" endDate="2026-07-09T00:00:00"/>
        <groupItems count="368">
          <s v="&lt;29-06-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9-07-26"/>
        </groupItems>
      </fieldGroup>
    </cacheField>
    <cacheField name="Months (Date)" numFmtId="0" databaseField="0">
      <fieldGroup base="5">
        <rangePr groupBy="months" startDate="2026-06-29T00:00:00" endDate="2026-07-09T00:00:00"/>
        <groupItems count="14">
          <s v="&lt;29-06-26"/>
          <s v="Jan"/>
          <s v="Feb"/>
          <s v="Mar"/>
          <s v="Apr"/>
          <s v="May"/>
          <s v="Jun"/>
          <s v="Jul"/>
          <s v="Aug"/>
          <s v="Sep"/>
          <s v="Oct"/>
          <s v="Nov"/>
          <s v="Dec"/>
          <s v="&gt;09-07-26"/>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refreshedDate="46226.627575578706" createdVersion="8" refreshedVersion="8" minRefreshableVersion="3" recordCount="2" xr:uid="{2B120180-4C8C-46BE-AEF1-1FB2CB611F14}">
  <cacheSource type="worksheet">
    <worksheetSource ref="A57:B59" sheet="Pivot"/>
  </cacheSource>
  <cacheFields count="2">
    <cacheField name="Status" numFmtId="0">
      <sharedItems count="2">
        <s v="Today's IN"/>
        <s v="Today's OUT"/>
      </sharedItems>
    </cacheField>
    <cacheField name="Count"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kit" refreshedDate="46226.628149189812" createdVersion="8" refreshedVersion="8" minRefreshableVersion="3" recordCount="113" xr:uid="{6EAC9607-F8FC-4DD8-8064-6AEDBB7D5DF8}">
  <cacheSource type="worksheet">
    <worksheetSource name="tblStudents"/>
  </cacheSource>
  <cacheFields count="7">
    <cacheField name="Student_ID" numFmtId="0">
      <sharedItems/>
    </cacheField>
    <cacheField name="Name" numFmtId="0">
      <sharedItems/>
    </cacheField>
    <cacheField name="Mobile" numFmtId="0">
      <sharedItems containsSemiMixedTypes="0" containsString="0" containsNumber="1" containsInteger="1" minValue="9584672315" maxValue="9876501276"/>
    </cacheField>
    <cacheField name="Course" numFmtId="0">
      <sharedItems count="22">
        <s v="AI/ML ENGINEER"/>
        <s v="AI BI ANALYST"/>
        <s v="CLOUD APP DEV"/>
        <s v="AUTO CAD TECH"/>
        <s v="ASSEMBLY OP (RAC)"/>
        <s v="COMPLIANCE AUDIT ANALYST"/>
        <s v="IOT NETWORK SPEC"/>
        <s v="EV PRODUCT DESIGN"/>
        <s v="IOT DOMAIN SPEC"/>
        <s v="AUTO ASSEMBLY TECH"/>
        <s v="ENDPOINT SEC ANALYST"/>
        <s v="AI MACHINE LEARNING ENGINEER" u="1"/>
        <s v="AI - BUSINESS INTELLIGENCE ANALYSIS" u="1"/>
        <s v="ANALYST COMPLIANCE AUDIT- CYBERSECURITY" u="1"/>
        <s v="IOT - NETWORK SPECIALIST" u="1"/>
        <s v="IOT - DOMAIN SPECIALIST" u="1"/>
        <s v="CLOUD APPLICATION DEVELOPER" u="1"/>
        <s v="AUTOMOTIVE CAD TECHNICIAN" u="1"/>
        <s v="ASSEMBLY OPERATOR - RAC" u="1"/>
        <s v="ANALYST END POINT SECURITY CYBERSECURITY" u="1"/>
        <s v="ELECTRIC VEHICLE PRODUCT DESIGN ENGINEER" u="1"/>
        <s v="AUTOMOTIVE ASSEMBLY TECHNICIAN" u="1"/>
      </sharedItems>
    </cacheField>
    <cacheField name="Address" numFmtId="0">
      <sharedItems count="71">
        <s v="Pune, Maharashtra"/>
        <s v="Nashik, Maharashtra"/>
        <s v="Nagpur, Maharashtra"/>
        <s v="Mumbai, Maharashtra"/>
        <s v="Chhatrapati Sambhajinagar, Maharashtra"/>
        <s v="Jalna, Maharashtra"/>
        <s v="Kolhapur, Maharashtra"/>
        <s v="Solapur, Maharashtra"/>
        <s v="Satara, Maharashtra"/>
        <s v="Sangli, Maharashtra"/>
        <s v="Ahilya Nagar,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Hadapsar, Pune"/>
        <s v="Wagholi, Pune"/>
        <s v="Chakan, Pune"/>
        <s v="Kharadi, Pune"/>
        <s v="Hinjawadi, Pune"/>
        <s v="Baner, Pune"/>
        <s v="Wakad, Pune"/>
        <s v="Pimpri, Pune"/>
        <s v="Chinchwad, Pune"/>
        <s v="Talegaon, Pune"/>
        <s v="Moshi, Pune"/>
        <s v="Bhosari, Pune"/>
        <s v="Alandi, Pune"/>
        <s v="Lohegaon, Pune"/>
        <s v="Dhanori, Pune"/>
        <s v="Kondhwa, Pune"/>
        <s v="Katraj, Pune"/>
        <s v="Shivajinagar, Pune"/>
        <s v="Bavdhan, Pune"/>
        <s v="Nigdi, Pune"/>
        <s v="Ravet, Pune"/>
        <s v="Dhayari, Pune"/>
        <s v="Narhe, Pune"/>
        <s v="Fursungi, Pune"/>
        <s v="Mundhwa, Pune"/>
        <s v="Shrirampur"/>
        <s v="Sangamner"/>
        <s v="Rahata"/>
        <s v="Rahuri"/>
        <s v="Pathardi"/>
        <s v="Nevasa"/>
        <s v="Shevgaon"/>
        <s v="Jamkhed"/>
        <s v="Karjat, Ahilya Nagar, Maharashtra"/>
        <s v="Ahilya Nagar, Maharashtra, Maharashtra" u="1"/>
        <s v="Ahilya Nagar, Maharashtra City" u="1"/>
        <s v="Ahmednagar, Maharashtra" u="1"/>
        <s v="Ahilya Nagar City" u="1"/>
        <s v="Karjat, Ahilya Nagar" u="1"/>
      </sharedItems>
      <fieldGroup par="6"/>
    </cacheField>
    <cacheField name="Status" numFmtId="0">
      <sharedItems count="2">
        <s v="OUT"/>
        <s v="IN"/>
      </sharedItems>
    </cacheField>
    <cacheField name="Address2" numFmtId="0" databaseField="0">
      <fieldGroup base="4">
        <discretePr count="71">
          <x v="36"/>
          <x v="0"/>
          <x v="1"/>
          <x v="2"/>
          <x v="3"/>
          <x v="4"/>
          <x v="5"/>
          <x v="6"/>
          <x v="7"/>
          <x v="8"/>
          <x v="37"/>
          <x v="9"/>
          <x v="10"/>
          <x v="11"/>
          <x v="12"/>
          <x v="13"/>
          <x v="14"/>
          <x v="15"/>
          <x v="16"/>
          <x v="17"/>
          <x v="18"/>
          <x v="19"/>
          <x v="20"/>
          <x v="21"/>
          <x v="22"/>
          <x v="23"/>
          <x v="24"/>
          <x v="25"/>
          <x v="26"/>
          <x v="27"/>
          <x v="28"/>
          <x v="29"/>
          <x v="36"/>
          <x v="36"/>
          <x v="36"/>
          <x v="36"/>
          <x v="36"/>
          <x v="36"/>
          <x v="36"/>
          <x v="36"/>
          <x v="36"/>
          <x v="36"/>
          <x v="36"/>
          <x v="36"/>
          <x v="36"/>
          <x v="36"/>
          <x v="36"/>
          <x v="36"/>
          <x v="36"/>
          <x v="36"/>
          <x v="36"/>
          <x v="36"/>
          <x v="36"/>
          <x v="36"/>
          <x v="36"/>
          <x v="36"/>
          <x v="36"/>
          <x v="37"/>
          <x v="31"/>
          <x v="37"/>
          <x v="37"/>
          <x v="37"/>
          <x v="37"/>
          <x v="37"/>
          <x v="37"/>
          <x v="37"/>
          <x v="30"/>
          <x v="32"/>
          <x v="33"/>
          <x v="34"/>
          <x v="35"/>
        </discretePr>
        <groupItems count="38">
          <s v="Nashik, Maharashtra"/>
          <s v="Nagpur, Maharashtra"/>
          <s v="Mumbai, Maharashtra"/>
          <s v="Chhatrapati Sambhajinagar, Maharashtra"/>
          <s v="Jalna, Maharashtra"/>
          <s v="Kolhapur, Maharashtra"/>
          <s v="Solapur, Maharashtra"/>
          <s v="Satara, Maharashtra"/>
          <s v="Sangli,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Ahilya Nagar, Maharashtra, Maharashtra"/>
          <s v="Sangamner"/>
          <s v="Ahilya Nagar, Maharashtra City"/>
          <s v="Ahmednagar, Maharashtra"/>
          <s v="Ahilya Nagar City"/>
          <s v="Karjat, Ahilya Nagar"/>
          <s v="Group1"/>
          <s v="Group2"/>
        </groupItems>
      </fieldGroup>
    </cacheField>
  </cacheFields>
  <extLst>
    <ext xmlns:x14="http://schemas.microsoft.com/office/spreadsheetml/2009/9/main" uri="{725AE2AE-9491-48be-B2B4-4EB974FC3084}">
      <x14:pivotCacheDefinition pivotCacheId="19405921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9">
  <r>
    <n v="1"/>
    <s v="ST1002"/>
    <s v="Ananya Sunil Patil"/>
    <s v="AI BI ANALYST"/>
    <n v="9876501202"/>
    <x v="0"/>
    <d v="1899-12-30T19:11:52"/>
    <d v="1899-12-30T19:17:31"/>
    <x v="0"/>
    <s v="2026"/>
    <x v="0"/>
    <s v="Nashik, Maharashtra"/>
  </r>
  <r>
    <n v="2"/>
    <s v="ST1005"/>
    <s v="Aditya Prakash Kulkarni"/>
    <s v="AI BI ANALYST"/>
    <n v="9876501205"/>
    <x v="0"/>
    <d v="1899-12-30T19:11:59"/>
    <d v="1899-12-30T19:16:25"/>
    <x v="0"/>
    <s v="2026"/>
    <x v="0"/>
    <s v="Chhatrapati Sambhajinagar, Maharashtra"/>
  </r>
  <r>
    <n v="3"/>
    <s v="ST1009"/>
    <s v="Rohan Suresh Nair"/>
    <s v="AI/ML ENGINEER"/>
    <n v="9876501209"/>
    <x v="0"/>
    <d v="1899-12-30T19:12:05"/>
    <d v="1899-12-30T19:18:35"/>
    <x v="0"/>
    <s v="2026"/>
    <x v="0"/>
    <s v="Solapur, Maharashtra"/>
  </r>
  <r>
    <n v="4"/>
    <s v="ST1010"/>
    <s v="Sneha Dinesh Verma"/>
    <s v="AI/ML ENGINEER"/>
    <n v="9876501210"/>
    <x v="0"/>
    <d v="1899-12-30T19:12:12"/>
    <d v="1899-12-30T19:18:41"/>
    <x v="0"/>
    <s v="2026"/>
    <x v="0"/>
    <s v="Satara, Maharashtra"/>
  </r>
  <r>
    <n v="5"/>
    <s v="ST1018"/>
    <s v="Riya Amit Kapoor"/>
    <s v="AI/ML ENGINEER"/>
    <n v="9876501218"/>
    <x v="0"/>
    <d v="1899-12-30T19:12:18"/>
    <d v="1899-12-30T19:20:05"/>
    <x v="0"/>
    <s v="2026"/>
    <x v="0"/>
    <s v="Thane, Maharashtra"/>
  </r>
  <r>
    <n v="6"/>
    <s v="ST1058"/>
    <s v="Minal Ravindra Doke"/>
    <s v="COMPLIANCE AUDIT ANALYST"/>
    <n v="9876501258"/>
    <x v="0"/>
    <d v="1899-12-30T19:12:24"/>
    <d v="1899-12-30T19:16:41"/>
    <x v="0"/>
    <s v="2026"/>
    <x v="0"/>
    <s v="Ahilya Nagar, Maharashtra"/>
  </r>
  <r>
    <n v="7"/>
    <s v="ST1059"/>
    <s v="Vishal Pravin Kokate"/>
    <s v="AUTO CAD TECH"/>
    <n v="9876501259"/>
    <x v="0"/>
    <d v="1899-12-30T19:12:38"/>
    <d v="1899-12-30T19:58:27"/>
    <x v="0"/>
    <s v="2026"/>
    <x v="0"/>
    <s v="Chhatrapati Sambhajinagar, Maharashtra"/>
  </r>
  <r>
    <n v="8"/>
    <s v="ST1054"/>
    <s v="Nikita Subhash Bhise"/>
    <s v="COMPLIANCE AUDIT ANALYST"/>
    <n v="9876501254"/>
    <x v="0"/>
    <d v="1899-12-30T19:12:48"/>
    <d v="1899-12-30T19:57:56"/>
    <x v="0"/>
    <s v="2026"/>
    <x v="0"/>
    <s v="Ahilya Nagar, Maharashtra"/>
  </r>
  <r>
    <n v="9"/>
    <s v="ST1057"/>
    <s v="Pratik Shivaji Tupe"/>
    <s v="AI/ML ENGINEER"/>
    <n v="9876501257"/>
    <x v="0"/>
    <d v="1899-12-30T19:12:55"/>
    <d v="1899-12-30T19:58:18"/>
    <x v="0"/>
    <s v="2026"/>
    <x v="0"/>
    <s v="Pune, Maharashtra"/>
  </r>
  <r>
    <n v="10"/>
    <s v="ST1036"/>
    <s v="Muskan Imran Sheikh"/>
    <s v="IOT NETWORK SPEC"/>
    <n v="9876501236"/>
    <x v="0"/>
    <d v="1899-12-30T19:13:01"/>
    <d v="1899-12-30T19:22:22"/>
    <x v="0"/>
    <s v="2026"/>
    <x v="0"/>
    <s v="Pune, Maharashtra"/>
  </r>
  <r>
    <n v="11"/>
    <s v="ST1025"/>
    <s v="Harsh Deepak Agrawal"/>
    <s v="AI/ML ENGINEER"/>
    <n v="9876501225"/>
    <x v="0"/>
    <d v="1899-12-30T19:13:07"/>
    <d v="1899-12-30T19:17:15"/>
    <x v="0"/>
    <s v="2026"/>
    <x v="0"/>
    <s v="Wardha, Maharashtra"/>
  </r>
  <r>
    <n v="12"/>
    <s v="ST1001"/>
    <s v="Aarav Rajesh Sharma"/>
    <s v="AI/ML ENGINEER"/>
    <n v="9876501201"/>
    <x v="0"/>
    <d v="1899-12-30T19:13:59"/>
    <d v="1899-12-30T19:17:25"/>
    <x v="0"/>
    <s v="2026"/>
    <x v="0"/>
    <s v="Pune, Maharashtra"/>
  </r>
  <r>
    <n v="13"/>
    <s v="ST1008"/>
    <s v="Kavya Manoj Singh"/>
    <s v="AI BI ANALYST"/>
    <n v="9876501208"/>
    <x v="0"/>
    <d v="1899-12-30T19:14:05"/>
    <d v="1899-12-30T19:18:20"/>
    <x v="0"/>
    <s v="2026"/>
    <x v="0"/>
    <s v="Kolhapur, Maharashtra"/>
  </r>
  <r>
    <n v="14"/>
    <s v="ST1021"/>
    <s v="Yash Ganesh Patil"/>
    <s v="CLOUD APP DEV"/>
    <n v="9876501221"/>
    <x v="0"/>
    <d v="1899-12-30T19:14:14"/>
    <d v="1899-12-30T19:20:26"/>
    <x v="0"/>
    <s v="2026"/>
    <x v="0"/>
    <s v="Pune, Maharashtra"/>
  </r>
  <r>
    <n v="15"/>
    <s v="ST1022"/>
    <s v="Meera Krishnan Iyer"/>
    <s v="CLOUD APP DEV"/>
    <n v="9876501222"/>
    <x v="0"/>
    <d v="1899-12-30T19:14:20"/>
    <d v="1899-12-30T19:20:33"/>
    <x v="0"/>
    <s v="2026"/>
    <x v="0"/>
    <s v="Navi Mumbai, Maharashtra"/>
  </r>
  <r>
    <n v="16"/>
    <s v="ST1024"/>
    <s v="Shruti Ravindra Naik"/>
    <s v="AI/ML ENGINEER"/>
    <n v="9876501224"/>
    <x v="0"/>
    <d v="1899-12-30T19:14:26"/>
    <d v="1899-12-30T19:20:45"/>
    <x v="0"/>
    <s v="2026"/>
    <x v="0"/>
    <s v="Nanded, Maharashtra"/>
  </r>
  <r>
    <n v="17"/>
    <s v="ST1041"/>
    <s v="Omkar Dnyaneshwar Bhosale"/>
    <s v="EV PRODUCT DESIGN"/>
    <n v="9876501241"/>
    <x v="0"/>
    <d v="1899-12-30T19:14:35"/>
    <d v="1899-12-30T19:22:53"/>
    <x v="0"/>
    <s v="2026"/>
    <x v="0"/>
    <s v="Pune, Maharashtra"/>
  </r>
  <r>
    <n v="18"/>
    <s v="ST1056"/>
    <s v="Shraddha Sharad Gorde"/>
    <s v="COMPLIANCE AUDIT ANALYST"/>
    <n v="9876501256"/>
    <x v="0"/>
    <d v="1899-12-30T19:14:44"/>
    <d v="1899-12-30T19:58:13"/>
    <x v="0"/>
    <s v="2026"/>
    <x v="0"/>
    <s v="Pune, Maharashtra"/>
  </r>
  <r>
    <n v="19"/>
    <s v="ST1006"/>
    <s v="Isha Vijay Deshmukh"/>
    <s v="CLOUD APP DEV"/>
    <n v="9876501206"/>
    <x v="0"/>
    <d v="1899-12-30T19:15:01"/>
    <d v="1899-12-30T19:18:03"/>
    <x v="0"/>
    <s v="2026"/>
    <x v="0"/>
    <s v="Jalna, Maharashtra"/>
  </r>
  <r>
    <n v="20"/>
    <s v="ST1032"/>
    <s v="Mansi Rajendra Choudhary"/>
    <s v="IOT NETWORK SPEC"/>
    <n v="9876501232"/>
    <x v="0"/>
    <d v="1899-12-30T19:15:09"/>
    <d v="1899-12-30T19:21:42"/>
    <x v="0"/>
    <s v="2026"/>
    <x v="0"/>
    <s v="Yavatmal, Maharashtra "/>
  </r>
  <r>
    <n v="21"/>
    <s v="ST1084"/>
    <s v="Rutuja Mahendra Gaikwad"/>
    <s v="AUTO CAD TECH"/>
    <n v="9834512708"/>
    <x v="0"/>
    <d v="1899-12-30T19:15:21"/>
    <d v="1899-12-30T20:01:03"/>
    <x v="0"/>
    <s v="2026"/>
    <x v="0"/>
    <s v="Pimpri, Pune"/>
  </r>
  <r>
    <n v="22"/>
    <s v="ST1078"/>
    <s v="Vaishnavi Ashok Pawar"/>
    <s v="IOT DOMAIN SPEC"/>
    <n v="9834512702"/>
    <x v="0"/>
    <d v="1899-12-30T19:17:05"/>
    <d v="1899-12-30T20:00:12"/>
    <x v="0"/>
    <s v="2026"/>
    <x v="0"/>
    <s v="Wagholi, Pune"/>
  </r>
  <r>
    <n v="23"/>
    <s v="ST1003"/>
    <s v="Vivaan Sanjay Gupta"/>
    <s v="CLOUD APP DEV"/>
    <n v="9876501203"/>
    <x v="0"/>
    <d v="1899-12-30T19:17:40"/>
    <d v="1899-12-30T19:53:22"/>
    <x v="0"/>
    <s v="2026"/>
    <x v="0"/>
    <s v="Nagpur, Maharashtra"/>
  </r>
  <r>
    <n v="24"/>
    <s v="ST1004"/>
    <s v="Diya Mahesh Joshi"/>
    <s v="AI BI ANALYST"/>
    <n v="9876501204"/>
    <x v="0"/>
    <d v="1899-12-30T19:17:46"/>
    <d v="1899-12-30T19:53:28"/>
    <x v="0"/>
    <s v="2026"/>
    <x v="0"/>
    <s v="Mumbai, Maharashtra"/>
  </r>
  <r>
    <n v="25"/>
    <s v="ST1005"/>
    <s v="Aditya Prakash Kulkarni"/>
    <s v="AI BI ANALYST"/>
    <n v="9876501205"/>
    <x v="0"/>
    <d v="1899-12-30T19:17:56"/>
    <d v="1899-12-30T19:53:35"/>
    <x v="0"/>
    <s v="2026"/>
    <x v="0"/>
    <s v="Chhatrapati Sambhajinagar, Maharashtra"/>
  </r>
  <r>
    <n v="26"/>
    <s v="ST1007"/>
    <s v="Arjun Rakesh Mehta"/>
    <s v="CLOUD APP DEV"/>
    <n v="9876501207"/>
    <x v="0"/>
    <d v="1899-12-30T19:18:10"/>
    <d v="1899-12-30T19:53:45"/>
    <x v="0"/>
    <s v="2026"/>
    <x v="0"/>
    <s v="Pune, Maharashtra"/>
  </r>
  <r>
    <n v="27"/>
    <s v="ST1008"/>
    <s v="Kavya Manoj Singh"/>
    <s v="AI BI ANALYST"/>
    <n v="9876501208"/>
    <x v="0"/>
    <d v="1899-12-30T19:18:22"/>
    <d v="1899-12-30T19:18:25"/>
    <x v="0"/>
    <s v="2026"/>
    <x v="0"/>
    <s v="Kolhapur, Maharashtra"/>
  </r>
  <r>
    <n v="28"/>
    <s v="ST1011"/>
    <s v="Karan Ashok Chavan"/>
    <s v="AI BI ANALYST"/>
    <n v="9876501211"/>
    <x v="0"/>
    <d v="1899-12-30T19:18:47"/>
    <d v="1899-12-30T19:54:08"/>
    <x v="0"/>
    <s v="2026"/>
    <x v="0"/>
    <s v="Sangli, Maharashtra"/>
  </r>
  <r>
    <n v="29"/>
    <s v="ST1012"/>
    <s v="Priya Ramesh Yadav"/>
    <s v="AI BI ANALYST"/>
    <n v="9876501212"/>
    <x v="0"/>
    <d v="1899-12-30T19:18:53"/>
    <d v="1899-12-30T19:19:25"/>
    <x v="0"/>
    <s v="2026"/>
    <x v="0"/>
    <s v="Ahilya Nagar, Maharashtra"/>
  </r>
  <r>
    <n v="30"/>
    <s v="ST1013"/>
    <s v="Rahul Dilip More"/>
    <s v="AI BI ANALYST"/>
    <n v="9876501213"/>
    <x v="0"/>
    <d v="1899-12-30T19:19:31"/>
    <d v="1899-12-30T19:54:17"/>
    <x v="0"/>
    <s v="2026"/>
    <x v="0"/>
    <s v="Beed, Maharashtra"/>
  </r>
  <r>
    <n v="31"/>
    <s v="ST1014"/>
    <s v="Neha Anil Mishra"/>
    <s v="CLOUD APP DEV"/>
    <n v="9876501214"/>
    <x v="0"/>
    <d v="1899-12-30T19:19:36"/>
    <d v="1899-12-30T19:54:23"/>
    <x v="0"/>
    <s v="2026"/>
    <x v="0"/>
    <s v="Latur, Maharashtra"/>
  </r>
  <r>
    <n v="32"/>
    <s v="ST1015"/>
    <s v="Siddharth Mukesh Jain"/>
    <s v="CLOUD APP DEV"/>
    <n v="9876501215"/>
    <x v="0"/>
    <d v="1899-12-30T19:19:41"/>
    <d v="1899-12-30T19:54:29"/>
    <x v="0"/>
    <s v="2026"/>
    <x v="0"/>
    <s v="Akola, Maharashtra"/>
  </r>
  <r>
    <n v="33"/>
    <s v="ST1016"/>
    <s v="Pooja Shrikant Pawar"/>
    <s v="AI/ML ENGINEER"/>
    <n v="9876501216"/>
    <x v="0"/>
    <d v="1899-12-30T19:19:51"/>
    <d v="1899-12-30T19:54:35"/>
    <x v="0"/>
    <s v="2026"/>
    <x v="0"/>
    <s v="Dharashiv, Maharashtra"/>
  </r>
  <r>
    <n v="34"/>
    <s v="ST1017"/>
    <s v="Akash Chandrakant Shinde"/>
    <s v="CLOUD APP DEV"/>
    <n v="9876501217"/>
    <x v="0"/>
    <d v="1899-12-30T19:19:57"/>
    <d v="1899-12-30T19:54:41"/>
    <x v="0"/>
    <s v="2026"/>
    <x v="0"/>
    <s v="Pune, Maharashtra"/>
  </r>
  <r>
    <n v="35"/>
    <s v="ST1019"/>
    <s v="Nikhil Vinod Bhosale"/>
    <s v="CLOUD APP DEV"/>
    <n v="9876501219"/>
    <x v="0"/>
    <d v="1899-12-30T19:20:11"/>
    <d v="1899-12-30T19:54:50"/>
    <x v="0"/>
    <s v="2026"/>
    <x v="0"/>
    <s v="Jalgaon, Maharashtra"/>
  </r>
  <r>
    <n v="36"/>
    <s v="ST1020"/>
    <s v="Aditi Milind Kulkarni"/>
    <s v="AI BI ANALYST"/>
    <n v="9876501220"/>
    <x v="0"/>
    <d v="1899-12-30T19:20:17"/>
    <d v="1899-12-30T19:54:56"/>
    <x v="0"/>
    <s v="2026"/>
    <x v="0"/>
    <s v="Amravati, Maharashtra"/>
  </r>
  <r>
    <n v="37"/>
    <s v="ST1023"/>
    <s v="Omkar Shashikant Jadhav"/>
    <s v="AI BI ANALYST"/>
    <n v="9876501223"/>
    <x v="0"/>
    <d v="1899-12-30T19:20:39"/>
    <d v="1899-12-30T19:55:12"/>
    <x v="0"/>
    <s v="2026"/>
    <x v="0"/>
    <s v="Parbhani, Maharashtra"/>
  </r>
  <r>
    <n v="38"/>
    <s v="ST1025"/>
    <s v="Harsh Deepak Agrawal"/>
    <s v="AI/ML ENGINEER"/>
    <n v="9876501225"/>
    <x v="0"/>
    <d v="1899-12-30T19:20:53"/>
    <d v="1899-12-30T19:55:25"/>
    <x v="0"/>
    <s v="2026"/>
    <x v="0"/>
    <s v="Wardha, Maharashtra"/>
  </r>
  <r>
    <n v="39"/>
    <s v="ST1026"/>
    <s v="Sanika Uday Gokhale"/>
    <s v="CLOUD APP DEV"/>
    <n v="9876501226"/>
    <x v="0"/>
    <d v="1899-12-30T19:20:59"/>
    <d v="1899-12-30T19:55:30"/>
    <x v="0"/>
    <s v="2026"/>
    <x v="0"/>
    <s v="Chandrapur, Maharashtra"/>
  </r>
  <r>
    <n v="40"/>
    <s v="ST1027"/>
    <s v="Atharva Baban Salunkhe"/>
    <s v="AUTO CAD TECH"/>
    <n v="9876501227"/>
    <x v="0"/>
    <d v="1899-12-30T19:21:05"/>
    <d v="1899-12-30T19:55:35"/>
    <x v="0"/>
    <s v="2026"/>
    <x v="0"/>
    <s v="Ratnagiri, Maharashtra"/>
  </r>
  <r>
    <n v="41"/>
    <s v="ST1028"/>
    <s v="Tanvi Pravin Bendre"/>
    <s v="ASSEMBLY OP (RAC)"/>
    <n v="9876501228"/>
    <x v="0"/>
    <d v="1899-12-30T19:21:13"/>
    <d v="1899-12-30T19:55:39"/>
    <x v="0"/>
    <s v="2026"/>
    <x v="0"/>
    <s v="Sindhudurg, Maharashtra"/>
  </r>
  <r>
    <n v="42"/>
    <s v="ST1029"/>
    <s v="Devendra Haribhau Kale"/>
    <s v="CLOUD APP DEV"/>
    <n v="9876501229"/>
    <x v="0"/>
    <d v="1899-12-30T19:21:20"/>
    <d v="1899-12-30T19:55:46"/>
    <x v="0"/>
    <s v="2026"/>
    <x v="0"/>
    <s v="Hingoli, Maharashtra"/>
  </r>
  <r>
    <n v="43"/>
    <s v="ST1030"/>
    <s v="Sakshi Narendra Thakur"/>
    <s v="CLOUD APP DEV"/>
    <n v="9876501230"/>
    <x v="0"/>
    <d v="1899-12-30T19:21:30"/>
    <d v="1899-12-30T19:55:51"/>
    <x v="0"/>
    <s v="2026"/>
    <x v="0"/>
    <s v="Washim, Maharashtra"/>
  </r>
  <r>
    <n v="44"/>
    <s v="ST1031"/>
    <s v="Pranav Santosh Raut"/>
    <s v="COMPLIANCE AUDIT ANALYST"/>
    <n v="9876501231"/>
    <x v="0"/>
    <d v="1899-12-30T19:21:36"/>
    <d v="1899-12-30T19:55:56"/>
    <x v="0"/>
    <s v="2026"/>
    <x v="0"/>
    <s v="Buldhana, Maharashtra"/>
  </r>
  <r>
    <n v="45"/>
    <s v="ST1033"/>
    <s v="Tushar Subhash Khedekar"/>
    <s v="AI/ML ENGINEER"/>
    <n v="9876501233"/>
    <x v="0"/>
    <d v="1899-12-30T19:21:51"/>
    <d v="1899-12-30T19:56:10"/>
    <x v="0"/>
    <s v="2026"/>
    <x v="0"/>
    <s v="Gondia, Maharashtra"/>
  </r>
  <r>
    <n v="46"/>
    <s v="ST1034"/>
    <s v="Nandini Srinivas Rao"/>
    <s v="EV PRODUCT DESIGN"/>
    <n v="9876501234"/>
    <x v="0"/>
    <d v="1899-12-30T19:22:02"/>
    <d v="1899-12-30T19:56:16"/>
    <x v="0"/>
    <s v="2026"/>
    <x v="0"/>
    <s v="Gadchiroli, Maharashtra"/>
  </r>
  <r>
    <n v="47"/>
    <s v="ST1035"/>
    <s v="Abhishek Omprakash Tiwari"/>
    <s v="AUTO CAD TECH"/>
    <n v="9876501235"/>
    <x v="0"/>
    <d v="1899-12-30T19:22:14"/>
    <d v="1899-12-30T19:56:21"/>
    <x v="0"/>
    <s v="2026"/>
    <x v="0"/>
    <s v="Dhule, Maharashtra"/>
  </r>
  <r>
    <n v="48"/>
    <s v="ST1037"/>
    <s v="Rohit Sunil Jagtap"/>
    <s v="EV PRODUCT DESIGN"/>
    <n v="9876501237"/>
    <x v="0"/>
    <d v="1899-12-30T19:22:28"/>
    <d v="1899-12-30T19:56:26"/>
    <x v="0"/>
    <s v="2026"/>
    <x v="0"/>
    <s v="Pune, Maharashtra"/>
  </r>
  <r>
    <n v="49"/>
    <s v="ST1038"/>
    <s v="Vaishnavi Prakash Pawar"/>
    <s v="ASSEMBLY OP (RAC)"/>
    <n v="9876501238"/>
    <x v="0"/>
    <d v="1899-12-30T19:22:34"/>
    <d v="1899-12-30T19:56:33"/>
    <x v="0"/>
    <s v="2026"/>
    <x v="0"/>
    <s v="Ahilya Nagar, Maharashtra"/>
  </r>
  <r>
    <n v="50"/>
    <s v="ST1039"/>
    <s v="Saurabh Mahadev Shinde"/>
    <s v="CLOUD APP DEV"/>
    <n v="9876501239"/>
    <x v="0"/>
    <d v="1899-12-30T19:22:39"/>
    <d v="1899-12-30T19:56:40"/>
    <x v="0"/>
    <s v="2026"/>
    <x v="0"/>
    <s v="Chhatrapati Sambhajinagar, Maharashtra"/>
  </r>
  <r>
    <n v="51"/>
    <s v="ST1040"/>
    <s v="Snehal Vijay More"/>
    <s v="AUTO CAD TECH"/>
    <n v="9876501240"/>
    <x v="0"/>
    <d v="1899-12-30T19:22:46"/>
    <d v="1899-12-30T19:56:44"/>
    <x v="0"/>
    <s v="2026"/>
    <x v="0"/>
    <s v="Pune, Maharashtra"/>
  </r>
  <r>
    <n v="52"/>
    <s v="ST1042"/>
    <s v="Pooja Ashok Kale"/>
    <s v="ASSEMBLY OP (RAC)"/>
    <n v="9876501242"/>
    <x v="0"/>
    <d v="1899-12-30T19:22:58"/>
    <d v="1899-12-30T19:56:53"/>
    <x v="0"/>
    <s v="2026"/>
    <x v="0"/>
    <s v="Ahilya Nagar, Maharashtra"/>
  </r>
  <r>
    <n v="53"/>
    <s v="ST1043"/>
    <s v="Tejas Shrikant Patil"/>
    <s v="IOT DOMAIN SPEC"/>
    <n v="9876501243"/>
    <x v="0"/>
    <d v="1899-12-30T19:23:04"/>
    <d v="1899-12-30T19:56:58"/>
    <x v="0"/>
    <s v="2026"/>
    <x v="0"/>
    <s v="Chhatrapati Sambhajinagar, Maharashtra"/>
  </r>
  <r>
    <n v="54"/>
    <s v="ST1044"/>
    <s v="Aishwarya Ramesh Chavan"/>
    <s v="IOT NETWORK SPEC"/>
    <n v="9876501244"/>
    <x v="0"/>
    <d v="1899-12-30T19:23:13"/>
    <d v="1899-12-30T19:57:02"/>
    <x v="0"/>
    <s v="2026"/>
    <x v="0"/>
    <s v="Pune, Maharashtra"/>
  </r>
  <r>
    <n v="55"/>
    <s v="ST1045"/>
    <s v="Nilesh Anil Ghadge"/>
    <s v="ASSEMBLY OP (RAC)"/>
    <n v="9876501245"/>
    <x v="0"/>
    <d v="1899-12-30T19:23:23"/>
    <d v="1899-12-30T19:57:07"/>
    <x v="0"/>
    <s v="2026"/>
    <x v="0"/>
    <s v="Pune, Maharashtra"/>
  </r>
  <r>
    <n v="56"/>
    <s v="ST1046"/>
    <s v="Prajakta Santosh Kadam"/>
    <s v="CLOUD APP DEV"/>
    <n v="9876501246"/>
    <x v="0"/>
    <d v="1899-12-30T19:23:32"/>
    <d v="1899-12-30T19:57:12"/>
    <x v="0"/>
    <s v="2026"/>
    <x v="0"/>
    <s v="Ahilya Nagar, Maharashtra"/>
  </r>
  <r>
    <n v="57"/>
    <s v="ST1047"/>
    <s v="Shubham Rajendra Gaikwad"/>
    <s v="IOT NETWORK SPEC"/>
    <n v="9876501247"/>
    <x v="0"/>
    <d v="1899-12-30T19:23:39"/>
    <d v="1899-12-30T19:57:17"/>
    <x v="0"/>
    <s v="2026"/>
    <x v="0"/>
    <s v="Chhatrapati Sambhajinagar, Maharashtra"/>
  </r>
  <r>
    <n v="58"/>
    <s v="ST1048"/>
    <s v="Komal Suresh Wagh"/>
    <s v="ASSEMBLY OP (RAC)"/>
    <n v="9876501248"/>
    <x v="0"/>
    <d v="1899-12-30T19:23:44"/>
    <d v="1899-12-30T19:57:21"/>
    <x v="0"/>
    <s v="2026"/>
    <x v="0"/>
    <s v="Pune, Maharashtra"/>
  </r>
  <r>
    <n v="59"/>
    <s v="ST1049"/>
    <s v="Abhijit Dilip Thorat"/>
    <s v="AUTO ASSEMBLY TECH"/>
    <n v="9876501249"/>
    <x v="0"/>
    <d v="1899-12-30T19:23:50"/>
    <d v="1899-12-30T19:57:28"/>
    <x v="0"/>
    <s v="2026"/>
    <x v="0"/>
    <s v="Pune, Maharashtra"/>
  </r>
  <r>
    <n v="60"/>
    <s v="ST1050"/>
    <s v="Rutuja Milind Jadhav"/>
    <s v="AUTO CAD TECH"/>
    <n v="9876501250"/>
    <x v="0"/>
    <d v="1899-12-30T19:24:05"/>
    <d v="1899-12-30T19:57:35"/>
    <x v="0"/>
    <s v="2026"/>
    <x v="0"/>
    <s v="Ahilya Nagar, Maharashtra"/>
  </r>
  <r>
    <n v="61"/>
    <s v="ST1051"/>
    <s v="Harshal Chandrakant Salve"/>
    <s v="AUTO CAD TECH"/>
    <n v="9876501251"/>
    <x v="0"/>
    <d v="1899-12-30T19:24:16"/>
    <d v="1899-12-30T19:57:39"/>
    <x v="0"/>
    <s v="2026"/>
    <x v="0"/>
    <s v="Chhatrapati Sambhajinagar, Maharashtra"/>
  </r>
  <r>
    <n v="62"/>
    <s v="ST1052"/>
    <s v="Sakshi Vinod Shingare"/>
    <s v="AUTO ASSEMBLY TECH"/>
    <n v="9876501252"/>
    <x v="0"/>
    <d v="1899-12-30T19:24:23"/>
    <d v="1899-12-30T19:57:45"/>
    <x v="0"/>
    <s v="2026"/>
    <x v="0"/>
    <s v="Pune, Maharashtra"/>
  </r>
  <r>
    <n v="63"/>
    <s v="ST1053"/>
    <s v="Ganesh Baban Dhumal"/>
    <s v="IOT NETWORK SPEC"/>
    <n v="9876501253"/>
    <x v="0"/>
    <d v="1899-12-30T19:24:31"/>
    <d v="1899-12-30T19:57:50"/>
    <x v="0"/>
    <s v="2026"/>
    <x v="0"/>
    <s v="Pune, Maharashtra"/>
  </r>
  <r>
    <n v="64"/>
    <s v="ST1055"/>
    <s v="Amol Pandurang Kharat"/>
    <s v="ASSEMBLY OP (RAC)"/>
    <n v="9876501255"/>
    <x v="0"/>
    <d v="1899-12-30T19:24:49"/>
    <d v="1899-12-30T19:58:03"/>
    <x v="0"/>
    <s v="2026"/>
    <x v="0"/>
    <s v="Chhatrapati Sambhajinagar, Maharashtra"/>
  </r>
  <r>
    <n v="65"/>
    <s v="ST1058"/>
    <s v="Minal Ravindra Doke"/>
    <s v="COMPLIANCE AUDIT ANALYST"/>
    <n v="9876501258"/>
    <x v="0"/>
    <d v="1899-12-30T19:25:08"/>
    <d v="1899-12-30T19:58:23"/>
    <x v="0"/>
    <s v="2026"/>
    <x v="0"/>
    <s v="Ahilya Nagar, Maharashtra"/>
  </r>
  <r>
    <n v="66"/>
    <s v="ST1060"/>
    <s v="Neha Kishor Dhage"/>
    <s v="CLOUD APP DEV"/>
    <n v="9876501260"/>
    <x v="0"/>
    <d v="1899-12-30T19:25:30"/>
    <d v="1899-12-30T19:58:34"/>
    <x v="0"/>
    <s v="2026"/>
    <x v="0"/>
    <s v="Pune, Maharashtra"/>
  </r>
  <r>
    <n v="67"/>
    <s v="ST1061"/>
    <s v="Akshay Dattatraya Borude"/>
    <s v="IOT NETWORK SPEC"/>
    <n v="9876501261"/>
    <x v="0"/>
    <d v="1899-12-30T19:25:36"/>
    <d v="1899-12-30T19:58:44"/>
    <x v="0"/>
    <s v="2026"/>
    <x v="0"/>
    <s v="Pune, Maharashtra"/>
  </r>
  <r>
    <n v="68"/>
    <s v="ST1062"/>
    <s v="Priti Balasaheb Nagare"/>
    <s v="AUTO ASSEMBLY TECH"/>
    <n v="9876501262"/>
    <x v="0"/>
    <d v="1899-12-30T19:25:41"/>
    <d v="1899-12-30T19:58:49"/>
    <x v="0"/>
    <s v="2026"/>
    <x v="0"/>
    <s v="Ahilya Nagar, Maharashtra"/>
  </r>
  <r>
    <n v="69"/>
    <s v="ST1063"/>
    <s v="Chetan Hanuman Gawali"/>
    <s v="ASSEMBLY OP (RAC)"/>
    <n v="9876501263"/>
    <x v="0"/>
    <d v="1899-12-30T19:25:48"/>
    <d v="1899-12-30T19:58:53"/>
    <x v="0"/>
    <s v="2026"/>
    <x v="0"/>
    <s v="Chhatrapati Sambhajinagar, Maharashtra"/>
  </r>
  <r>
    <n v="70"/>
    <s v="ST1064"/>
    <s v="Sonali Vilas Shelke"/>
    <s v="CLOUD APP DEV"/>
    <n v="9876501264"/>
    <x v="0"/>
    <d v="1899-12-30T19:25:53"/>
    <d v="1899-12-30T19:58:58"/>
    <x v="0"/>
    <s v="2026"/>
    <x v="0"/>
    <s v="Pune, Maharashtra"/>
  </r>
  <r>
    <n v="71"/>
    <s v="ST1065"/>
    <s v="Swapnil Sopan Raut"/>
    <s v="ASSEMBLY OP (RAC)"/>
    <n v="9876501265"/>
    <x v="0"/>
    <d v="1899-12-30T19:25:58"/>
    <d v="1899-12-30T19:59:03"/>
    <x v="0"/>
    <s v="2026"/>
    <x v="0"/>
    <s v="Pune, Maharashtra"/>
  </r>
  <r>
    <n v="72"/>
    <s v="ST1066"/>
    <s v="Bhagyashree Eknath Pansare"/>
    <s v="EV PRODUCT DESIGN"/>
    <n v="9876501266"/>
    <x v="0"/>
    <d v="1899-12-30T19:26:10"/>
    <d v="1899-12-30T19:59:10"/>
    <x v="0"/>
    <s v="2026"/>
    <x v="0"/>
    <s v="Ahilya Nagar, Maharashtra"/>
  </r>
  <r>
    <n v="73"/>
    <s v="ST1067"/>
    <s v="Kunal Bharat Pawale"/>
    <s v="ASSEMBLY OP (RAC)"/>
    <n v="9876501267"/>
    <x v="0"/>
    <d v="1899-12-30T19:26:16"/>
    <d v="1899-12-30T19:59:14"/>
    <x v="0"/>
    <s v="2026"/>
    <x v="0"/>
    <s v="Chhatrapati Sambhajinagar, Maharashtra"/>
  </r>
  <r>
    <n v="74"/>
    <s v="ST1068"/>
    <s v="Monika Nitin Kute"/>
    <s v="CLOUD APP DEV"/>
    <n v="9876501268"/>
    <x v="0"/>
    <d v="1899-12-30T19:26:22"/>
    <d v="1899-12-30T19:59:19"/>
    <x v="0"/>
    <s v="2026"/>
    <x v="0"/>
    <s v="Pune, Maharashtra"/>
  </r>
  <r>
    <n v="75"/>
    <s v="ST1069"/>
    <s v="Yogesh Tukaram Dhavale"/>
    <s v="COMPLIANCE AUDIT ANALYST"/>
    <n v="9876501269"/>
    <x v="0"/>
    <d v="1899-12-30T19:26:28"/>
    <d v="1899-12-30T19:59:25"/>
    <x v="0"/>
    <s v="2026"/>
    <x v="0"/>
    <s v="Pune, Maharashtra"/>
  </r>
  <r>
    <n v="76"/>
    <s v="ST1070"/>
    <s v="Reshma Arun Kolhe"/>
    <s v="COMPLIANCE AUDIT ANALYST"/>
    <n v="9876501270"/>
    <x v="0"/>
    <d v="1899-12-30T19:26:33"/>
    <d v="1899-12-30T19:59:30"/>
    <x v="0"/>
    <s v="2026"/>
    <x v="0"/>
    <s v="Chhatrapati Sambhajinagar, Maharashtra"/>
  </r>
  <r>
    <n v="77"/>
    <s v="ST1071"/>
    <s v="Aditya Ashok Londhe"/>
    <s v="AUTO ASSEMBLY TECH"/>
    <n v="9876501271"/>
    <x v="0"/>
    <d v="1899-12-30T19:26:38"/>
    <d v="1899-12-30T19:59:35"/>
    <x v="0"/>
    <s v="2026"/>
    <x v="0"/>
    <s v="Chhatrapati Sambhajinagar, Maharashtra"/>
  </r>
  <r>
    <n v="78"/>
    <s v="ST1072"/>
    <s v="Ruchita Mahendra Jare"/>
    <s v="ASSEMBLY OP (RAC)"/>
    <n v="9876501272"/>
    <x v="0"/>
    <d v="1899-12-30T19:26:44"/>
    <d v="1899-12-30T19:59:39"/>
    <x v="0"/>
    <s v="2026"/>
    <x v="0"/>
    <s v="Pune, Maharashtra"/>
  </r>
  <r>
    <n v="79"/>
    <s v="ST1073"/>
    <s v="Sanket Vijay Ghule"/>
    <s v="CLOUD APP DEV"/>
    <n v="9876501273"/>
    <x v="0"/>
    <d v="1899-12-30T19:26:50"/>
    <d v="1899-12-30T19:59:43"/>
    <x v="0"/>
    <s v="2026"/>
    <x v="0"/>
    <s v="Pune, Maharashtra"/>
  </r>
  <r>
    <n v="80"/>
    <s v="ST1074"/>
    <s v="Shweta Sanjay Shelar"/>
    <s v="AI/ML ENGINEER"/>
    <n v="9876501274"/>
    <x v="0"/>
    <d v="1899-12-30T19:26:56"/>
    <d v="1899-12-30T19:59:47"/>
    <x v="0"/>
    <s v="2026"/>
    <x v="0"/>
    <s v="Ahilya Nagar, Maharashtra"/>
  </r>
  <r>
    <n v="81"/>
    <s v="ST1075"/>
    <s v="Ajinkya Narayan Wankhede"/>
    <s v="ASSEMBLY OP (RAC)"/>
    <n v="9876501275"/>
    <x v="0"/>
    <d v="1899-12-30T19:27:01"/>
    <d v="1899-12-30T19:59:53"/>
    <x v="0"/>
    <s v="2026"/>
    <x v="0"/>
    <s v="Chhatrapati Sambhajinagar, Maharashtra"/>
  </r>
  <r>
    <n v="82"/>
    <s v="ST1076"/>
    <s v="Pooja Dnyaneshwar Karale"/>
    <s v="IOT NETWORK SPEC"/>
    <n v="9876501276"/>
    <x v="0"/>
    <d v="1899-12-30T19:27:07"/>
    <d v="1899-12-30T19:59:58"/>
    <x v="0"/>
    <s v="2026"/>
    <x v="0"/>
    <s v="Pune, Maharashtra"/>
  </r>
  <r>
    <n v="83"/>
    <s v="ST1077"/>
    <s v="Prathamesh Dnyaneshwar Jadhav"/>
    <s v="AI BI ANALYST"/>
    <n v="9834512701"/>
    <x v="0"/>
    <d v="1899-12-30T19:27:12"/>
    <d v="1899-12-30T20:00:05"/>
    <x v="0"/>
    <s v="2026"/>
    <x v="0"/>
    <s v="Hadapsar, Pune"/>
  </r>
  <r>
    <n v="84"/>
    <s v="ST1079"/>
    <s v="Omkar Rajendra Kale"/>
    <s v="IOT DOMAIN SPEC"/>
    <n v="9834512703"/>
    <x v="0"/>
    <d v="1899-12-30T19:27:26"/>
    <d v="1899-12-30T20:00:17"/>
    <x v="0"/>
    <s v="2026"/>
    <x v="0"/>
    <s v="Chakan, Pune"/>
  </r>
  <r>
    <n v="85"/>
    <s v="ST1080"/>
    <s v="Snehal Sunil Ghadge"/>
    <s v="AI/ML ENGINEER"/>
    <n v="9834512704"/>
    <x v="0"/>
    <d v="1899-12-30T19:27:31"/>
    <d v="1899-12-30T20:00:42"/>
    <x v="0"/>
    <s v="2026"/>
    <x v="0"/>
    <s v="Kharadi, Pune"/>
  </r>
  <r>
    <n v="86"/>
    <s v="ST1081"/>
    <s v="Tejas Vilas Shinde"/>
    <s v="CLOUD APP DEV"/>
    <n v="9834512705"/>
    <x v="0"/>
    <d v="1899-12-30T19:27:36"/>
    <d v="1899-12-30T20:00:48"/>
    <x v="0"/>
    <s v="2026"/>
    <x v="0"/>
    <s v="Hinjawadi, Pune"/>
  </r>
  <r>
    <n v="87"/>
    <s v="ST1082"/>
    <s v="Aditi Prakash More"/>
    <s v="ASSEMBLY OP (RAC)"/>
    <n v="9834512706"/>
    <x v="0"/>
    <d v="1899-12-30T19:27:42"/>
    <d v="1899-12-30T20:00:53"/>
    <x v="0"/>
    <s v="2026"/>
    <x v="0"/>
    <s v="Baner, Pune"/>
  </r>
  <r>
    <n v="88"/>
    <s v="ST1083"/>
    <s v="Sanket Dattatraya Chavan"/>
    <s v="AUTO CAD TECH"/>
    <n v="9834512707"/>
    <x v="0"/>
    <d v="1899-12-30T19:27:50"/>
    <d v="1899-12-30T20:00:58"/>
    <x v="0"/>
    <s v="2026"/>
    <x v="0"/>
    <s v="Wakad, Pune"/>
  </r>
  <r>
    <n v="89"/>
    <s v="ST1001"/>
    <s v="Aarav Rajesh Sharma"/>
    <s v="AI/ML ENGINEER"/>
    <n v="9876501201"/>
    <x v="1"/>
    <d v="1899-12-30T18:40:26"/>
    <d v="1899-12-30T18:48:51"/>
    <x v="1"/>
    <s v="2026"/>
    <x v="1"/>
    <s v="Pune, Maharashtra"/>
  </r>
  <r>
    <n v="90"/>
    <s v="ST1002"/>
    <s v="Ananya Sunil Patil"/>
    <s v="AI BI ANALYST"/>
    <n v="9876501202"/>
    <x v="1"/>
    <d v="1899-12-30T18:40:33"/>
    <d v="1899-12-30T18:49:01"/>
    <x v="1"/>
    <s v="2026"/>
    <x v="1"/>
    <s v="Nashik, Maharashtra"/>
  </r>
  <r>
    <n v="91"/>
    <s v="ST1003"/>
    <s v="Vivaan Sanjay Gupta"/>
    <s v="CLOUD APP DEV"/>
    <n v="9876501203"/>
    <x v="1"/>
    <d v="1899-12-30T18:40:40"/>
    <d v="1899-12-30T18:49:09"/>
    <x v="1"/>
    <s v="2026"/>
    <x v="1"/>
    <s v="Nagpur, Maharashtra"/>
  </r>
  <r>
    <n v="92"/>
    <s v="ST1004"/>
    <s v="Diya Mahesh Joshi"/>
    <s v="AI BI ANALYST"/>
    <n v="9876501204"/>
    <x v="1"/>
    <d v="1899-12-30T18:40:46"/>
    <d v="1899-12-30T18:49:18"/>
    <x v="1"/>
    <s v="2026"/>
    <x v="1"/>
    <s v="Mumbai, Maharashtra"/>
  </r>
  <r>
    <n v="93"/>
    <s v="ST1005"/>
    <s v="Aditya Prakash Kulkarni"/>
    <s v="AI BI ANALYST"/>
    <n v="9876501205"/>
    <x v="1"/>
    <d v="1899-12-30T18:41:29"/>
    <d v="1899-12-30T18:49:23"/>
    <x v="1"/>
    <s v="2026"/>
    <x v="1"/>
    <s v="Chhatrapati Sambhajinagar, Maharashtra"/>
  </r>
  <r>
    <n v="94"/>
    <s v="ST1006"/>
    <s v="Isha Vijay Deshmukh"/>
    <s v="CLOUD APP DEV"/>
    <n v="9876501206"/>
    <x v="1"/>
    <d v="1899-12-30T18:41:35"/>
    <d v="1899-12-30T18:49:29"/>
    <x v="1"/>
    <s v="2026"/>
    <x v="1"/>
    <s v="Jalna, Maharashtra"/>
  </r>
  <r>
    <n v="95"/>
    <s v="ST1007"/>
    <s v="Arjun Rakesh Mehta"/>
    <s v="CLOUD APP DEV"/>
    <n v="9876501207"/>
    <x v="1"/>
    <d v="1899-12-30T18:41:39"/>
    <d v="1899-12-30T18:49:33"/>
    <x v="1"/>
    <s v="2026"/>
    <x v="1"/>
    <s v="Pune, Maharashtra"/>
  </r>
  <r>
    <n v="96"/>
    <s v="ST1008"/>
    <s v="Kavya Manoj Singh"/>
    <s v="AI BI ANALYST"/>
    <n v="9876501208"/>
    <x v="1"/>
    <d v="1899-12-30T18:41:43"/>
    <d v="1899-12-30T18:49:37"/>
    <x v="1"/>
    <s v="2026"/>
    <x v="1"/>
    <s v="Kolhapur, Maharashtra"/>
  </r>
  <r>
    <n v="97"/>
    <s v="ST1009"/>
    <s v="Rohan Suresh Nair"/>
    <s v="AI/ML ENGINEER"/>
    <n v="9876501209"/>
    <x v="1"/>
    <d v="1899-12-30T18:41:47"/>
    <d v="1899-12-30T18:49:42"/>
    <x v="1"/>
    <s v="2026"/>
    <x v="1"/>
    <s v="Solapur, Maharashtra"/>
  </r>
  <r>
    <n v="98"/>
    <s v="ST1010"/>
    <s v="Sneha Dinesh Verma"/>
    <s v="AI/ML ENGINEER"/>
    <n v="9876501210"/>
    <x v="1"/>
    <d v="1899-12-30T18:41:51"/>
    <d v="1899-12-30T18:49:54"/>
    <x v="1"/>
    <s v="2026"/>
    <x v="1"/>
    <s v="Satara, Maharashtra"/>
  </r>
  <r>
    <n v="99"/>
    <s v="ST1011"/>
    <s v="Karan Ashok Chavan"/>
    <s v="AI BI ANALYST"/>
    <n v="9876501211"/>
    <x v="1"/>
    <d v="1899-12-30T18:41:56"/>
    <d v="1899-12-30T18:49:58"/>
    <x v="1"/>
    <s v="2026"/>
    <x v="1"/>
    <s v="Sangli, Maharashtra"/>
  </r>
  <r>
    <n v="100"/>
    <s v="ST1012"/>
    <s v="Priya Ramesh Yadav"/>
    <s v="AI BI ANALYST"/>
    <n v="9876501212"/>
    <x v="1"/>
    <d v="1899-12-30T18:41:59"/>
    <d v="1899-12-30T18:50:02"/>
    <x v="1"/>
    <s v="2026"/>
    <x v="1"/>
    <s v="Ahilya Nagar, Maharashtra"/>
  </r>
  <r>
    <n v="101"/>
    <s v="ST1013"/>
    <s v="Rahul Dilip More"/>
    <s v="AI BI ANALYST"/>
    <n v="9876501213"/>
    <x v="1"/>
    <d v="1899-12-30T18:42:02"/>
    <d v="1899-12-30T18:50:06"/>
    <x v="1"/>
    <s v="2026"/>
    <x v="1"/>
    <s v="Beed, Maharashtra"/>
  </r>
  <r>
    <n v="102"/>
    <s v="ST1014"/>
    <s v="Neha Anil Mishra"/>
    <s v="CLOUD APP DEV"/>
    <n v="9876501214"/>
    <x v="1"/>
    <d v="1899-12-30T18:42:10"/>
    <d v="1899-12-30T18:50:11"/>
    <x v="1"/>
    <s v="2026"/>
    <x v="1"/>
    <s v="Latur, Maharashtra"/>
  </r>
  <r>
    <n v="103"/>
    <s v="ST1015"/>
    <s v="Siddharth Mukesh Jain"/>
    <s v="CLOUD APP DEV"/>
    <n v="9876501215"/>
    <x v="1"/>
    <d v="1899-12-30T18:42:14"/>
    <d v="1899-12-30T18:50:16"/>
    <x v="1"/>
    <s v="2026"/>
    <x v="1"/>
    <s v="Akola, Maharashtra"/>
  </r>
  <r>
    <n v="104"/>
    <s v="ST1016"/>
    <s v="Pooja Shrikant Pawar"/>
    <s v="AI/ML ENGINEER"/>
    <n v="9876501216"/>
    <x v="1"/>
    <d v="1899-12-30T18:42:17"/>
    <d v="1899-12-30T18:50:20"/>
    <x v="1"/>
    <s v="2026"/>
    <x v="1"/>
    <s v="Dharashiv, Maharashtra"/>
  </r>
  <r>
    <n v="105"/>
    <s v="ST1017"/>
    <s v="Akash Chandrakant Shinde"/>
    <s v="CLOUD APP DEV"/>
    <n v="9876501217"/>
    <x v="1"/>
    <d v="1899-12-30T18:42:22"/>
    <d v="1899-12-30T18:50:28"/>
    <x v="1"/>
    <s v="2026"/>
    <x v="1"/>
    <s v="Pune, Maharashtra"/>
  </r>
  <r>
    <n v="106"/>
    <s v="ST1018"/>
    <s v="Riya Amit Kapoor"/>
    <s v="AI/ML ENGINEER"/>
    <n v="9876501218"/>
    <x v="1"/>
    <d v="1899-12-30T18:42:25"/>
    <d v="1899-12-30T18:50:35"/>
    <x v="1"/>
    <s v="2026"/>
    <x v="1"/>
    <s v="Thane, Maharashtra"/>
  </r>
  <r>
    <n v="107"/>
    <s v="ST1019"/>
    <s v="Nikhil Vinod Bhosale"/>
    <s v="CLOUD APP DEV"/>
    <n v="9876501219"/>
    <x v="1"/>
    <d v="1899-12-30T18:42:35"/>
    <d v="1899-12-30T18:50:44"/>
    <x v="1"/>
    <s v="2026"/>
    <x v="1"/>
    <s v="Jalgaon, Maharashtra"/>
  </r>
  <r>
    <n v="108"/>
    <s v="ST1020"/>
    <s v="Aditi Milind Kulkarni"/>
    <s v="AI BI ANALYST"/>
    <n v="9876501220"/>
    <x v="1"/>
    <d v="1899-12-30T18:42:40"/>
    <d v="1899-12-30T18:50:49"/>
    <x v="1"/>
    <s v="2026"/>
    <x v="1"/>
    <s v="Amravati, Maharashtra"/>
  </r>
  <r>
    <n v="109"/>
    <s v="ST1023"/>
    <s v="Omkar Shashikant Jadhav"/>
    <s v="AI BI ANALYST"/>
    <n v="9876501223"/>
    <x v="1"/>
    <d v="1899-12-30T18:42:47"/>
    <d v="1899-12-30T18:51:21"/>
    <x v="1"/>
    <s v="2026"/>
    <x v="1"/>
    <s v="Parbhani, Maharashtra"/>
  </r>
  <r>
    <n v="110"/>
    <s v="ST1024"/>
    <s v="Shruti Ravindra Naik"/>
    <s v="AI/ML ENGINEER"/>
    <n v="9876501224"/>
    <x v="1"/>
    <d v="1899-12-30T18:42:51"/>
    <d v="1899-12-30T18:51:25"/>
    <x v="1"/>
    <s v="2026"/>
    <x v="1"/>
    <s v="Nanded, Maharashtra"/>
  </r>
  <r>
    <n v="111"/>
    <s v="ST1025"/>
    <s v="Harsh Deepak Agrawal"/>
    <s v="AI/ML ENGINEER"/>
    <n v="9876501225"/>
    <x v="1"/>
    <d v="1899-12-30T18:42:55"/>
    <d v="1899-12-30T18:51:28"/>
    <x v="1"/>
    <s v="2026"/>
    <x v="1"/>
    <s v="Wardha, Maharashtra"/>
  </r>
  <r>
    <n v="112"/>
    <s v="ST1026"/>
    <s v="Sanika Uday Gokhale"/>
    <s v="CLOUD APP DEV"/>
    <n v="9876501226"/>
    <x v="1"/>
    <d v="1899-12-30T18:42:58"/>
    <d v="1899-12-30T18:51:40"/>
    <x v="1"/>
    <s v="2026"/>
    <x v="1"/>
    <s v="Chandrapur, Maharashtra"/>
  </r>
  <r>
    <n v="113"/>
    <s v="ST1027"/>
    <s v="Atharva Baban Salunkhe"/>
    <s v="AUTO CAD TECH"/>
    <n v="9876501227"/>
    <x v="1"/>
    <d v="1899-12-30T18:43:03"/>
    <d v="1899-12-30T18:52:32"/>
    <x v="1"/>
    <s v="2026"/>
    <x v="1"/>
    <s v="Ratnagiri, Maharashtra"/>
  </r>
  <r>
    <n v="114"/>
    <s v="ST1028"/>
    <s v="Tanvi Pravin Bendre"/>
    <s v="ASSEMBLY OP (RAC)"/>
    <n v="9876501228"/>
    <x v="1"/>
    <d v="1899-12-30T18:43:08"/>
    <d v="1899-12-30T18:52:40"/>
    <x v="1"/>
    <s v="2026"/>
    <x v="1"/>
    <s v="Sindhudurg, Maharashtra"/>
  </r>
  <r>
    <n v="115"/>
    <s v="ST1029"/>
    <s v="Devendra Haribhau Kale"/>
    <s v="CLOUD APP DEV"/>
    <n v="9876501229"/>
    <x v="1"/>
    <d v="1899-12-30T18:43:12"/>
    <d v="1899-12-30T18:52:46"/>
    <x v="1"/>
    <s v="2026"/>
    <x v="1"/>
    <s v="Hingoli, Maharashtra"/>
  </r>
  <r>
    <n v="116"/>
    <s v="ST1030"/>
    <s v="Sakshi Narendra Thakur"/>
    <s v="CLOUD APP DEV"/>
    <n v="9876501230"/>
    <x v="1"/>
    <d v="1899-12-30T18:43:16"/>
    <d v="1899-12-30T18:52:51"/>
    <x v="1"/>
    <s v="2026"/>
    <x v="1"/>
    <s v="Washim, Maharashtra"/>
  </r>
  <r>
    <n v="117"/>
    <s v="ST1031"/>
    <s v="Pranav Santosh Raut"/>
    <s v="COMPLIANCE AUDIT ANALYST"/>
    <n v="9876501231"/>
    <x v="1"/>
    <d v="1899-12-30T18:43:19"/>
    <d v="1899-12-30T18:52:55"/>
    <x v="1"/>
    <s v="2026"/>
    <x v="1"/>
    <s v="Buldhana, Maharashtra"/>
  </r>
  <r>
    <n v="118"/>
    <s v="ST1032"/>
    <s v="Mansi Rajendra Choudhary"/>
    <s v="IOT NETWORK SPEC"/>
    <n v="9876501232"/>
    <x v="1"/>
    <d v="1899-12-30T18:43:23"/>
    <d v="1899-12-30T18:53:02"/>
    <x v="1"/>
    <s v="2026"/>
    <x v="1"/>
    <s v="Yavatmal, Maharashtra "/>
  </r>
  <r>
    <n v="119"/>
    <s v="ST1033"/>
    <s v="Tushar Subhash Khedekar"/>
    <s v="AI/ML ENGINEER"/>
    <n v="9876501233"/>
    <x v="1"/>
    <d v="1899-12-30T18:43:28"/>
    <d v="1899-12-30T18:53:05"/>
    <x v="1"/>
    <s v="2026"/>
    <x v="1"/>
    <s v="Gondia, Maharashtra"/>
  </r>
  <r>
    <n v="120"/>
    <s v="ST1034"/>
    <s v="Nandini Srinivas Rao"/>
    <s v="EV PRODUCT DESIGN"/>
    <n v="9876501234"/>
    <x v="1"/>
    <d v="1899-12-30T18:43:33"/>
    <d v="1899-12-30T18:53:12"/>
    <x v="1"/>
    <s v="2026"/>
    <x v="1"/>
    <s v="Gadchiroli, Maharashtra"/>
  </r>
  <r>
    <n v="121"/>
    <s v="ST1035"/>
    <s v="Abhishek Omprakash Tiwari"/>
    <s v="AUTO CAD TECH"/>
    <n v="9876501235"/>
    <x v="1"/>
    <d v="1899-12-30T18:43:40"/>
    <d v="1899-12-30T18:53:17"/>
    <x v="1"/>
    <s v="2026"/>
    <x v="1"/>
    <s v="Dhule, Maharashtra"/>
  </r>
  <r>
    <n v="122"/>
    <s v="ST1036"/>
    <s v="Muskan Imran Sheikh"/>
    <s v="IOT NETWORK SPEC"/>
    <n v="9876501236"/>
    <x v="1"/>
    <d v="1899-12-30T18:43:44"/>
    <d v="1899-12-30T18:53:21"/>
    <x v="1"/>
    <s v="2026"/>
    <x v="1"/>
    <s v="Pune, Maharashtra"/>
  </r>
  <r>
    <n v="123"/>
    <s v="ST1037"/>
    <s v="Rohit Sunil Jagtap"/>
    <s v="EV PRODUCT DESIGN"/>
    <n v="9876501237"/>
    <x v="1"/>
    <d v="1899-12-30T18:43:47"/>
    <d v="1899-12-30T18:53:25"/>
    <x v="1"/>
    <s v="2026"/>
    <x v="1"/>
    <s v="Pune, Maharashtra"/>
  </r>
  <r>
    <n v="124"/>
    <s v="ST1038"/>
    <s v="Vaishnavi Prakash Pawar"/>
    <s v="ASSEMBLY OP (RAC)"/>
    <n v="9876501238"/>
    <x v="1"/>
    <d v="1899-12-30T18:43:51"/>
    <d v="1899-12-30T18:53:29"/>
    <x v="1"/>
    <s v="2026"/>
    <x v="1"/>
    <s v="Ahilya Nagar, Maharashtra"/>
  </r>
  <r>
    <n v="125"/>
    <s v="ST1039"/>
    <s v="Saurabh Mahadev Shinde"/>
    <s v="CLOUD APP DEV"/>
    <n v="9876501239"/>
    <x v="1"/>
    <d v="1899-12-30T18:43:54"/>
    <d v="1899-12-30T18:53:36"/>
    <x v="1"/>
    <s v="2026"/>
    <x v="1"/>
    <s v="Chhatrapati Sambhajinagar, Maharashtra"/>
  </r>
  <r>
    <n v="126"/>
    <s v="ST1040"/>
    <s v="Snehal Vijay More"/>
    <s v="AUTO CAD TECH"/>
    <n v="9876501240"/>
    <x v="1"/>
    <d v="1899-12-30T18:43:59"/>
    <d v="1899-12-30T18:53:40"/>
    <x v="1"/>
    <s v="2026"/>
    <x v="1"/>
    <s v="Pune, Maharashtra"/>
  </r>
  <r>
    <n v="127"/>
    <s v="ST1041"/>
    <s v="Omkar Dnyaneshwar Bhosale"/>
    <s v="EV PRODUCT DESIGN"/>
    <n v="9876501241"/>
    <x v="1"/>
    <d v="1899-12-30T18:44:02"/>
    <d v="1899-12-30T18:54:25"/>
    <x v="1"/>
    <s v="2026"/>
    <x v="1"/>
    <s v="Pune, Maharashtra"/>
  </r>
  <r>
    <n v="128"/>
    <s v="ST1042"/>
    <s v="Pooja Ashok Kale"/>
    <s v="ASSEMBLY OP (RAC)"/>
    <n v="9876501242"/>
    <x v="1"/>
    <d v="1899-12-30T18:44:06"/>
    <d v="1899-12-30T18:54:35"/>
    <x v="1"/>
    <s v="2026"/>
    <x v="1"/>
    <s v="Ahilya Nagar, Maharashtra"/>
  </r>
  <r>
    <n v="129"/>
    <s v="ST1043"/>
    <s v="Tejas Shrikant Patil"/>
    <s v="IOT DOMAIN SPEC"/>
    <n v="9876501243"/>
    <x v="1"/>
    <d v="1899-12-30T18:44:10"/>
    <d v="1899-12-30T18:54:38"/>
    <x v="1"/>
    <s v="2026"/>
    <x v="1"/>
    <s v="Chhatrapati Sambhajinagar, Maharashtra"/>
  </r>
  <r>
    <n v="130"/>
    <s v="ST1044"/>
    <s v="Aishwarya Ramesh Chavan"/>
    <s v="IOT NETWORK SPEC"/>
    <n v="9876501244"/>
    <x v="1"/>
    <d v="1899-12-30T18:44:13"/>
    <d v="1899-12-30T18:54:48"/>
    <x v="1"/>
    <s v="2026"/>
    <x v="1"/>
    <s v="Pune, Maharashtra"/>
  </r>
  <r>
    <n v="131"/>
    <s v="ST1045"/>
    <s v="Nilesh Anil Ghadge"/>
    <s v="ASSEMBLY OP (RAC)"/>
    <n v="9876501245"/>
    <x v="1"/>
    <d v="1899-12-30T18:44:18"/>
    <d v="1899-12-30T18:54:52"/>
    <x v="1"/>
    <s v="2026"/>
    <x v="1"/>
    <s v="Pune, Maharashtra"/>
  </r>
  <r>
    <n v="132"/>
    <s v="ST1046"/>
    <s v="Prajakta Santosh Kadam"/>
    <s v="CLOUD APP DEV"/>
    <n v="9876501246"/>
    <x v="1"/>
    <d v="1899-12-30T18:44:22"/>
    <d v="1899-12-30T18:54:57"/>
    <x v="1"/>
    <s v="2026"/>
    <x v="1"/>
    <s v="Ahilya Nagar, Maharashtra"/>
  </r>
  <r>
    <n v="133"/>
    <s v="ST1047"/>
    <s v="Shubham Rajendra Gaikwad"/>
    <s v="IOT NETWORK SPEC"/>
    <n v="9876501247"/>
    <x v="1"/>
    <d v="1899-12-30T18:44:25"/>
    <d v="1899-12-30T18:55:02"/>
    <x v="1"/>
    <s v="2026"/>
    <x v="1"/>
    <s v="Chhatrapati Sambhajinagar, Maharashtra"/>
  </r>
  <r>
    <n v="134"/>
    <s v="ST1048"/>
    <s v="Komal Suresh Wagh"/>
    <s v="ASSEMBLY OP (RAC)"/>
    <n v="9876501248"/>
    <x v="1"/>
    <d v="1899-12-30T18:44:29"/>
    <d v="1899-12-30T18:55:09"/>
    <x v="1"/>
    <s v="2026"/>
    <x v="1"/>
    <s v="Pune, Maharashtra"/>
  </r>
  <r>
    <n v="135"/>
    <s v="ST1049"/>
    <s v="Abhijit Dilip Thorat"/>
    <s v="AUTO ASSEMBLY TECH"/>
    <n v="9876501249"/>
    <x v="1"/>
    <d v="1899-12-30T18:44:39"/>
    <d v="1899-12-30T18:55:14"/>
    <x v="1"/>
    <s v="2026"/>
    <x v="1"/>
    <s v="Pune, Maharashtra"/>
  </r>
  <r>
    <n v="136"/>
    <s v="ST1050"/>
    <s v="Rutuja Milind Jadhav"/>
    <s v="AUTO CAD TECH"/>
    <n v="9876501250"/>
    <x v="1"/>
    <d v="1899-12-30T18:44:48"/>
    <d v="1899-12-30T18:55:26"/>
    <x v="1"/>
    <s v="2026"/>
    <x v="1"/>
    <s v="Ahilya Nagar, Maharashtra"/>
  </r>
  <r>
    <n v="137"/>
    <s v="ST1051"/>
    <s v="Harshal Chandrakant Salve"/>
    <s v="AUTO CAD TECH"/>
    <n v="9876501251"/>
    <x v="1"/>
    <d v="1899-12-30T18:44:51"/>
    <d v="1899-12-30T18:55:30"/>
    <x v="1"/>
    <s v="2026"/>
    <x v="1"/>
    <s v="Chhatrapati Sambhajinagar, Maharashtra"/>
  </r>
  <r>
    <n v="138"/>
    <s v="ST1052"/>
    <s v="Sakshi Vinod Shingare"/>
    <s v="AUTO ASSEMBLY TECH"/>
    <n v="9876501252"/>
    <x v="1"/>
    <d v="1899-12-30T18:44:55"/>
    <d v="1899-12-30T18:55:34"/>
    <x v="1"/>
    <s v="2026"/>
    <x v="1"/>
    <s v="Pune, Maharashtra"/>
  </r>
  <r>
    <n v="139"/>
    <s v="ST1053"/>
    <s v="Ganesh Baban Dhumal"/>
    <s v="IOT NETWORK SPEC"/>
    <n v="9876501253"/>
    <x v="1"/>
    <d v="1899-12-30T18:45:00"/>
    <d v="1899-12-30T18:55:38"/>
    <x v="1"/>
    <s v="2026"/>
    <x v="1"/>
    <s v="Pune, Maharashtra"/>
  </r>
  <r>
    <n v="140"/>
    <s v="ST1054"/>
    <s v="Nikita Subhash Bhise"/>
    <s v="COMPLIANCE AUDIT ANALYST"/>
    <n v="9876501254"/>
    <x v="1"/>
    <d v="1899-12-30T18:45:03"/>
    <d v="1899-12-30T18:55:42"/>
    <x v="1"/>
    <s v="2026"/>
    <x v="1"/>
    <s v="Ahilya Nagar, Maharashtra"/>
  </r>
  <r>
    <n v="141"/>
    <s v="ST1055"/>
    <s v="Amol Pandurang Kharat"/>
    <s v="ASSEMBLY OP (RAC)"/>
    <n v="9876501255"/>
    <x v="1"/>
    <d v="1899-12-30T18:45:07"/>
    <d v="1899-12-30T18:55:47"/>
    <x v="1"/>
    <s v="2026"/>
    <x v="1"/>
    <s v="Chhatrapati Sambhajinagar, Maharashtra"/>
  </r>
  <r>
    <n v="142"/>
    <s v="ST1056"/>
    <s v="Shraddha Sharad Gorde"/>
    <s v="COMPLIANCE AUDIT ANALYST"/>
    <n v="9876501256"/>
    <x v="1"/>
    <d v="1899-12-30T18:45:11"/>
    <d v="1899-12-30T18:55:50"/>
    <x v="1"/>
    <s v="2026"/>
    <x v="1"/>
    <s v="Pune, Maharashtra"/>
  </r>
  <r>
    <n v="143"/>
    <s v="ST1057"/>
    <s v="Pratik Shivaji Tupe"/>
    <s v="AI/ML ENGINEER"/>
    <n v="9876501257"/>
    <x v="1"/>
    <d v="1899-12-30T18:45:13"/>
    <d v="1899-12-30T18:55:55"/>
    <x v="1"/>
    <s v="2026"/>
    <x v="1"/>
    <s v="Pune, Maharashtra"/>
  </r>
  <r>
    <n v="144"/>
    <s v="ST1058"/>
    <s v="Minal Ravindra Doke"/>
    <s v="COMPLIANCE AUDIT ANALYST"/>
    <n v="9876501258"/>
    <x v="1"/>
    <d v="1899-12-30T18:45:17"/>
    <d v="1899-12-30T18:55:59"/>
    <x v="1"/>
    <s v="2026"/>
    <x v="1"/>
    <s v="Ahilya Nagar, Maharashtra"/>
  </r>
  <r>
    <n v="145"/>
    <s v="ST1059"/>
    <s v="Vishal Pravin Kokate"/>
    <s v="AUTO CAD TECH"/>
    <n v="9876501259"/>
    <x v="1"/>
    <d v="1899-12-30T18:45:22"/>
    <d v="1899-12-30T18:56:03"/>
    <x v="1"/>
    <s v="2026"/>
    <x v="1"/>
    <s v="Chhatrapati Sambhajinagar, Maharashtra"/>
  </r>
  <r>
    <n v="146"/>
    <s v="ST1060"/>
    <s v="Neha Kishor Dhage"/>
    <s v="CLOUD APP DEV"/>
    <n v="9876501260"/>
    <x v="1"/>
    <d v="1899-12-30T18:45:32"/>
    <d v="1899-12-30T18:56:10"/>
    <x v="1"/>
    <s v="2026"/>
    <x v="1"/>
    <s v="Pune, Maharashtra"/>
  </r>
  <r>
    <n v="147"/>
    <s v="ST1061"/>
    <s v="Akshay Dattatraya Borude"/>
    <s v="IOT NETWORK SPEC"/>
    <n v="9876501261"/>
    <x v="1"/>
    <d v="1899-12-30T18:45:36"/>
    <d v="1899-12-30T18:56:14"/>
    <x v="1"/>
    <s v="2026"/>
    <x v="1"/>
    <s v="Pune, Maharashtra"/>
  </r>
  <r>
    <n v="148"/>
    <s v="ST1062"/>
    <s v="Priti Balasaheb Nagare"/>
    <s v="AUTO ASSEMBLY TECH"/>
    <n v="9876501262"/>
    <x v="1"/>
    <d v="1899-12-30T18:45:39"/>
    <d v="1899-12-30T18:56:18"/>
    <x v="1"/>
    <s v="2026"/>
    <x v="1"/>
    <s v="Ahilya Nagar, Maharashtra"/>
  </r>
  <r>
    <n v="149"/>
    <s v="ST1063"/>
    <s v="Chetan Hanuman Gawali"/>
    <s v="ASSEMBLY OP (RAC)"/>
    <n v="9876501263"/>
    <x v="1"/>
    <d v="1899-12-30T18:45:42"/>
    <d v="1899-12-30T18:56:22"/>
    <x v="1"/>
    <s v="2026"/>
    <x v="1"/>
    <s v="Chhatrapati Sambhajinagar, Maharashtra"/>
  </r>
  <r>
    <n v="150"/>
    <s v="ST1064"/>
    <s v="Sonali Vilas Shelke"/>
    <s v="CLOUD APP DEV"/>
    <n v="9876501264"/>
    <x v="1"/>
    <d v="1899-12-30T18:45:45"/>
    <d v="1899-12-30T18:56:27"/>
    <x v="1"/>
    <s v="2026"/>
    <x v="1"/>
    <s v="Pune, Maharashtra"/>
  </r>
  <r>
    <n v="151"/>
    <s v="ST1065"/>
    <s v="Swapnil Sopan Raut"/>
    <s v="ASSEMBLY OP (RAC)"/>
    <n v="9876501265"/>
    <x v="1"/>
    <d v="1899-12-30T18:45:49"/>
    <d v="1899-12-30T18:56:31"/>
    <x v="1"/>
    <s v="2026"/>
    <x v="1"/>
    <s v="Pune, Maharashtra"/>
  </r>
  <r>
    <n v="152"/>
    <s v="ST1066"/>
    <s v="Bhagyashree Eknath Pansare"/>
    <s v="EV PRODUCT DESIGN"/>
    <n v="9876501266"/>
    <x v="1"/>
    <d v="1899-12-30T18:45:52"/>
    <d v="1899-12-30T18:56:35"/>
    <x v="1"/>
    <s v="2026"/>
    <x v="1"/>
    <s v="Ahilya Nagar, Maharashtra"/>
  </r>
  <r>
    <n v="153"/>
    <s v="ST1067"/>
    <s v="Kunal Bharat Pawale"/>
    <s v="ASSEMBLY OP (RAC)"/>
    <n v="9876501267"/>
    <x v="1"/>
    <d v="1899-12-30T18:45:55"/>
    <d v="1899-12-30T18:56:38"/>
    <x v="1"/>
    <s v="2026"/>
    <x v="1"/>
    <s v="Chhatrapati Sambhajinagar, Maharashtra"/>
  </r>
  <r>
    <n v="154"/>
    <s v="ST1068"/>
    <s v="Monika Nitin Kute"/>
    <s v="CLOUD APP DEV"/>
    <n v="9876501268"/>
    <x v="1"/>
    <d v="1899-12-30T18:45:59"/>
    <d v="1899-12-30T18:56:42"/>
    <x v="1"/>
    <s v="2026"/>
    <x v="1"/>
    <s v="Pune, Maharashtra"/>
  </r>
  <r>
    <n v="155"/>
    <s v="ST1069"/>
    <s v="Yogesh Tukaram Dhavale"/>
    <s v="COMPLIANCE AUDIT ANALYST"/>
    <n v="9876501269"/>
    <x v="1"/>
    <d v="1899-12-30T18:46:02"/>
    <d v="1899-12-30T18:56:46"/>
    <x v="1"/>
    <s v="2026"/>
    <x v="1"/>
    <s v="Pune, Maharashtra"/>
  </r>
  <r>
    <n v="156"/>
    <s v="ST1070"/>
    <s v="Reshma Arun Kolhe"/>
    <s v="COMPLIANCE AUDIT ANALYST"/>
    <n v="9876501270"/>
    <x v="1"/>
    <d v="1899-12-30T18:46:06"/>
    <d v="1899-12-30T18:56:51"/>
    <x v="1"/>
    <s v="2026"/>
    <x v="1"/>
    <s v="Chhatrapati Sambhajinagar, Maharashtra"/>
  </r>
  <r>
    <n v="157"/>
    <s v="ST1071"/>
    <s v="Aditya Ashok Londhe"/>
    <s v="AUTO ASSEMBLY TECH"/>
    <n v="9876501271"/>
    <x v="1"/>
    <d v="1899-12-30T18:46:10"/>
    <d v="1899-12-30T18:56:57"/>
    <x v="1"/>
    <s v="2026"/>
    <x v="1"/>
    <s v="Chhatrapati Sambhajinagar, Maharashtra"/>
  </r>
  <r>
    <n v="158"/>
    <s v="ST1072"/>
    <s v="Ruchita Mahendra Jare"/>
    <s v="ASSEMBLY OP (RAC)"/>
    <n v="9876501272"/>
    <x v="1"/>
    <d v="1899-12-30T18:46:14"/>
    <d v="1899-12-30T18:57:00"/>
    <x v="1"/>
    <s v="2026"/>
    <x v="1"/>
    <s v="Pune, Maharashtra"/>
  </r>
  <r>
    <n v="159"/>
    <s v="ST1073"/>
    <s v="Sanket Vijay Ghule"/>
    <s v="CLOUD APP DEV"/>
    <n v="9876501273"/>
    <x v="1"/>
    <d v="1899-12-30T18:46:18"/>
    <d v="1899-12-30T18:57:04"/>
    <x v="1"/>
    <s v="2026"/>
    <x v="1"/>
    <s v="Pune, Maharashtra"/>
  </r>
  <r>
    <n v="160"/>
    <s v="ST1074"/>
    <s v="Shweta Sanjay Shelar"/>
    <s v="AI/ML ENGINEER"/>
    <n v="9876501274"/>
    <x v="1"/>
    <d v="1899-12-30T18:46:22"/>
    <d v="1899-12-30T18:57:11"/>
    <x v="1"/>
    <s v="2026"/>
    <x v="1"/>
    <s v="Ahilya Nagar, Maharashtra"/>
  </r>
  <r>
    <n v="161"/>
    <s v="ST1075"/>
    <s v="Ajinkya Narayan Wankhede"/>
    <s v="ASSEMBLY OP (RAC)"/>
    <n v="9876501275"/>
    <x v="1"/>
    <d v="1899-12-30T18:46:25"/>
    <d v="1899-12-30T18:57:14"/>
    <x v="1"/>
    <s v="2026"/>
    <x v="1"/>
    <s v="Chhatrapati Sambhajinagar, Maharashtra"/>
  </r>
  <r>
    <n v="162"/>
    <s v="ST1076"/>
    <s v="Pooja Dnyaneshwar Karale"/>
    <s v="IOT NETWORK SPEC"/>
    <n v="9876501276"/>
    <x v="1"/>
    <d v="1899-12-30T18:46:28"/>
    <d v="1899-12-30T18:57:18"/>
    <x v="1"/>
    <s v="2026"/>
    <x v="1"/>
    <s v="Pune, Maharashtra"/>
  </r>
  <r>
    <n v="163"/>
    <s v="ST1077"/>
    <s v="Prathamesh Dnyaneshwar Jadhav"/>
    <s v="AI BI ANALYST"/>
    <n v="9834512701"/>
    <x v="1"/>
    <d v="1899-12-30T18:46:31"/>
    <d v="1899-12-30T18:57:21"/>
    <x v="1"/>
    <s v="2026"/>
    <x v="1"/>
    <s v="Hadapsar, Pune"/>
  </r>
  <r>
    <n v="164"/>
    <s v="ST1078"/>
    <s v="Vaishnavi Ashok Pawar"/>
    <s v="IOT DOMAIN SPEC"/>
    <n v="9834512702"/>
    <x v="1"/>
    <d v="1899-12-30T18:46:35"/>
    <d v="1899-12-30T18:57:27"/>
    <x v="1"/>
    <s v="2026"/>
    <x v="1"/>
    <s v="Wagholi, Pune"/>
  </r>
  <r>
    <n v="165"/>
    <s v="ST1079"/>
    <s v="Omkar Rajendra Kale"/>
    <s v="IOT DOMAIN SPEC"/>
    <n v="9834512703"/>
    <x v="1"/>
    <d v="1899-12-30T18:46:38"/>
    <d v="1899-12-30T18:57:31"/>
    <x v="1"/>
    <s v="2026"/>
    <x v="1"/>
    <s v="Chakan, Pune"/>
  </r>
  <r>
    <n v="166"/>
    <s v="ST1080"/>
    <s v="Snehal Sunil Ghadge"/>
    <s v="AI/ML ENGINEER"/>
    <n v="9834512704"/>
    <x v="1"/>
    <d v="1899-12-30T18:46:43"/>
    <d v="1899-12-30T18:57:36"/>
    <x v="1"/>
    <s v="2026"/>
    <x v="1"/>
    <s v="Kharadi, Pune"/>
  </r>
  <r>
    <n v="167"/>
    <s v="ST1081"/>
    <s v="Tejas Vilas Shinde"/>
    <s v="CLOUD APP DEV"/>
    <n v="9834512705"/>
    <x v="1"/>
    <d v="1899-12-30T18:46:48"/>
    <d v="1899-12-30T18:57:41"/>
    <x v="1"/>
    <s v="2026"/>
    <x v="1"/>
    <s v="Hinjawadi, Pune"/>
  </r>
  <r>
    <n v="168"/>
    <s v="ST1082"/>
    <s v="Aditi Prakash More"/>
    <s v="ASSEMBLY OP (RAC)"/>
    <n v="9834512706"/>
    <x v="1"/>
    <d v="1899-12-30T18:46:51"/>
    <d v="1899-12-30T18:57:47"/>
    <x v="1"/>
    <s v="2026"/>
    <x v="1"/>
    <s v="Baner, Pune"/>
  </r>
  <r>
    <n v="169"/>
    <s v="ST1083"/>
    <s v="Sanket Dattatraya Chavan"/>
    <s v="AUTO CAD TECH"/>
    <n v="9834512707"/>
    <x v="1"/>
    <d v="1899-12-30T18:46:55"/>
    <d v="1899-12-30T18:57:51"/>
    <x v="1"/>
    <s v="2026"/>
    <x v="1"/>
    <s v="Wakad, Pune"/>
  </r>
  <r>
    <n v="170"/>
    <s v="ST1084"/>
    <s v="Rutuja Mahendra Gaikwad"/>
    <s v="AUTO CAD TECH"/>
    <n v="9834512708"/>
    <x v="1"/>
    <d v="1899-12-30T18:46:59"/>
    <d v="1899-12-30T18:57:54"/>
    <x v="1"/>
    <s v="2026"/>
    <x v="1"/>
    <s v="Pimpri, Pune"/>
  </r>
  <r>
    <n v="171"/>
    <s v="ST1085"/>
    <s v="Akshay Ravindra Bhosale"/>
    <s v="IOT NETWORK SPEC"/>
    <n v="9834512709"/>
    <x v="1"/>
    <d v="1899-12-30T18:47:02"/>
    <d v="1899-12-30T18:57:57"/>
    <x v="1"/>
    <s v="2026"/>
    <x v="1"/>
    <s v="Chinchwad, Pune"/>
  </r>
  <r>
    <n v="172"/>
    <s v="ST1086"/>
    <s v="Komal Sanjay Kharat"/>
    <s v="IOT DOMAIN SPEC"/>
    <n v="9834512710"/>
    <x v="1"/>
    <d v="1899-12-30T18:47:05"/>
    <d v="1899-12-30T18:58:00"/>
    <x v="1"/>
    <s v="2026"/>
    <x v="1"/>
    <s v="Talegaon, Pune"/>
  </r>
  <r>
    <n v="173"/>
    <s v="ST1087"/>
    <s v="Rohit Shrikant Wagh"/>
    <s v="AUTO CAD TECH"/>
    <n v="9834512711"/>
    <x v="1"/>
    <d v="1899-12-30T18:47:08"/>
    <d v="1899-12-30T18:58:03"/>
    <x v="1"/>
    <s v="2026"/>
    <x v="1"/>
    <s v="Moshi, Pune"/>
  </r>
  <r>
    <n v="174"/>
    <s v="ST1088"/>
    <s v="Pooja Vijay Dhumal"/>
    <s v="AUTO ASSEMBLY TECH"/>
    <n v="9834512712"/>
    <x v="1"/>
    <d v="1899-12-30T18:47:12"/>
    <d v="1899-12-30T18:58:06"/>
    <x v="1"/>
    <s v="2026"/>
    <x v="1"/>
    <s v="Bhosari, Pune"/>
  </r>
  <r>
    <n v="175"/>
    <s v="ST1089"/>
    <s v="Nikhil Ashok Thorat"/>
    <s v="EV PRODUCT DESIGN"/>
    <n v="9834512713"/>
    <x v="1"/>
    <d v="1899-12-30T18:47:16"/>
    <d v="1899-12-30T18:58:10"/>
    <x v="1"/>
    <s v="2026"/>
    <x v="1"/>
    <s v="Alandi, Pune"/>
  </r>
  <r>
    <n v="176"/>
    <s v="ST1090"/>
    <s v="Mansi Santosh Gawali"/>
    <s v="ASSEMBLY OP (RAC)"/>
    <n v="9834512714"/>
    <x v="1"/>
    <d v="1899-12-30T18:47:19"/>
    <d v="1899-12-30T18:58:15"/>
    <x v="1"/>
    <s v="2026"/>
    <x v="1"/>
    <s v="Lohegaon, Pune"/>
  </r>
  <r>
    <n v="177"/>
    <s v="ST1091"/>
    <s v="Aditya Chandrakant Salunkhe"/>
    <s v="CLOUD APP DEV"/>
    <n v="9834512715"/>
    <x v="1"/>
    <d v="1899-12-30T18:47:23"/>
    <d v="1899-12-30T18:58:20"/>
    <x v="1"/>
    <s v="2026"/>
    <x v="1"/>
    <s v="Dhanori, Pune"/>
  </r>
  <r>
    <n v="178"/>
    <s v="ST1092"/>
    <s v="Sakshi Ganesh Jare"/>
    <s v="CLOUD APP DEV"/>
    <n v="9834512716"/>
    <x v="1"/>
    <d v="1899-12-30T18:47:27"/>
    <d v="1899-12-30T18:58:23"/>
    <x v="1"/>
    <s v="2026"/>
    <x v="1"/>
    <s v="Kondhwa, Pune"/>
  </r>
  <r>
    <n v="179"/>
    <s v="ST1093"/>
    <s v="Harshal Pandurang Tupe"/>
    <s v="COMPLIANCE AUDIT ANALYST"/>
    <n v="9834512717"/>
    <x v="1"/>
    <d v="1899-12-30T18:47:30"/>
    <d v="1899-12-30T18:58:26"/>
    <x v="1"/>
    <s v="2026"/>
    <x v="1"/>
    <s v="Katraj, Pune"/>
  </r>
  <r>
    <n v="180"/>
    <s v="ST1094"/>
    <s v="Nikita Suresh Shelke"/>
    <s v="IOT NETWORK SPEC"/>
    <n v="9834512718"/>
    <x v="1"/>
    <d v="1899-12-30T18:47:33"/>
    <d v="1899-12-30T18:58:30"/>
    <x v="1"/>
    <s v="2026"/>
    <x v="1"/>
    <s v="Shivajinagar, Pune"/>
  </r>
  <r>
    <n v="181"/>
    <s v="ST1095"/>
    <s v="Yogesh Pravin Dhage"/>
    <s v="AI/ML ENGINEER"/>
    <n v="9834512719"/>
    <x v="1"/>
    <d v="1899-12-30T18:47:36"/>
    <d v="1899-12-30T18:58:33"/>
    <x v="1"/>
    <s v="2026"/>
    <x v="1"/>
    <s v="Bavdhan, Pune"/>
  </r>
  <r>
    <n v="182"/>
    <s v="ST1096"/>
    <s v="Reshma Balasaheb Kute"/>
    <s v="AI/ML ENGINEER"/>
    <n v="9834512720"/>
    <x v="1"/>
    <d v="1899-12-30T18:47:38"/>
    <d v="1899-12-30T18:58:36"/>
    <x v="1"/>
    <s v="2026"/>
    <x v="1"/>
    <s v="Nigdi, Pune"/>
  </r>
  <r>
    <n v="183"/>
    <s v="ST1097"/>
    <s v="Shubham Bharat Kokate"/>
    <s v="AI BI ANALYST"/>
    <n v="9834512721"/>
    <x v="1"/>
    <d v="1899-12-30T18:47:41"/>
    <d v="1899-12-30T18:58:40"/>
    <x v="1"/>
    <s v="2026"/>
    <x v="1"/>
    <s v="Ravet, Pune"/>
  </r>
  <r>
    <n v="184"/>
    <s v="ST1098"/>
    <s v="Sonali Arun Borude"/>
    <s v="AI BI ANALYST"/>
    <n v="9834512722"/>
    <x v="1"/>
    <d v="1899-12-30T18:47:45"/>
    <d v="1899-12-30T18:58:44"/>
    <x v="1"/>
    <s v="2026"/>
    <x v="1"/>
    <s v="Dhayari, Pune"/>
  </r>
  <r>
    <n v="185"/>
    <s v="ST1099"/>
    <s v="Chetan Kishor Ghule"/>
    <s v="AI/ML ENGINEER"/>
    <n v="9834512723"/>
    <x v="1"/>
    <d v="1899-12-30T18:47:50"/>
    <d v="1899-12-30T18:58:47"/>
    <x v="1"/>
    <s v="2026"/>
    <x v="1"/>
    <s v="Narhe, Pune"/>
  </r>
  <r>
    <n v="186"/>
    <s v="ST1100"/>
    <s v="Monika Nitin Karale"/>
    <s v="IOT DOMAIN SPEC"/>
    <n v="9834512724"/>
    <x v="1"/>
    <d v="1899-12-30T18:47:57"/>
    <d v="1899-12-30T18:58:57"/>
    <x v="1"/>
    <s v="2026"/>
    <x v="1"/>
    <s v="Fursungi, Pune"/>
  </r>
  <r>
    <n v="187"/>
    <s v="ST1101"/>
    <s v="Ganesh Eknath Pawale"/>
    <s v="IOT DOMAIN SPEC"/>
    <n v="9834512725"/>
    <x v="1"/>
    <d v="1899-12-30T18:48:00"/>
    <d v="1899-12-30T18:59:01"/>
    <x v="1"/>
    <s v="2026"/>
    <x v="1"/>
    <s v="Mundhwa, Pune"/>
  </r>
  <r>
    <n v="188"/>
    <s v="ST1102"/>
    <s v="Shraddha Tukaram Kolhe"/>
    <s v="IOT NETWORK SPEC"/>
    <n v="9834512726"/>
    <x v="1"/>
    <d v="1899-12-30T18:48:03"/>
    <d v="1899-12-30T18:59:04"/>
    <x v="1"/>
    <s v="2026"/>
    <x v="1"/>
    <s v="Ahilya Nagar, Maharashtra"/>
  </r>
  <r>
    <n v="189"/>
    <s v="ST1103"/>
    <s v="Vishal Sharad Nagare"/>
    <s v="COMPLIANCE AUDIT ANALYST"/>
    <n v="9834512727"/>
    <x v="1"/>
    <d v="1899-12-30T18:48:07"/>
    <d v="1899-12-30T18:59:07"/>
    <x v="1"/>
    <s v="2026"/>
    <x v="1"/>
    <s v="Shrirampur"/>
  </r>
  <r>
    <n v="190"/>
    <s v="ST1104"/>
    <s v="Prajakta Baban Doke"/>
    <s v="COMPLIANCE AUDIT ANALYST"/>
    <n v="9834512728"/>
    <x v="1"/>
    <d v="1899-12-30T18:48:10"/>
    <d v="1899-12-30T18:59:13"/>
    <x v="1"/>
    <s v="2026"/>
    <x v="1"/>
    <s v="Sangamner"/>
  </r>
  <r>
    <n v="191"/>
    <s v="ST1105"/>
    <s v="Amol Shivaji Dhavale"/>
    <s v="CLOUD APP DEV"/>
    <n v="9834512729"/>
    <x v="1"/>
    <d v="1899-12-30T18:48:14"/>
    <d v="1899-12-30T18:59:21"/>
    <x v="1"/>
    <s v="2026"/>
    <x v="1"/>
    <s v="Rahata"/>
  </r>
  <r>
    <n v="192"/>
    <s v="ST1106"/>
    <s v="Sanika Haribhau Khedkar"/>
    <s v="CLOUD APP DEV"/>
    <n v="9834512730"/>
    <x v="1"/>
    <d v="1899-12-30T18:48:17"/>
    <d v="1899-12-30T18:59:25"/>
    <x v="1"/>
    <s v="2026"/>
    <x v="1"/>
    <s v="Rahuri"/>
  </r>
  <r>
    <n v="193"/>
    <s v="ST1107"/>
    <s v="Devendra Ramesh Pansare"/>
    <s v="ASSEMBLY OP (RAC)"/>
    <n v="9834512731"/>
    <x v="1"/>
    <d v="1899-12-30T18:48:20"/>
    <d v="1899-12-30T18:59:30"/>
    <x v="1"/>
    <s v="2026"/>
    <x v="1"/>
    <s v="Pathardi"/>
  </r>
  <r>
    <n v="194"/>
    <s v="ST1108"/>
    <s v="Bhagyashree Vinod Bhise"/>
    <s v="EV PRODUCT DESIGN"/>
    <n v="9834512732"/>
    <x v="1"/>
    <d v="1899-12-30T18:48:23"/>
    <d v="1899-12-30T18:59:34"/>
    <x v="1"/>
    <s v="2026"/>
    <x v="1"/>
    <s v="Nevasa"/>
  </r>
  <r>
    <n v="195"/>
    <s v="ST1109"/>
    <s v="Tushar Milind Londhe"/>
    <s v="AUTO ASSEMBLY TECH"/>
    <n v="9834512733"/>
    <x v="1"/>
    <d v="1899-12-30T18:48:26"/>
    <d v="1899-12-30T18:59:37"/>
    <x v="1"/>
    <s v="2026"/>
    <x v="1"/>
    <s v="Shevgaon"/>
  </r>
  <r>
    <n v="196"/>
    <s v="ST1110"/>
    <s v="Neha Shashikant Gorde"/>
    <s v="AUTO CAD TECH"/>
    <n v="9834512734"/>
    <x v="1"/>
    <d v="1899-12-30T18:48:31"/>
    <d v="1899-12-30T18:59:46"/>
    <x v="1"/>
    <s v="2026"/>
    <x v="1"/>
    <s v="Jamkhed"/>
  </r>
  <r>
    <n v="197"/>
    <s v="ST1111"/>
    <s v="Kunal Dnyaneshwar Raut"/>
    <s v="EV PRODUCT DESIGN"/>
    <n v="9834512735"/>
    <x v="1"/>
    <d v="1899-12-30T18:48:35"/>
    <d v="1899-12-30T18:59:50"/>
    <x v="1"/>
    <s v="2026"/>
    <x v="1"/>
    <s v="Karjat, Ahilya Nagar, Maharashtra"/>
  </r>
  <r>
    <n v="198"/>
    <s v="ST1021"/>
    <s v="Yash Ganesh Patil"/>
    <s v="CLOUD APP DEV"/>
    <n v="9876501221"/>
    <x v="1"/>
    <d v="1899-12-30T18:50:59"/>
    <d v="1899-12-30T18:51:02"/>
    <x v="1"/>
    <s v="2026"/>
    <x v="1"/>
    <s v="Pune, Maharashtra"/>
  </r>
  <r>
    <n v="199"/>
    <s v="ST1022"/>
    <s v="Meera Krishnan Iyer"/>
    <s v="CLOUD APP DEV"/>
    <n v="9876501222"/>
    <x v="1"/>
    <d v="1899-12-30T18:51:13"/>
    <d v="1899-12-30T18:51:16"/>
    <x v="1"/>
    <s v="2026"/>
    <x v="1"/>
    <s v="Navi Mumbai, Maharashtra"/>
  </r>
  <r>
    <n v="200"/>
    <s v="ST1040"/>
    <s v="Snehal Vijay More"/>
    <s v="AUTO CAD TECH"/>
    <n v="9876501240"/>
    <x v="1"/>
    <d v="1899-12-30T18:53:55"/>
    <d v="1899-12-30T18:53:58"/>
    <x v="1"/>
    <s v="2026"/>
    <x v="1"/>
    <s v="Pune, Maharashtra"/>
  </r>
  <r>
    <n v="201"/>
    <s v="ST1001"/>
    <s v="Aarav Rajesh Sharma"/>
    <s v="AI/ML ENGINEER"/>
    <n v="9876501201"/>
    <x v="2"/>
    <d v="1899-12-30T17:20:27"/>
    <d v="1899-12-30T17:26:14"/>
    <x v="1"/>
    <s v="2026"/>
    <x v="2"/>
    <s v="Pune, Maharashtra"/>
  </r>
  <r>
    <n v="202"/>
    <s v="ST1002"/>
    <s v="Ananya Sunil Patil"/>
    <s v="AI BI ANALYST"/>
    <n v="9876501202"/>
    <x v="2"/>
    <d v="1899-12-30T17:20:32"/>
    <d v="1899-12-30T17:26:22"/>
    <x v="1"/>
    <s v="2026"/>
    <x v="2"/>
    <s v="Nashik, Maharashtra"/>
  </r>
  <r>
    <n v="203"/>
    <s v="ST1003"/>
    <s v="Vivaan Sanjay Gupta"/>
    <s v="CLOUD APP DEV"/>
    <n v="9876501203"/>
    <x v="2"/>
    <d v="1899-12-30T17:20:35"/>
    <d v="1899-12-30T17:26:26"/>
    <x v="1"/>
    <s v="2026"/>
    <x v="2"/>
    <s v="Nagpur, Maharashtra"/>
  </r>
  <r>
    <n v="204"/>
    <s v="ST1004"/>
    <s v="Diya Mahesh Joshi"/>
    <s v="AI BI ANALYST"/>
    <n v="9876501204"/>
    <x v="2"/>
    <d v="1899-12-30T17:20:39"/>
    <d v="1899-12-30T17:26:30"/>
    <x v="1"/>
    <s v="2026"/>
    <x v="2"/>
    <s v="Mumbai, Maharashtra"/>
  </r>
  <r>
    <n v="205"/>
    <s v="ST1005"/>
    <s v="Aditya Prakash Kulkarni"/>
    <s v="AI BI ANALYST"/>
    <n v="9876501205"/>
    <x v="2"/>
    <d v="1899-12-30T17:20:42"/>
    <d v="1899-12-30T17:26:34"/>
    <x v="1"/>
    <s v="2026"/>
    <x v="2"/>
    <s v="Chhatrapati Sambhajinagar, Maharashtra"/>
  </r>
  <r>
    <n v="206"/>
    <s v="ST1006"/>
    <s v="Isha Vijay Deshmukh"/>
    <s v="CLOUD APP DEV"/>
    <n v="9876501206"/>
    <x v="2"/>
    <d v="1899-12-30T17:20:46"/>
    <d v="1899-12-30T17:26:37"/>
    <x v="1"/>
    <s v="2026"/>
    <x v="2"/>
    <s v="Jalna, Maharashtra"/>
  </r>
  <r>
    <n v="207"/>
    <s v="ST1007"/>
    <s v="Arjun Rakesh Mehta"/>
    <s v="CLOUD APP DEV"/>
    <n v="9876501207"/>
    <x v="2"/>
    <d v="1899-12-30T17:20:49"/>
    <d v="1899-12-30T17:26:42"/>
    <x v="1"/>
    <s v="2026"/>
    <x v="2"/>
    <s v="Pune, Maharashtra"/>
  </r>
  <r>
    <n v="208"/>
    <s v="ST1008"/>
    <s v="Kavya Manoj Singh"/>
    <s v="AI BI ANALYST"/>
    <n v="9876501208"/>
    <x v="2"/>
    <d v="1899-12-30T17:20:52"/>
    <d v="1899-12-30T17:26:46"/>
    <x v="1"/>
    <s v="2026"/>
    <x v="2"/>
    <s v="Kolhapur, Maharashtra"/>
  </r>
  <r>
    <n v="209"/>
    <s v="ST1009"/>
    <s v="Rohan Suresh Nair"/>
    <s v="AI/ML ENGINEER"/>
    <n v="9876501209"/>
    <x v="2"/>
    <d v="1899-12-30T17:20:55"/>
    <d v="1899-12-30T17:26:50"/>
    <x v="1"/>
    <s v="2026"/>
    <x v="2"/>
    <s v="Solapur, Maharashtra"/>
  </r>
  <r>
    <n v="210"/>
    <s v="ST1010"/>
    <s v="Sneha Dinesh Verma"/>
    <s v="AI/ML ENGINEER"/>
    <n v="9876501210"/>
    <x v="2"/>
    <d v="1899-12-30T17:21:00"/>
    <d v="1899-12-30T17:26:55"/>
    <x v="1"/>
    <s v="2026"/>
    <x v="2"/>
    <s v="Satara, Maharashtra"/>
  </r>
  <r>
    <n v="211"/>
    <s v="ST1011"/>
    <s v="Karan Ashok Chavan"/>
    <s v="AI BI ANALYST"/>
    <n v="9876501211"/>
    <x v="2"/>
    <d v="1899-12-30T17:21:03"/>
    <d v="1899-12-30T17:27:00"/>
    <x v="1"/>
    <s v="2026"/>
    <x v="2"/>
    <s v="Sangli, Maharashtra"/>
  </r>
  <r>
    <n v="212"/>
    <s v="ST1012"/>
    <s v="Priya Ramesh Yadav"/>
    <s v="AI BI ANALYST"/>
    <n v="9876501212"/>
    <x v="2"/>
    <d v="1899-12-30T17:21:06"/>
    <d v="1899-12-30T17:27:05"/>
    <x v="1"/>
    <s v="2026"/>
    <x v="2"/>
    <s v="Ahilya Nagar, Maharashtra"/>
  </r>
  <r>
    <n v="213"/>
    <s v="ST1013"/>
    <s v="Rahul Dilip More"/>
    <s v="AI BI ANALYST"/>
    <n v="9876501213"/>
    <x v="2"/>
    <d v="1899-12-30T17:21:09"/>
    <d v="1899-12-30T17:27:08"/>
    <x v="1"/>
    <s v="2026"/>
    <x v="2"/>
    <s v="Beed, Maharashtra"/>
  </r>
  <r>
    <n v="214"/>
    <s v="ST1014"/>
    <s v="Neha Anil Mishra"/>
    <s v="CLOUD APP DEV"/>
    <n v="9876501214"/>
    <x v="2"/>
    <d v="1899-12-30T17:21:12"/>
    <d v="1899-12-30T17:27:12"/>
    <x v="1"/>
    <s v="2026"/>
    <x v="2"/>
    <s v="Latur, Maharashtra"/>
  </r>
  <r>
    <n v="215"/>
    <s v="ST1015"/>
    <s v="Siddharth Mukesh Jain"/>
    <s v="CLOUD APP DEV"/>
    <n v="9876501215"/>
    <x v="2"/>
    <d v="1899-12-30T17:21:14"/>
    <d v="1899-12-30T17:27:15"/>
    <x v="1"/>
    <s v="2026"/>
    <x v="2"/>
    <s v="Akola, Maharashtra"/>
  </r>
  <r>
    <n v="216"/>
    <s v="ST1016"/>
    <s v="Pooja Shrikant Pawar"/>
    <s v="AI/ML ENGINEER"/>
    <n v="9876501216"/>
    <x v="2"/>
    <d v="1899-12-30T17:21:17"/>
    <d v="1899-12-30T17:27:19"/>
    <x v="1"/>
    <s v="2026"/>
    <x v="2"/>
    <s v="Dharashiv, Maharashtra"/>
  </r>
  <r>
    <n v="217"/>
    <s v="ST1017"/>
    <s v="Akash Chandrakant Shinde"/>
    <s v="CLOUD APP DEV"/>
    <n v="9876501217"/>
    <x v="2"/>
    <d v="1899-12-30T17:21:20"/>
    <d v="1899-12-30T17:27:22"/>
    <x v="1"/>
    <s v="2026"/>
    <x v="2"/>
    <s v="Pune, Maharashtra"/>
  </r>
  <r>
    <n v="218"/>
    <s v="ST1018"/>
    <s v="Riya Amit Kapoor"/>
    <s v="AI/ML ENGINEER"/>
    <n v="9876501218"/>
    <x v="2"/>
    <d v="1899-12-30T17:21:23"/>
    <d v="1899-12-30T17:27:26"/>
    <x v="1"/>
    <s v="2026"/>
    <x v="2"/>
    <s v="Thane, Maharashtra"/>
  </r>
  <r>
    <n v="219"/>
    <s v="ST1019"/>
    <s v="Nikhil Vinod Bhosale"/>
    <s v="CLOUD APP DEV"/>
    <n v="9876501219"/>
    <x v="2"/>
    <d v="1899-12-30T17:21:26"/>
    <d v="1899-12-30T17:27:30"/>
    <x v="1"/>
    <s v="2026"/>
    <x v="2"/>
    <s v="Jalgaon, Maharashtra"/>
  </r>
  <r>
    <n v="220"/>
    <s v="ST1020"/>
    <s v="Aditi Milind Kulkarni"/>
    <s v="AI BI ANALYST"/>
    <n v="9876501220"/>
    <x v="2"/>
    <d v="1899-12-30T17:21:29"/>
    <d v="1899-12-30T17:27:35"/>
    <x v="1"/>
    <s v="2026"/>
    <x v="2"/>
    <s v="Amravati, Maharashtra"/>
  </r>
  <r>
    <n v="221"/>
    <s v="ST1021"/>
    <s v="Yash Ganesh Patil"/>
    <s v="CLOUD APP DEV"/>
    <n v="9876501221"/>
    <x v="2"/>
    <d v="1899-12-30T17:21:32"/>
    <d v="1899-12-30T17:27:39"/>
    <x v="1"/>
    <s v="2026"/>
    <x v="2"/>
    <s v="Pune, Maharashtra"/>
  </r>
  <r>
    <n v="222"/>
    <s v="ST1022"/>
    <s v="Meera Krishnan Iyer"/>
    <s v="CLOUD APP DEV"/>
    <n v="9876501222"/>
    <x v="2"/>
    <d v="1899-12-30T17:21:36"/>
    <d v="1899-12-30T17:27:54"/>
    <x v="1"/>
    <s v="2026"/>
    <x v="2"/>
    <s v="Navi Mumbai, Maharashtra"/>
  </r>
  <r>
    <n v="223"/>
    <s v="ST1023"/>
    <s v="Omkar Shashikant Jadhav"/>
    <s v="AI BI ANALYST"/>
    <n v="9876501223"/>
    <x v="2"/>
    <d v="1899-12-30T17:21:40"/>
    <d v="1899-12-30T17:27:58"/>
    <x v="1"/>
    <s v="2026"/>
    <x v="2"/>
    <s v="Parbhani, Maharashtra"/>
  </r>
  <r>
    <n v="224"/>
    <s v="ST1024"/>
    <s v="Shruti Ravindra Naik"/>
    <s v="AI/ML ENGINEER"/>
    <n v="9876501224"/>
    <x v="2"/>
    <d v="1899-12-30T17:21:45"/>
    <d v="1899-12-30T17:28:02"/>
    <x v="1"/>
    <s v="2026"/>
    <x v="2"/>
    <s v="Nanded, Maharashtra"/>
  </r>
  <r>
    <n v="225"/>
    <s v="ST1025"/>
    <s v="Harsh Deepak Agrawal"/>
    <s v="AI/ML ENGINEER"/>
    <n v="9876501225"/>
    <x v="2"/>
    <d v="1899-12-30T17:21:47"/>
    <d v="1899-12-30T17:28:14"/>
    <x v="1"/>
    <s v="2026"/>
    <x v="2"/>
    <s v="Wardha, Maharashtra"/>
  </r>
  <r>
    <n v="226"/>
    <s v="ST1026"/>
    <s v="Sanika Uday Gokhale"/>
    <s v="CLOUD APP DEV"/>
    <n v="9876501226"/>
    <x v="2"/>
    <d v="1899-12-30T17:21:50"/>
    <d v="1899-12-30T17:28:29"/>
    <x v="1"/>
    <s v="2026"/>
    <x v="2"/>
    <s v="Chandrapur, Maharashtra"/>
  </r>
  <r>
    <n v="227"/>
    <s v="ST1027"/>
    <s v="Atharva Baban Salunkhe"/>
    <s v="AUTO CAD TECH"/>
    <n v="9876501227"/>
    <x v="2"/>
    <d v="1899-12-30T17:21:54"/>
    <d v="1899-12-30T17:28:38"/>
    <x v="1"/>
    <s v="2026"/>
    <x v="2"/>
    <s v="Ratnagiri, Maharashtra"/>
  </r>
  <r>
    <n v="228"/>
    <s v="ST1028"/>
    <s v="Tanvi Pravin Bendre"/>
    <s v="ASSEMBLY OP (RAC)"/>
    <n v="9876501228"/>
    <x v="2"/>
    <d v="1899-12-30T17:21:57"/>
    <d v="1899-12-30T17:28:42"/>
    <x v="1"/>
    <s v="2026"/>
    <x v="2"/>
    <s v="Sindhudurg, Maharashtra"/>
  </r>
  <r>
    <n v="229"/>
    <s v="ST1029"/>
    <s v="Devendra Haribhau Kale"/>
    <s v="CLOUD APP DEV"/>
    <n v="9876501229"/>
    <x v="2"/>
    <d v="1899-12-30T17:22:00"/>
    <d v="1899-12-30T17:28:45"/>
    <x v="1"/>
    <s v="2026"/>
    <x v="2"/>
    <s v="Hingoli, Maharashtra"/>
  </r>
  <r>
    <n v="230"/>
    <s v="ST1030"/>
    <s v="Sakshi Narendra Thakur"/>
    <s v="CLOUD APP DEV"/>
    <n v="9876501230"/>
    <x v="2"/>
    <d v="1899-12-30T17:22:03"/>
    <d v="1899-12-30T17:28:49"/>
    <x v="1"/>
    <s v="2026"/>
    <x v="2"/>
    <s v="Washim, Maharashtra"/>
  </r>
  <r>
    <n v="231"/>
    <s v="ST1031"/>
    <s v="Pranav Santosh Raut"/>
    <s v="COMPLIANCE AUDIT ANALYST"/>
    <n v="9876501231"/>
    <x v="2"/>
    <d v="1899-12-30T17:22:06"/>
    <d v="1899-12-30T17:28:53"/>
    <x v="1"/>
    <s v="2026"/>
    <x v="2"/>
    <s v="Buldhana, Maharashtra"/>
  </r>
  <r>
    <n v="232"/>
    <s v="ST1032"/>
    <s v="Mansi Rajendra Choudhary"/>
    <s v="IOT NETWORK SPEC"/>
    <n v="9876501232"/>
    <x v="2"/>
    <d v="1899-12-30T17:22:10"/>
    <d v="1899-12-30T17:28:57"/>
    <x v="1"/>
    <s v="2026"/>
    <x v="2"/>
    <s v="Yavatmal, Maharashtra "/>
  </r>
  <r>
    <n v="233"/>
    <s v="ST1033"/>
    <s v="Tushar Subhash Khedekar"/>
    <s v="AI/ML ENGINEER"/>
    <n v="9876501233"/>
    <x v="2"/>
    <d v="1899-12-30T17:22:13"/>
    <d v="1899-12-30T17:29:02"/>
    <x v="1"/>
    <s v="2026"/>
    <x v="2"/>
    <s v="Gondia, Maharashtra"/>
  </r>
  <r>
    <n v="234"/>
    <s v="ST1034"/>
    <s v="Nandini Srinivas Rao"/>
    <s v="EV PRODUCT DESIGN"/>
    <n v="9876501234"/>
    <x v="2"/>
    <d v="1899-12-30T17:22:16"/>
    <d v="1899-12-30T17:29:06"/>
    <x v="1"/>
    <s v="2026"/>
    <x v="2"/>
    <s v="Gadchiroli, Maharashtra"/>
  </r>
  <r>
    <n v="235"/>
    <s v="ST1035"/>
    <s v="Abhishek Omprakash Tiwari"/>
    <s v="AUTO CAD TECH"/>
    <n v="9876501235"/>
    <x v="2"/>
    <d v="1899-12-30T17:22:19"/>
    <m/>
    <x v="1"/>
    <s v="2026"/>
    <x v="2"/>
    <s v="Dhule, Maharashtra"/>
  </r>
  <r>
    <n v="236"/>
    <s v="ST1036"/>
    <s v="Muskan Imran Sheikh"/>
    <s v="IOT NETWORK SPEC"/>
    <n v="9876501236"/>
    <x v="2"/>
    <d v="1899-12-30T17:22:22"/>
    <m/>
    <x v="1"/>
    <s v="2026"/>
    <x v="2"/>
    <s v="Pune, Maharashtra"/>
  </r>
  <r>
    <n v="237"/>
    <s v="ST1037"/>
    <s v="Rohit Sunil Jagtap"/>
    <s v="EV PRODUCT DESIGN"/>
    <n v="9876501237"/>
    <x v="2"/>
    <d v="1899-12-30T17:22:25"/>
    <m/>
    <x v="1"/>
    <s v="2026"/>
    <x v="2"/>
    <s v="Pune, Maharashtra"/>
  </r>
  <r>
    <n v="238"/>
    <s v="ST1038"/>
    <s v="Vaishnavi Prakash Pawar"/>
    <s v="ASSEMBLY OP (RAC)"/>
    <n v="9876501238"/>
    <x v="2"/>
    <d v="1899-12-30T17:22:28"/>
    <m/>
    <x v="1"/>
    <s v="2026"/>
    <x v="2"/>
    <s v="Ahilya Nagar, Maharashtra"/>
  </r>
  <r>
    <n v="239"/>
    <s v="ST1039"/>
    <s v="Saurabh Mahadev Shinde"/>
    <s v="CLOUD APP DEV"/>
    <n v="9876501239"/>
    <x v="2"/>
    <d v="1899-12-30T17:22:32"/>
    <m/>
    <x v="1"/>
    <s v="2026"/>
    <x v="2"/>
    <s v="Chhatrapati Sambhajinagar, Maharashtra"/>
  </r>
  <r>
    <n v="240"/>
    <s v="ST1040"/>
    <s v="Snehal Vijay More"/>
    <s v="AUTO CAD TECH"/>
    <n v="9876501240"/>
    <x v="2"/>
    <d v="1899-12-30T17:22:35"/>
    <m/>
    <x v="1"/>
    <s v="2026"/>
    <x v="2"/>
    <s v="Pune, Maharashtra"/>
  </r>
  <r>
    <n v="241"/>
    <s v="ST1041"/>
    <s v="Omkar Dnyaneshwar Bhosale"/>
    <s v="EV PRODUCT DESIGN"/>
    <n v="9876501241"/>
    <x v="2"/>
    <d v="1899-12-30T17:22:39"/>
    <m/>
    <x v="1"/>
    <s v="2026"/>
    <x v="2"/>
    <s v="Pune, Maharashtra"/>
  </r>
  <r>
    <n v="242"/>
    <s v="ST1042"/>
    <s v="Pooja Ashok Kale"/>
    <s v="ASSEMBLY OP (RAC)"/>
    <n v="9876501242"/>
    <x v="2"/>
    <d v="1899-12-30T17:22:42"/>
    <m/>
    <x v="1"/>
    <s v="2026"/>
    <x v="2"/>
    <s v="Ahilya Nagar, Maharashtra"/>
  </r>
  <r>
    <n v="243"/>
    <s v="ST1043"/>
    <s v="Tejas Shrikant Patil"/>
    <s v="IOT DOMAIN SPEC"/>
    <n v="9876501243"/>
    <x v="2"/>
    <d v="1899-12-30T17:22:47"/>
    <m/>
    <x v="1"/>
    <s v="2026"/>
    <x v="2"/>
    <s v="Chhatrapati Sambhajinagar, Maharashtra"/>
  </r>
  <r>
    <n v="244"/>
    <s v="ST1044"/>
    <s v="Aishwarya Ramesh Chavan"/>
    <s v="IOT NETWORK SPEC"/>
    <n v="9876501244"/>
    <x v="2"/>
    <d v="1899-12-30T17:22:49"/>
    <m/>
    <x v="1"/>
    <s v="2026"/>
    <x v="2"/>
    <s v="Pune, Maharashtra"/>
  </r>
  <r>
    <n v="245"/>
    <s v="ST1045"/>
    <s v="Nilesh Anil Ghadge"/>
    <s v="ASSEMBLY OP (RAC)"/>
    <n v="9876501245"/>
    <x v="2"/>
    <d v="1899-12-30T17:22:54"/>
    <m/>
    <x v="1"/>
    <s v="2026"/>
    <x v="2"/>
    <s v="Pune, Maharashtra"/>
  </r>
  <r>
    <n v="246"/>
    <s v="ST1046"/>
    <s v="Prajakta Santosh Kadam"/>
    <s v="CLOUD APP DEV"/>
    <n v="9876501246"/>
    <x v="2"/>
    <d v="1899-12-30T17:22:57"/>
    <m/>
    <x v="1"/>
    <s v="2026"/>
    <x v="2"/>
    <s v="Ahilya Nagar, Maharashtra"/>
  </r>
  <r>
    <n v="247"/>
    <s v="ST1047"/>
    <s v="Shubham Rajendra Gaikwad"/>
    <s v="IOT NETWORK SPEC"/>
    <n v="9876501247"/>
    <x v="2"/>
    <d v="1899-12-30T17:23:00"/>
    <m/>
    <x v="1"/>
    <s v="2026"/>
    <x v="2"/>
    <s v="Chhatrapati Sambhajinagar, Maharashtra"/>
  </r>
  <r>
    <n v="248"/>
    <s v="ST1048"/>
    <s v="Komal Suresh Wagh"/>
    <s v="ASSEMBLY OP (RAC)"/>
    <n v="9876501248"/>
    <x v="2"/>
    <d v="1899-12-30T17:23:04"/>
    <m/>
    <x v="1"/>
    <s v="2026"/>
    <x v="2"/>
    <s v="Pune, Maharashtra"/>
  </r>
  <r>
    <n v="249"/>
    <s v="ST1049"/>
    <s v="Abhijit Dilip Thorat"/>
    <s v="AUTO ASSEMBLY TECH"/>
    <n v="9876501249"/>
    <x v="2"/>
    <d v="1899-12-30T17:23:06"/>
    <m/>
    <x v="1"/>
    <s v="2026"/>
    <x v="2"/>
    <s v="Pune, Maharashtra"/>
  </r>
  <r>
    <n v="250"/>
    <s v="ST1050"/>
    <s v="Rutuja Milind Jadhav"/>
    <s v="AUTO CAD TECH"/>
    <n v="9876501250"/>
    <x v="2"/>
    <d v="1899-12-30T17:23:10"/>
    <m/>
    <x v="1"/>
    <s v="2026"/>
    <x v="2"/>
    <s v="Ahilya Nagar, Maharashtra"/>
  </r>
  <r>
    <n v="251"/>
    <s v="ST1051"/>
    <s v="Harshal Chandrakant Salve"/>
    <s v="AUTO CAD TECH"/>
    <n v="9876501251"/>
    <x v="2"/>
    <d v="1899-12-30T17:23:14"/>
    <m/>
    <x v="1"/>
    <s v="2026"/>
    <x v="2"/>
    <s v="Chhatrapati Sambhajinagar, Maharashtra"/>
  </r>
  <r>
    <n v="252"/>
    <s v="ST1052"/>
    <s v="Sakshi Vinod Shingare"/>
    <s v="AUTO ASSEMBLY TECH"/>
    <n v="9876501252"/>
    <x v="2"/>
    <d v="1899-12-30T17:23:18"/>
    <m/>
    <x v="1"/>
    <s v="2026"/>
    <x v="2"/>
    <s v="Pune, Maharashtra"/>
  </r>
  <r>
    <n v="253"/>
    <s v="ST1053"/>
    <s v="Ganesh Baban Dhumal"/>
    <s v="IOT NETWORK SPEC"/>
    <n v="9876501253"/>
    <x v="2"/>
    <d v="1899-12-30T17:23:22"/>
    <m/>
    <x v="1"/>
    <s v="2026"/>
    <x v="2"/>
    <s v="Pune, Maharashtra"/>
  </r>
  <r>
    <n v="254"/>
    <s v="ST1054"/>
    <s v="Nikita Subhash Bhise"/>
    <s v="COMPLIANCE AUDIT ANALYST"/>
    <n v="9876501254"/>
    <x v="2"/>
    <d v="1899-12-30T17:23:26"/>
    <m/>
    <x v="1"/>
    <s v="2026"/>
    <x v="2"/>
    <s v="Ahilya Nagar, Maharashtra"/>
  </r>
  <r>
    <n v="255"/>
    <s v="ST1055"/>
    <s v="Amol Pandurang Kharat"/>
    <s v="ASSEMBLY OP (RAC)"/>
    <n v="9876501255"/>
    <x v="2"/>
    <d v="1899-12-30T17:23:29"/>
    <m/>
    <x v="1"/>
    <s v="2026"/>
    <x v="2"/>
    <s v="Chhatrapati Sambhajinagar, Maharashtra"/>
  </r>
  <r>
    <n v="256"/>
    <s v="ST1056"/>
    <s v="Shraddha Sharad Gorde"/>
    <s v="COMPLIANCE AUDIT ANALYST"/>
    <n v="9876501256"/>
    <x v="2"/>
    <d v="1899-12-30T17:23:32"/>
    <m/>
    <x v="1"/>
    <s v="2026"/>
    <x v="2"/>
    <s v="Pune, Maharashtra"/>
  </r>
  <r>
    <n v="257"/>
    <s v="ST1057"/>
    <s v="Pratik Shivaji Tupe"/>
    <s v="AI/ML ENGINEER"/>
    <n v="9876501257"/>
    <x v="2"/>
    <d v="1899-12-30T17:23:35"/>
    <m/>
    <x v="1"/>
    <s v="2026"/>
    <x v="2"/>
    <s v="Pune, Maharashtra"/>
  </r>
  <r>
    <n v="258"/>
    <s v="ST1058"/>
    <s v="Minal Ravindra Doke"/>
    <s v="COMPLIANCE AUDIT ANALYST"/>
    <n v="9876501258"/>
    <x v="2"/>
    <d v="1899-12-30T17:23:38"/>
    <m/>
    <x v="1"/>
    <s v="2026"/>
    <x v="2"/>
    <s v="Ahilya Nagar, Maharashtra"/>
  </r>
  <r>
    <n v="259"/>
    <s v="ST1059"/>
    <s v="Vishal Pravin Kokate"/>
    <s v="AUTO CAD TECH"/>
    <n v="9876501259"/>
    <x v="2"/>
    <d v="1899-12-30T17:23:41"/>
    <m/>
    <x v="1"/>
    <s v="2026"/>
    <x v="2"/>
    <s v="Chhatrapati Sambhajinagar, Maharashtra"/>
  </r>
  <r>
    <n v="260"/>
    <s v="ST1060"/>
    <s v="Neha Kishor Dhage"/>
    <s v="CLOUD APP DEV"/>
    <n v="9876501260"/>
    <x v="2"/>
    <d v="1899-12-30T17:23:47"/>
    <m/>
    <x v="1"/>
    <s v="2026"/>
    <x v="2"/>
    <s v="Pune, Maharashtra"/>
  </r>
  <r>
    <n v="261"/>
    <s v="ST1061"/>
    <s v="Akshay Dattatraya Borude"/>
    <s v="IOT NETWORK SPEC"/>
    <n v="9876501261"/>
    <x v="2"/>
    <d v="1899-12-30T17:23:50"/>
    <m/>
    <x v="1"/>
    <s v="2026"/>
    <x v="2"/>
    <s v="Pune, Maharashtra"/>
  </r>
  <r>
    <n v="262"/>
    <s v="ST1062"/>
    <s v="Priti Balasaheb Nagare"/>
    <s v="AUTO ASSEMBLY TECH"/>
    <n v="9876501262"/>
    <x v="2"/>
    <d v="1899-12-30T17:23:53"/>
    <m/>
    <x v="1"/>
    <s v="2026"/>
    <x v="2"/>
    <s v="Ahilya Nagar, Maharashtra"/>
  </r>
  <r>
    <n v="263"/>
    <s v="ST1063"/>
    <s v="Chetan Hanuman Gawali"/>
    <s v="ASSEMBLY OP (RAC)"/>
    <n v="9876501263"/>
    <x v="2"/>
    <d v="1899-12-30T17:23:57"/>
    <m/>
    <x v="1"/>
    <s v="2026"/>
    <x v="2"/>
    <s v="Chhatrapati Sambhajinagar, Maharashtra"/>
  </r>
  <r>
    <n v="264"/>
    <s v="ST1064"/>
    <s v="Sonali Vilas Shelke"/>
    <s v="CLOUD APP DEV"/>
    <n v="9876501264"/>
    <x v="2"/>
    <d v="1899-12-30T17:24:01"/>
    <m/>
    <x v="1"/>
    <s v="2026"/>
    <x v="2"/>
    <s v="Pune, Maharashtra"/>
  </r>
  <r>
    <n v="265"/>
    <s v="ST1065"/>
    <s v="Swapnil Sopan Raut"/>
    <s v="ASSEMBLY OP (RAC)"/>
    <n v="9876501265"/>
    <x v="2"/>
    <d v="1899-12-30T17:24:05"/>
    <m/>
    <x v="1"/>
    <s v="2026"/>
    <x v="2"/>
    <s v="Pune, Maharashtra"/>
  </r>
  <r>
    <n v="266"/>
    <s v="ST1066"/>
    <s v="Bhagyashree Eknath Pansare"/>
    <s v="EV PRODUCT DESIGN"/>
    <n v="9876501266"/>
    <x v="2"/>
    <d v="1899-12-30T17:24:08"/>
    <m/>
    <x v="1"/>
    <s v="2026"/>
    <x v="2"/>
    <s v="Ahilya Nagar, Maharashtra"/>
  </r>
  <r>
    <n v="267"/>
    <s v="ST1067"/>
    <s v="Kunal Bharat Pawale"/>
    <s v="ASSEMBLY OP (RAC)"/>
    <n v="9876501267"/>
    <x v="2"/>
    <d v="1899-12-30T17:24:12"/>
    <m/>
    <x v="1"/>
    <s v="2026"/>
    <x v="2"/>
    <s v="Chhatrapati Sambhajinagar, Maharashtra"/>
  </r>
  <r>
    <n v="268"/>
    <s v="ST1068"/>
    <s v="Monika Nitin Kute"/>
    <s v="CLOUD APP DEV"/>
    <n v="9876501268"/>
    <x v="2"/>
    <d v="1899-12-30T17:24:15"/>
    <m/>
    <x v="1"/>
    <s v="2026"/>
    <x v="2"/>
    <s v="Pune, Maharashtra"/>
  </r>
  <r>
    <n v="269"/>
    <s v="ST1069"/>
    <s v="Yogesh Tukaram Dhavale"/>
    <s v="COMPLIANCE AUDIT ANALYST"/>
    <n v="9876501269"/>
    <x v="2"/>
    <d v="1899-12-30T17:24:18"/>
    <m/>
    <x v="1"/>
    <s v="2026"/>
    <x v="2"/>
    <s v="Pune, Maharashtra"/>
  </r>
  <r>
    <n v="270"/>
    <s v="ST1070"/>
    <s v="Reshma Arun Kolhe"/>
    <s v="COMPLIANCE AUDIT ANALYST"/>
    <n v="9876501270"/>
    <x v="2"/>
    <d v="1899-12-30T17:24:22"/>
    <m/>
    <x v="1"/>
    <s v="2026"/>
    <x v="2"/>
    <s v="Chhatrapati Sambhajinagar, Maharashtra"/>
  </r>
  <r>
    <n v="271"/>
    <s v="ST1071"/>
    <s v="Aditya Ashok Londhe"/>
    <s v="AUTO ASSEMBLY TECH"/>
    <n v="9876501271"/>
    <x v="2"/>
    <d v="1899-12-30T17:24:25"/>
    <m/>
    <x v="1"/>
    <s v="2026"/>
    <x v="2"/>
    <s v="Chhatrapati Sambhajinagar, Maharashtra"/>
  </r>
  <r>
    <n v="272"/>
    <s v="ST1072"/>
    <s v="Ruchita Mahendra Jare"/>
    <s v="ASSEMBLY OP (RAC)"/>
    <n v="9876501272"/>
    <x v="2"/>
    <d v="1899-12-30T17:24:29"/>
    <m/>
    <x v="1"/>
    <s v="2026"/>
    <x v="2"/>
    <s v="Pune, Maharashtra"/>
  </r>
  <r>
    <n v="273"/>
    <s v="ST1073"/>
    <s v="Sanket Vijay Ghule"/>
    <s v="CLOUD APP DEV"/>
    <n v="9876501273"/>
    <x v="2"/>
    <d v="1899-12-30T17:24:32"/>
    <m/>
    <x v="1"/>
    <s v="2026"/>
    <x v="2"/>
    <s v="Pune, Maharashtra"/>
  </r>
  <r>
    <n v="274"/>
    <s v="ST1074"/>
    <s v="Shweta Sanjay Shelar"/>
    <s v="AI/ML ENGINEER"/>
    <n v="9876501274"/>
    <x v="2"/>
    <d v="1899-12-30T17:24:35"/>
    <m/>
    <x v="1"/>
    <s v="2026"/>
    <x v="2"/>
    <s v="Ahilya Nagar, Maharashtra"/>
  </r>
  <r>
    <n v="275"/>
    <s v="ST1075"/>
    <s v="Ajinkya Narayan Wankhede"/>
    <s v="ASSEMBLY OP (RAC)"/>
    <n v="9876501275"/>
    <x v="2"/>
    <d v="1899-12-30T17:24:38"/>
    <m/>
    <x v="1"/>
    <s v="2026"/>
    <x v="2"/>
    <s v="Chhatrapati Sambhajinagar, Maharashtra"/>
  </r>
  <r>
    <n v="276"/>
    <s v="ST1076"/>
    <s v="Pooja Dnyaneshwar Karale"/>
    <s v="IOT NETWORK SPEC"/>
    <n v="9876501276"/>
    <x v="2"/>
    <d v="1899-12-30T17:24:42"/>
    <m/>
    <x v="1"/>
    <s v="2026"/>
    <x v="2"/>
    <s v="Pune, Maharashtra"/>
  </r>
  <r>
    <n v="277"/>
    <s v="ST1077"/>
    <s v="Prathamesh Dnyaneshwar Jadhav"/>
    <s v="AI BI ANALYST"/>
    <n v="9834512701"/>
    <x v="2"/>
    <d v="1899-12-30T17:24:46"/>
    <m/>
    <x v="1"/>
    <s v="2026"/>
    <x v="2"/>
    <s v="Hadapsar, Pune"/>
  </r>
  <r>
    <n v="278"/>
    <s v="ST1078"/>
    <s v="Vaishnavi Ashok Pawar"/>
    <s v="IOT DOMAIN SPEC"/>
    <n v="9834512702"/>
    <x v="2"/>
    <d v="1899-12-30T17:24:50"/>
    <m/>
    <x v="1"/>
    <s v="2026"/>
    <x v="2"/>
    <s v="Wagholi, Pune"/>
  </r>
  <r>
    <n v="279"/>
    <s v="ST1079"/>
    <s v="Omkar Rajendra Kale"/>
    <s v="IOT DOMAIN SPEC"/>
    <n v="9834512703"/>
    <x v="2"/>
    <d v="1899-12-30T17:24:53"/>
    <m/>
    <x v="1"/>
    <s v="2026"/>
    <x v="2"/>
    <s v="Chakan, Pune"/>
  </r>
  <r>
    <n v="280"/>
    <s v="ST1080"/>
    <s v="Snehal Sunil Ghadge"/>
    <s v="AI/ML ENGINEER"/>
    <n v="9834512704"/>
    <x v="2"/>
    <d v="1899-12-30T17:24:57"/>
    <m/>
    <x v="1"/>
    <s v="2026"/>
    <x v="2"/>
    <s v="Kharadi, Pune"/>
  </r>
  <r>
    <n v="281"/>
    <s v="ST1081"/>
    <s v="Tejas Vilas Shinde"/>
    <s v="CLOUD APP DEV"/>
    <n v="9834512705"/>
    <x v="2"/>
    <d v="1899-12-30T17:25:01"/>
    <m/>
    <x v="1"/>
    <s v="2026"/>
    <x v="2"/>
    <s v="Hinjawadi, Pune"/>
  </r>
  <r>
    <n v="282"/>
    <s v="ST1082"/>
    <s v="Aditi Prakash More"/>
    <s v="ASSEMBLY OP (RAC)"/>
    <n v="9834512706"/>
    <x v="2"/>
    <d v="1899-12-30T17:25:28"/>
    <m/>
    <x v="1"/>
    <s v="2026"/>
    <x v="2"/>
    <s v="Baner, Pune"/>
  </r>
  <r>
    <n v="283"/>
    <s v="ST1083"/>
    <s v="Sanket Dattatraya Chavan"/>
    <s v="AUTO CAD TECH"/>
    <n v="9834512707"/>
    <x v="2"/>
    <d v="1899-12-30T17:25:32"/>
    <m/>
    <x v="1"/>
    <s v="2026"/>
    <x v="2"/>
    <s v="Wakad, Pune"/>
  </r>
  <r>
    <n v="284"/>
    <s v="ST1084"/>
    <s v="Rutuja Mahendra Gaikwad"/>
    <s v="AUTO CAD TECH"/>
    <n v="9834512708"/>
    <x v="2"/>
    <d v="1899-12-30T17:25:35"/>
    <m/>
    <x v="1"/>
    <s v="2026"/>
    <x v="2"/>
    <s v="Pimpri, Pune"/>
  </r>
  <r>
    <n v="285"/>
    <s v="ST1085"/>
    <s v="Akshay Ravindra Bhosale"/>
    <s v="IOT NETWORK SPEC"/>
    <n v="9834512709"/>
    <x v="2"/>
    <d v="1899-12-30T17:25:38"/>
    <m/>
    <x v="1"/>
    <s v="2026"/>
    <x v="2"/>
    <s v="Chinchwad, Pune"/>
  </r>
  <r>
    <n v="286"/>
    <s v="ST1086"/>
    <s v="Komal Sanjay Kharat"/>
    <s v="IOT DOMAIN SPEC"/>
    <n v="9834512710"/>
    <x v="2"/>
    <d v="1899-12-30T17:25:43"/>
    <m/>
    <x v="1"/>
    <s v="2026"/>
    <x v="2"/>
    <s v="Talegaon, Pune"/>
  </r>
  <r>
    <n v="287"/>
    <s v="ST1087"/>
    <s v="Rohit Shrikant Wagh"/>
    <s v="AUTO CAD TECH"/>
    <n v="9834512711"/>
    <x v="2"/>
    <d v="1899-12-30T17:25:46"/>
    <m/>
    <x v="1"/>
    <s v="2026"/>
    <x v="2"/>
    <s v="Moshi, Pune"/>
  </r>
  <r>
    <n v="288"/>
    <s v="ST1088"/>
    <s v="Pooja Vijay Dhumal"/>
    <s v="AUTO ASSEMBLY TECH"/>
    <n v="9834512712"/>
    <x v="2"/>
    <d v="1899-12-30T17:25:52"/>
    <m/>
    <x v="1"/>
    <s v="2026"/>
    <x v="2"/>
    <s v="Bhosari, Pune"/>
  </r>
  <r>
    <n v="289"/>
    <s v="ST1089"/>
    <s v="Nikhil Ashok Thorat"/>
    <s v="EV PRODUCT DESIGN"/>
    <n v="9834512713"/>
    <x v="2"/>
    <d v="1899-12-30T17:25:56"/>
    <m/>
    <x v="1"/>
    <s v="2026"/>
    <x v="2"/>
    <s v="Alandi, Pune"/>
  </r>
  <r>
    <n v="290"/>
    <s v="ST1090"/>
    <s v="Mansi Santosh Gawali"/>
    <s v="ASSEMBLY OP (RAC)"/>
    <n v="9834512714"/>
    <x v="2"/>
    <d v="1899-12-30T17:26:02"/>
    <m/>
    <x v="1"/>
    <s v="2026"/>
    <x v="2"/>
    <s v="Lohegaon, Pune"/>
  </r>
  <r>
    <n v="291"/>
    <s v="ST1001"/>
    <s v="Aarav Rajesh Sharma"/>
    <s v="AI/ML ENGINEER"/>
    <n v="9876501201"/>
    <x v="3"/>
    <d v="1899-12-30T12:01:00"/>
    <m/>
    <x v="1"/>
    <s v="2026"/>
    <x v="3"/>
    <s v="Pune, Maharashtra"/>
  </r>
  <r>
    <n v="292"/>
    <s v="ST1001"/>
    <s v="Aarav Rajesh Sharma"/>
    <s v="AI/ML ENGINEER"/>
    <n v="9876501201"/>
    <x v="4"/>
    <d v="1899-12-30T11:50:19"/>
    <d v="1899-12-30T11:50:44"/>
    <x v="1"/>
    <s v="2026"/>
    <x v="4"/>
    <s v="Pune, Maharashtra"/>
  </r>
  <r>
    <n v="293"/>
    <s v="ST1002"/>
    <s v="Ananya Sunil Patil"/>
    <s v="AI BI ANALYST"/>
    <n v="9876501202"/>
    <x v="4"/>
    <d v="1899-12-30T11:50:24"/>
    <d v="1899-12-30T11:50:48"/>
    <x v="1"/>
    <s v="2026"/>
    <x v="4"/>
    <s v="Nashik, Maharashtra"/>
  </r>
  <r>
    <n v="294"/>
    <s v="ST1003"/>
    <s v="Vivaan Sanjay Gupta"/>
    <s v="CLOUD APP DEV"/>
    <n v="9876501203"/>
    <x v="4"/>
    <d v="1899-12-30T11:50:29"/>
    <d v="1899-12-30T11:50:58"/>
    <x v="1"/>
    <s v="2026"/>
    <x v="4"/>
    <s v="Nagpur, Maharashtra"/>
  </r>
  <r>
    <n v="295"/>
    <s v="ST1004"/>
    <s v="Diya Mahesh Joshi"/>
    <s v="AI BI ANALYST"/>
    <n v="9876501204"/>
    <x v="4"/>
    <d v="1899-12-30T11:50:34"/>
    <d v="1899-12-30T11:51:10"/>
    <x v="1"/>
    <s v="2026"/>
    <x v="4"/>
    <s v="Mumbai, Maharashtra"/>
  </r>
  <r>
    <n v="296"/>
    <s v="ST1001"/>
    <s v="Aarav Rajesh Sharma"/>
    <s v="AI/ML ENGINEER"/>
    <n v="9876501201"/>
    <x v="5"/>
    <d v="1899-12-30T12:35:40"/>
    <m/>
    <x v="1"/>
    <s v="2026"/>
    <x v="5"/>
    <s v="Pune, Maharashtra"/>
  </r>
  <r>
    <n v="297"/>
    <s v="ST1001"/>
    <s v="Aarav Rajesh Sharma"/>
    <s v="AI/ML ENGINEER"/>
    <n v="9876501201"/>
    <x v="6"/>
    <d v="1899-12-30T19:35:20"/>
    <d v="1899-12-30T19:54:27"/>
    <x v="1"/>
    <s v="2026"/>
    <x v="1"/>
    <s v="Pune, Maharashtra"/>
  </r>
  <r>
    <n v="298"/>
    <s v="ST1002"/>
    <s v="Ananya Sunil Patil"/>
    <s v="AI BI ANALYST"/>
    <n v="9876501202"/>
    <x v="6"/>
    <d v="1899-12-30T19:35:24"/>
    <d v="1899-12-30T19:54:32"/>
    <x v="1"/>
    <s v="2026"/>
    <x v="1"/>
    <s v="Nashik, Maharashtra"/>
  </r>
  <r>
    <n v="299"/>
    <s v="ST1003"/>
    <s v="Vivaan Sanjay Gupta"/>
    <s v="CLOUD APP DEV"/>
    <n v="9876501203"/>
    <x v="6"/>
    <d v="1899-12-30T19:35:28"/>
    <d v="1899-12-30T19:54:36"/>
    <x v="1"/>
    <s v="2026"/>
    <x v="1"/>
    <s v="Nagpur, Maharashtra"/>
  </r>
  <r>
    <n v="300"/>
    <s v="ST1004"/>
    <s v="Diya Mahesh Joshi"/>
    <s v="AI BI ANALYST"/>
    <n v="9876501204"/>
    <x v="6"/>
    <d v="1899-12-30T19:35:32"/>
    <d v="1899-12-30T19:54:40"/>
    <x v="1"/>
    <s v="2026"/>
    <x v="1"/>
    <s v="Mumbai, Maharashtra"/>
  </r>
  <r>
    <n v="301"/>
    <s v="ST1005"/>
    <s v="Aditya Prakash Kulkarni"/>
    <s v="AI BI ANALYST"/>
    <n v="9876501205"/>
    <x v="6"/>
    <d v="1899-12-30T19:35:35"/>
    <d v="1899-12-30T19:54:44"/>
    <x v="1"/>
    <s v="2026"/>
    <x v="1"/>
    <s v="Chhatrapati Sambhajinagar, Maharashtra"/>
  </r>
  <r>
    <n v="302"/>
    <s v="ST1006"/>
    <s v="Isha Vijay Deshmukh"/>
    <s v="CLOUD APP DEV"/>
    <n v="9876501206"/>
    <x v="6"/>
    <d v="1899-12-30T19:35:39"/>
    <d v="1899-12-30T19:54:51"/>
    <x v="1"/>
    <s v="2026"/>
    <x v="1"/>
    <s v="Jalna, Maharashtra"/>
  </r>
  <r>
    <n v="303"/>
    <s v="ST1007"/>
    <s v="Arjun Rakesh Mehta"/>
    <s v="CLOUD APP DEV"/>
    <n v="9876501207"/>
    <x v="6"/>
    <d v="1899-12-30T19:35:42"/>
    <d v="1899-12-30T19:54:54"/>
    <x v="1"/>
    <s v="2026"/>
    <x v="1"/>
    <s v="Pune, Maharashtra"/>
  </r>
  <r>
    <n v="304"/>
    <s v="ST1008"/>
    <s v="Kavya Manoj Singh"/>
    <s v="AI BI ANALYST"/>
    <n v="9876501208"/>
    <x v="6"/>
    <d v="1899-12-30T19:35:46"/>
    <d v="1899-12-30T19:55:00"/>
    <x v="1"/>
    <s v="2026"/>
    <x v="1"/>
    <s v="Kolhapur, Maharashtra"/>
  </r>
  <r>
    <n v="305"/>
    <s v="ST1009"/>
    <s v="Rohan Suresh Nair"/>
    <s v="AI/ML ENGINEER"/>
    <n v="9876501209"/>
    <x v="6"/>
    <d v="1899-12-30T19:35:50"/>
    <d v="1899-12-30T19:55:04"/>
    <x v="1"/>
    <s v="2026"/>
    <x v="1"/>
    <s v="Solapur, Maharashtra"/>
  </r>
  <r>
    <n v="306"/>
    <s v="ST1010"/>
    <s v="Sneha Dinesh Verma"/>
    <s v="AI/ML ENGINEER"/>
    <n v="9876501210"/>
    <x v="6"/>
    <d v="1899-12-30T19:35:56"/>
    <d v="1899-12-30T19:55:08"/>
    <x v="1"/>
    <s v="2026"/>
    <x v="1"/>
    <s v="Satara, Maharashtra"/>
  </r>
  <r>
    <n v="307"/>
    <s v="ST1011"/>
    <s v="Karan Ashok Chavan"/>
    <s v="AI BI ANALYST"/>
    <n v="9876501211"/>
    <x v="6"/>
    <d v="1899-12-30T19:36:00"/>
    <d v="1899-12-30T19:55:12"/>
    <x v="1"/>
    <s v="2026"/>
    <x v="1"/>
    <s v="Sangli, Maharashtra"/>
  </r>
  <r>
    <n v="308"/>
    <s v="ST1012"/>
    <s v="Priya Ramesh Yadav"/>
    <s v="AI BI ANALYST"/>
    <n v="9876501212"/>
    <x v="6"/>
    <d v="1899-12-30T19:36:05"/>
    <d v="1899-12-30T19:55:15"/>
    <x v="1"/>
    <s v="2026"/>
    <x v="1"/>
    <s v="Ahilya Nagar, Maharashtra"/>
  </r>
  <r>
    <n v="309"/>
    <s v="ST1013"/>
    <s v="Rahul Dilip More"/>
    <s v="AI BI ANALYST"/>
    <n v="9876501213"/>
    <x v="6"/>
    <d v="1899-12-30T19:36:09"/>
    <d v="1899-12-30T19:55:20"/>
    <x v="1"/>
    <s v="2026"/>
    <x v="1"/>
    <s v="Beed, Maharashtra"/>
  </r>
  <r>
    <n v="310"/>
    <s v="ST1014"/>
    <s v="Neha Anil Mishra"/>
    <s v="CLOUD APP DEV"/>
    <n v="9876501214"/>
    <x v="6"/>
    <d v="1899-12-30T19:44:35"/>
    <d v="1899-12-30T19:55:25"/>
    <x v="1"/>
    <s v="2026"/>
    <x v="1"/>
    <s v="Latur, Maharashtra"/>
  </r>
  <r>
    <n v="311"/>
    <s v="ST1015"/>
    <s v="Siddharth Mukesh Jain"/>
    <s v="CLOUD APP DEV"/>
    <n v="9876501215"/>
    <x v="6"/>
    <d v="1899-12-30T19:44:38"/>
    <d v="1899-12-30T19:55:30"/>
    <x v="1"/>
    <s v="2026"/>
    <x v="1"/>
    <s v="Akola, Maharashtra"/>
  </r>
  <r>
    <n v="312"/>
    <s v="ST1016"/>
    <s v="Pooja Shrikant Pawar"/>
    <s v="AI/ML ENGINEER"/>
    <n v="9876501216"/>
    <x v="6"/>
    <d v="1899-12-30T19:44:42"/>
    <d v="1899-12-30T19:55:34"/>
    <x v="1"/>
    <s v="2026"/>
    <x v="1"/>
    <s v="Dharashiv, Maharashtra"/>
  </r>
  <r>
    <n v="313"/>
    <s v="ST1017"/>
    <s v="Akash Chandrakant Shinde"/>
    <s v="CLOUD APP DEV"/>
    <n v="9876501217"/>
    <x v="6"/>
    <d v="1899-12-30T19:44:46"/>
    <d v="1899-12-30T19:55:37"/>
    <x v="1"/>
    <s v="2026"/>
    <x v="1"/>
    <s v="Pune, Maharashtra"/>
  </r>
  <r>
    <n v="314"/>
    <s v="ST1018"/>
    <s v="Riya Amit Kapoor"/>
    <s v="AI/ML ENGINEER"/>
    <n v="9876501218"/>
    <x v="6"/>
    <d v="1899-12-30T19:44:49"/>
    <d v="1899-12-30T19:55:41"/>
    <x v="1"/>
    <s v="2026"/>
    <x v="1"/>
    <s v="Thane, Maharashtra"/>
  </r>
  <r>
    <n v="315"/>
    <s v="ST1019"/>
    <s v="Nikhil Vinod Bhosale"/>
    <s v="CLOUD APP DEV"/>
    <n v="9876501219"/>
    <x v="6"/>
    <d v="1899-12-30T19:44:53"/>
    <d v="1899-12-30T19:55:46"/>
    <x v="1"/>
    <s v="2026"/>
    <x v="1"/>
    <s v="Jalgaon, Maharashtra"/>
  </r>
  <r>
    <n v="316"/>
    <s v="ST1020"/>
    <s v="Aditi Milind Kulkarni"/>
    <s v="AI BI ANALYST"/>
    <n v="9876501220"/>
    <x v="6"/>
    <d v="1899-12-30T19:44:56"/>
    <d v="1899-12-30T19:55:51"/>
    <x v="1"/>
    <s v="2026"/>
    <x v="1"/>
    <s v="Amravati, Maharashtra"/>
  </r>
  <r>
    <n v="317"/>
    <s v="ST1021"/>
    <s v="Yash Ganesh Patil"/>
    <s v="CLOUD APP DEV"/>
    <n v="9876501221"/>
    <x v="6"/>
    <d v="1899-12-30T19:44:59"/>
    <d v="1899-12-30T19:55:55"/>
    <x v="1"/>
    <s v="2026"/>
    <x v="1"/>
    <s v="Pune, Maharashtra"/>
  </r>
  <r>
    <n v="318"/>
    <s v="ST1022"/>
    <s v="Meera Krishnan Iyer"/>
    <s v="CLOUD APP DEV"/>
    <n v="9876501222"/>
    <x v="6"/>
    <d v="1899-12-30T19:45:04"/>
    <d v="1899-12-30T19:55:59"/>
    <x v="1"/>
    <s v="2026"/>
    <x v="1"/>
    <s v="Navi Mumbai, Maharashtra"/>
  </r>
  <r>
    <n v="319"/>
    <s v="ST1023"/>
    <s v="Omkar Shashikant Jadhav"/>
    <s v="AI BI ANALYST"/>
    <n v="9876501223"/>
    <x v="6"/>
    <d v="1899-12-30T19:45:08"/>
    <d v="1899-12-30T19:56:03"/>
    <x v="1"/>
    <s v="2026"/>
    <x v="1"/>
    <s v="Parbhani, Maharashtra"/>
  </r>
  <r>
    <n v="320"/>
    <s v="ST1024"/>
    <s v="Shruti Ravindra Naik"/>
    <s v="AI/ML ENGINEER"/>
    <n v="9876501224"/>
    <x v="6"/>
    <d v="1899-12-30T19:45:13"/>
    <d v="1899-12-30T19:56:09"/>
    <x v="1"/>
    <s v="2026"/>
    <x v="1"/>
    <s v="Nanded, Maharashtra"/>
  </r>
  <r>
    <n v="321"/>
    <s v="ST1025"/>
    <s v="Harsh Deepak Agrawal"/>
    <s v="AI/ML ENGINEER"/>
    <n v="9876501225"/>
    <x v="6"/>
    <d v="1899-12-30T19:45:17"/>
    <d v="1899-12-30T19:56:14"/>
    <x v="1"/>
    <s v="2026"/>
    <x v="1"/>
    <s v="Wardha, Maharashtra"/>
  </r>
  <r>
    <n v="322"/>
    <s v="ST1026"/>
    <s v="Sanika Uday Gokhale"/>
    <s v="CLOUD APP DEV"/>
    <n v="9876501226"/>
    <x v="6"/>
    <d v="1899-12-30T19:45:22"/>
    <d v="1899-12-30T19:56:18"/>
    <x v="1"/>
    <s v="2026"/>
    <x v="1"/>
    <s v="Chandrapur, Maharashtra"/>
  </r>
  <r>
    <n v="323"/>
    <s v="ST1027"/>
    <s v="Atharva Baban Salunkhe"/>
    <s v="AUTO CAD TECH"/>
    <n v="9876501227"/>
    <x v="6"/>
    <d v="1899-12-30T19:45:26"/>
    <d v="1899-12-30T19:56:23"/>
    <x v="1"/>
    <s v="2026"/>
    <x v="1"/>
    <s v="Ratnagiri, Maharashtra"/>
  </r>
  <r>
    <n v="324"/>
    <s v="ST1028"/>
    <s v="Tanvi Pravin Bendre"/>
    <s v="ASSEMBLY OP (RAC)"/>
    <n v="9876501228"/>
    <x v="6"/>
    <d v="1899-12-30T19:45:30"/>
    <d v="1899-12-30T19:56:26"/>
    <x v="1"/>
    <s v="2026"/>
    <x v="1"/>
    <s v="Sindhudurg, Maharashtra"/>
  </r>
  <r>
    <n v="325"/>
    <s v="ST1029"/>
    <s v="Devendra Haribhau Kale"/>
    <s v="CLOUD APP DEV"/>
    <n v="9876501229"/>
    <x v="6"/>
    <d v="1899-12-30T19:45:35"/>
    <d v="1899-12-30T19:56:30"/>
    <x v="1"/>
    <s v="2026"/>
    <x v="1"/>
    <s v="Hingoli, Maharashtra"/>
  </r>
  <r>
    <n v="326"/>
    <s v="ST1030"/>
    <s v="Sakshi Narendra Thakur"/>
    <s v="CLOUD APP DEV"/>
    <n v="9876501230"/>
    <x v="6"/>
    <d v="1899-12-30T19:45:42"/>
    <d v="1899-12-30T19:56:34"/>
    <x v="1"/>
    <s v="2026"/>
    <x v="1"/>
    <s v="Washim, Maharashtra"/>
  </r>
  <r>
    <n v="327"/>
    <s v="ST1031"/>
    <s v="Pranav Santosh Raut"/>
    <s v="COMPLIANCE AUDIT ANALYST"/>
    <n v="9876501231"/>
    <x v="6"/>
    <d v="1899-12-30T19:45:45"/>
    <d v="1899-12-30T19:56:37"/>
    <x v="1"/>
    <s v="2026"/>
    <x v="1"/>
    <s v="Buldhana, Maharashtra"/>
  </r>
  <r>
    <n v="328"/>
    <s v="ST1032"/>
    <s v="Mansi Rajendra Choudhary"/>
    <s v="IOT NETWORK SPEC"/>
    <n v="9876501232"/>
    <x v="6"/>
    <d v="1899-12-30T19:45:48"/>
    <d v="1899-12-30T19:56:41"/>
    <x v="1"/>
    <s v="2026"/>
    <x v="1"/>
    <s v="Yavatmal, Maharashtra "/>
  </r>
  <r>
    <n v="329"/>
    <s v="ST1033"/>
    <s v="Tushar Subhash Khedekar"/>
    <s v="AI/ML ENGINEER"/>
    <n v="9876501233"/>
    <x v="6"/>
    <d v="1899-12-30T19:45:51"/>
    <d v="1899-12-30T19:56:45"/>
    <x v="1"/>
    <s v="2026"/>
    <x v="1"/>
    <s v="Gondia, Maharashtra"/>
  </r>
  <r>
    <n v="330"/>
    <s v="ST1034"/>
    <s v="Nandini Srinivas Rao"/>
    <s v="EV PRODUCT DESIGN"/>
    <n v="9876501234"/>
    <x v="6"/>
    <d v="1899-12-30T19:45:55"/>
    <d v="1899-12-30T19:56:50"/>
    <x v="1"/>
    <s v="2026"/>
    <x v="1"/>
    <s v="Gadchiroli, Maharashtra"/>
  </r>
  <r>
    <n v="331"/>
    <s v="ST1035"/>
    <s v="Abhishek Omprakash Tiwari"/>
    <s v="AUTO CAD TECH"/>
    <n v="9876501235"/>
    <x v="6"/>
    <d v="1899-12-30T19:45:58"/>
    <d v="1899-12-30T19:56:54"/>
    <x v="1"/>
    <s v="2026"/>
    <x v="1"/>
    <s v="Dhule, Maharashtra"/>
  </r>
  <r>
    <n v="332"/>
    <s v="ST1036"/>
    <s v="Muskan Imran Sheikh"/>
    <s v="IOT NETWORK SPEC"/>
    <n v="9876501236"/>
    <x v="6"/>
    <d v="1899-12-30T19:46:02"/>
    <d v="1899-12-30T19:56:57"/>
    <x v="1"/>
    <s v="2026"/>
    <x v="1"/>
    <s v="Pune, Maharashtra"/>
  </r>
  <r>
    <n v="333"/>
    <s v="ST1037"/>
    <s v="Rohit Sunil Jagtap"/>
    <s v="EV PRODUCT DESIGN"/>
    <n v="9876501237"/>
    <x v="6"/>
    <d v="1899-12-30T19:46:06"/>
    <d v="1899-12-30T19:57:01"/>
    <x v="1"/>
    <s v="2026"/>
    <x v="1"/>
    <s v="Pune, Maharashtra"/>
  </r>
  <r>
    <n v="334"/>
    <s v="ST1038"/>
    <s v="Vaishnavi Prakash Pawar"/>
    <s v="ASSEMBLY OP (RAC)"/>
    <n v="9876501238"/>
    <x v="6"/>
    <d v="1899-12-30T19:46:09"/>
    <d v="1899-12-30T19:57:05"/>
    <x v="1"/>
    <s v="2026"/>
    <x v="1"/>
    <s v="Ahilya Nagar, Maharashtra"/>
  </r>
  <r>
    <n v="335"/>
    <s v="ST1039"/>
    <s v="Saurabh Mahadev Shinde"/>
    <s v="CLOUD APP DEV"/>
    <n v="9876501239"/>
    <x v="6"/>
    <d v="1899-12-30T19:46:12"/>
    <d v="1899-12-30T19:57:10"/>
    <x v="1"/>
    <s v="2026"/>
    <x v="1"/>
    <s v="Chhatrapati Sambhajinagar, Maharashtra"/>
  </r>
  <r>
    <n v="336"/>
    <s v="ST1040"/>
    <s v="Snehal Vijay More"/>
    <s v="AUTO CAD TECH"/>
    <n v="9876501240"/>
    <x v="6"/>
    <d v="1899-12-30T19:46:17"/>
    <d v="1899-12-30T19:57:19"/>
    <x v="1"/>
    <s v="2026"/>
    <x v="1"/>
    <s v="Pune, Maharashtra"/>
  </r>
  <r>
    <n v="337"/>
    <s v="ST1041"/>
    <s v="Omkar Dnyaneshwar Bhosale"/>
    <s v="EV PRODUCT DESIGN"/>
    <n v="9876501241"/>
    <x v="6"/>
    <d v="1899-12-30T19:46:21"/>
    <d v="1899-12-30T19:57:28"/>
    <x v="1"/>
    <s v="2026"/>
    <x v="1"/>
    <s v="Pune, Maharashtra"/>
  </r>
  <r>
    <n v="338"/>
    <s v="ST1042"/>
    <s v="Pooja Ashok Kale"/>
    <s v="ASSEMBLY OP (RAC)"/>
    <n v="9876501242"/>
    <x v="6"/>
    <d v="1899-12-30T19:46:25"/>
    <d v="1899-12-30T19:57:32"/>
    <x v="1"/>
    <s v="2026"/>
    <x v="1"/>
    <s v="Ahilya Nagar, Maharashtra"/>
  </r>
  <r>
    <n v="339"/>
    <s v="ST1043"/>
    <s v="Tejas Shrikant Patil"/>
    <s v="IOT DOMAIN SPEC"/>
    <n v="9876501243"/>
    <x v="6"/>
    <d v="1899-12-30T19:46:29"/>
    <d v="1899-12-30T19:57:35"/>
    <x v="1"/>
    <s v="2026"/>
    <x v="1"/>
    <s v="Chhatrapati Sambhajinagar, Maharashtra"/>
  </r>
  <r>
    <n v="340"/>
    <s v="ST1044"/>
    <s v="Aishwarya Ramesh Chavan"/>
    <s v="IOT NETWORK SPEC"/>
    <n v="9876501244"/>
    <x v="6"/>
    <d v="1899-12-30T19:46:33"/>
    <d v="1899-12-30T19:57:40"/>
    <x v="1"/>
    <s v="2026"/>
    <x v="1"/>
    <s v="Pune, Maharashtra"/>
  </r>
  <r>
    <n v="341"/>
    <s v="ST1045"/>
    <s v="Nilesh Anil Ghadge"/>
    <s v="ASSEMBLY OP (RAC)"/>
    <n v="9876501245"/>
    <x v="6"/>
    <d v="1899-12-30T19:46:37"/>
    <d v="1899-12-30T19:57:46"/>
    <x v="1"/>
    <s v="2026"/>
    <x v="1"/>
    <s v="Pune, Maharashtra"/>
  </r>
  <r>
    <n v="342"/>
    <s v="ST1046"/>
    <s v="Prajakta Santosh Kadam"/>
    <s v="CLOUD APP DEV"/>
    <n v="9876501246"/>
    <x v="6"/>
    <d v="1899-12-30T19:46:40"/>
    <d v="1899-12-30T19:57:50"/>
    <x v="1"/>
    <s v="2026"/>
    <x v="1"/>
    <s v="Ahilya Nagar, Maharashtra"/>
  </r>
  <r>
    <n v="343"/>
    <s v="ST1047"/>
    <s v="Shubham Rajendra Gaikwad"/>
    <s v="IOT NETWORK SPEC"/>
    <n v="9876501247"/>
    <x v="6"/>
    <d v="1899-12-30T19:46:44"/>
    <d v="1899-12-30T19:57:55"/>
    <x v="1"/>
    <s v="2026"/>
    <x v="1"/>
    <s v="Chhatrapati Sambhajinagar, Maharashtra"/>
  </r>
  <r>
    <n v="344"/>
    <s v="ST1048"/>
    <s v="Komal Suresh Wagh"/>
    <s v="ASSEMBLY OP (RAC)"/>
    <n v="9876501248"/>
    <x v="6"/>
    <d v="1899-12-30T19:46:47"/>
    <d v="1899-12-30T19:57:58"/>
    <x v="1"/>
    <s v="2026"/>
    <x v="1"/>
    <s v="Pune, Maharashtra"/>
  </r>
  <r>
    <n v="345"/>
    <s v="ST1049"/>
    <s v="Abhijit Dilip Thorat"/>
    <s v="AUTO ASSEMBLY TECH"/>
    <n v="9876501249"/>
    <x v="6"/>
    <d v="1899-12-30T19:46:51"/>
    <d v="1899-12-30T19:58:01"/>
    <x v="1"/>
    <s v="2026"/>
    <x v="1"/>
    <s v="Pune, Maharashtra"/>
  </r>
  <r>
    <n v="346"/>
    <s v="ST1050"/>
    <s v="Rutuja Milind Jadhav"/>
    <s v="AUTO CAD TECH"/>
    <n v="9876501250"/>
    <x v="6"/>
    <d v="1899-12-30T19:46:56"/>
    <d v="1899-12-30T19:58:12"/>
    <x v="1"/>
    <s v="2026"/>
    <x v="1"/>
    <s v="Ahilya Nagar, Maharashtra"/>
  </r>
  <r>
    <n v="347"/>
    <s v="ST1051"/>
    <s v="Harshal Chandrakant Salve"/>
    <s v="AUTO CAD TECH"/>
    <n v="9876501251"/>
    <x v="6"/>
    <d v="1899-12-30T19:46:59"/>
    <d v="1899-12-30T19:58:16"/>
    <x v="1"/>
    <s v="2026"/>
    <x v="1"/>
    <s v="Chhatrapati Sambhajinagar, Maharashtra"/>
  </r>
  <r>
    <n v="348"/>
    <s v="ST1052"/>
    <s v="Sakshi Vinod Shingare"/>
    <s v="AUTO ASSEMBLY TECH"/>
    <n v="9876501252"/>
    <x v="6"/>
    <d v="1899-12-30T19:47:04"/>
    <d v="1899-12-30T19:58:21"/>
    <x v="1"/>
    <s v="2026"/>
    <x v="1"/>
    <s v="Pune, Maharashtra"/>
  </r>
  <r>
    <n v="349"/>
    <s v="ST1053"/>
    <s v="Ganesh Baban Dhumal"/>
    <s v="IOT NETWORK SPEC"/>
    <n v="9876501253"/>
    <x v="6"/>
    <d v="1899-12-30T19:47:07"/>
    <d v="1899-12-30T19:58:24"/>
    <x v="1"/>
    <s v="2026"/>
    <x v="1"/>
    <s v="Pune, Maharashtra"/>
  </r>
  <r>
    <n v="350"/>
    <s v="ST1054"/>
    <s v="Nikita Subhash Bhise"/>
    <s v="COMPLIANCE AUDIT ANALYST"/>
    <n v="9876501254"/>
    <x v="6"/>
    <d v="1899-12-30T19:47:11"/>
    <d v="1899-12-30T19:58:31"/>
    <x v="1"/>
    <s v="2026"/>
    <x v="1"/>
    <s v="Ahilya Nagar, Maharashtra"/>
  </r>
  <r>
    <n v="351"/>
    <s v="ST1055"/>
    <s v="Amol Pandurang Kharat"/>
    <s v="ASSEMBLY OP (RAC)"/>
    <n v="9876501255"/>
    <x v="6"/>
    <d v="1899-12-30T19:47:15"/>
    <d v="1899-12-30T19:58:40"/>
    <x v="1"/>
    <s v="2026"/>
    <x v="1"/>
    <s v="Chhatrapati Sambhajinagar, Maharashtra"/>
  </r>
  <r>
    <n v="352"/>
    <s v="ST1056"/>
    <s v="Shraddha Sharad Gorde"/>
    <s v="COMPLIANCE AUDIT ANALYST"/>
    <n v="9876501256"/>
    <x v="6"/>
    <d v="1899-12-30T19:47:18"/>
    <d v="1899-12-30T19:58:45"/>
    <x v="1"/>
    <s v="2026"/>
    <x v="1"/>
    <s v="Pune, Maharashtra"/>
  </r>
  <r>
    <n v="353"/>
    <s v="ST1057"/>
    <s v="Pratik Shivaji Tupe"/>
    <s v="AI/ML ENGINEER"/>
    <n v="9876501257"/>
    <x v="6"/>
    <d v="1899-12-30T19:47:22"/>
    <d v="1899-12-30T19:58:49"/>
    <x v="1"/>
    <s v="2026"/>
    <x v="1"/>
    <s v="Pune, Maharashtra"/>
  </r>
  <r>
    <n v="354"/>
    <s v="ST1058"/>
    <s v="Minal Ravindra Doke"/>
    <s v="COMPLIANCE AUDIT ANALYST"/>
    <n v="9876501258"/>
    <x v="6"/>
    <d v="1899-12-30T19:47:27"/>
    <d v="1899-12-30T19:58:53"/>
    <x v="1"/>
    <s v="2026"/>
    <x v="1"/>
    <s v="Ahilya Nagar, Maharashtra"/>
  </r>
  <r>
    <n v="355"/>
    <s v="ST1059"/>
    <s v="Vishal Pravin Kokate"/>
    <s v="AUTO CAD TECH"/>
    <n v="9876501259"/>
    <x v="6"/>
    <d v="1899-12-30T19:47:31"/>
    <d v="1899-12-30T19:58:58"/>
    <x v="1"/>
    <s v="2026"/>
    <x v="1"/>
    <s v="Chhatrapati Sambhajinagar, Maharashtra"/>
  </r>
  <r>
    <n v="356"/>
    <s v="ST1060"/>
    <s v="Neha Kishor Dhage"/>
    <s v="CLOUD APP DEV"/>
    <n v="9876501260"/>
    <x v="6"/>
    <d v="1899-12-30T19:47:35"/>
    <d v="1899-12-30T19:59:02"/>
    <x v="1"/>
    <s v="2026"/>
    <x v="1"/>
    <s v="Pune, Maharashtra"/>
  </r>
  <r>
    <n v="357"/>
    <s v="ST1061"/>
    <s v="Akshay Dattatraya Borude"/>
    <s v="IOT NETWORK SPEC"/>
    <n v="9876501261"/>
    <x v="6"/>
    <d v="1899-12-30T19:47:39"/>
    <d v="1899-12-30T19:59:07"/>
    <x v="1"/>
    <s v="2026"/>
    <x v="1"/>
    <s v="Pune, Maharashtra"/>
  </r>
  <r>
    <n v="358"/>
    <s v="ST1062"/>
    <s v="Priti Balasaheb Nagare"/>
    <s v="AUTO ASSEMBLY TECH"/>
    <n v="9876501262"/>
    <x v="6"/>
    <d v="1899-12-30T19:47:43"/>
    <d v="1899-12-30T19:59:11"/>
    <x v="1"/>
    <s v="2026"/>
    <x v="1"/>
    <s v="Ahilya Nagar, Maharashtra"/>
  </r>
  <r>
    <n v="359"/>
    <s v="ST1063"/>
    <s v="Chetan Hanuman Gawali"/>
    <s v="ASSEMBLY OP (RAC)"/>
    <n v="9876501263"/>
    <x v="6"/>
    <d v="1899-12-30T19:47:47"/>
    <d v="1899-12-30T19:59:17"/>
    <x v="1"/>
    <s v="2026"/>
    <x v="1"/>
    <s v="Chhatrapati Sambhajinagar, Maharashtra"/>
  </r>
  <r>
    <n v="360"/>
    <s v="ST1064"/>
    <s v="Sonali Vilas Shelke"/>
    <s v="CLOUD APP DEV"/>
    <n v="9876501264"/>
    <x v="6"/>
    <d v="1899-12-30T19:47:51"/>
    <d v="1899-12-30T19:59:22"/>
    <x v="1"/>
    <s v="2026"/>
    <x v="1"/>
    <s v="Pune, Maharashtra"/>
  </r>
  <r>
    <n v="361"/>
    <s v="ST1065"/>
    <s v="Swapnil Sopan Raut"/>
    <s v="ASSEMBLY OP (RAC)"/>
    <n v="9876501265"/>
    <x v="6"/>
    <d v="1899-12-30T19:47:55"/>
    <d v="1899-12-30T19:59:27"/>
    <x v="1"/>
    <s v="2026"/>
    <x v="1"/>
    <s v="Pune, Maharashtra"/>
  </r>
  <r>
    <n v="362"/>
    <s v="ST1066"/>
    <s v="Bhagyashree Eknath Pansare"/>
    <s v="EV PRODUCT DESIGN"/>
    <n v="9876501266"/>
    <x v="6"/>
    <d v="1899-12-30T19:48:00"/>
    <d v="1899-12-30T19:59:32"/>
    <x v="1"/>
    <s v="2026"/>
    <x v="1"/>
    <s v="Ahilya Nagar, Maharashtra"/>
  </r>
  <r>
    <n v="363"/>
    <s v="ST1067"/>
    <s v="Kunal Bharat Pawale"/>
    <s v="ASSEMBLY OP (RAC)"/>
    <n v="9876501267"/>
    <x v="6"/>
    <d v="1899-12-30T19:48:03"/>
    <d v="1899-12-30T19:59:39"/>
    <x v="1"/>
    <s v="2026"/>
    <x v="1"/>
    <s v="Chhatrapati Sambhajinagar, Maharashtra"/>
  </r>
  <r>
    <n v="364"/>
    <s v="ST1068"/>
    <s v="Monika Nitin Kute"/>
    <s v="CLOUD APP DEV"/>
    <n v="9876501268"/>
    <x v="6"/>
    <d v="1899-12-30T19:48:07"/>
    <d v="1899-12-30T19:59:46"/>
    <x v="1"/>
    <s v="2026"/>
    <x v="1"/>
    <s v="Pune, Maharashtra"/>
  </r>
  <r>
    <n v="365"/>
    <s v="ST1069"/>
    <s v="Yogesh Tukaram Dhavale"/>
    <s v="COMPLIANCE AUDIT ANALYST"/>
    <n v="9876501269"/>
    <x v="6"/>
    <d v="1899-12-30T19:48:12"/>
    <d v="1899-12-30T19:59:51"/>
    <x v="1"/>
    <s v="2026"/>
    <x v="1"/>
    <s v="Pune, Maharashtra"/>
  </r>
  <r>
    <n v="366"/>
    <s v="ST1070"/>
    <s v="Reshma Arun Kolhe"/>
    <s v="COMPLIANCE AUDIT ANALYST"/>
    <n v="9876501270"/>
    <x v="6"/>
    <d v="1899-12-30T19:48:17"/>
    <d v="1899-12-30T20:00:02"/>
    <x v="1"/>
    <s v="2026"/>
    <x v="1"/>
    <s v="Chhatrapati Sambhajinagar, Maharashtra"/>
  </r>
  <r>
    <n v="367"/>
    <s v="ST1071"/>
    <s v="Aditya Ashok Londhe"/>
    <s v="AUTO ASSEMBLY TECH"/>
    <n v="9876501271"/>
    <x v="6"/>
    <d v="1899-12-30T19:48:22"/>
    <d v="1899-12-30T20:00:06"/>
    <x v="1"/>
    <s v="2026"/>
    <x v="1"/>
    <s v="Chhatrapati Sambhajinagar, Maharashtra"/>
  </r>
  <r>
    <n v="368"/>
    <s v="ST1072"/>
    <s v="Ruchita Mahendra Jare"/>
    <s v="ASSEMBLY OP (RAC)"/>
    <n v="9876501272"/>
    <x v="6"/>
    <d v="1899-12-30T19:48:25"/>
    <d v="1899-12-30T20:00:10"/>
    <x v="1"/>
    <s v="2026"/>
    <x v="1"/>
    <s v="Pune, Maharashtra"/>
  </r>
  <r>
    <n v="369"/>
    <s v="ST1073"/>
    <s v="Sanket Vijay Ghule"/>
    <s v="CLOUD APP DEV"/>
    <n v="9876501273"/>
    <x v="6"/>
    <d v="1899-12-30T19:48:29"/>
    <d v="1899-12-30T20:00:14"/>
    <x v="1"/>
    <s v="2026"/>
    <x v="1"/>
    <s v="Pune, Maharashtra"/>
  </r>
  <r>
    <n v="370"/>
    <s v="ST1074"/>
    <s v="Shweta Sanjay Shelar"/>
    <s v="AI/ML ENGINEER"/>
    <n v="9876501274"/>
    <x v="6"/>
    <d v="1899-12-30T19:48:33"/>
    <d v="1899-12-30T20:00:19"/>
    <x v="1"/>
    <s v="2026"/>
    <x v="1"/>
    <s v="Ahilya Nagar, Maharashtra"/>
  </r>
  <r>
    <n v="371"/>
    <s v="ST1075"/>
    <s v="Ajinkya Narayan Wankhede"/>
    <s v="ASSEMBLY OP (RAC)"/>
    <n v="9876501275"/>
    <x v="6"/>
    <d v="1899-12-30T19:48:36"/>
    <d v="1899-12-30T20:00:23"/>
    <x v="1"/>
    <s v="2026"/>
    <x v="1"/>
    <s v="Chhatrapati Sambhajinagar, Maharashtra"/>
  </r>
  <r>
    <n v="372"/>
    <s v="ST1076"/>
    <s v="Pooja Dnyaneshwar Karale"/>
    <s v="IOT NETWORK SPEC"/>
    <n v="9876501276"/>
    <x v="6"/>
    <d v="1899-12-30T19:48:40"/>
    <d v="1899-12-30T20:00:26"/>
    <x v="1"/>
    <s v="2026"/>
    <x v="1"/>
    <s v="Pune, Maharashtra"/>
  </r>
  <r>
    <n v="373"/>
    <s v="ST1077"/>
    <s v="Prathamesh Dnyaneshwar Jadhav"/>
    <s v="AI BI ANALYST"/>
    <n v="9834512701"/>
    <x v="6"/>
    <d v="1899-12-30T19:48:44"/>
    <d v="1899-12-30T20:00:30"/>
    <x v="1"/>
    <s v="2026"/>
    <x v="1"/>
    <s v="Hadapsar, Pune"/>
  </r>
  <r>
    <n v="374"/>
    <s v="ST1078"/>
    <s v="Vaishnavi Ashok Pawar"/>
    <s v="IOT DOMAIN SPEC"/>
    <n v="9834512702"/>
    <x v="6"/>
    <d v="1899-12-30T19:48:48"/>
    <d v="1899-12-30T20:00:34"/>
    <x v="1"/>
    <s v="2026"/>
    <x v="1"/>
    <s v="Wagholi, Pune"/>
  </r>
  <r>
    <n v="375"/>
    <s v="ST1079"/>
    <s v="Omkar Rajendra Kale"/>
    <s v="IOT DOMAIN SPEC"/>
    <n v="9834512703"/>
    <x v="6"/>
    <d v="1899-12-30T19:48:52"/>
    <d v="1899-12-30T20:00:37"/>
    <x v="1"/>
    <s v="2026"/>
    <x v="1"/>
    <s v="Chakan, Pune"/>
  </r>
  <r>
    <n v="376"/>
    <s v="ST1080"/>
    <s v="Snehal Sunil Ghadge"/>
    <s v="AI/ML ENGINEER"/>
    <n v="9834512704"/>
    <x v="6"/>
    <d v="1899-12-30T19:48:57"/>
    <d v="1899-12-30T20:00:42"/>
    <x v="1"/>
    <s v="2026"/>
    <x v="1"/>
    <s v="Kharadi, Pune"/>
  </r>
  <r>
    <n v="377"/>
    <s v="ST1081"/>
    <s v="Tejas Vilas Shinde"/>
    <s v="CLOUD APP DEV"/>
    <n v="9834512705"/>
    <x v="6"/>
    <d v="1899-12-30T19:49:00"/>
    <d v="1899-12-30T20:00:45"/>
    <x v="1"/>
    <s v="2026"/>
    <x v="1"/>
    <s v="Hinjawadi, Pune"/>
  </r>
  <r>
    <n v="378"/>
    <s v="ST1082"/>
    <s v="Aditi Prakash More"/>
    <s v="ASSEMBLY OP (RAC)"/>
    <n v="9834512706"/>
    <x v="6"/>
    <d v="1899-12-30T19:49:04"/>
    <d v="1899-12-30T20:00:49"/>
    <x v="1"/>
    <s v="2026"/>
    <x v="1"/>
    <s v="Baner, Pune"/>
  </r>
  <r>
    <n v="379"/>
    <s v="ST1083"/>
    <s v="Sanket Dattatraya Chavan"/>
    <s v="AUTO CAD TECH"/>
    <n v="9834512707"/>
    <x v="6"/>
    <d v="1899-12-30T19:49:13"/>
    <d v="1899-12-30T20:00:52"/>
    <x v="1"/>
    <s v="2026"/>
    <x v="1"/>
    <s v="Wakad, Pune"/>
  </r>
  <r>
    <n v="380"/>
    <s v="ST1084"/>
    <s v="Rutuja Mahendra Gaikwad"/>
    <s v="AUTO CAD TECH"/>
    <n v="9834512708"/>
    <x v="6"/>
    <d v="1899-12-30T19:49:17"/>
    <d v="1899-12-30T20:00:56"/>
    <x v="1"/>
    <s v="2026"/>
    <x v="1"/>
    <s v="Pimpri, Pune"/>
  </r>
  <r>
    <n v="381"/>
    <s v="ST1085"/>
    <s v="Akshay Ravindra Bhosale"/>
    <s v="IOT NETWORK SPEC"/>
    <n v="9834512709"/>
    <x v="6"/>
    <d v="1899-12-30T19:49:21"/>
    <d v="1899-12-30T20:01:03"/>
    <x v="1"/>
    <s v="2026"/>
    <x v="1"/>
    <s v="Chinchwad, Pune"/>
  </r>
  <r>
    <n v="382"/>
    <s v="ST1086"/>
    <s v="Komal Sanjay Kharat"/>
    <s v="IOT DOMAIN SPEC"/>
    <n v="9834512710"/>
    <x v="6"/>
    <d v="1899-12-30T19:49:24"/>
    <d v="1899-12-30T20:01:08"/>
    <x v="1"/>
    <s v="2026"/>
    <x v="1"/>
    <s v="Talegaon, Pune"/>
  </r>
  <r>
    <n v="383"/>
    <s v="ST1087"/>
    <s v="Rohit Shrikant Wagh"/>
    <s v="AUTO CAD TECH"/>
    <n v="9834512711"/>
    <x v="6"/>
    <d v="1899-12-30T19:49:28"/>
    <d v="1899-12-30T20:01:13"/>
    <x v="1"/>
    <s v="2026"/>
    <x v="1"/>
    <s v="Moshi, Pune"/>
  </r>
  <r>
    <n v="384"/>
    <s v="ST1088"/>
    <s v="Pooja Vijay Dhumal"/>
    <s v="AUTO ASSEMBLY TECH"/>
    <n v="9834512712"/>
    <x v="6"/>
    <d v="1899-12-30T19:49:32"/>
    <d v="1899-12-30T20:01:28"/>
    <x v="1"/>
    <s v="2026"/>
    <x v="1"/>
    <s v="Bhosari, Pune"/>
  </r>
  <r>
    <n v="385"/>
    <s v="ST1089"/>
    <s v="Nikhil Ashok Thorat"/>
    <s v="EV PRODUCT DESIGN"/>
    <n v="9834512713"/>
    <x v="6"/>
    <d v="1899-12-30T19:49:36"/>
    <d v="1899-12-30T20:01:33"/>
    <x v="1"/>
    <s v="2026"/>
    <x v="1"/>
    <s v="Alandi, Pune"/>
  </r>
  <r>
    <n v="386"/>
    <s v="ST1090"/>
    <s v="Mansi Santosh Gawali"/>
    <s v="ASSEMBLY OP (RAC)"/>
    <n v="9834512714"/>
    <x v="6"/>
    <d v="1899-12-30T19:49:40"/>
    <d v="1899-12-30T20:01:37"/>
    <x v="1"/>
    <s v="2026"/>
    <x v="1"/>
    <s v="Lohegaon, Pune"/>
  </r>
  <r>
    <n v="387"/>
    <s v="ST1091"/>
    <s v="Aditya Chandrakant Salunkhe"/>
    <s v="CLOUD APP DEV"/>
    <n v="9834512715"/>
    <x v="6"/>
    <d v="1899-12-30T19:49:45"/>
    <d v="1899-12-30T20:01:41"/>
    <x v="1"/>
    <s v="2026"/>
    <x v="1"/>
    <s v="Dhanori, Pune"/>
  </r>
  <r>
    <n v="388"/>
    <s v="ST1092"/>
    <s v="Sakshi Ganesh Jare"/>
    <s v="CLOUD APP DEV"/>
    <n v="9834512716"/>
    <x v="6"/>
    <d v="1899-12-30T19:49:49"/>
    <d v="1899-12-30T20:01:55"/>
    <x v="1"/>
    <s v="2026"/>
    <x v="1"/>
    <s v="Kondhwa, Pune"/>
  </r>
  <r>
    <n v="389"/>
    <s v="ST1093"/>
    <s v="Harshal Pandurang Tupe"/>
    <s v="COMPLIANCE AUDIT ANALYST"/>
    <n v="9834512717"/>
    <x v="6"/>
    <d v="1899-12-30T19:49:53"/>
    <d v="1899-12-30T20:02:01"/>
    <x v="1"/>
    <s v="2026"/>
    <x v="1"/>
    <s v="Katraj, Pune"/>
  </r>
  <r>
    <n v="390"/>
    <s v="ST1094"/>
    <s v="Nikita Suresh Shelke"/>
    <s v="IOT NETWORK SPEC"/>
    <n v="9834512718"/>
    <x v="6"/>
    <d v="1899-12-30T19:49:57"/>
    <d v="1899-12-30T20:02:05"/>
    <x v="1"/>
    <s v="2026"/>
    <x v="1"/>
    <s v="Shivajinagar, Pune"/>
  </r>
  <r>
    <n v="391"/>
    <s v="ST1095"/>
    <s v="Yogesh Pravin Dhage"/>
    <s v="AI/ML ENGINEER"/>
    <n v="9834512719"/>
    <x v="6"/>
    <d v="1899-12-30T19:50:01"/>
    <d v="1899-12-30T20:02:09"/>
    <x v="1"/>
    <s v="2026"/>
    <x v="1"/>
    <s v="Bavdhan, Pune"/>
  </r>
  <r>
    <n v="392"/>
    <s v="ST1096"/>
    <s v="Reshma Balasaheb Kute"/>
    <s v="AI/ML ENGINEER"/>
    <n v="9834512720"/>
    <x v="6"/>
    <d v="1899-12-30T19:50:05"/>
    <d v="1899-12-30T20:02:12"/>
    <x v="1"/>
    <s v="2026"/>
    <x v="1"/>
    <s v="Nigdi, Pune"/>
  </r>
  <r>
    <n v="393"/>
    <s v="ST1097"/>
    <s v="Shubham Bharat Kokate"/>
    <s v="AI BI ANALYST"/>
    <n v="9834512721"/>
    <x v="6"/>
    <d v="1899-12-30T19:50:08"/>
    <d v="1899-12-30T20:02:15"/>
    <x v="1"/>
    <s v="2026"/>
    <x v="1"/>
    <s v="Ravet, Pune"/>
  </r>
  <r>
    <n v="394"/>
    <s v="ST1098"/>
    <s v="Sonali Arun Borude"/>
    <s v="AI BI ANALYST"/>
    <n v="9834512722"/>
    <x v="6"/>
    <d v="1899-12-30T19:50:13"/>
    <d v="1899-12-30T20:02:19"/>
    <x v="1"/>
    <s v="2026"/>
    <x v="1"/>
    <s v="Dhayari, Pune"/>
  </r>
  <r>
    <n v="395"/>
    <s v="ST1099"/>
    <s v="Chetan Kishor Ghule"/>
    <s v="AI/ML ENGINEER"/>
    <n v="9834512723"/>
    <x v="6"/>
    <d v="1899-12-30T19:50:18"/>
    <d v="1899-12-30T20:02:23"/>
    <x v="1"/>
    <s v="2026"/>
    <x v="1"/>
    <s v="Narhe, Pune"/>
  </r>
  <r>
    <n v="396"/>
    <s v="ST1100"/>
    <s v="Monika Nitin Karale"/>
    <s v="IOT DOMAIN SPEC"/>
    <n v="9834512724"/>
    <x v="6"/>
    <d v="1899-12-30T19:50:25"/>
    <m/>
    <x v="1"/>
    <s v="2026"/>
    <x v="1"/>
    <s v="Fursungi, Pune"/>
  </r>
  <r>
    <n v="397"/>
    <s v="ST1101"/>
    <s v="Ganesh Eknath Pawale"/>
    <s v="IOT DOMAIN SPEC"/>
    <n v="9834512725"/>
    <x v="6"/>
    <d v="1899-12-30T19:50:30"/>
    <m/>
    <x v="1"/>
    <s v="2026"/>
    <x v="1"/>
    <s v="Mundhwa, Pune"/>
  </r>
  <r>
    <n v="398"/>
    <s v="ST1102"/>
    <s v="Shraddha Tukaram Kolhe"/>
    <s v="IOT NETWORK SPEC"/>
    <n v="9834512726"/>
    <x v="6"/>
    <d v="1899-12-30T19:50:33"/>
    <m/>
    <x v="1"/>
    <s v="2026"/>
    <x v="1"/>
    <s v="Ahilya Nagar, Maharashtra"/>
  </r>
  <r>
    <n v="399"/>
    <s v="ST1103"/>
    <s v="Vishal Sharad Nagare"/>
    <s v="COMPLIANCE AUDIT ANALYST"/>
    <n v="9834512727"/>
    <x v="6"/>
    <d v="1899-12-30T19:50:36"/>
    <m/>
    <x v="1"/>
    <s v="2026"/>
    <x v="1"/>
    <s v="Shrirampur"/>
  </r>
  <r>
    <n v="400"/>
    <s v="ST1104"/>
    <s v="Prajakta Baban Doke"/>
    <s v="COMPLIANCE AUDIT ANALYST"/>
    <n v="9834512728"/>
    <x v="6"/>
    <d v="1899-12-30T19:50:41"/>
    <m/>
    <x v="1"/>
    <s v="2026"/>
    <x v="1"/>
    <s v="Sangamner"/>
  </r>
  <r>
    <n v="401"/>
    <s v="ST1105"/>
    <s v="Amol Shivaji Dhavale"/>
    <s v="CLOUD APP DEV"/>
    <n v="9834512729"/>
    <x v="6"/>
    <d v="1899-12-30T19:50:47"/>
    <m/>
    <x v="1"/>
    <s v="2026"/>
    <x v="1"/>
    <s v="Rahata"/>
  </r>
  <r>
    <n v="402"/>
    <s v="ST1106"/>
    <s v="Sanika Haribhau Khedkar"/>
    <s v="CLOUD APP DEV"/>
    <n v="9834512730"/>
    <x v="6"/>
    <d v="1899-12-30T19:50:51"/>
    <m/>
    <x v="1"/>
    <s v="2026"/>
    <x v="1"/>
    <s v="Rahuri"/>
  </r>
  <r>
    <n v="403"/>
    <s v="ST1107"/>
    <s v="Devendra Ramesh Pansare"/>
    <s v="ASSEMBLY OP (RAC)"/>
    <n v="9834512731"/>
    <x v="6"/>
    <d v="1899-12-30T19:50:55"/>
    <m/>
    <x v="1"/>
    <s v="2026"/>
    <x v="1"/>
    <s v="Pathardi"/>
  </r>
  <r>
    <n v="404"/>
    <s v="ST1108"/>
    <s v="Bhagyashree Vinod Bhise"/>
    <s v="EV PRODUCT DESIGN"/>
    <n v="9834512732"/>
    <x v="6"/>
    <d v="1899-12-30T19:51:00"/>
    <m/>
    <x v="1"/>
    <s v="2026"/>
    <x v="1"/>
    <s v="Nevasa"/>
  </r>
  <r>
    <n v="405"/>
    <s v="ST1109"/>
    <s v="Tushar Milind Londhe"/>
    <s v="AUTO ASSEMBLY TECH"/>
    <n v="9834512733"/>
    <x v="6"/>
    <d v="1899-12-30T19:51:04"/>
    <m/>
    <x v="1"/>
    <s v="2026"/>
    <x v="1"/>
    <s v="Shevgaon"/>
  </r>
  <r>
    <n v="406"/>
    <s v="ST1110"/>
    <s v="Neha Shashikant Gorde"/>
    <s v="AUTO CAD TECH"/>
    <n v="9834512734"/>
    <x v="6"/>
    <d v="1899-12-30T19:51:09"/>
    <m/>
    <x v="1"/>
    <s v="2026"/>
    <x v="1"/>
    <s v="Jamkhed"/>
  </r>
  <r>
    <n v="407"/>
    <s v="ST1111"/>
    <s v="Kunal Dnyaneshwar Raut"/>
    <s v="EV PRODUCT DESIGN"/>
    <n v="9834512735"/>
    <x v="6"/>
    <d v="1899-12-30T19:51:19"/>
    <m/>
    <x v="1"/>
    <s v="2026"/>
    <x v="1"/>
    <s v="Karjat, Ahilya Nagar, Maharashtra"/>
  </r>
  <r>
    <n v="408"/>
    <s v="ST1112"/>
    <s v="Aniket Prakash Rathod"/>
    <s v="COMPLIANCE AUDIT ANALYST"/>
    <n v="9584672315"/>
    <x v="6"/>
    <d v="1899-12-30T19:51:23"/>
    <m/>
    <x v="1"/>
    <s v="2026"/>
    <x v="1"/>
    <s v="Pune, Maharashtra"/>
  </r>
  <r>
    <n v="409"/>
    <s v="ST1113"/>
    <s v="Sanket Pandhari More"/>
    <s v="ENDPOINT SEC ANALYST"/>
    <n v="9855647524"/>
    <x v="6"/>
    <d v="1899-12-30T19:51:26"/>
    <m/>
    <x v="1"/>
    <s v="2026"/>
    <x v="1"/>
    <s v="Pune, Maharashtra"/>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0"/>
  </r>
  <r>
    <x v="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s v="ST1001"/>
    <s v="Aarav Rajesh Sharma"/>
    <n v="9876501201"/>
    <x v="0"/>
    <x v="0"/>
    <x v="0"/>
  </r>
  <r>
    <s v="ST1002"/>
    <s v="Ananya Sunil Patil"/>
    <n v="9876501202"/>
    <x v="1"/>
    <x v="1"/>
    <x v="0"/>
  </r>
  <r>
    <s v="ST1003"/>
    <s v="Vivaan Sanjay Gupta"/>
    <n v="9876501203"/>
    <x v="2"/>
    <x v="2"/>
    <x v="0"/>
  </r>
  <r>
    <s v="ST1004"/>
    <s v="Diya Mahesh Joshi"/>
    <n v="9876501204"/>
    <x v="1"/>
    <x v="3"/>
    <x v="0"/>
  </r>
  <r>
    <s v="ST1005"/>
    <s v="Aditya Prakash Kulkarni"/>
    <n v="9876501205"/>
    <x v="1"/>
    <x v="4"/>
    <x v="0"/>
  </r>
  <r>
    <s v="ST1006"/>
    <s v="Isha Vijay Deshmukh"/>
    <n v="9876501206"/>
    <x v="2"/>
    <x v="5"/>
    <x v="0"/>
  </r>
  <r>
    <s v="ST1007"/>
    <s v="Arjun Rakesh Mehta"/>
    <n v="9876501207"/>
    <x v="2"/>
    <x v="0"/>
    <x v="0"/>
  </r>
  <r>
    <s v="ST1008"/>
    <s v="Kavya Manoj Singh"/>
    <n v="9876501208"/>
    <x v="1"/>
    <x v="6"/>
    <x v="0"/>
  </r>
  <r>
    <s v="ST1009"/>
    <s v="Rohan Suresh Nair"/>
    <n v="9876501209"/>
    <x v="0"/>
    <x v="7"/>
    <x v="0"/>
  </r>
  <r>
    <s v="ST1010"/>
    <s v="Sneha Dinesh Verma"/>
    <n v="9876501210"/>
    <x v="0"/>
    <x v="8"/>
    <x v="0"/>
  </r>
  <r>
    <s v="ST1011"/>
    <s v="Karan Ashok Chavan"/>
    <n v="9876501211"/>
    <x v="1"/>
    <x v="9"/>
    <x v="0"/>
  </r>
  <r>
    <s v="ST1012"/>
    <s v="Priya Ramesh Yadav"/>
    <n v="9876501212"/>
    <x v="1"/>
    <x v="10"/>
    <x v="0"/>
  </r>
  <r>
    <s v="ST1013"/>
    <s v="Rahul Dilip More"/>
    <n v="9876501213"/>
    <x v="1"/>
    <x v="11"/>
    <x v="0"/>
  </r>
  <r>
    <s v="ST1014"/>
    <s v="Neha Anil Mishra"/>
    <n v="9876501214"/>
    <x v="2"/>
    <x v="12"/>
    <x v="0"/>
  </r>
  <r>
    <s v="ST1015"/>
    <s v="Siddharth Mukesh Jain"/>
    <n v="9876501215"/>
    <x v="2"/>
    <x v="13"/>
    <x v="0"/>
  </r>
  <r>
    <s v="ST1016"/>
    <s v="Pooja Shrikant Pawar"/>
    <n v="9876501216"/>
    <x v="0"/>
    <x v="14"/>
    <x v="0"/>
  </r>
  <r>
    <s v="ST1017"/>
    <s v="Akash Chandrakant Shinde"/>
    <n v="9876501217"/>
    <x v="2"/>
    <x v="0"/>
    <x v="0"/>
  </r>
  <r>
    <s v="ST1018"/>
    <s v="Riya Amit Kapoor"/>
    <n v="9876501218"/>
    <x v="0"/>
    <x v="15"/>
    <x v="0"/>
  </r>
  <r>
    <s v="ST1019"/>
    <s v="Nikhil Vinod Bhosale"/>
    <n v="9876501219"/>
    <x v="2"/>
    <x v="16"/>
    <x v="0"/>
  </r>
  <r>
    <s v="ST1020"/>
    <s v="Aditi Milind Kulkarni"/>
    <n v="9876501220"/>
    <x v="1"/>
    <x v="17"/>
    <x v="0"/>
  </r>
  <r>
    <s v="ST1021"/>
    <s v="Yash Ganesh Patil"/>
    <n v="9876501221"/>
    <x v="2"/>
    <x v="0"/>
    <x v="0"/>
  </r>
  <r>
    <s v="ST1022"/>
    <s v="Meera Krishnan Iyer"/>
    <n v="9876501222"/>
    <x v="2"/>
    <x v="18"/>
    <x v="0"/>
  </r>
  <r>
    <s v="ST1023"/>
    <s v="Omkar Shashikant Jadhav"/>
    <n v="9876501223"/>
    <x v="1"/>
    <x v="19"/>
    <x v="0"/>
  </r>
  <r>
    <s v="ST1024"/>
    <s v="Shruti Ravindra Naik"/>
    <n v="9876501224"/>
    <x v="0"/>
    <x v="20"/>
    <x v="0"/>
  </r>
  <r>
    <s v="ST1025"/>
    <s v="Harsh Deepak Agrawal"/>
    <n v="9876501225"/>
    <x v="0"/>
    <x v="21"/>
    <x v="0"/>
  </r>
  <r>
    <s v="ST1026"/>
    <s v="Sanika Uday Gokhale"/>
    <n v="9876501226"/>
    <x v="2"/>
    <x v="22"/>
    <x v="0"/>
  </r>
  <r>
    <s v="ST1027"/>
    <s v="Atharva Baban Salunkhe"/>
    <n v="9876501227"/>
    <x v="3"/>
    <x v="23"/>
    <x v="0"/>
  </r>
  <r>
    <s v="ST1028"/>
    <s v="Tanvi Pravin Bendre"/>
    <n v="9876501228"/>
    <x v="4"/>
    <x v="24"/>
    <x v="0"/>
  </r>
  <r>
    <s v="ST1029"/>
    <s v="Devendra Haribhau Kale"/>
    <n v="9876501229"/>
    <x v="2"/>
    <x v="25"/>
    <x v="0"/>
  </r>
  <r>
    <s v="ST1030"/>
    <s v="Sakshi Narendra Thakur"/>
    <n v="9876501230"/>
    <x v="2"/>
    <x v="26"/>
    <x v="0"/>
  </r>
  <r>
    <s v="ST1031"/>
    <s v="Pranav Santosh Raut"/>
    <n v="9876501231"/>
    <x v="5"/>
    <x v="27"/>
    <x v="0"/>
  </r>
  <r>
    <s v="ST1032"/>
    <s v="Mansi Rajendra Choudhary"/>
    <n v="9876501232"/>
    <x v="6"/>
    <x v="28"/>
    <x v="0"/>
  </r>
  <r>
    <s v="ST1033"/>
    <s v="Tushar Subhash Khedekar"/>
    <n v="9876501233"/>
    <x v="0"/>
    <x v="29"/>
    <x v="0"/>
  </r>
  <r>
    <s v="ST1034"/>
    <s v="Nandini Srinivas Rao"/>
    <n v="9876501234"/>
    <x v="7"/>
    <x v="30"/>
    <x v="0"/>
  </r>
  <r>
    <s v="ST1035"/>
    <s v="Abhishek Omprakash Tiwari"/>
    <n v="9876501235"/>
    <x v="3"/>
    <x v="31"/>
    <x v="0"/>
  </r>
  <r>
    <s v="ST1036"/>
    <s v="Muskan Imran Sheikh"/>
    <n v="9876501236"/>
    <x v="6"/>
    <x v="0"/>
    <x v="0"/>
  </r>
  <r>
    <s v="ST1037"/>
    <s v="Rohit Sunil Jagtap"/>
    <n v="9876501237"/>
    <x v="7"/>
    <x v="0"/>
    <x v="0"/>
  </r>
  <r>
    <s v="ST1038"/>
    <s v="Vaishnavi Prakash Pawar"/>
    <n v="9876501238"/>
    <x v="4"/>
    <x v="10"/>
    <x v="0"/>
  </r>
  <r>
    <s v="ST1039"/>
    <s v="Saurabh Mahadev Shinde"/>
    <n v="9876501239"/>
    <x v="2"/>
    <x v="4"/>
    <x v="0"/>
  </r>
  <r>
    <s v="ST1040"/>
    <s v="Snehal Vijay More"/>
    <n v="9876501240"/>
    <x v="3"/>
    <x v="0"/>
    <x v="0"/>
  </r>
  <r>
    <s v="ST1041"/>
    <s v="Omkar Dnyaneshwar Bhosale"/>
    <n v="9876501241"/>
    <x v="7"/>
    <x v="0"/>
    <x v="0"/>
  </r>
  <r>
    <s v="ST1042"/>
    <s v="Pooja Ashok Kale"/>
    <n v="9876501242"/>
    <x v="4"/>
    <x v="10"/>
    <x v="0"/>
  </r>
  <r>
    <s v="ST1043"/>
    <s v="Tejas Shrikant Patil"/>
    <n v="9876501243"/>
    <x v="8"/>
    <x v="4"/>
    <x v="0"/>
  </r>
  <r>
    <s v="ST1044"/>
    <s v="Aishwarya Ramesh Chavan"/>
    <n v="9876501244"/>
    <x v="6"/>
    <x v="0"/>
    <x v="0"/>
  </r>
  <r>
    <s v="ST1045"/>
    <s v="Nilesh Anil Ghadge"/>
    <n v="9876501245"/>
    <x v="4"/>
    <x v="0"/>
    <x v="0"/>
  </r>
  <r>
    <s v="ST1046"/>
    <s v="Prajakta Santosh Kadam"/>
    <n v="9876501246"/>
    <x v="2"/>
    <x v="10"/>
    <x v="0"/>
  </r>
  <r>
    <s v="ST1047"/>
    <s v="Shubham Rajendra Gaikwad"/>
    <n v="9876501247"/>
    <x v="6"/>
    <x v="4"/>
    <x v="0"/>
  </r>
  <r>
    <s v="ST1048"/>
    <s v="Komal Suresh Wagh"/>
    <n v="9876501248"/>
    <x v="4"/>
    <x v="0"/>
    <x v="0"/>
  </r>
  <r>
    <s v="ST1049"/>
    <s v="Abhijit Dilip Thorat"/>
    <n v="9876501249"/>
    <x v="9"/>
    <x v="0"/>
    <x v="0"/>
  </r>
  <r>
    <s v="ST1050"/>
    <s v="Rutuja Milind Jadhav"/>
    <n v="9876501250"/>
    <x v="3"/>
    <x v="10"/>
    <x v="0"/>
  </r>
  <r>
    <s v="ST1051"/>
    <s v="Harshal Chandrakant Salve"/>
    <n v="9876501251"/>
    <x v="3"/>
    <x v="4"/>
    <x v="0"/>
  </r>
  <r>
    <s v="ST1052"/>
    <s v="Sakshi Vinod Shingare"/>
    <n v="9876501252"/>
    <x v="9"/>
    <x v="0"/>
    <x v="0"/>
  </r>
  <r>
    <s v="ST1053"/>
    <s v="Ganesh Baban Dhumal"/>
    <n v="9876501253"/>
    <x v="6"/>
    <x v="0"/>
    <x v="0"/>
  </r>
  <r>
    <s v="ST1054"/>
    <s v="Nikita Subhash Bhise"/>
    <n v="9876501254"/>
    <x v="5"/>
    <x v="10"/>
    <x v="0"/>
  </r>
  <r>
    <s v="ST1055"/>
    <s v="Amol Pandurang Kharat"/>
    <n v="9876501255"/>
    <x v="4"/>
    <x v="4"/>
    <x v="0"/>
  </r>
  <r>
    <s v="ST1056"/>
    <s v="Shraddha Sharad Gorde"/>
    <n v="9876501256"/>
    <x v="5"/>
    <x v="0"/>
    <x v="0"/>
  </r>
  <r>
    <s v="ST1057"/>
    <s v="Pratik Shivaji Tupe"/>
    <n v="9876501257"/>
    <x v="0"/>
    <x v="0"/>
    <x v="0"/>
  </r>
  <r>
    <s v="ST1058"/>
    <s v="Minal Ravindra Doke"/>
    <n v="9876501258"/>
    <x v="5"/>
    <x v="10"/>
    <x v="0"/>
  </r>
  <r>
    <s v="ST1059"/>
    <s v="Vishal Pravin Kokate"/>
    <n v="9876501259"/>
    <x v="3"/>
    <x v="4"/>
    <x v="0"/>
  </r>
  <r>
    <s v="ST1060"/>
    <s v="Neha Kishor Dhage"/>
    <n v="9876501260"/>
    <x v="2"/>
    <x v="0"/>
    <x v="0"/>
  </r>
  <r>
    <s v="ST1061"/>
    <s v="Akshay Dattatraya Borude"/>
    <n v="9876501261"/>
    <x v="6"/>
    <x v="0"/>
    <x v="0"/>
  </r>
  <r>
    <s v="ST1062"/>
    <s v="Priti Balasaheb Nagare"/>
    <n v="9876501262"/>
    <x v="9"/>
    <x v="10"/>
    <x v="0"/>
  </r>
  <r>
    <s v="ST1063"/>
    <s v="Chetan Hanuman Gawali"/>
    <n v="9876501263"/>
    <x v="4"/>
    <x v="4"/>
    <x v="0"/>
  </r>
  <r>
    <s v="ST1064"/>
    <s v="Sonali Vilas Shelke"/>
    <n v="9876501264"/>
    <x v="2"/>
    <x v="0"/>
    <x v="0"/>
  </r>
  <r>
    <s v="ST1065"/>
    <s v="Swapnil Sopan Raut"/>
    <n v="9876501265"/>
    <x v="4"/>
    <x v="0"/>
    <x v="0"/>
  </r>
  <r>
    <s v="ST1066"/>
    <s v="Bhagyashree Eknath Pansare"/>
    <n v="9876501266"/>
    <x v="7"/>
    <x v="10"/>
    <x v="0"/>
  </r>
  <r>
    <s v="ST1067"/>
    <s v="Kunal Bharat Pawale"/>
    <n v="9876501267"/>
    <x v="4"/>
    <x v="4"/>
    <x v="0"/>
  </r>
  <r>
    <s v="ST1068"/>
    <s v="Monika Nitin Kute"/>
    <n v="9876501268"/>
    <x v="2"/>
    <x v="0"/>
    <x v="0"/>
  </r>
  <r>
    <s v="ST1069"/>
    <s v="Yogesh Tukaram Dhavale"/>
    <n v="9876501269"/>
    <x v="5"/>
    <x v="0"/>
    <x v="0"/>
  </r>
  <r>
    <s v="ST1070"/>
    <s v="Reshma Arun Kolhe"/>
    <n v="9876501270"/>
    <x v="5"/>
    <x v="4"/>
    <x v="0"/>
  </r>
  <r>
    <s v="ST1071"/>
    <s v="Aditya Ashok Londhe"/>
    <n v="9876501271"/>
    <x v="9"/>
    <x v="4"/>
    <x v="0"/>
  </r>
  <r>
    <s v="ST1072"/>
    <s v="Ruchita Mahendra Jare"/>
    <n v="9876501272"/>
    <x v="4"/>
    <x v="0"/>
    <x v="0"/>
  </r>
  <r>
    <s v="ST1073"/>
    <s v="Sanket Vijay Ghule"/>
    <n v="9876501273"/>
    <x v="2"/>
    <x v="0"/>
    <x v="0"/>
  </r>
  <r>
    <s v="ST1074"/>
    <s v="Shweta Sanjay Shelar"/>
    <n v="9876501274"/>
    <x v="0"/>
    <x v="10"/>
    <x v="0"/>
  </r>
  <r>
    <s v="ST1075"/>
    <s v="Ajinkya Narayan Wankhede"/>
    <n v="9876501275"/>
    <x v="4"/>
    <x v="4"/>
    <x v="0"/>
  </r>
  <r>
    <s v="ST1076"/>
    <s v="Pooja Dnyaneshwar Karale"/>
    <n v="9876501276"/>
    <x v="6"/>
    <x v="0"/>
    <x v="0"/>
  </r>
  <r>
    <s v="ST1077"/>
    <s v="Prathamesh Dnyaneshwar Jadhav"/>
    <n v="9834512701"/>
    <x v="1"/>
    <x v="32"/>
    <x v="0"/>
  </r>
  <r>
    <s v="ST1078"/>
    <s v="Vaishnavi Ashok Pawar"/>
    <n v="9834512702"/>
    <x v="8"/>
    <x v="33"/>
    <x v="0"/>
  </r>
  <r>
    <s v="ST1079"/>
    <s v="Omkar Rajendra Kale"/>
    <n v="9834512703"/>
    <x v="8"/>
    <x v="34"/>
    <x v="0"/>
  </r>
  <r>
    <s v="ST1080"/>
    <s v="Snehal Sunil Ghadge"/>
    <n v="9834512704"/>
    <x v="0"/>
    <x v="35"/>
    <x v="0"/>
  </r>
  <r>
    <s v="ST1081"/>
    <s v="Tejas Vilas Shinde"/>
    <n v="9834512705"/>
    <x v="2"/>
    <x v="36"/>
    <x v="0"/>
  </r>
  <r>
    <s v="ST1082"/>
    <s v="Aditi Prakash More"/>
    <n v="9834512706"/>
    <x v="4"/>
    <x v="37"/>
    <x v="0"/>
  </r>
  <r>
    <s v="ST1083"/>
    <s v="Sanket Dattatraya Chavan"/>
    <n v="9834512707"/>
    <x v="3"/>
    <x v="38"/>
    <x v="0"/>
  </r>
  <r>
    <s v="ST1084"/>
    <s v="Rutuja Mahendra Gaikwad"/>
    <n v="9834512708"/>
    <x v="3"/>
    <x v="39"/>
    <x v="0"/>
  </r>
  <r>
    <s v="ST1085"/>
    <s v="Akshay Ravindra Bhosale"/>
    <n v="9834512709"/>
    <x v="6"/>
    <x v="40"/>
    <x v="0"/>
  </r>
  <r>
    <s v="ST1086"/>
    <s v="Komal Sanjay Kharat"/>
    <n v="9834512710"/>
    <x v="8"/>
    <x v="41"/>
    <x v="0"/>
  </r>
  <r>
    <s v="ST1087"/>
    <s v="Rohit Shrikant Wagh"/>
    <n v="9834512711"/>
    <x v="3"/>
    <x v="42"/>
    <x v="0"/>
  </r>
  <r>
    <s v="ST1088"/>
    <s v="Pooja Vijay Dhumal"/>
    <n v="9834512712"/>
    <x v="9"/>
    <x v="43"/>
    <x v="0"/>
  </r>
  <r>
    <s v="ST1089"/>
    <s v="Nikhil Ashok Thorat"/>
    <n v="9834512713"/>
    <x v="7"/>
    <x v="44"/>
    <x v="0"/>
  </r>
  <r>
    <s v="ST1090"/>
    <s v="Mansi Santosh Gawali"/>
    <n v="9834512714"/>
    <x v="4"/>
    <x v="45"/>
    <x v="0"/>
  </r>
  <r>
    <s v="ST1091"/>
    <s v="Aditya Chandrakant Salunkhe"/>
    <n v="9834512715"/>
    <x v="2"/>
    <x v="46"/>
    <x v="0"/>
  </r>
  <r>
    <s v="ST1092"/>
    <s v="Sakshi Ganesh Jare"/>
    <n v="9834512716"/>
    <x v="2"/>
    <x v="47"/>
    <x v="0"/>
  </r>
  <r>
    <s v="ST1093"/>
    <s v="Harshal Pandurang Tupe"/>
    <n v="9834512717"/>
    <x v="5"/>
    <x v="48"/>
    <x v="0"/>
  </r>
  <r>
    <s v="ST1094"/>
    <s v="Nikita Suresh Shelke"/>
    <n v="9834512718"/>
    <x v="6"/>
    <x v="49"/>
    <x v="0"/>
  </r>
  <r>
    <s v="ST1095"/>
    <s v="Yogesh Pravin Dhage"/>
    <n v="9834512719"/>
    <x v="0"/>
    <x v="50"/>
    <x v="0"/>
  </r>
  <r>
    <s v="ST1096"/>
    <s v="Reshma Balasaheb Kute"/>
    <n v="9834512720"/>
    <x v="0"/>
    <x v="51"/>
    <x v="0"/>
  </r>
  <r>
    <s v="ST1097"/>
    <s v="Shubham Bharat Kokate"/>
    <n v="9834512721"/>
    <x v="1"/>
    <x v="52"/>
    <x v="0"/>
  </r>
  <r>
    <s v="ST1098"/>
    <s v="Sonali Arun Borude"/>
    <n v="9834512722"/>
    <x v="1"/>
    <x v="53"/>
    <x v="0"/>
  </r>
  <r>
    <s v="ST1099"/>
    <s v="Chetan Kishor Ghule"/>
    <n v="9834512723"/>
    <x v="0"/>
    <x v="54"/>
    <x v="0"/>
  </r>
  <r>
    <s v="ST1100"/>
    <s v="Monika Nitin Karale"/>
    <n v="9834512724"/>
    <x v="8"/>
    <x v="55"/>
    <x v="1"/>
  </r>
  <r>
    <s v="ST1101"/>
    <s v="Ganesh Eknath Pawale"/>
    <n v="9834512725"/>
    <x v="8"/>
    <x v="56"/>
    <x v="1"/>
  </r>
  <r>
    <s v="ST1102"/>
    <s v="Shraddha Tukaram Kolhe"/>
    <n v="9834512726"/>
    <x v="6"/>
    <x v="10"/>
    <x v="1"/>
  </r>
  <r>
    <s v="ST1103"/>
    <s v="Vishal Sharad Nagare"/>
    <n v="9834512727"/>
    <x v="5"/>
    <x v="57"/>
    <x v="1"/>
  </r>
  <r>
    <s v="ST1104"/>
    <s v="Prajakta Baban Doke"/>
    <n v="9834512728"/>
    <x v="5"/>
    <x v="58"/>
    <x v="1"/>
  </r>
  <r>
    <s v="ST1105"/>
    <s v="Amol Shivaji Dhavale"/>
    <n v="9834512729"/>
    <x v="2"/>
    <x v="59"/>
    <x v="1"/>
  </r>
  <r>
    <s v="ST1106"/>
    <s v="Sanika Haribhau Khedkar"/>
    <n v="9834512730"/>
    <x v="2"/>
    <x v="60"/>
    <x v="1"/>
  </r>
  <r>
    <s v="ST1107"/>
    <s v="Devendra Ramesh Pansare"/>
    <n v="9834512731"/>
    <x v="4"/>
    <x v="61"/>
    <x v="1"/>
  </r>
  <r>
    <s v="ST1108"/>
    <s v="Bhagyashree Vinod Bhise"/>
    <n v="9834512732"/>
    <x v="7"/>
    <x v="62"/>
    <x v="1"/>
  </r>
  <r>
    <s v="ST1109"/>
    <s v="Tushar Milind Londhe"/>
    <n v="9834512733"/>
    <x v="9"/>
    <x v="63"/>
    <x v="1"/>
  </r>
  <r>
    <s v="ST1110"/>
    <s v="Neha Shashikant Gorde"/>
    <n v="9834512734"/>
    <x v="3"/>
    <x v="64"/>
    <x v="1"/>
  </r>
  <r>
    <s v="ST1111"/>
    <s v="Kunal Dnyaneshwar Raut"/>
    <n v="9834512735"/>
    <x v="7"/>
    <x v="65"/>
    <x v="1"/>
  </r>
  <r>
    <s v="ST1112"/>
    <s v="Aniket Prakash Rathod"/>
    <n v="9584672315"/>
    <x v="5"/>
    <x v="0"/>
    <x v="1"/>
  </r>
  <r>
    <s v="ST1113"/>
    <s v="Sanket Pandhari More"/>
    <n v="9855647524"/>
    <x v="1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30EDA4-40AA-4DF8-B492-1B4D5C4AA899}" name="PT_Course"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B9:C21" firstHeaderRow="1" firstDataRow="1" firstDataCol="1"/>
  <pivotFields count="7">
    <pivotField dataField="1" showAll="0"/>
    <pivotField showAll="0"/>
    <pivotField showAll="0"/>
    <pivotField axis="axisRow" showAll="0" sortType="descending">
      <items count="23">
        <item n="IOT-NS" x="6"/>
        <item n="IOT-DS" x="8"/>
        <item m="1" x="14"/>
        <item m="1" x="15"/>
        <item n="EV" x="7"/>
        <item m="1" x="20"/>
        <item n="AEPSC" x="5"/>
        <item m="1" x="16"/>
        <item n="CLOUD" x="2"/>
        <item m="1" x="17"/>
        <item m="1" x="21"/>
        <item n="AUTO CAD" x="3"/>
        <item n="AUTO ASSY" x="9"/>
        <item n="ASSY OP (RAC)" x="4"/>
        <item m="1" x="18"/>
        <item m="1" x="19"/>
        <item m="1" x="13"/>
        <item n="AIML" x="0"/>
        <item n="AIBI" x="1"/>
        <item m="1" x="11"/>
        <item m="1" x="12"/>
        <item n="ACAC" x="10"/>
        <item t="default"/>
      </items>
      <autoSortScope>
        <pivotArea dataOnly="0" outline="0" fieldPosition="0">
          <references count="1">
            <reference field="4294967294" count="1" selected="0">
              <x v="0"/>
            </reference>
          </references>
        </pivotArea>
      </autoSortScope>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showAll="0">
      <items count="3">
        <item x="1"/>
        <item x="0"/>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3"/>
  </rowFields>
  <rowItems count="12">
    <i>
      <x v="8"/>
    </i>
    <i>
      <x v="17"/>
    </i>
    <i>
      <x v="13"/>
    </i>
    <i>
      <x v="18"/>
    </i>
    <i>
      <x v="6"/>
    </i>
    <i>
      <x/>
    </i>
    <i>
      <x v="11"/>
    </i>
    <i>
      <x v="4"/>
    </i>
    <i>
      <x v="12"/>
    </i>
    <i>
      <x v="1"/>
    </i>
    <i>
      <x v="21"/>
    </i>
    <i t="grand">
      <x/>
    </i>
  </rowItems>
  <colItems count="1">
    <i/>
  </colItems>
  <dataFields count="1">
    <dataField name="Count of Student_ID" fld="0" subtotal="count" baseField="0" baseItem="0"/>
  </dataFields>
  <formats count="1">
    <format dxfId="0">
      <pivotArea dataOnly="0" labelOnly="1" fieldPosition="0">
        <references count="1">
          <reference field="3" count="0"/>
        </references>
      </pivotArea>
    </format>
  </formats>
  <chartFormats count="1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6"/>
          </reference>
        </references>
      </pivotArea>
    </chartFormat>
    <chartFormat chart="3" format="4">
      <pivotArea type="data" outline="0" fieldPosition="0">
        <references count="2">
          <reference field="4294967294" count="1" selected="0">
            <x v="0"/>
          </reference>
          <reference field="3" count="1" selected="0">
            <x v="8"/>
          </reference>
        </references>
      </pivotArea>
    </chartFormat>
    <chartFormat chart="3" format="5">
      <pivotArea type="data" outline="0" fieldPosition="0">
        <references count="2">
          <reference field="4294967294" count="1" selected="0">
            <x v="0"/>
          </reference>
          <reference field="3" count="1" selected="0">
            <x v="17"/>
          </reference>
        </references>
      </pivotArea>
    </chartFormat>
    <chartFormat chart="3" format="6">
      <pivotArea type="data" outline="0" fieldPosition="0">
        <references count="2">
          <reference field="4294967294" count="1" selected="0">
            <x v="0"/>
          </reference>
          <reference field="3" count="1" selected="0">
            <x v="13"/>
          </reference>
        </references>
      </pivotArea>
    </chartFormat>
    <chartFormat chart="3" format="7">
      <pivotArea type="data" outline="0" fieldPosition="0">
        <references count="2">
          <reference field="4294967294" count="1" selected="0">
            <x v="0"/>
          </reference>
          <reference field="3" count="1" selected="0">
            <x v="18"/>
          </reference>
        </references>
      </pivotArea>
    </chartFormat>
    <chartFormat chart="3" format="8">
      <pivotArea type="data" outline="0" fieldPosition="0">
        <references count="2">
          <reference field="4294967294" count="1" selected="0">
            <x v="0"/>
          </reference>
          <reference field="3" count="1" selected="0">
            <x v="0"/>
          </reference>
        </references>
      </pivotArea>
    </chartFormat>
    <chartFormat chart="3" format="9">
      <pivotArea type="data" outline="0" fieldPosition="0">
        <references count="2">
          <reference field="4294967294" count="1" selected="0">
            <x v="0"/>
          </reference>
          <reference field="3" count="1" selected="0">
            <x v="11"/>
          </reference>
        </references>
      </pivotArea>
    </chartFormat>
    <chartFormat chart="3" format="10">
      <pivotArea type="data" outline="0" fieldPosition="0">
        <references count="2">
          <reference field="4294967294" count="1" selected="0">
            <x v="0"/>
          </reference>
          <reference field="3" count="1" selected="0">
            <x v="4"/>
          </reference>
        </references>
      </pivotArea>
    </chartFormat>
    <chartFormat chart="3" format="11">
      <pivotArea type="data" outline="0" fieldPosition="0">
        <references count="2">
          <reference field="4294967294" count="1" selected="0">
            <x v="0"/>
          </reference>
          <reference field="3" count="1" selected="0">
            <x v="1"/>
          </reference>
        </references>
      </pivotArea>
    </chartFormat>
    <chartFormat chart="3" format="12">
      <pivotArea type="data" outline="0" fieldPosition="0">
        <references count="2">
          <reference field="4294967294" count="1" selected="0">
            <x v="0"/>
          </reference>
          <reference field="3" count="1" selected="0">
            <x v="12"/>
          </reference>
        </references>
      </pivotArea>
    </chartFormat>
    <chartFormat chart="3" format="13">
      <pivotArea type="data" outline="0" fieldPosition="0">
        <references count="2">
          <reference field="4294967294" count="1" selected="0">
            <x v="0"/>
          </reference>
          <reference field="3"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1AE66F-39FA-44CF-BE81-427B2FB55349}" name="PT_Toda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H9:I19" firstHeaderRow="1" firstDataRow="1" firstDataCol="1"/>
  <pivotFields count="14">
    <pivotField showAll="0"/>
    <pivotField dataField="1" showAll="0"/>
    <pivotField showAll="0"/>
    <pivotField showAll="0"/>
    <pivotField showAll="0"/>
    <pivotField showAll="0">
      <items count="8">
        <item x="0"/>
        <item x="1"/>
        <item x="2"/>
        <item x="3"/>
        <item x="4"/>
        <item x="5"/>
        <item x="6"/>
        <item t="default"/>
      </items>
    </pivotField>
    <pivotField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x="0"/>
        <item x="1"/>
        <item x="2"/>
        <item x="3"/>
        <item x="4"/>
        <item x="5"/>
        <item x="6"/>
        <item x="7"/>
        <item x="8"/>
        <item x="9"/>
        <item x="10"/>
        <item x="11"/>
        <item x="12"/>
        <item x="13"/>
        <item t="default"/>
      </items>
    </pivotField>
  </pivotFields>
  <rowFields count="2">
    <field x="13"/>
    <field x="12"/>
  </rowFields>
  <rowItems count="10">
    <i>
      <x v="6"/>
    </i>
    <i r="1">
      <x v="181"/>
    </i>
    <i>
      <x v="7"/>
    </i>
    <i r="1">
      <x v="183"/>
    </i>
    <i r="1">
      <x v="185"/>
    </i>
    <i r="1">
      <x v="186"/>
    </i>
    <i r="1">
      <x v="187"/>
    </i>
    <i r="1">
      <x v="189"/>
    </i>
    <i r="1">
      <x v="190"/>
    </i>
    <i t="grand">
      <x/>
    </i>
  </rowItems>
  <colItems count="1">
    <i/>
  </colItems>
  <dataFields count="1">
    <dataField name="Count of Student_ID" fld="1" subtotal="count" baseField="0" baseItem="0"/>
  </dataFields>
  <chartFormats count="10">
    <chartFormat chart="5" format="2" series="1">
      <pivotArea type="data" outline="0" fieldPosition="0">
        <references count="1">
          <reference field="4294967294" count="1" selected="0">
            <x v="0"/>
          </reference>
        </references>
      </pivotArea>
    </chartFormat>
    <chartFormat chart="5" format="3">
      <pivotArea type="data" outline="0" fieldPosition="0">
        <references count="3">
          <reference field="4294967294" count="1" selected="0">
            <x v="0"/>
          </reference>
          <reference field="12" count="1" selected="0">
            <x v="183"/>
          </reference>
          <reference field="13" count="1" selected="0">
            <x v="7"/>
          </reference>
        </references>
      </pivotArea>
    </chartFormat>
    <chartFormat chart="5" format="4">
      <pivotArea type="data" outline="0" fieldPosition="0">
        <references count="3">
          <reference field="4294967294" count="1" selected="0">
            <x v="0"/>
          </reference>
          <reference field="12" count="1" selected="0">
            <x v="185"/>
          </reference>
          <reference field="13" count="1" selected="0">
            <x v="7"/>
          </reference>
        </references>
      </pivotArea>
    </chartFormat>
    <chartFormat chart="5" format="5">
      <pivotArea type="data" outline="0" fieldPosition="0">
        <references count="3">
          <reference field="4294967294" count="1" selected="0">
            <x v="0"/>
          </reference>
          <reference field="12" count="1" selected="0">
            <x v="186"/>
          </reference>
          <reference field="13" count="1" selected="0">
            <x v="7"/>
          </reference>
        </references>
      </pivotArea>
    </chartFormat>
    <chartFormat chart="5" format="6">
      <pivotArea type="data" outline="0" fieldPosition="0">
        <references count="3">
          <reference field="4294967294" count="1" selected="0">
            <x v="0"/>
          </reference>
          <reference field="12" count="1" selected="0">
            <x v="187"/>
          </reference>
          <reference field="13" count="1" selected="0">
            <x v="7"/>
          </reference>
        </references>
      </pivotArea>
    </chartFormat>
    <chartFormat chart="5" format="7">
      <pivotArea type="data" outline="0" fieldPosition="0">
        <references count="3">
          <reference field="4294967294" count="1" selected="0">
            <x v="0"/>
          </reference>
          <reference field="12" count="1" selected="0">
            <x v="189"/>
          </reference>
          <reference field="13" count="1" selected="0">
            <x v="7"/>
          </reference>
        </references>
      </pivotArea>
    </chartFormat>
    <chartFormat chart="5" format="8">
      <pivotArea type="data" outline="0" fieldPosition="0">
        <references count="3">
          <reference field="4294967294" count="1" selected="0">
            <x v="0"/>
          </reference>
          <reference field="12" count="1" selected="0">
            <x v="181"/>
          </reference>
          <reference field="13" count="1" selected="0">
            <x v="6"/>
          </reference>
        </references>
      </pivotArea>
    </chartFormat>
    <chartFormat chart="5" format="9">
      <pivotArea type="data" outline="0" fieldPosition="0">
        <references count="3">
          <reference field="4294967294" count="1" selected="0">
            <x v="0"/>
          </reference>
          <reference field="12" count="1" selected="0">
            <x v="190"/>
          </reference>
          <reference field="13" count="1" selected="0">
            <x v="7"/>
          </reference>
        </references>
      </pivotArea>
    </chartFormat>
    <chartFormat chart="5" format="12">
      <pivotArea type="data" outline="0" fieldPosition="0">
        <references count="2">
          <reference field="4294967294" count="1" selected="0">
            <x v="0"/>
          </reference>
          <reference field="13" count="1" selected="0">
            <x v="6"/>
          </reference>
        </references>
      </pivotArea>
    </chartFormat>
    <chartFormat chart="5" format="13">
      <pivotArea type="data" outline="0" fieldPosition="0">
        <references count="2">
          <reference field="4294967294" count="1" selected="0">
            <x v="0"/>
          </reference>
          <reference field="1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0BB1D6C-4E86-4263-BF37-762D54638BA3}" name="PT_Status"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location ref="E18:F21"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axis="axisRow" showAll="0">
      <items count="3">
        <item n="Outside" x="1"/>
        <item n="Inside" x="0"/>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5"/>
  </rowFields>
  <rowItems count="3">
    <i>
      <x/>
    </i>
    <i>
      <x v="1"/>
    </i>
    <i t="grand">
      <x/>
    </i>
  </rowItems>
  <colItems count="1">
    <i/>
  </colItems>
  <dataFields count="1">
    <dataField name="Count of Student_ID" fld="0" subtotal="count" baseField="0" baseItem="0"/>
  </dataField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5" count="1" selected="0">
            <x v="0"/>
          </reference>
        </references>
      </pivotArea>
    </chartFormat>
    <chartFormat chart="4" format="6">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98B459-6D06-4AF7-B097-99DFC3FD3662}" name="PT_Area"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I29:J63"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sortType="descending">
      <items count="72">
        <item x="28"/>
        <item x="26"/>
        <item x="21"/>
        <item x="38"/>
        <item x="33"/>
        <item x="15"/>
        <item x="41"/>
        <item x="7"/>
        <item x="24"/>
        <item x="57"/>
        <item x="49"/>
        <item x="63"/>
        <item x="8"/>
        <item x="9"/>
        <item x="58"/>
        <item x="52"/>
        <item x="23"/>
        <item x="60"/>
        <item x="59"/>
        <item x="0"/>
        <item x="39"/>
        <item x="61"/>
        <item x="19"/>
        <item x="51"/>
        <item x="62"/>
        <item x="18"/>
        <item x="1"/>
        <item x="54"/>
        <item x="20"/>
        <item x="2"/>
        <item x="56"/>
        <item x="3"/>
        <item x="42"/>
        <item x="45"/>
        <item x="12"/>
        <item x="47"/>
        <item x="6"/>
        <item x="35"/>
        <item x="48"/>
        <item x="65"/>
        <item m="1" x="70"/>
        <item x="64"/>
        <item x="5"/>
        <item x="16"/>
        <item x="36"/>
        <item x="25"/>
        <item x="32"/>
        <item x="29"/>
        <item x="30"/>
        <item x="55"/>
        <item x="31"/>
        <item x="53"/>
        <item x="14"/>
        <item x="46"/>
        <item x="40"/>
        <item x="4"/>
        <item x="22"/>
        <item x="34"/>
        <item x="27"/>
        <item x="43"/>
        <item x="11"/>
        <item x="50"/>
        <item x="37"/>
        <item x="17"/>
        <item x="44"/>
        <item x="13"/>
        <item m="1" x="68"/>
        <item m="1" x="66"/>
        <item m="1" x="67"/>
        <item x="10"/>
        <item m="1" x="69"/>
        <item t="default"/>
      </items>
    </pivotField>
    <pivotField showAll="0">
      <items count="3">
        <item x="1"/>
        <item x="0"/>
        <item t="default"/>
      </items>
    </pivotField>
    <pivotField axis="axisRow" showAll="0" sortType="ascending">
      <items count="39">
        <item x="34"/>
        <item n="Ahilya Nagar, Maharashtra" x="37"/>
        <item x="32"/>
        <item x="30"/>
        <item x="33"/>
        <item x="11"/>
        <item x="15"/>
        <item x="9"/>
        <item x="25"/>
        <item x="20"/>
        <item x="3"/>
        <item x="12"/>
        <item x="29"/>
        <item x="28"/>
        <item x="27"/>
        <item x="23"/>
        <item x="14"/>
        <item x="4"/>
        <item x="35"/>
        <item x="5"/>
        <item x="10"/>
        <item x="2"/>
        <item x="1"/>
        <item x="18"/>
        <item x="0"/>
        <item x="16"/>
        <item x="17"/>
        <item n="Pune, Maharashtra" sd="0" x="36"/>
        <item x="21"/>
        <item x="31"/>
        <item x="8"/>
        <item x="7"/>
        <item x="22"/>
        <item x="6"/>
        <item x="13"/>
        <item sd="0" x="19"/>
        <item sd="0" x="24"/>
        <item sd="0" x="26"/>
        <item t="default"/>
      </items>
      <autoSortScope>
        <pivotArea dataOnly="0" outline="0" fieldPosition="0">
          <references count="1">
            <reference field="4294967294" count="1" selected="0">
              <x v="0"/>
            </reference>
          </references>
        </pivotArea>
      </autoSortScope>
    </pivotField>
  </pivotFields>
  <rowFields count="1">
    <field x="6"/>
  </rowFields>
  <rowItems count="34">
    <i>
      <x v="21"/>
    </i>
    <i>
      <x v="20"/>
    </i>
    <i>
      <x v="5"/>
    </i>
    <i>
      <x v="6"/>
    </i>
    <i>
      <x v="22"/>
    </i>
    <i>
      <x v="8"/>
    </i>
    <i>
      <x v="23"/>
    </i>
    <i>
      <x v="11"/>
    </i>
    <i>
      <x v="36"/>
    </i>
    <i>
      <x v="24"/>
    </i>
    <i>
      <x v="13"/>
    </i>
    <i>
      <x v="25"/>
    </i>
    <i>
      <x v="15"/>
    </i>
    <i>
      <x v="26"/>
    </i>
    <i>
      <x v="17"/>
    </i>
    <i>
      <x v="28"/>
    </i>
    <i>
      <x v="37"/>
    </i>
    <i>
      <x v="29"/>
    </i>
    <i>
      <x v="9"/>
    </i>
    <i>
      <x v="30"/>
    </i>
    <i>
      <x v="14"/>
    </i>
    <i>
      <x v="31"/>
    </i>
    <i>
      <x v="19"/>
    </i>
    <i>
      <x v="32"/>
    </i>
    <i>
      <x v="12"/>
    </i>
    <i>
      <x v="33"/>
    </i>
    <i>
      <x v="7"/>
    </i>
    <i>
      <x v="34"/>
    </i>
    <i>
      <x v="16"/>
    </i>
    <i>
      <x v="35"/>
    </i>
    <i>
      <x v="10"/>
    </i>
    <i>
      <x v="1"/>
    </i>
    <i>
      <x v="27"/>
    </i>
    <i t="grand">
      <x/>
    </i>
  </rowItems>
  <colItems count="1">
    <i/>
  </colItems>
  <dataFields count="1">
    <dataField name="Count of Student_ID" fld="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946964E-BE31-433F-8B0E-9069211F771F}" name="PT_Da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29:F36" firstHeaderRow="1" firstDataRow="1" firstDataCol="1"/>
  <pivotFields count="14">
    <pivotField showAll="0"/>
    <pivotField dataField="1" showAll="0"/>
    <pivotField showAll="0"/>
    <pivotField showAll="0"/>
    <pivotField showAll="0"/>
    <pivotField numFmtId="164" showAll="0">
      <items count="8">
        <item x="0"/>
        <item x="1"/>
        <item x="2"/>
        <item x="3"/>
        <item x="4"/>
        <item x="5"/>
        <item x="6"/>
        <item t="default"/>
      </items>
    </pivotField>
    <pivotField numFmtId="165" showAll="0"/>
    <pivotField showAll="0"/>
    <pivotField showAll="0"/>
    <pivotField showAll="0"/>
    <pivotField axis="axisRow" showAll="0">
      <items count="7">
        <item x="0"/>
        <item x="1"/>
        <item x="2"/>
        <item x="3"/>
        <item x="4"/>
        <item x="5"/>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10"/>
  </rowFields>
  <rowItems count="7">
    <i>
      <x/>
    </i>
    <i>
      <x v="1"/>
    </i>
    <i>
      <x v="2"/>
    </i>
    <i>
      <x v="3"/>
    </i>
    <i>
      <x v="4"/>
    </i>
    <i>
      <x v="5"/>
    </i>
    <i t="grand">
      <x/>
    </i>
  </rowItems>
  <colItems count="1">
    <i/>
  </colItems>
  <dataFields count="1">
    <dataField name="Count of Student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8B9335-2B38-4DDE-88B9-299E9E41DF8B}" name="PT_Month"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0">
  <location ref="A29:B32" firstHeaderRow="1" firstDataRow="1" firstDataCol="1"/>
  <pivotFields count="14">
    <pivotField showAll="0"/>
    <pivotField dataField="1" showAll="0" countASubtotal="1"/>
    <pivotField showAll="0"/>
    <pivotField showAll="0"/>
    <pivotField showAll="0"/>
    <pivotField numFmtId="164" showAll="0">
      <items count="8">
        <item x="0"/>
        <item x="1"/>
        <item x="2"/>
        <item x="3"/>
        <item x="4"/>
        <item x="5"/>
        <item x="6"/>
        <item t="default"/>
      </items>
    </pivotField>
    <pivotField numFmtId="165" showAll="0"/>
    <pivotField showAll="0"/>
    <pivotField axis="axisRow" showAll="0">
      <items count="3">
        <item x="0"/>
        <item x="1"/>
        <item t="default"/>
      </items>
    </pivotField>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3">
    <i>
      <x/>
    </i>
    <i>
      <x v="1"/>
    </i>
    <i t="grand">
      <x/>
    </i>
  </rowItems>
  <colItems count="1">
    <i/>
  </colItems>
  <dataFields count="1">
    <dataField name="Count of Student_ID" fld="1" subtotal="count" baseField="0" baseItem="0"/>
  </dataFields>
  <chartFormats count="3">
    <chartFormat chart="3" format="2" series="1">
      <pivotArea type="data" outline="0" fieldPosition="0">
        <references count="1">
          <reference field="4294967294" count="1" selected="0">
            <x v="0"/>
          </reference>
        </references>
      </pivotArea>
    </chartFormat>
    <chartFormat chart="3" format="114">
      <pivotArea type="data" outline="0" fieldPosition="0">
        <references count="2">
          <reference field="4294967294" count="1" selected="0">
            <x v="0"/>
          </reference>
          <reference field="8" count="1" selected="0">
            <x v="1"/>
          </reference>
        </references>
      </pivotArea>
    </chartFormat>
    <chartFormat chart="3" format="115">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56E1454-7078-4144-A67E-09523EEF971F}" name="PT_INOU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E9:F12" firstHeaderRow="1" firstDataRow="1" firstDataCol="1"/>
  <pivotFields count="2">
    <pivotField axis="axisRow" showAll="0">
      <items count="3">
        <item n="IN" x="0"/>
        <item n="OUT" x="1"/>
        <item t="default"/>
      </items>
    </pivotField>
    <pivotField dataField="1" showAll="0"/>
  </pivotFields>
  <rowFields count="1">
    <field x="0"/>
  </rowFields>
  <rowItems count="3">
    <i>
      <x/>
    </i>
    <i>
      <x v="1"/>
    </i>
    <i t="grand">
      <x/>
    </i>
  </rowItems>
  <colItems count="1">
    <i/>
  </colItems>
  <dataFields count="1">
    <dataField name="Sum of Count" fld="1" baseField="0" baseItem="1"/>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 xr10:uid="{99337C3E-68E9-4E6F-B7AC-46554937608B}" sourceName="Course">
  <pivotTables>
    <pivotTable tabId="6" name="PT_Course"/>
    <pivotTable tabId="6" name="PT_Area"/>
    <pivotTable tabId="6" name="PT_Status"/>
  </pivotTables>
  <data>
    <tabular pivotCacheId="1940592197">
      <items count="22">
        <i x="10" s="1"/>
        <i x="5" s="1"/>
        <i x="1" s="1"/>
        <i x="0" s="1"/>
        <i x="4" s="1"/>
        <i x="9" s="1"/>
        <i x="3" s="1"/>
        <i x="2" s="1"/>
        <i x="7" s="1"/>
        <i x="8" s="1"/>
        <i x="6" s="1"/>
        <i x="12" s="1" nd="1"/>
        <i x="11" s="1" nd="1"/>
        <i x="13" s="1" nd="1"/>
        <i x="19" s="1" nd="1"/>
        <i x="18" s="1" nd="1"/>
        <i x="21" s="1" nd="1"/>
        <i x="17" s="1" nd="1"/>
        <i x="16" s="1" nd="1"/>
        <i x="20" s="1" nd="1"/>
        <i x="15" s="1" nd="1"/>
        <i x="1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33BA7D5E-F2DA-452E-9CFB-14C19E4095A2}" sourceName="Status">
  <pivotTables>
    <pivotTable tabId="6" name="PT_Area"/>
    <pivotTable tabId="6" name="PT_Course"/>
    <pivotTable tabId="6" name="PT_Status"/>
  </pivotTables>
  <data>
    <tabular pivotCacheId="1940592197">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dress2" xr10:uid="{F5EBBC4F-391F-48B4-96D2-1E0BB349651A}" sourceName="Address2">
  <pivotTables>
    <pivotTable tabId="6" name="PT_Area"/>
    <pivotTable tabId="6" name="PT_Course"/>
    <pivotTable tabId="6" name="PT_Status"/>
  </pivotTables>
  <data>
    <tabular pivotCacheId="1940592197">
      <items count="38">
        <i x="37" s="1"/>
        <i x="11" s="1"/>
        <i x="15" s="1"/>
        <i x="9" s="1"/>
        <i x="25" s="1"/>
        <i x="20" s="1"/>
        <i x="3" s="1"/>
        <i x="12" s="1"/>
        <i x="29" s="1"/>
        <i x="28" s="1"/>
        <i x="27" s="1"/>
        <i x="23" s="1"/>
        <i x="14" s="1"/>
        <i x="4" s="1"/>
        <i x="5" s="1"/>
        <i x="10" s="1"/>
        <i x="2" s="1"/>
        <i x="1" s="1"/>
        <i x="18" s="1"/>
        <i x="0" s="1"/>
        <i x="16" s="1"/>
        <i x="17" s="1"/>
        <i x="36" s="1"/>
        <i x="21" s="1"/>
        <i x="31" s="1"/>
        <i x="8" s="1"/>
        <i x="7" s="1"/>
        <i x="22" s="1"/>
        <i x="6" s="1"/>
        <i x="13" s="1"/>
        <i x="19" s="1"/>
        <i x="24" s="1"/>
        <i x="26" s="1"/>
        <i x="34" s="1" nd="1"/>
        <i x="32" s="1" nd="1"/>
        <i x="30" s="1" nd="1"/>
        <i x="33" s="1" nd="1"/>
        <i x="3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rse" xr10:uid="{785777D2-01F4-4F61-94B3-AA59729139F5}" cache="Slicer_Course" caption="Course" columnCount="6" style="Slicer Style 1" rowHeight="216000"/>
  <slicer name="Status" xr10:uid="{7652E4AA-B06E-452E-BA29-2EF7987B1598}" cache="Slicer_Status" caption="Status" style="Slicer Style 1" rowHeight="234950"/>
  <slicer name="Address2" xr10:uid="{778EB349-51CB-49B9-8133-D5BC3973EC47}" cache="Slicer_Address2" caption="Address2" columnCount="3"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6243AD-F19C-497E-B319-F51E42F43EE4}" name="tblStudents" displayName="tblStudents" ref="A1:F114" totalsRowShown="0" headerRowDxfId="26" dataDxfId="24" headerRowBorderDxfId="25" tableBorderDxfId="23">
  <autoFilter ref="A1:F114" xr:uid="{3A6243AD-F19C-497E-B319-F51E42F43EE4}"/>
  <tableColumns count="6">
    <tableColumn id="1" xr3:uid="{A8649E5D-0C1D-40C1-BB58-16A6996BE4CF}" name="Student_ID" dataDxfId="22"/>
    <tableColumn id="2" xr3:uid="{3053700E-B0A6-4AC9-810F-CEFC9BD6C8C9}" name="Name" dataDxfId="21"/>
    <tableColumn id="3" xr3:uid="{C559745D-1D86-49CF-AF82-68DD1DA8B95C}" name="Mobile" dataDxfId="20"/>
    <tableColumn id="4" xr3:uid="{14AADBD7-EC1C-4883-AF05-CD4F7F31E5C3}" name="Course" dataDxfId="19"/>
    <tableColumn id="5" xr3:uid="{DC23C35C-00A5-4864-939D-18C41E1E38AD}" name="Address" dataDxfId="18"/>
    <tableColumn id="6" xr3:uid="{0D7128FE-7DE5-40D8-97AB-44A1E1AB1887}" name="Status" dataDxfId="1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20CCD8-DCB7-4376-B9A6-8E7CB64DB297}" name="tblAttendance" displayName="tblAttendance" ref="A1:L410" totalsRowShown="0" headerRowDxfId="16" dataDxfId="14" headerRowBorderDxfId="15" tableBorderDxfId="13">
  <autoFilter ref="A1:L410" xr:uid="{FB20CCD8-DCB7-4376-B9A6-8E7CB64DB297}"/>
  <tableColumns count="12">
    <tableColumn id="1" xr3:uid="{0CC5FFA2-9E4B-43C1-B671-EA0FBAECB9D1}" name="SrNo" dataDxfId="12"/>
    <tableColumn id="2" xr3:uid="{1B16C720-609A-44FC-A1BF-8C2634557AEC}" name="Student_ID" dataDxfId="11"/>
    <tableColumn id="3" xr3:uid="{5F278F4F-9381-4AF2-828E-AE81964E53F4}" name="Name" dataDxfId="10"/>
    <tableColumn id="4" xr3:uid="{5CE95ACC-7025-42F5-BC72-DADDAF0814CD}" name="Course" dataDxfId="9"/>
    <tableColumn id="5" xr3:uid="{996D4F7D-35B6-4F1D-B41A-959CA8D1F69B}" name="Mobile" dataDxfId="8"/>
    <tableColumn id="6" xr3:uid="{6EAF2A8B-31B1-4577-A627-E9F628F05A82}" name="Date" dataDxfId="7"/>
    <tableColumn id="7" xr3:uid="{87340E8D-99C7-4471-828F-795798FA7F76}" name="In_Time" dataDxfId="6"/>
    <tableColumn id="8" xr3:uid="{87065076-9618-4C52-8B0D-792D498DC005}" name="Out_Time" dataDxfId="5"/>
    <tableColumn id="9" xr3:uid="{EFA77A94-2994-4FC5-AF87-F578230AA804}" name="Month" dataDxfId="4">
      <calculatedColumnFormula>TEXT(tblAttendance[[#This Row],[Date]],"mmm")</calculatedColumnFormula>
    </tableColumn>
    <tableColumn id="10" xr3:uid="{81F0B922-74B8-44CD-A01B-910E4BB51DFB}" name="Year" dataDxfId="3">
      <calculatedColumnFormula>TEXT(tblAttendance[[#This Row],[Date]],"yyyy")</calculatedColumnFormula>
    </tableColumn>
    <tableColumn id="11" xr3:uid="{F8BCE7E2-8258-4C1E-B36D-43B1FC6C9B40}" name="Day" dataDxfId="2">
      <calculatedColumnFormula>TEXT(tblAttendance[[#This Row],[Date]],"dddd")</calculatedColumnFormula>
    </tableColumn>
    <tableColumn id="12" xr3:uid="{FAB07F36-11C8-402B-8389-1F4D0E4A0E1E}" name="Area" dataDxfId="1">
      <calculatedColumnFormula>_xlfn.XLOOKUP(tblAttendance[[#This Row],[Student_ID]],tblStudents[Student_ID],tblStudents[Address])</calculatedColumnFormula>
    </tableColumn>
  </tableColumns>
  <tableStyleInfo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Candara">
      <a:maj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94EE8EC-409D-4261-8FC2-F982B8817769}">
  <we:reference id="wa200001584" version="3.0.5.6" store="en-US" storeType="OMEX"/>
  <we:alternateReferences>
    <we:reference id="WA200001584" version="3.0.5.6"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88F84-7FAD-4EEE-B4AD-2CA191EFE66E}">
  <sheetPr codeName="Sheet1">
    <tabColor rgb="FFC435EB"/>
  </sheetPr>
  <dimension ref="A1:E12"/>
  <sheetViews>
    <sheetView showGridLines="0" zoomScale="112" workbookViewId="0">
      <selection activeCell="D18" sqref="D18"/>
    </sheetView>
  </sheetViews>
  <sheetFormatPr defaultRowHeight="13.8" x14ac:dyDescent="0.3"/>
  <cols>
    <col min="1" max="1" width="16.69921875" style="12" customWidth="1"/>
    <col min="2" max="3" width="8.796875" style="12"/>
    <col min="4" max="4" width="44.8984375" style="13" customWidth="1"/>
    <col min="5" max="5" width="34" style="12" bestFit="1" customWidth="1"/>
    <col min="6" max="6" width="21.796875" style="12" bestFit="1" customWidth="1"/>
    <col min="7" max="16384" width="8.796875" style="12"/>
  </cols>
  <sheetData>
    <row r="1" spans="1:5" ht="14.4" x14ac:dyDescent="0.3">
      <c r="A1" s="15" t="s">
        <v>10</v>
      </c>
      <c r="B1" s="12">
        <v>1113</v>
      </c>
      <c r="D1" s="14" t="s">
        <v>11</v>
      </c>
      <c r="E1" s="33" t="s">
        <v>350</v>
      </c>
    </row>
    <row r="2" spans="1:5" ht="14.4" x14ac:dyDescent="0.3">
      <c r="D2" t="s">
        <v>339</v>
      </c>
      <c r="E2" s="13" t="s">
        <v>12</v>
      </c>
    </row>
    <row r="3" spans="1:5" x14ac:dyDescent="0.3">
      <c r="D3" s="13" t="s">
        <v>340</v>
      </c>
      <c r="E3" s="13" t="s">
        <v>13</v>
      </c>
    </row>
    <row r="4" spans="1:5" x14ac:dyDescent="0.3">
      <c r="D4" s="13" t="s">
        <v>341</v>
      </c>
      <c r="E4" s="13" t="s">
        <v>14</v>
      </c>
    </row>
    <row r="5" spans="1:5" x14ac:dyDescent="0.3">
      <c r="D5" s="13" t="s">
        <v>342</v>
      </c>
      <c r="E5" s="13" t="s">
        <v>15</v>
      </c>
    </row>
    <row r="6" spans="1:5" x14ac:dyDescent="0.3">
      <c r="D6" s="13" t="s">
        <v>343</v>
      </c>
      <c r="E6" s="13" t="s">
        <v>16</v>
      </c>
    </row>
    <row r="7" spans="1:5" x14ac:dyDescent="0.3">
      <c r="D7" s="13" t="s">
        <v>344</v>
      </c>
      <c r="E7" s="13" t="s">
        <v>17</v>
      </c>
    </row>
    <row r="8" spans="1:5" x14ac:dyDescent="0.3">
      <c r="D8" s="13" t="s">
        <v>345</v>
      </c>
      <c r="E8" s="13" t="s">
        <v>18</v>
      </c>
    </row>
    <row r="9" spans="1:5" x14ac:dyDescent="0.3">
      <c r="D9" s="13" t="s">
        <v>346</v>
      </c>
      <c r="E9" s="13" t="s">
        <v>19</v>
      </c>
    </row>
    <row r="10" spans="1:5" x14ac:dyDescent="0.3">
      <c r="D10" s="13" t="s">
        <v>347</v>
      </c>
      <c r="E10" s="13" t="s">
        <v>20</v>
      </c>
    </row>
    <row r="11" spans="1:5" x14ac:dyDescent="0.3">
      <c r="D11" s="13" t="s">
        <v>348</v>
      </c>
      <c r="E11" s="13" t="s">
        <v>21</v>
      </c>
    </row>
    <row r="12" spans="1:5" x14ac:dyDescent="0.3">
      <c r="D12" s="13" t="s">
        <v>349</v>
      </c>
      <c r="E12" s="13" t="s">
        <v>22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A5677-AF72-4108-A0A1-F834F5F48060}">
  <sheetPr codeName="Sheet4">
    <tabColor rgb="FF0070C0"/>
  </sheetPr>
  <dimension ref="Q1:T1"/>
  <sheetViews>
    <sheetView showGridLines="0" showRowColHeaders="0" tabSelected="1" zoomScale="80" zoomScaleNormal="80" zoomScaleSheetLayoutView="86" workbookViewId="0"/>
  </sheetViews>
  <sheetFormatPr defaultColWidth="8" defaultRowHeight="14.4" x14ac:dyDescent="0.3"/>
  <cols>
    <col min="1" max="15" width="8.796875" style="1" customWidth="1"/>
    <col min="16" max="16" width="9.5" style="1" customWidth="1"/>
    <col min="17" max="20" width="8.796875" style="1" hidden="1" customWidth="1"/>
    <col min="21" max="40" width="8.796875" style="1" customWidth="1"/>
    <col min="41" max="16384" width="8" style="1"/>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0B410-D30A-43DA-8947-BC957EE2B89C}">
  <sheetPr codeName="Sheet3">
    <tabColor theme="1" tint="0.34998626667073579"/>
  </sheetPr>
  <dimension ref="A1:F114"/>
  <sheetViews>
    <sheetView showGridLines="0" showRowColHeaders="0" zoomScale="90" zoomScaleNormal="90" workbookViewId="0">
      <pane ySplit="1" topLeftCell="A2" activePane="bottomLeft" state="frozen"/>
      <selection pane="bottomLeft" activeCell="B2" sqref="B2"/>
    </sheetView>
  </sheetViews>
  <sheetFormatPr defaultRowHeight="13.8" x14ac:dyDescent="0.3"/>
  <cols>
    <col min="1" max="1" width="14.296875" style="6" customWidth="1"/>
    <col min="2" max="2" width="35.59765625" style="7" customWidth="1"/>
    <col min="3" max="3" width="18.796875" style="6" customWidth="1"/>
    <col min="4" max="4" width="40.59765625" style="7" customWidth="1"/>
    <col min="5" max="5" width="46.69921875" style="7" customWidth="1"/>
    <col min="6" max="6" width="18.69921875" style="6" customWidth="1"/>
    <col min="7" max="16384" width="8.796875" style="4"/>
  </cols>
  <sheetData>
    <row r="1" spans="1:6" s="5" customFormat="1" ht="30" customHeight="1" x14ac:dyDescent="0.3">
      <c r="A1" s="25" t="s">
        <v>0</v>
      </c>
      <c r="B1" s="26" t="s">
        <v>1</v>
      </c>
      <c r="C1" s="26" t="s">
        <v>2</v>
      </c>
      <c r="D1" s="26" t="s">
        <v>3</v>
      </c>
      <c r="E1" s="26" t="s">
        <v>4</v>
      </c>
      <c r="F1" s="27" t="s">
        <v>5</v>
      </c>
    </row>
    <row r="2" spans="1:6" x14ac:dyDescent="0.3">
      <c r="A2" s="23" t="s">
        <v>27</v>
      </c>
      <c r="B2" s="7" t="s">
        <v>24</v>
      </c>
      <c r="C2" s="6">
        <v>9876501201</v>
      </c>
      <c r="D2" s="7" t="s">
        <v>348</v>
      </c>
      <c r="E2" s="7" t="s">
        <v>25</v>
      </c>
      <c r="F2" s="24" t="s">
        <v>26</v>
      </c>
    </row>
    <row r="3" spans="1:6" x14ac:dyDescent="0.3">
      <c r="A3" s="23" t="s">
        <v>28</v>
      </c>
      <c r="B3" s="7" t="s">
        <v>29</v>
      </c>
      <c r="C3" s="6">
        <v>9876501202</v>
      </c>
      <c r="D3" s="7" t="s">
        <v>349</v>
      </c>
      <c r="E3" s="7" t="s">
        <v>30</v>
      </c>
      <c r="F3" s="24" t="s">
        <v>26</v>
      </c>
    </row>
    <row r="4" spans="1:6" x14ac:dyDescent="0.3">
      <c r="A4" s="23" t="s">
        <v>31</v>
      </c>
      <c r="B4" s="7" t="s">
        <v>32</v>
      </c>
      <c r="C4" s="6">
        <v>9876501203</v>
      </c>
      <c r="D4" s="7" t="s">
        <v>343</v>
      </c>
      <c r="E4" s="7" t="s">
        <v>33</v>
      </c>
      <c r="F4" s="24" t="s">
        <v>26</v>
      </c>
    </row>
    <row r="5" spans="1:6" x14ac:dyDescent="0.3">
      <c r="A5" s="23" t="s">
        <v>34</v>
      </c>
      <c r="B5" s="7" t="s">
        <v>35</v>
      </c>
      <c r="C5" s="6">
        <v>9876501204</v>
      </c>
      <c r="D5" s="7" t="s">
        <v>349</v>
      </c>
      <c r="E5" s="7" t="s">
        <v>36</v>
      </c>
      <c r="F5" s="24" t="s">
        <v>26</v>
      </c>
    </row>
    <row r="6" spans="1:6" x14ac:dyDescent="0.3">
      <c r="A6" s="23" t="s">
        <v>37</v>
      </c>
      <c r="B6" s="7" t="s">
        <v>38</v>
      </c>
      <c r="C6" s="6">
        <v>9876501205</v>
      </c>
      <c r="D6" s="7" t="s">
        <v>349</v>
      </c>
      <c r="E6" s="7" t="s">
        <v>39</v>
      </c>
      <c r="F6" s="24" t="s">
        <v>26</v>
      </c>
    </row>
    <row r="7" spans="1:6" x14ac:dyDescent="0.3">
      <c r="A7" s="23" t="s">
        <v>23</v>
      </c>
      <c r="B7" s="7" t="s">
        <v>40</v>
      </c>
      <c r="C7" s="6">
        <v>9876501206</v>
      </c>
      <c r="D7" s="7" t="s">
        <v>343</v>
      </c>
      <c r="E7" s="7" t="s">
        <v>41</v>
      </c>
      <c r="F7" s="24" t="s">
        <v>26</v>
      </c>
    </row>
    <row r="8" spans="1:6" x14ac:dyDescent="0.3">
      <c r="A8" s="23" t="s">
        <v>42</v>
      </c>
      <c r="B8" s="7" t="s">
        <v>43</v>
      </c>
      <c r="C8" s="6">
        <v>9876501207</v>
      </c>
      <c r="D8" s="7" t="s">
        <v>343</v>
      </c>
      <c r="E8" s="7" t="s">
        <v>25</v>
      </c>
      <c r="F8" s="24" t="s">
        <v>26</v>
      </c>
    </row>
    <row r="9" spans="1:6" x14ac:dyDescent="0.3">
      <c r="A9" s="23" t="s">
        <v>44</v>
      </c>
      <c r="B9" s="7" t="s">
        <v>45</v>
      </c>
      <c r="C9" s="6">
        <v>9876501208</v>
      </c>
      <c r="D9" s="7" t="s">
        <v>349</v>
      </c>
      <c r="E9" s="7" t="s">
        <v>46</v>
      </c>
      <c r="F9" s="24" t="s">
        <v>26</v>
      </c>
    </row>
    <row r="10" spans="1:6" x14ac:dyDescent="0.3">
      <c r="A10" s="23" t="s">
        <v>47</v>
      </c>
      <c r="B10" s="7" t="s">
        <v>48</v>
      </c>
      <c r="C10" s="6">
        <v>9876501209</v>
      </c>
      <c r="D10" s="7" t="s">
        <v>348</v>
      </c>
      <c r="E10" s="7" t="s">
        <v>49</v>
      </c>
      <c r="F10" s="24" t="s">
        <v>26</v>
      </c>
    </row>
    <row r="11" spans="1:6" x14ac:dyDescent="0.3">
      <c r="A11" s="23" t="s">
        <v>50</v>
      </c>
      <c r="B11" s="7" t="s">
        <v>51</v>
      </c>
      <c r="C11" s="6">
        <v>9876501210</v>
      </c>
      <c r="D11" s="7" t="s">
        <v>348</v>
      </c>
      <c r="E11" s="7" t="s">
        <v>52</v>
      </c>
      <c r="F11" s="24" t="s">
        <v>26</v>
      </c>
    </row>
    <row r="12" spans="1:6" x14ac:dyDescent="0.3">
      <c r="A12" s="23" t="s">
        <v>53</v>
      </c>
      <c r="B12" s="7" t="s">
        <v>54</v>
      </c>
      <c r="C12" s="6">
        <v>9876501211</v>
      </c>
      <c r="D12" s="7" t="s">
        <v>349</v>
      </c>
      <c r="E12" s="7" t="s">
        <v>55</v>
      </c>
      <c r="F12" s="24" t="s">
        <v>26</v>
      </c>
    </row>
    <row r="13" spans="1:6" x14ac:dyDescent="0.3">
      <c r="A13" s="23" t="s">
        <v>56</v>
      </c>
      <c r="B13" s="7" t="s">
        <v>57</v>
      </c>
      <c r="C13" s="6">
        <v>9876501212</v>
      </c>
      <c r="D13" s="7" t="s">
        <v>349</v>
      </c>
      <c r="E13" s="7" t="s">
        <v>131</v>
      </c>
      <c r="F13" s="24" t="s">
        <v>26</v>
      </c>
    </row>
    <row r="14" spans="1:6" x14ac:dyDescent="0.3">
      <c r="A14" s="23" t="s">
        <v>58</v>
      </c>
      <c r="B14" s="7" t="s">
        <v>59</v>
      </c>
      <c r="C14" s="6">
        <v>9876501213</v>
      </c>
      <c r="D14" s="7" t="s">
        <v>349</v>
      </c>
      <c r="E14" s="7" t="s">
        <v>60</v>
      </c>
      <c r="F14" s="24" t="s">
        <v>26</v>
      </c>
    </row>
    <row r="15" spans="1:6" x14ac:dyDescent="0.3">
      <c r="A15" s="23" t="s">
        <v>61</v>
      </c>
      <c r="B15" s="7" t="s">
        <v>62</v>
      </c>
      <c r="C15" s="6">
        <v>9876501214</v>
      </c>
      <c r="D15" s="7" t="s">
        <v>343</v>
      </c>
      <c r="E15" s="7" t="s">
        <v>63</v>
      </c>
      <c r="F15" s="24" t="s">
        <v>26</v>
      </c>
    </row>
    <row r="16" spans="1:6" x14ac:dyDescent="0.3">
      <c r="A16" s="23" t="s">
        <v>64</v>
      </c>
      <c r="B16" s="7" t="s">
        <v>65</v>
      </c>
      <c r="C16" s="6">
        <v>9876501215</v>
      </c>
      <c r="D16" s="7" t="s">
        <v>343</v>
      </c>
      <c r="E16" s="7" t="s">
        <v>66</v>
      </c>
      <c r="F16" s="24" t="s">
        <v>26</v>
      </c>
    </row>
    <row r="17" spans="1:6" x14ac:dyDescent="0.3">
      <c r="A17" s="23" t="s">
        <v>67</v>
      </c>
      <c r="B17" s="7" t="s">
        <v>68</v>
      </c>
      <c r="C17" s="6">
        <v>9876501216</v>
      </c>
      <c r="D17" s="7" t="s">
        <v>348</v>
      </c>
      <c r="E17" s="7" t="s">
        <v>69</v>
      </c>
      <c r="F17" s="24" t="s">
        <v>26</v>
      </c>
    </row>
    <row r="18" spans="1:6" x14ac:dyDescent="0.3">
      <c r="A18" s="23" t="s">
        <v>70</v>
      </c>
      <c r="B18" s="7" t="s">
        <v>71</v>
      </c>
      <c r="C18" s="6">
        <v>9876501217</v>
      </c>
      <c r="D18" s="7" t="s">
        <v>343</v>
      </c>
      <c r="E18" s="7" t="s">
        <v>25</v>
      </c>
      <c r="F18" s="24" t="s">
        <v>26</v>
      </c>
    </row>
    <row r="19" spans="1:6" x14ac:dyDescent="0.3">
      <c r="A19" s="23" t="s">
        <v>72</v>
      </c>
      <c r="B19" s="7" t="s">
        <v>73</v>
      </c>
      <c r="C19" s="6">
        <v>9876501218</v>
      </c>
      <c r="D19" s="7" t="s">
        <v>348</v>
      </c>
      <c r="E19" s="7" t="s">
        <v>74</v>
      </c>
      <c r="F19" s="24" t="s">
        <v>26</v>
      </c>
    </row>
    <row r="20" spans="1:6" x14ac:dyDescent="0.3">
      <c r="A20" s="23" t="s">
        <v>75</v>
      </c>
      <c r="B20" s="7" t="s">
        <v>76</v>
      </c>
      <c r="C20" s="6">
        <v>9876501219</v>
      </c>
      <c r="D20" s="7" t="s">
        <v>343</v>
      </c>
      <c r="E20" s="7" t="s">
        <v>77</v>
      </c>
      <c r="F20" s="24" t="s">
        <v>26</v>
      </c>
    </row>
    <row r="21" spans="1:6" x14ac:dyDescent="0.3">
      <c r="A21" s="23" t="s">
        <v>78</v>
      </c>
      <c r="B21" s="7" t="s">
        <v>79</v>
      </c>
      <c r="C21" s="6">
        <v>9876501220</v>
      </c>
      <c r="D21" s="7" t="s">
        <v>349</v>
      </c>
      <c r="E21" s="7" t="s">
        <v>80</v>
      </c>
      <c r="F21" s="24" t="s">
        <v>26</v>
      </c>
    </row>
    <row r="22" spans="1:6" x14ac:dyDescent="0.3">
      <c r="A22" s="23" t="s">
        <v>81</v>
      </c>
      <c r="B22" s="7" t="s">
        <v>82</v>
      </c>
      <c r="C22" s="6">
        <v>9876501221</v>
      </c>
      <c r="D22" s="7" t="s">
        <v>343</v>
      </c>
      <c r="E22" s="7" t="s">
        <v>25</v>
      </c>
      <c r="F22" s="24" t="s">
        <v>26</v>
      </c>
    </row>
    <row r="23" spans="1:6" x14ac:dyDescent="0.3">
      <c r="A23" s="23" t="s">
        <v>83</v>
      </c>
      <c r="B23" s="7" t="s">
        <v>84</v>
      </c>
      <c r="C23" s="6">
        <v>9876501222</v>
      </c>
      <c r="D23" s="7" t="s">
        <v>343</v>
      </c>
      <c r="E23" s="7" t="s">
        <v>85</v>
      </c>
      <c r="F23" s="24" t="s">
        <v>26</v>
      </c>
    </row>
    <row r="24" spans="1:6" x14ac:dyDescent="0.3">
      <c r="A24" s="23" t="s">
        <v>86</v>
      </c>
      <c r="B24" s="7" t="s">
        <v>87</v>
      </c>
      <c r="C24" s="6">
        <v>9876501223</v>
      </c>
      <c r="D24" s="7" t="s">
        <v>349</v>
      </c>
      <c r="E24" s="7" t="s">
        <v>88</v>
      </c>
      <c r="F24" s="24" t="s">
        <v>26</v>
      </c>
    </row>
    <row r="25" spans="1:6" x14ac:dyDescent="0.3">
      <c r="A25" s="23" t="s">
        <v>89</v>
      </c>
      <c r="B25" s="7" t="s">
        <v>90</v>
      </c>
      <c r="C25" s="6">
        <v>9876501224</v>
      </c>
      <c r="D25" s="7" t="s">
        <v>348</v>
      </c>
      <c r="E25" s="7" t="s">
        <v>91</v>
      </c>
      <c r="F25" s="24" t="s">
        <v>26</v>
      </c>
    </row>
    <row r="26" spans="1:6" x14ac:dyDescent="0.3">
      <c r="A26" s="23" t="s">
        <v>92</v>
      </c>
      <c r="B26" s="7" t="s">
        <v>93</v>
      </c>
      <c r="C26" s="6">
        <v>9876501225</v>
      </c>
      <c r="D26" s="7" t="s">
        <v>348</v>
      </c>
      <c r="E26" s="7" t="s">
        <v>94</v>
      </c>
      <c r="F26" s="24" t="s">
        <v>26</v>
      </c>
    </row>
    <row r="27" spans="1:6" x14ac:dyDescent="0.3">
      <c r="A27" s="23" t="s">
        <v>95</v>
      </c>
      <c r="B27" s="7" t="s">
        <v>96</v>
      </c>
      <c r="C27" s="6">
        <v>9876501226</v>
      </c>
      <c r="D27" s="7" t="s">
        <v>343</v>
      </c>
      <c r="E27" s="7" t="s">
        <v>97</v>
      </c>
      <c r="F27" s="24" t="s">
        <v>26</v>
      </c>
    </row>
    <row r="28" spans="1:6" x14ac:dyDescent="0.3">
      <c r="A28" s="23" t="s">
        <v>98</v>
      </c>
      <c r="B28" s="7" t="s">
        <v>99</v>
      </c>
      <c r="C28" s="6">
        <v>9876501227</v>
      </c>
      <c r="D28" s="7" t="s">
        <v>339</v>
      </c>
      <c r="E28" s="7" t="s">
        <v>100</v>
      </c>
      <c r="F28" s="24" t="s">
        <v>26</v>
      </c>
    </row>
    <row r="29" spans="1:6" x14ac:dyDescent="0.3">
      <c r="A29" s="23" t="s">
        <v>101</v>
      </c>
      <c r="B29" s="7" t="s">
        <v>102</v>
      </c>
      <c r="C29" s="6">
        <v>9876501228</v>
      </c>
      <c r="D29" s="7" t="s">
        <v>342</v>
      </c>
      <c r="E29" s="7" t="s">
        <v>103</v>
      </c>
      <c r="F29" s="24" t="s">
        <v>26</v>
      </c>
    </row>
    <row r="30" spans="1:6" x14ac:dyDescent="0.3">
      <c r="A30" s="23" t="s">
        <v>104</v>
      </c>
      <c r="B30" s="7" t="s">
        <v>105</v>
      </c>
      <c r="C30" s="6">
        <v>9876501229</v>
      </c>
      <c r="D30" s="7" t="s">
        <v>343</v>
      </c>
      <c r="E30" s="7" t="s">
        <v>106</v>
      </c>
      <c r="F30" s="24" t="s">
        <v>26</v>
      </c>
    </row>
    <row r="31" spans="1:6" x14ac:dyDescent="0.3">
      <c r="A31" s="23" t="s">
        <v>107</v>
      </c>
      <c r="B31" s="7" t="s">
        <v>108</v>
      </c>
      <c r="C31" s="6">
        <v>9876501230</v>
      </c>
      <c r="D31" s="7" t="s">
        <v>343</v>
      </c>
      <c r="E31" s="7" t="s">
        <v>109</v>
      </c>
      <c r="F31" s="24" t="s">
        <v>26</v>
      </c>
    </row>
    <row r="32" spans="1:6" x14ac:dyDescent="0.3">
      <c r="A32" s="23" t="s">
        <v>110</v>
      </c>
      <c r="B32" s="7" t="s">
        <v>111</v>
      </c>
      <c r="C32" s="6">
        <v>9876501231</v>
      </c>
      <c r="D32" s="7" t="s">
        <v>345</v>
      </c>
      <c r="E32" s="7" t="s">
        <v>112</v>
      </c>
      <c r="F32" s="24" t="s">
        <v>26</v>
      </c>
    </row>
    <row r="33" spans="1:6" x14ac:dyDescent="0.3">
      <c r="A33" s="23" t="s">
        <v>113</v>
      </c>
      <c r="B33" s="7" t="s">
        <v>114</v>
      </c>
      <c r="C33" s="6">
        <v>9876501232</v>
      </c>
      <c r="D33" s="7" t="s">
        <v>346</v>
      </c>
      <c r="E33" s="7" t="s">
        <v>115</v>
      </c>
      <c r="F33" s="24" t="s">
        <v>26</v>
      </c>
    </row>
    <row r="34" spans="1:6" x14ac:dyDescent="0.3">
      <c r="A34" s="23" t="s">
        <v>116</v>
      </c>
      <c r="B34" s="7" t="s">
        <v>117</v>
      </c>
      <c r="C34" s="6">
        <v>9876501233</v>
      </c>
      <c r="D34" s="7" t="s">
        <v>348</v>
      </c>
      <c r="E34" s="7" t="s">
        <v>118</v>
      </c>
      <c r="F34" s="24" t="s">
        <v>26</v>
      </c>
    </row>
    <row r="35" spans="1:6" x14ac:dyDescent="0.3">
      <c r="A35" s="23" t="s">
        <v>119</v>
      </c>
      <c r="B35" s="7" t="s">
        <v>120</v>
      </c>
      <c r="C35" s="6">
        <v>9876501234</v>
      </c>
      <c r="D35" s="7" t="s">
        <v>341</v>
      </c>
      <c r="E35" s="7" t="s">
        <v>121</v>
      </c>
      <c r="F35" s="24" t="s">
        <v>26</v>
      </c>
    </row>
    <row r="36" spans="1:6" x14ac:dyDescent="0.3">
      <c r="A36" s="23" t="s">
        <v>122</v>
      </c>
      <c r="B36" s="7" t="s">
        <v>123</v>
      </c>
      <c r="C36" s="6">
        <v>9876501235</v>
      </c>
      <c r="D36" s="7" t="s">
        <v>339</v>
      </c>
      <c r="E36" s="7" t="s">
        <v>124</v>
      </c>
      <c r="F36" s="24" t="s">
        <v>26</v>
      </c>
    </row>
    <row r="37" spans="1:6" x14ac:dyDescent="0.3">
      <c r="A37" s="23" t="s">
        <v>125</v>
      </c>
      <c r="B37" s="7" t="s">
        <v>126</v>
      </c>
      <c r="C37" s="6">
        <v>9876501236</v>
      </c>
      <c r="D37" s="7" t="s">
        <v>346</v>
      </c>
      <c r="E37" s="7" t="s">
        <v>25</v>
      </c>
      <c r="F37" s="24" t="s">
        <v>26</v>
      </c>
    </row>
    <row r="38" spans="1:6" x14ac:dyDescent="0.3">
      <c r="A38" s="23" t="s">
        <v>127</v>
      </c>
      <c r="B38" s="7" t="s">
        <v>128</v>
      </c>
      <c r="C38" s="6">
        <v>9876501237</v>
      </c>
      <c r="D38" s="7" t="s">
        <v>341</v>
      </c>
      <c r="E38" s="7" t="s">
        <v>25</v>
      </c>
      <c r="F38" s="24" t="s">
        <v>26</v>
      </c>
    </row>
    <row r="39" spans="1:6" x14ac:dyDescent="0.3">
      <c r="A39" s="23" t="s">
        <v>129</v>
      </c>
      <c r="B39" s="7" t="s">
        <v>130</v>
      </c>
      <c r="C39" s="6">
        <v>9876501238</v>
      </c>
      <c r="D39" s="7" t="s">
        <v>342</v>
      </c>
      <c r="E39" s="7" t="s">
        <v>131</v>
      </c>
      <c r="F39" s="24" t="s">
        <v>26</v>
      </c>
    </row>
    <row r="40" spans="1:6" x14ac:dyDescent="0.3">
      <c r="A40" s="23" t="s">
        <v>132</v>
      </c>
      <c r="B40" s="7" t="s">
        <v>133</v>
      </c>
      <c r="C40" s="6">
        <v>9876501239</v>
      </c>
      <c r="D40" s="7" t="s">
        <v>343</v>
      </c>
      <c r="E40" s="7" t="s">
        <v>39</v>
      </c>
      <c r="F40" s="24" t="s">
        <v>26</v>
      </c>
    </row>
    <row r="41" spans="1:6" x14ac:dyDescent="0.3">
      <c r="A41" s="23" t="s">
        <v>134</v>
      </c>
      <c r="B41" s="7" t="s">
        <v>135</v>
      </c>
      <c r="C41" s="6">
        <v>9876501240</v>
      </c>
      <c r="D41" s="7" t="s">
        <v>339</v>
      </c>
      <c r="E41" s="7" t="s">
        <v>25</v>
      </c>
      <c r="F41" s="24" t="s">
        <v>26</v>
      </c>
    </row>
    <row r="42" spans="1:6" x14ac:dyDescent="0.3">
      <c r="A42" s="23" t="s">
        <v>136</v>
      </c>
      <c r="B42" s="7" t="s">
        <v>137</v>
      </c>
      <c r="C42" s="6">
        <v>9876501241</v>
      </c>
      <c r="D42" s="7" t="s">
        <v>341</v>
      </c>
      <c r="E42" s="7" t="s">
        <v>25</v>
      </c>
      <c r="F42" s="24" t="s">
        <v>26</v>
      </c>
    </row>
    <row r="43" spans="1:6" x14ac:dyDescent="0.3">
      <c r="A43" s="23" t="s">
        <v>138</v>
      </c>
      <c r="B43" s="7" t="s">
        <v>139</v>
      </c>
      <c r="C43" s="6">
        <v>9876501242</v>
      </c>
      <c r="D43" s="7" t="s">
        <v>342</v>
      </c>
      <c r="E43" s="7" t="s">
        <v>131</v>
      </c>
      <c r="F43" s="24" t="s">
        <v>26</v>
      </c>
    </row>
    <row r="44" spans="1:6" x14ac:dyDescent="0.3">
      <c r="A44" s="23" t="s">
        <v>140</v>
      </c>
      <c r="B44" s="7" t="s">
        <v>141</v>
      </c>
      <c r="C44" s="6">
        <v>9876501243</v>
      </c>
      <c r="D44" s="7" t="s">
        <v>347</v>
      </c>
      <c r="E44" s="7" t="s">
        <v>39</v>
      </c>
      <c r="F44" s="24" t="s">
        <v>26</v>
      </c>
    </row>
    <row r="45" spans="1:6" x14ac:dyDescent="0.3">
      <c r="A45" s="23" t="s">
        <v>142</v>
      </c>
      <c r="B45" s="7" t="s">
        <v>143</v>
      </c>
      <c r="C45" s="6">
        <v>9876501244</v>
      </c>
      <c r="D45" s="7" t="s">
        <v>346</v>
      </c>
      <c r="E45" s="7" t="s">
        <v>25</v>
      </c>
      <c r="F45" s="24" t="s">
        <v>26</v>
      </c>
    </row>
    <row r="46" spans="1:6" x14ac:dyDescent="0.3">
      <c r="A46" s="23" t="s">
        <v>144</v>
      </c>
      <c r="B46" s="7" t="s">
        <v>145</v>
      </c>
      <c r="C46" s="6">
        <v>9876501245</v>
      </c>
      <c r="D46" s="7" t="s">
        <v>342</v>
      </c>
      <c r="E46" s="7" t="s">
        <v>25</v>
      </c>
      <c r="F46" s="24" t="s">
        <v>26</v>
      </c>
    </row>
    <row r="47" spans="1:6" x14ac:dyDescent="0.3">
      <c r="A47" s="23" t="s">
        <v>146</v>
      </c>
      <c r="B47" s="7" t="s">
        <v>147</v>
      </c>
      <c r="C47" s="6">
        <v>9876501246</v>
      </c>
      <c r="D47" s="7" t="s">
        <v>343</v>
      </c>
      <c r="E47" s="7" t="s">
        <v>131</v>
      </c>
      <c r="F47" s="24" t="s">
        <v>26</v>
      </c>
    </row>
    <row r="48" spans="1:6" x14ac:dyDescent="0.3">
      <c r="A48" s="23" t="s">
        <v>148</v>
      </c>
      <c r="B48" s="7" t="s">
        <v>149</v>
      </c>
      <c r="C48" s="6">
        <v>9876501247</v>
      </c>
      <c r="D48" s="7" t="s">
        <v>346</v>
      </c>
      <c r="E48" s="7" t="s">
        <v>39</v>
      </c>
      <c r="F48" s="24" t="s">
        <v>26</v>
      </c>
    </row>
    <row r="49" spans="1:6" x14ac:dyDescent="0.3">
      <c r="A49" s="23" t="s">
        <v>150</v>
      </c>
      <c r="B49" s="7" t="s">
        <v>151</v>
      </c>
      <c r="C49" s="6">
        <v>9876501248</v>
      </c>
      <c r="D49" s="7" t="s">
        <v>342</v>
      </c>
      <c r="E49" s="7" t="s">
        <v>25</v>
      </c>
      <c r="F49" s="24" t="s">
        <v>26</v>
      </c>
    </row>
    <row r="50" spans="1:6" x14ac:dyDescent="0.3">
      <c r="A50" s="23" t="s">
        <v>152</v>
      </c>
      <c r="B50" s="7" t="s">
        <v>153</v>
      </c>
      <c r="C50" s="6">
        <v>9876501249</v>
      </c>
      <c r="D50" s="7" t="s">
        <v>340</v>
      </c>
      <c r="E50" s="7" t="s">
        <v>25</v>
      </c>
      <c r="F50" s="24" t="s">
        <v>26</v>
      </c>
    </row>
    <row r="51" spans="1:6" x14ac:dyDescent="0.3">
      <c r="A51" s="23" t="s">
        <v>154</v>
      </c>
      <c r="B51" s="7" t="s">
        <v>155</v>
      </c>
      <c r="C51" s="6">
        <v>9876501250</v>
      </c>
      <c r="D51" s="7" t="s">
        <v>339</v>
      </c>
      <c r="E51" s="7" t="s">
        <v>131</v>
      </c>
      <c r="F51" s="24" t="s">
        <v>26</v>
      </c>
    </row>
    <row r="52" spans="1:6" x14ac:dyDescent="0.3">
      <c r="A52" s="23" t="s">
        <v>156</v>
      </c>
      <c r="B52" s="7" t="s">
        <v>157</v>
      </c>
      <c r="C52" s="6">
        <v>9876501251</v>
      </c>
      <c r="D52" s="7" t="s">
        <v>339</v>
      </c>
      <c r="E52" s="7" t="s">
        <v>39</v>
      </c>
      <c r="F52" s="24" t="s">
        <v>26</v>
      </c>
    </row>
    <row r="53" spans="1:6" x14ac:dyDescent="0.3">
      <c r="A53" s="23" t="s">
        <v>158</v>
      </c>
      <c r="B53" s="7" t="s">
        <v>159</v>
      </c>
      <c r="C53" s="6">
        <v>9876501252</v>
      </c>
      <c r="D53" s="7" t="s">
        <v>340</v>
      </c>
      <c r="E53" s="7" t="s">
        <v>25</v>
      </c>
      <c r="F53" s="24" t="s">
        <v>26</v>
      </c>
    </row>
    <row r="54" spans="1:6" x14ac:dyDescent="0.3">
      <c r="A54" s="23" t="s">
        <v>160</v>
      </c>
      <c r="B54" s="7" t="s">
        <v>161</v>
      </c>
      <c r="C54" s="6">
        <v>9876501253</v>
      </c>
      <c r="D54" s="7" t="s">
        <v>346</v>
      </c>
      <c r="E54" s="7" t="s">
        <v>25</v>
      </c>
      <c r="F54" s="24" t="s">
        <v>26</v>
      </c>
    </row>
    <row r="55" spans="1:6" x14ac:dyDescent="0.3">
      <c r="A55" s="23" t="s">
        <v>162</v>
      </c>
      <c r="B55" s="7" t="s">
        <v>163</v>
      </c>
      <c r="C55" s="6">
        <v>9876501254</v>
      </c>
      <c r="D55" s="7" t="s">
        <v>345</v>
      </c>
      <c r="E55" s="7" t="s">
        <v>131</v>
      </c>
      <c r="F55" s="24" t="s">
        <v>26</v>
      </c>
    </row>
    <row r="56" spans="1:6" x14ac:dyDescent="0.3">
      <c r="A56" s="23" t="s">
        <v>164</v>
      </c>
      <c r="B56" s="7" t="s">
        <v>165</v>
      </c>
      <c r="C56" s="6">
        <v>9876501255</v>
      </c>
      <c r="D56" s="7" t="s">
        <v>342</v>
      </c>
      <c r="E56" s="7" t="s">
        <v>39</v>
      </c>
      <c r="F56" s="24" t="s">
        <v>26</v>
      </c>
    </row>
    <row r="57" spans="1:6" x14ac:dyDescent="0.3">
      <c r="A57" s="23" t="s">
        <v>166</v>
      </c>
      <c r="B57" s="7" t="s">
        <v>167</v>
      </c>
      <c r="C57" s="6">
        <v>9876501256</v>
      </c>
      <c r="D57" s="7" t="s">
        <v>345</v>
      </c>
      <c r="E57" s="7" t="s">
        <v>25</v>
      </c>
      <c r="F57" s="24" t="s">
        <v>26</v>
      </c>
    </row>
    <row r="58" spans="1:6" x14ac:dyDescent="0.3">
      <c r="A58" s="23" t="s">
        <v>168</v>
      </c>
      <c r="B58" s="7" t="s">
        <v>169</v>
      </c>
      <c r="C58" s="6">
        <v>9876501257</v>
      </c>
      <c r="D58" s="7" t="s">
        <v>348</v>
      </c>
      <c r="E58" s="7" t="s">
        <v>25</v>
      </c>
      <c r="F58" s="24" t="s">
        <v>26</v>
      </c>
    </row>
    <row r="59" spans="1:6" x14ac:dyDescent="0.3">
      <c r="A59" s="23" t="s">
        <v>170</v>
      </c>
      <c r="B59" s="7" t="s">
        <v>171</v>
      </c>
      <c r="C59" s="6">
        <v>9876501258</v>
      </c>
      <c r="D59" s="7" t="s">
        <v>345</v>
      </c>
      <c r="E59" s="7" t="s">
        <v>131</v>
      </c>
      <c r="F59" s="24" t="s">
        <v>26</v>
      </c>
    </row>
    <row r="60" spans="1:6" x14ac:dyDescent="0.3">
      <c r="A60" s="23" t="s">
        <v>172</v>
      </c>
      <c r="B60" s="7" t="s">
        <v>173</v>
      </c>
      <c r="C60" s="6">
        <v>9876501259</v>
      </c>
      <c r="D60" s="7" t="s">
        <v>339</v>
      </c>
      <c r="E60" s="7" t="s">
        <v>39</v>
      </c>
      <c r="F60" s="24" t="s">
        <v>26</v>
      </c>
    </row>
    <row r="61" spans="1:6" x14ac:dyDescent="0.3">
      <c r="A61" s="23" t="s">
        <v>174</v>
      </c>
      <c r="B61" s="7" t="s">
        <v>175</v>
      </c>
      <c r="C61" s="6">
        <v>9876501260</v>
      </c>
      <c r="D61" s="7" t="s">
        <v>343</v>
      </c>
      <c r="E61" s="7" t="s">
        <v>25</v>
      </c>
      <c r="F61" s="24" t="s">
        <v>26</v>
      </c>
    </row>
    <row r="62" spans="1:6" x14ac:dyDescent="0.3">
      <c r="A62" s="23" t="s">
        <v>176</v>
      </c>
      <c r="B62" s="7" t="s">
        <v>177</v>
      </c>
      <c r="C62" s="6">
        <v>9876501261</v>
      </c>
      <c r="D62" s="7" t="s">
        <v>346</v>
      </c>
      <c r="E62" s="7" t="s">
        <v>25</v>
      </c>
      <c r="F62" s="24" t="s">
        <v>26</v>
      </c>
    </row>
    <row r="63" spans="1:6" x14ac:dyDescent="0.3">
      <c r="A63" s="23" t="s">
        <v>178</v>
      </c>
      <c r="B63" s="7" t="s">
        <v>179</v>
      </c>
      <c r="C63" s="6">
        <v>9876501262</v>
      </c>
      <c r="D63" s="7" t="s">
        <v>340</v>
      </c>
      <c r="E63" s="7" t="s">
        <v>131</v>
      </c>
      <c r="F63" s="24" t="s">
        <v>26</v>
      </c>
    </row>
    <row r="64" spans="1:6" x14ac:dyDescent="0.3">
      <c r="A64" s="23" t="s">
        <v>180</v>
      </c>
      <c r="B64" s="7" t="s">
        <v>181</v>
      </c>
      <c r="C64" s="6">
        <v>9876501263</v>
      </c>
      <c r="D64" s="7" t="s">
        <v>342</v>
      </c>
      <c r="E64" s="7" t="s">
        <v>39</v>
      </c>
      <c r="F64" s="24" t="s">
        <v>26</v>
      </c>
    </row>
    <row r="65" spans="1:6" x14ac:dyDescent="0.3">
      <c r="A65" s="23" t="s">
        <v>182</v>
      </c>
      <c r="B65" s="7" t="s">
        <v>183</v>
      </c>
      <c r="C65" s="6">
        <v>9876501264</v>
      </c>
      <c r="D65" s="7" t="s">
        <v>343</v>
      </c>
      <c r="E65" s="7" t="s">
        <v>25</v>
      </c>
      <c r="F65" s="24" t="s">
        <v>26</v>
      </c>
    </row>
    <row r="66" spans="1:6" x14ac:dyDescent="0.3">
      <c r="A66" s="23" t="s">
        <v>184</v>
      </c>
      <c r="B66" s="7" t="s">
        <v>185</v>
      </c>
      <c r="C66" s="6">
        <v>9876501265</v>
      </c>
      <c r="D66" s="7" t="s">
        <v>342</v>
      </c>
      <c r="E66" s="7" t="s">
        <v>25</v>
      </c>
      <c r="F66" s="24" t="s">
        <v>26</v>
      </c>
    </row>
    <row r="67" spans="1:6" x14ac:dyDescent="0.3">
      <c r="A67" s="23" t="s">
        <v>186</v>
      </c>
      <c r="B67" s="7" t="s">
        <v>187</v>
      </c>
      <c r="C67" s="6">
        <v>9876501266</v>
      </c>
      <c r="D67" s="7" t="s">
        <v>341</v>
      </c>
      <c r="E67" s="7" t="s">
        <v>131</v>
      </c>
      <c r="F67" s="24" t="s">
        <v>26</v>
      </c>
    </row>
    <row r="68" spans="1:6" x14ac:dyDescent="0.3">
      <c r="A68" s="23" t="s">
        <v>188</v>
      </c>
      <c r="B68" s="7" t="s">
        <v>189</v>
      </c>
      <c r="C68" s="6">
        <v>9876501267</v>
      </c>
      <c r="D68" s="7" t="s">
        <v>342</v>
      </c>
      <c r="E68" s="7" t="s">
        <v>39</v>
      </c>
      <c r="F68" s="24" t="s">
        <v>26</v>
      </c>
    </row>
    <row r="69" spans="1:6" x14ac:dyDescent="0.3">
      <c r="A69" s="23" t="s">
        <v>190</v>
      </c>
      <c r="B69" s="7" t="s">
        <v>191</v>
      </c>
      <c r="C69" s="6">
        <v>9876501268</v>
      </c>
      <c r="D69" s="7" t="s">
        <v>343</v>
      </c>
      <c r="E69" s="7" t="s">
        <v>25</v>
      </c>
      <c r="F69" s="24" t="s">
        <v>26</v>
      </c>
    </row>
    <row r="70" spans="1:6" x14ac:dyDescent="0.3">
      <c r="A70" s="23" t="s">
        <v>192</v>
      </c>
      <c r="B70" s="7" t="s">
        <v>193</v>
      </c>
      <c r="C70" s="6">
        <v>9876501269</v>
      </c>
      <c r="D70" s="7" t="s">
        <v>345</v>
      </c>
      <c r="E70" s="7" t="s">
        <v>25</v>
      </c>
      <c r="F70" s="24" t="s">
        <v>26</v>
      </c>
    </row>
    <row r="71" spans="1:6" x14ac:dyDescent="0.3">
      <c r="A71" s="23" t="s">
        <v>194</v>
      </c>
      <c r="B71" s="7" t="s">
        <v>195</v>
      </c>
      <c r="C71" s="6">
        <v>9876501270</v>
      </c>
      <c r="D71" s="7" t="s">
        <v>345</v>
      </c>
      <c r="E71" s="7" t="s">
        <v>39</v>
      </c>
      <c r="F71" s="24" t="s">
        <v>26</v>
      </c>
    </row>
    <row r="72" spans="1:6" x14ac:dyDescent="0.3">
      <c r="A72" s="23" t="s">
        <v>196</v>
      </c>
      <c r="B72" s="7" t="s">
        <v>197</v>
      </c>
      <c r="C72" s="6">
        <v>9876501271</v>
      </c>
      <c r="D72" s="7" t="s">
        <v>340</v>
      </c>
      <c r="E72" s="7" t="s">
        <v>39</v>
      </c>
      <c r="F72" s="24" t="s">
        <v>26</v>
      </c>
    </row>
    <row r="73" spans="1:6" x14ac:dyDescent="0.3">
      <c r="A73" s="23" t="s">
        <v>198</v>
      </c>
      <c r="B73" s="7" t="s">
        <v>199</v>
      </c>
      <c r="C73" s="6">
        <v>9876501272</v>
      </c>
      <c r="D73" s="7" t="s">
        <v>342</v>
      </c>
      <c r="E73" s="7" t="s">
        <v>25</v>
      </c>
      <c r="F73" s="24" t="s">
        <v>26</v>
      </c>
    </row>
    <row r="74" spans="1:6" x14ac:dyDescent="0.3">
      <c r="A74" s="23" t="s">
        <v>200</v>
      </c>
      <c r="B74" s="7" t="s">
        <v>201</v>
      </c>
      <c r="C74" s="6">
        <v>9876501273</v>
      </c>
      <c r="D74" s="7" t="s">
        <v>343</v>
      </c>
      <c r="E74" s="7" t="s">
        <v>25</v>
      </c>
      <c r="F74" s="24" t="s">
        <v>26</v>
      </c>
    </row>
    <row r="75" spans="1:6" x14ac:dyDescent="0.3">
      <c r="A75" s="23" t="s">
        <v>202</v>
      </c>
      <c r="B75" s="7" t="s">
        <v>203</v>
      </c>
      <c r="C75" s="6">
        <v>9876501274</v>
      </c>
      <c r="D75" s="7" t="s">
        <v>348</v>
      </c>
      <c r="E75" s="7" t="s">
        <v>131</v>
      </c>
      <c r="F75" s="24" t="s">
        <v>26</v>
      </c>
    </row>
    <row r="76" spans="1:6" x14ac:dyDescent="0.3">
      <c r="A76" s="23" t="s">
        <v>204</v>
      </c>
      <c r="B76" s="7" t="s">
        <v>205</v>
      </c>
      <c r="C76" s="6">
        <v>9876501275</v>
      </c>
      <c r="D76" s="7" t="s">
        <v>342</v>
      </c>
      <c r="E76" s="7" t="s">
        <v>39</v>
      </c>
      <c r="F76" s="24" t="s">
        <v>26</v>
      </c>
    </row>
    <row r="77" spans="1:6" x14ac:dyDescent="0.3">
      <c r="A77" s="23" t="s">
        <v>206</v>
      </c>
      <c r="B77" s="7" t="s">
        <v>207</v>
      </c>
      <c r="C77" s="6">
        <v>9876501276</v>
      </c>
      <c r="D77" s="7" t="s">
        <v>346</v>
      </c>
      <c r="E77" s="7" t="s">
        <v>25</v>
      </c>
      <c r="F77" s="24" t="s">
        <v>26</v>
      </c>
    </row>
    <row r="78" spans="1:6" x14ac:dyDescent="0.3">
      <c r="A78" s="23" t="s">
        <v>208</v>
      </c>
      <c r="B78" s="7" t="s">
        <v>209</v>
      </c>
      <c r="C78" s="6">
        <v>9834512701</v>
      </c>
      <c r="D78" s="7" t="s">
        <v>349</v>
      </c>
      <c r="E78" s="7" t="s">
        <v>210</v>
      </c>
      <c r="F78" s="24" t="s">
        <v>26</v>
      </c>
    </row>
    <row r="79" spans="1:6" x14ac:dyDescent="0.3">
      <c r="A79" s="23" t="s">
        <v>211</v>
      </c>
      <c r="B79" s="7" t="s">
        <v>212</v>
      </c>
      <c r="C79" s="6">
        <v>9834512702</v>
      </c>
      <c r="D79" s="7" t="s">
        <v>347</v>
      </c>
      <c r="E79" s="7" t="s">
        <v>213</v>
      </c>
      <c r="F79" s="24" t="s">
        <v>26</v>
      </c>
    </row>
    <row r="80" spans="1:6" x14ac:dyDescent="0.3">
      <c r="A80" s="23" t="s">
        <v>214</v>
      </c>
      <c r="B80" s="7" t="s">
        <v>215</v>
      </c>
      <c r="C80" s="6">
        <v>9834512703</v>
      </c>
      <c r="D80" s="7" t="s">
        <v>347</v>
      </c>
      <c r="E80" s="7" t="s">
        <v>216</v>
      </c>
      <c r="F80" s="24" t="s">
        <v>26</v>
      </c>
    </row>
    <row r="81" spans="1:6" x14ac:dyDescent="0.3">
      <c r="A81" s="23" t="s">
        <v>217</v>
      </c>
      <c r="B81" s="7" t="s">
        <v>218</v>
      </c>
      <c r="C81" s="6">
        <v>9834512704</v>
      </c>
      <c r="D81" s="7" t="s">
        <v>348</v>
      </c>
      <c r="E81" s="7" t="s">
        <v>219</v>
      </c>
      <c r="F81" s="24" t="s">
        <v>26</v>
      </c>
    </row>
    <row r="82" spans="1:6" x14ac:dyDescent="0.3">
      <c r="A82" s="23" t="s">
        <v>220</v>
      </c>
      <c r="B82" s="7" t="s">
        <v>221</v>
      </c>
      <c r="C82" s="6">
        <v>9834512705</v>
      </c>
      <c r="D82" s="7" t="s">
        <v>343</v>
      </c>
      <c r="E82" s="7" t="s">
        <v>222</v>
      </c>
      <c r="F82" s="24" t="s">
        <v>26</v>
      </c>
    </row>
    <row r="83" spans="1:6" x14ac:dyDescent="0.3">
      <c r="A83" s="23" t="s">
        <v>223</v>
      </c>
      <c r="B83" s="7" t="s">
        <v>224</v>
      </c>
      <c r="C83" s="6">
        <v>9834512706</v>
      </c>
      <c r="D83" s="7" t="s">
        <v>342</v>
      </c>
      <c r="E83" s="7" t="s">
        <v>225</v>
      </c>
      <c r="F83" s="24" t="s">
        <v>26</v>
      </c>
    </row>
    <row r="84" spans="1:6" x14ac:dyDescent="0.3">
      <c r="A84" s="23" t="s">
        <v>226</v>
      </c>
      <c r="B84" s="7" t="s">
        <v>227</v>
      </c>
      <c r="C84" s="6">
        <v>9834512707</v>
      </c>
      <c r="D84" s="7" t="s">
        <v>339</v>
      </c>
      <c r="E84" s="7" t="s">
        <v>228</v>
      </c>
      <c r="F84" s="24" t="s">
        <v>26</v>
      </c>
    </row>
    <row r="85" spans="1:6" x14ac:dyDescent="0.3">
      <c r="A85" s="23" t="s">
        <v>229</v>
      </c>
      <c r="B85" s="7" t="s">
        <v>230</v>
      </c>
      <c r="C85" s="6">
        <v>9834512708</v>
      </c>
      <c r="D85" s="7" t="s">
        <v>339</v>
      </c>
      <c r="E85" s="7" t="s">
        <v>231</v>
      </c>
      <c r="F85" s="24" t="s">
        <v>26</v>
      </c>
    </row>
    <row r="86" spans="1:6" x14ac:dyDescent="0.3">
      <c r="A86" s="23" t="s">
        <v>232</v>
      </c>
      <c r="B86" s="7" t="s">
        <v>233</v>
      </c>
      <c r="C86" s="6">
        <v>9834512709</v>
      </c>
      <c r="D86" s="7" t="s">
        <v>346</v>
      </c>
      <c r="E86" s="7" t="s">
        <v>234</v>
      </c>
      <c r="F86" s="24" t="s">
        <v>26</v>
      </c>
    </row>
    <row r="87" spans="1:6" x14ac:dyDescent="0.3">
      <c r="A87" s="23" t="s">
        <v>235</v>
      </c>
      <c r="B87" s="7" t="s">
        <v>236</v>
      </c>
      <c r="C87" s="6">
        <v>9834512710</v>
      </c>
      <c r="D87" s="7" t="s">
        <v>347</v>
      </c>
      <c r="E87" s="7" t="s">
        <v>237</v>
      </c>
      <c r="F87" s="24" t="s">
        <v>26</v>
      </c>
    </row>
    <row r="88" spans="1:6" x14ac:dyDescent="0.3">
      <c r="A88" s="23" t="s">
        <v>238</v>
      </c>
      <c r="B88" s="7" t="s">
        <v>239</v>
      </c>
      <c r="C88" s="6">
        <v>9834512711</v>
      </c>
      <c r="D88" s="7" t="s">
        <v>339</v>
      </c>
      <c r="E88" s="7" t="s">
        <v>240</v>
      </c>
      <c r="F88" s="24" t="s">
        <v>26</v>
      </c>
    </row>
    <row r="89" spans="1:6" x14ac:dyDescent="0.3">
      <c r="A89" s="23" t="s">
        <v>241</v>
      </c>
      <c r="B89" s="7" t="s">
        <v>242</v>
      </c>
      <c r="C89" s="6">
        <v>9834512712</v>
      </c>
      <c r="D89" s="7" t="s">
        <v>340</v>
      </c>
      <c r="E89" s="7" t="s">
        <v>243</v>
      </c>
      <c r="F89" s="24" t="s">
        <v>26</v>
      </c>
    </row>
    <row r="90" spans="1:6" x14ac:dyDescent="0.3">
      <c r="A90" s="23" t="s">
        <v>244</v>
      </c>
      <c r="B90" s="7" t="s">
        <v>245</v>
      </c>
      <c r="C90" s="6">
        <v>9834512713</v>
      </c>
      <c r="D90" s="7" t="s">
        <v>341</v>
      </c>
      <c r="E90" s="7" t="s">
        <v>246</v>
      </c>
      <c r="F90" s="24" t="s">
        <v>26</v>
      </c>
    </row>
    <row r="91" spans="1:6" x14ac:dyDescent="0.3">
      <c r="A91" s="23" t="s">
        <v>247</v>
      </c>
      <c r="B91" s="7" t="s">
        <v>248</v>
      </c>
      <c r="C91" s="6">
        <v>9834512714</v>
      </c>
      <c r="D91" s="7" t="s">
        <v>342</v>
      </c>
      <c r="E91" s="7" t="s">
        <v>249</v>
      </c>
      <c r="F91" s="24" t="s">
        <v>26</v>
      </c>
    </row>
    <row r="92" spans="1:6" x14ac:dyDescent="0.3">
      <c r="A92" s="23" t="s">
        <v>250</v>
      </c>
      <c r="B92" s="7" t="s">
        <v>251</v>
      </c>
      <c r="C92" s="6">
        <v>9834512715</v>
      </c>
      <c r="D92" s="7" t="s">
        <v>343</v>
      </c>
      <c r="E92" s="7" t="s">
        <v>252</v>
      </c>
      <c r="F92" s="24" t="s">
        <v>26</v>
      </c>
    </row>
    <row r="93" spans="1:6" x14ac:dyDescent="0.3">
      <c r="A93" s="23" t="s">
        <v>253</v>
      </c>
      <c r="B93" s="7" t="s">
        <v>254</v>
      </c>
      <c r="C93" s="6">
        <v>9834512716</v>
      </c>
      <c r="D93" s="7" t="s">
        <v>343</v>
      </c>
      <c r="E93" s="7" t="s">
        <v>255</v>
      </c>
      <c r="F93" s="24" t="s">
        <v>26</v>
      </c>
    </row>
    <row r="94" spans="1:6" x14ac:dyDescent="0.3">
      <c r="A94" s="23" t="s">
        <v>256</v>
      </c>
      <c r="B94" s="7" t="s">
        <v>257</v>
      </c>
      <c r="C94" s="6">
        <v>9834512717</v>
      </c>
      <c r="D94" s="7" t="s">
        <v>345</v>
      </c>
      <c r="E94" s="7" t="s">
        <v>258</v>
      </c>
      <c r="F94" s="24" t="s">
        <v>26</v>
      </c>
    </row>
    <row r="95" spans="1:6" x14ac:dyDescent="0.3">
      <c r="A95" s="23" t="s">
        <v>259</v>
      </c>
      <c r="B95" s="7" t="s">
        <v>260</v>
      </c>
      <c r="C95" s="6">
        <v>9834512718</v>
      </c>
      <c r="D95" s="7" t="s">
        <v>346</v>
      </c>
      <c r="E95" s="7" t="s">
        <v>261</v>
      </c>
      <c r="F95" s="24" t="s">
        <v>26</v>
      </c>
    </row>
    <row r="96" spans="1:6" x14ac:dyDescent="0.3">
      <c r="A96" s="23" t="s">
        <v>262</v>
      </c>
      <c r="B96" s="7" t="s">
        <v>263</v>
      </c>
      <c r="C96" s="6">
        <v>9834512719</v>
      </c>
      <c r="D96" s="7" t="s">
        <v>348</v>
      </c>
      <c r="E96" s="7" t="s">
        <v>264</v>
      </c>
      <c r="F96" s="24" t="s">
        <v>26</v>
      </c>
    </row>
    <row r="97" spans="1:6" x14ac:dyDescent="0.3">
      <c r="A97" s="23" t="s">
        <v>265</v>
      </c>
      <c r="B97" s="7" t="s">
        <v>266</v>
      </c>
      <c r="C97" s="6">
        <v>9834512720</v>
      </c>
      <c r="D97" s="7" t="s">
        <v>348</v>
      </c>
      <c r="E97" s="7" t="s">
        <v>267</v>
      </c>
      <c r="F97" s="24" t="s">
        <v>26</v>
      </c>
    </row>
    <row r="98" spans="1:6" x14ac:dyDescent="0.3">
      <c r="A98" s="23" t="s">
        <v>268</v>
      </c>
      <c r="B98" s="7" t="s">
        <v>269</v>
      </c>
      <c r="C98" s="6">
        <v>9834512721</v>
      </c>
      <c r="D98" s="7" t="s">
        <v>349</v>
      </c>
      <c r="E98" s="7" t="s">
        <v>270</v>
      </c>
      <c r="F98" s="24" t="s">
        <v>26</v>
      </c>
    </row>
    <row r="99" spans="1:6" x14ac:dyDescent="0.3">
      <c r="A99" s="23" t="s">
        <v>271</v>
      </c>
      <c r="B99" s="7" t="s">
        <v>272</v>
      </c>
      <c r="C99" s="6">
        <v>9834512722</v>
      </c>
      <c r="D99" s="7" t="s">
        <v>349</v>
      </c>
      <c r="E99" s="7" t="s">
        <v>273</v>
      </c>
      <c r="F99" s="24" t="s">
        <v>26</v>
      </c>
    </row>
    <row r="100" spans="1:6" x14ac:dyDescent="0.3">
      <c r="A100" s="23" t="s">
        <v>274</v>
      </c>
      <c r="B100" s="7" t="s">
        <v>275</v>
      </c>
      <c r="C100" s="6">
        <v>9834512723</v>
      </c>
      <c r="D100" s="7" t="s">
        <v>348</v>
      </c>
      <c r="E100" s="7" t="s">
        <v>276</v>
      </c>
      <c r="F100" s="24" t="s">
        <v>26</v>
      </c>
    </row>
    <row r="101" spans="1:6" x14ac:dyDescent="0.3">
      <c r="A101" s="23" t="s">
        <v>277</v>
      </c>
      <c r="B101" s="7" t="s">
        <v>278</v>
      </c>
      <c r="C101" s="6">
        <v>9834512724</v>
      </c>
      <c r="D101" s="7" t="s">
        <v>347</v>
      </c>
      <c r="E101" s="7" t="s">
        <v>279</v>
      </c>
      <c r="F101" s="24" t="s">
        <v>311</v>
      </c>
    </row>
    <row r="102" spans="1:6" x14ac:dyDescent="0.3">
      <c r="A102" s="23" t="s">
        <v>280</v>
      </c>
      <c r="B102" s="7" t="s">
        <v>281</v>
      </c>
      <c r="C102" s="6">
        <v>9834512725</v>
      </c>
      <c r="D102" s="7" t="s">
        <v>347</v>
      </c>
      <c r="E102" s="7" t="s">
        <v>282</v>
      </c>
      <c r="F102" s="24" t="s">
        <v>311</v>
      </c>
    </row>
    <row r="103" spans="1:6" x14ac:dyDescent="0.3">
      <c r="A103" s="23" t="s">
        <v>283</v>
      </c>
      <c r="B103" s="7" t="s">
        <v>284</v>
      </c>
      <c r="C103" s="6">
        <v>9834512726</v>
      </c>
      <c r="D103" s="7" t="s">
        <v>346</v>
      </c>
      <c r="E103" s="7" t="s">
        <v>131</v>
      </c>
      <c r="F103" s="24" t="s">
        <v>311</v>
      </c>
    </row>
    <row r="104" spans="1:6" x14ac:dyDescent="0.3">
      <c r="A104" s="23" t="s">
        <v>285</v>
      </c>
      <c r="B104" s="7" t="s">
        <v>286</v>
      </c>
      <c r="C104" s="6">
        <v>9834512727</v>
      </c>
      <c r="D104" s="7" t="s">
        <v>345</v>
      </c>
      <c r="E104" s="7" t="s">
        <v>287</v>
      </c>
      <c r="F104" s="24" t="s">
        <v>311</v>
      </c>
    </row>
    <row r="105" spans="1:6" x14ac:dyDescent="0.3">
      <c r="A105" s="23" t="s">
        <v>288</v>
      </c>
      <c r="B105" s="7" t="s">
        <v>289</v>
      </c>
      <c r="C105" s="6">
        <v>9834512728</v>
      </c>
      <c r="D105" s="7" t="s">
        <v>345</v>
      </c>
      <c r="E105" s="7" t="s">
        <v>290</v>
      </c>
      <c r="F105" s="24" t="s">
        <v>311</v>
      </c>
    </row>
    <row r="106" spans="1:6" x14ac:dyDescent="0.3">
      <c r="A106" s="23" t="s">
        <v>291</v>
      </c>
      <c r="B106" s="7" t="s">
        <v>292</v>
      </c>
      <c r="C106" s="6">
        <v>9834512729</v>
      </c>
      <c r="D106" s="7" t="s">
        <v>343</v>
      </c>
      <c r="E106" s="7" t="s">
        <v>293</v>
      </c>
      <c r="F106" s="24" t="s">
        <v>311</v>
      </c>
    </row>
    <row r="107" spans="1:6" x14ac:dyDescent="0.3">
      <c r="A107" s="23" t="s">
        <v>294</v>
      </c>
      <c r="B107" s="7" t="s">
        <v>295</v>
      </c>
      <c r="C107" s="6">
        <v>9834512730</v>
      </c>
      <c r="D107" s="7" t="s">
        <v>343</v>
      </c>
      <c r="E107" s="7" t="s">
        <v>296</v>
      </c>
      <c r="F107" s="24" t="s">
        <v>311</v>
      </c>
    </row>
    <row r="108" spans="1:6" x14ac:dyDescent="0.3">
      <c r="A108" s="23" t="s">
        <v>297</v>
      </c>
      <c r="B108" s="7" t="s">
        <v>298</v>
      </c>
      <c r="C108" s="6">
        <v>9834512731</v>
      </c>
      <c r="D108" s="7" t="s">
        <v>342</v>
      </c>
      <c r="E108" s="7" t="s">
        <v>299</v>
      </c>
      <c r="F108" s="24" t="s">
        <v>311</v>
      </c>
    </row>
    <row r="109" spans="1:6" x14ac:dyDescent="0.3">
      <c r="A109" s="23" t="s">
        <v>300</v>
      </c>
      <c r="B109" s="7" t="s">
        <v>301</v>
      </c>
      <c r="C109" s="6">
        <v>9834512732</v>
      </c>
      <c r="D109" s="7" t="s">
        <v>341</v>
      </c>
      <c r="E109" s="7" t="s">
        <v>302</v>
      </c>
      <c r="F109" s="24" t="s">
        <v>311</v>
      </c>
    </row>
    <row r="110" spans="1:6" x14ac:dyDescent="0.3">
      <c r="A110" s="23" t="s">
        <v>303</v>
      </c>
      <c r="B110" s="7" t="s">
        <v>304</v>
      </c>
      <c r="C110" s="6">
        <v>9834512733</v>
      </c>
      <c r="D110" s="7" t="s">
        <v>340</v>
      </c>
      <c r="E110" s="7" t="s">
        <v>305</v>
      </c>
      <c r="F110" s="24" t="s">
        <v>311</v>
      </c>
    </row>
    <row r="111" spans="1:6" x14ac:dyDescent="0.3">
      <c r="A111" s="23" t="s">
        <v>306</v>
      </c>
      <c r="B111" s="7" t="s">
        <v>307</v>
      </c>
      <c r="C111" s="6">
        <v>9834512734</v>
      </c>
      <c r="D111" s="7" t="s">
        <v>339</v>
      </c>
      <c r="E111" s="7" t="s">
        <v>308</v>
      </c>
      <c r="F111" s="24" t="s">
        <v>311</v>
      </c>
    </row>
    <row r="112" spans="1:6" x14ac:dyDescent="0.3">
      <c r="A112" s="23" t="s">
        <v>309</v>
      </c>
      <c r="B112" s="7" t="s">
        <v>310</v>
      </c>
      <c r="C112" s="6">
        <v>9834512735</v>
      </c>
      <c r="D112" s="7" t="s">
        <v>341</v>
      </c>
      <c r="E112" s="7" t="s">
        <v>334</v>
      </c>
      <c r="F112" s="24" t="s">
        <v>311</v>
      </c>
    </row>
    <row r="113" spans="1:6" x14ac:dyDescent="0.3">
      <c r="A113" s="23" t="s">
        <v>357</v>
      </c>
      <c r="B113" s="7" t="s">
        <v>358</v>
      </c>
      <c r="C113" s="6">
        <v>9584672315</v>
      </c>
      <c r="D113" s="7" t="s">
        <v>345</v>
      </c>
      <c r="E113" s="7" t="s">
        <v>25</v>
      </c>
      <c r="F113" s="24" t="s">
        <v>311</v>
      </c>
    </row>
    <row r="114" spans="1:6" x14ac:dyDescent="0.3">
      <c r="A114" s="23" t="s">
        <v>359</v>
      </c>
      <c r="B114" s="7" t="s">
        <v>360</v>
      </c>
      <c r="C114" s="6">
        <v>9855647524</v>
      </c>
      <c r="D114" s="7" t="s">
        <v>344</v>
      </c>
      <c r="E114" s="7" t="s">
        <v>25</v>
      </c>
      <c r="F114" s="24" t="s">
        <v>311</v>
      </c>
    </row>
  </sheetData>
  <pageMargins left="0.25" right="0.25"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38DF9-DB31-49D4-A9D0-D0CB00ECAEFC}">
  <sheetPr codeName="Sheet2">
    <tabColor theme="9" tint="-0.249977111117893"/>
  </sheetPr>
  <dimension ref="A1:L410"/>
  <sheetViews>
    <sheetView showGridLines="0" zoomScale="98" workbookViewId="0">
      <pane ySplit="1" topLeftCell="A2" activePane="bottomLeft" state="frozen"/>
      <selection pane="bottomLeft" activeCell="B413" sqref="B413"/>
    </sheetView>
  </sheetViews>
  <sheetFormatPr defaultRowHeight="14.4" x14ac:dyDescent="0.3"/>
  <cols>
    <col min="1" max="1" width="9.5" style="8" customWidth="1"/>
    <col min="2" max="2" width="11.5" style="22" customWidth="1"/>
    <col min="3" max="3" width="37.59765625" style="9" customWidth="1"/>
    <col min="4" max="4" width="37.5" style="9" customWidth="1"/>
    <col min="5" max="5" width="17.8984375" style="8" customWidth="1"/>
    <col min="6" max="6" width="17.69921875" style="10" customWidth="1"/>
    <col min="7" max="7" width="17.5" style="11" customWidth="1"/>
    <col min="8" max="11" width="12.8984375" style="11" customWidth="1"/>
    <col min="12" max="12" width="33" style="29" customWidth="1"/>
    <col min="13" max="16384" width="8.796875" style="2"/>
  </cols>
  <sheetData>
    <row r="1" spans="1:12" s="3" customFormat="1" ht="27" customHeight="1" x14ac:dyDescent="0.3">
      <c r="A1" s="17" t="s">
        <v>6</v>
      </c>
      <c r="B1" s="18" t="s">
        <v>0</v>
      </c>
      <c r="C1" s="18" t="s">
        <v>1</v>
      </c>
      <c r="D1" s="18" t="s">
        <v>3</v>
      </c>
      <c r="E1" s="18" t="s">
        <v>2</v>
      </c>
      <c r="F1" s="19" t="s">
        <v>7</v>
      </c>
      <c r="G1" s="20" t="s">
        <v>8</v>
      </c>
      <c r="H1" s="20" t="s">
        <v>9</v>
      </c>
      <c r="I1" s="20" t="s">
        <v>320</v>
      </c>
      <c r="J1" s="20" t="s">
        <v>321</v>
      </c>
      <c r="K1" s="20" t="s">
        <v>322</v>
      </c>
      <c r="L1" s="21" t="s">
        <v>323</v>
      </c>
    </row>
    <row r="2" spans="1:12" x14ac:dyDescent="0.3">
      <c r="A2" s="16">
        <v>1</v>
      </c>
      <c r="B2" s="22" t="s">
        <v>28</v>
      </c>
      <c r="C2" s="9" t="s">
        <v>29</v>
      </c>
      <c r="D2" s="9" t="s">
        <v>349</v>
      </c>
      <c r="E2" s="8">
        <v>9876501202</v>
      </c>
      <c r="F2" s="10">
        <v>46202</v>
      </c>
      <c r="G2" s="11">
        <v>0.7999074074074074</v>
      </c>
      <c r="H2" s="11">
        <v>0.80383101851851857</v>
      </c>
      <c r="I2" s="11" t="str">
        <f>TEXT(tblAttendance[[#This Row],[Date]],"mmm")</f>
        <v>Jun</v>
      </c>
      <c r="J2" s="11" t="str">
        <f>TEXT(tblAttendance[[#This Row],[Date]],"yyyy")</f>
        <v>2026</v>
      </c>
      <c r="K2" s="11" t="str">
        <f>TEXT(tblAttendance[[#This Row],[Date]],"dddd")</f>
        <v>Monday</v>
      </c>
      <c r="L2" s="28" t="str">
        <f>_xlfn.XLOOKUP(tblAttendance[[#This Row],[Student_ID]],tblStudents[Student_ID],tblStudents[Address])</f>
        <v>Nashik, Maharashtra</v>
      </c>
    </row>
    <row r="3" spans="1:12" x14ac:dyDescent="0.3">
      <c r="A3" s="16">
        <v>2</v>
      </c>
      <c r="B3" s="22" t="s">
        <v>37</v>
      </c>
      <c r="C3" s="9" t="s">
        <v>38</v>
      </c>
      <c r="D3" s="9" t="s">
        <v>349</v>
      </c>
      <c r="E3" s="8">
        <v>9876501205</v>
      </c>
      <c r="F3" s="10">
        <v>46202</v>
      </c>
      <c r="G3" s="11">
        <v>0.79998842592592589</v>
      </c>
      <c r="H3" s="11">
        <v>0.80306712962962967</v>
      </c>
      <c r="I3" s="11" t="str">
        <f>TEXT(tblAttendance[[#This Row],[Date]],"mmm")</f>
        <v>Jun</v>
      </c>
      <c r="J3" s="11" t="str">
        <f>TEXT(tblAttendance[[#This Row],[Date]],"yyyy")</f>
        <v>2026</v>
      </c>
      <c r="K3" s="11" t="str">
        <f>TEXT(tblAttendance[[#This Row],[Date]],"dddd")</f>
        <v>Monday</v>
      </c>
      <c r="L3" s="28" t="str">
        <f>_xlfn.XLOOKUP(tblAttendance[[#This Row],[Student_ID]],tblStudents[Student_ID],tblStudents[Address])</f>
        <v>Chhatrapati Sambhajinagar, Maharashtra</v>
      </c>
    </row>
    <row r="4" spans="1:12" x14ac:dyDescent="0.3">
      <c r="A4" s="16">
        <v>3</v>
      </c>
      <c r="B4" s="22" t="s">
        <v>47</v>
      </c>
      <c r="C4" s="9" t="s">
        <v>48</v>
      </c>
      <c r="D4" s="9" t="s">
        <v>348</v>
      </c>
      <c r="E4" s="8">
        <v>9876501209</v>
      </c>
      <c r="F4" s="10">
        <v>46202</v>
      </c>
      <c r="G4" s="11">
        <v>0.80005787037037035</v>
      </c>
      <c r="H4" s="11">
        <v>0.80457175925925928</v>
      </c>
      <c r="I4" s="11" t="str">
        <f>TEXT(tblAttendance[[#This Row],[Date]],"mmm")</f>
        <v>Jun</v>
      </c>
      <c r="J4" s="11" t="str">
        <f>TEXT(tblAttendance[[#This Row],[Date]],"yyyy")</f>
        <v>2026</v>
      </c>
      <c r="K4" s="11" t="str">
        <f>TEXT(tblAttendance[[#This Row],[Date]],"dddd")</f>
        <v>Monday</v>
      </c>
      <c r="L4" s="28" t="str">
        <f>_xlfn.XLOOKUP(tblAttendance[[#This Row],[Student_ID]],tblStudents[Student_ID],tblStudents[Address])</f>
        <v>Solapur, Maharashtra</v>
      </c>
    </row>
    <row r="5" spans="1:12" x14ac:dyDescent="0.3">
      <c r="A5" s="16">
        <v>4</v>
      </c>
      <c r="B5" s="22" t="s">
        <v>50</v>
      </c>
      <c r="C5" s="9" t="s">
        <v>51</v>
      </c>
      <c r="D5" s="9" t="s">
        <v>348</v>
      </c>
      <c r="E5" s="8">
        <v>9876501210</v>
      </c>
      <c r="F5" s="10">
        <v>46202</v>
      </c>
      <c r="G5" s="11">
        <v>0.80013888888888884</v>
      </c>
      <c r="H5" s="11">
        <v>0.80464120370370373</v>
      </c>
      <c r="I5" s="11" t="str">
        <f>TEXT(tblAttendance[[#This Row],[Date]],"mmm")</f>
        <v>Jun</v>
      </c>
      <c r="J5" s="11" t="str">
        <f>TEXT(tblAttendance[[#This Row],[Date]],"yyyy")</f>
        <v>2026</v>
      </c>
      <c r="K5" s="11" t="str">
        <f>TEXT(tblAttendance[[#This Row],[Date]],"dddd")</f>
        <v>Monday</v>
      </c>
      <c r="L5" s="28" t="str">
        <f>_xlfn.XLOOKUP(tblAttendance[[#This Row],[Student_ID]],tblStudents[Student_ID],tblStudents[Address])</f>
        <v>Satara, Maharashtra</v>
      </c>
    </row>
    <row r="6" spans="1:12" x14ac:dyDescent="0.3">
      <c r="A6" s="16">
        <v>5</v>
      </c>
      <c r="B6" s="22" t="s">
        <v>72</v>
      </c>
      <c r="C6" s="9" t="s">
        <v>73</v>
      </c>
      <c r="D6" s="9" t="s">
        <v>348</v>
      </c>
      <c r="E6" s="8">
        <v>9876501218</v>
      </c>
      <c r="F6" s="10">
        <v>46202</v>
      </c>
      <c r="G6" s="11">
        <v>0.8002083333333333</v>
      </c>
      <c r="H6" s="11">
        <v>0.80561342592592589</v>
      </c>
      <c r="I6" s="11" t="str">
        <f>TEXT(tblAttendance[[#This Row],[Date]],"mmm")</f>
        <v>Jun</v>
      </c>
      <c r="J6" s="11" t="str">
        <f>TEXT(tblAttendance[[#This Row],[Date]],"yyyy")</f>
        <v>2026</v>
      </c>
      <c r="K6" s="11" t="str">
        <f>TEXT(tblAttendance[[#This Row],[Date]],"dddd")</f>
        <v>Monday</v>
      </c>
      <c r="L6" s="28" t="str">
        <f>_xlfn.XLOOKUP(tblAttendance[[#This Row],[Student_ID]],tblStudents[Student_ID],tblStudents[Address])</f>
        <v>Thane, Maharashtra</v>
      </c>
    </row>
    <row r="7" spans="1:12" x14ac:dyDescent="0.3">
      <c r="A7" s="16">
        <v>6</v>
      </c>
      <c r="B7" s="22" t="s">
        <v>170</v>
      </c>
      <c r="C7" s="9" t="s">
        <v>171</v>
      </c>
      <c r="D7" s="9" t="s">
        <v>345</v>
      </c>
      <c r="E7" s="8">
        <v>9876501258</v>
      </c>
      <c r="F7" s="10">
        <v>46202</v>
      </c>
      <c r="G7" s="11">
        <v>0.80027777777777775</v>
      </c>
      <c r="H7" s="11">
        <v>0.80325231481481485</v>
      </c>
      <c r="I7" s="11" t="str">
        <f>TEXT(tblAttendance[[#This Row],[Date]],"mmm")</f>
        <v>Jun</v>
      </c>
      <c r="J7" s="11" t="str">
        <f>TEXT(tblAttendance[[#This Row],[Date]],"yyyy")</f>
        <v>2026</v>
      </c>
      <c r="K7" s="11" t="str">
        <f>TEXT(tblAttendance[[#This Row],[Date]],"dddd")</f>
        <v>Monday</v>
      </c>
      <c r="L7" s="28" t="str">
        <f>_xlfn.XLOOKUP(tblAttendance[[#This Row],[Student_ID]],tblStudents[Student_ID],tblStudents[Address])</f>
        <v>Ahilya Nagar, Maharashtra</v>
      </c>
    </row>
    <row r="8" spans="1:12" x14ac:dyDescent="0.3">
      <c r="A8" s="16">
        <v>7</v>
      </c>
      <c r="B8" s="22" t="s">
        <v>172</v>
      </c>
      <c r="C8" s="9" t="s">
        <v>173</v>
      </c>
      <c r="D8" s="9" t="s">
        <v>339</v>
      </c>
      <c r="E8" s="8">
        <v>9876501259</v>
      </c>
      <c r="F8" s="10">
        <v>46202</v>
      </c>
      <c r="G8" s="11">
        <v>0.80043981481481485</v>
      </c>
      <c r="H8" s="11">
        <v>0.83225694444444442</v>
      </c>
      <c r="I8" s="11" t="str">
        <f>TEXT(tblAttendance[[#This Row],[Date]],"mmm")</f>
        <v>Jun</v>
      </c>
      <c r="J8" s="11" t="str">
        <f>TEXT(tblAttendance[[#This Row],[Date]],"yyyy")</f>
        <v>2026</v>
      </c>
      <c r="K8" s="11" t="str">
        <f>TEXT(tblAttendance[[#This Row],[Date]],"dddd")</f>
        <v>Monday</v>
      </c>
      <c r="L8" s="28" t="str">
        <f>_xlfn.XLOOKUP(tblAttendance[[#This Row],[Student_ID]],tblStudents[Student_ID],tblStudents[Address])</f>
        <v>Chhatrapati Sambhajinagar, Maharashtra</v>
      </c>
    </row>
    <row r="9" spans="1:12" x14ac:dyDescent="0.3">
      <c r="A9" s="16">
        <v>8</v>
      </c>
      <c r="B9" s="22" t="s">
        <v>162</v>
      </c>
      <c r="C9" s="9" t="s">
        <v>163</v>
      </c>
      <c r="D9" s="9" t="s">
        <v>345</v>
      </c>
      <c r="E9" s="8">
        <v>9876501254</v>
      </c>
      <c r="F9" s="10">
        <v>46202</v>
      </c>
      <c r="G9" s="11">
        <v>0.80055555555555558</v>
      </c>
      <c r="H9" s="11">
        <v>0.83189814814814811</v>
      </c>
      <c r="I9" s="11" t="str">
        <f>TEXT(tblAttendance[[#This Row],[Date]],"mmm")</f>
        <v>Jun</v>
      </c>
      <c r="J9" s="11" t="str">
        <f>TEXT(tblAttendance[[#This Row],[Date]],"yyyy")</f>
        <v>2026</v>
      </c>
      <c r="K9" s="11" t="str">
        <f>TEXT(tblAttendance[[#This Row],[Date]],"dddd")</f>
        <v>Monday</v>
      </c>
      <c r="L9" s="28" t="str">
        <f>_xlfn.XLOOKUP(tblAttendance[[#This Row],[Student_ID]],tblStudents[Student_ID],tblStudents[Address])</f>
        <v>Ahilya Nagar, Maharashtra</v>
      </c>
    </row>
    <row r="10" spans="1:12" x14ac:dyDescent="0.3">
      <c r="A10" s="16">
        <v>9</v>
      </c>
      <c r="B10" s="22" t="s">
        <v>168</v>
      </c>
      <c r="C10" s="9" t="s">
        <v>169</v>
      </c>
      <c r="D10" s="9" t="s">
        <v>348</v>
      </c>
      <c r="E10" s="8">
        <v>9876501257</v>
      </c>
      <c r="F10" s="10">
        <v>46202</v>
      </c>
      <c r="G10" s="11">
        <v>0.80063657407407407</v>
      </c>
      <c r="H10" s="11">
        <v>0.83215277777777774</v>
      </c>
      <c r="I10" s="11" t="str">
        <f>TEXT(tblAttendance[[#This Row],[Date]],"mmm")</f>
        <v>Jun</v>
      </c>
      <c r="J10" s="11" t="str">
        <f>TEXT(tblAttendance[[#This Row],[Date]],"yyyy")</f>
        <v>2026</v>
      </c>
      <c r="K10" s="11" t="str">
        <f>TEXT(tblAttendance[[#This Row],[Date]],"dddd")</f>
        <v>Monday</v>
      </c>
      <c r="L10" s="28" t="str">
        <f>_xlfn.XLOOKUP(tblAttendance[[#This Row],[Student_ID]],tblStudents[Student_ID],tblStudents[Address])</f>
        <v>Pune, Maharashtra</v>
      </c>
    </row>
    <row r="11" spans="1:12" x14ac:dyDescent="0.3">
      <c r="A11" s="16">
        <v>10</v>
      </c>
      <c r="B11" s="22" t="s">
        <v>125</v>
      </c>
      <c r="C11" s="9" t="s">
        <v>126</v>
      </c>
      <c r="D11" s="9" t="s">
        <v>346</v>
      </c>
      <c r="E11" s="8">
        <v>9876501236</v>
      </c>
      <c r="F11" s="10">
        <v>46202</v>
      </c>
      <c r="G11" s="11">
        <v>0.80070601851851853</v>
      </c>
      <c r="H11" s="11">
        <v>0.8071990740740741</v>
      </c>
      <c r="I11" s="11" t="str">
        <f>TEXT(tblAttendance[[#This Row],[Date]],"mmm")</f>
        <v>Jun</v>
      </c>
      <c r="J11" s="11" t="str">
        <f>TEXT(tblAttendance[[#This Row],[Date]],"yyyy")</f>
        <v>2026</v>
      </c>
      <c r="K11" s="11" t="str">
        <f>TEXT(tblAttendance[[#This Row],[Date]],"dddd")</f>
        <v>Monday</v>
      </c>
      <c r="L11" s="28" t="str">
        <f>_xlfn.XLOOKUP(tblAttendance[[#This Row],[Student_ID]],tblStudents[Student_ID],tblStudents[Address])</f>
        <v>Pune, Maharashtra</v>
      </c>
    </row>
    <row r="12" spans="1:12" x14ac:dyDescent="0.3">
      <c r="A12" s="16">
        <v>11</v>
      </c>
      <c r="B12" s="22" t="s">
        <v>92</v>
      </c>
      <c r="C12" s="9" t="s">
        <v>93</v>
      </c>
      <c r="D12" s="9" t="s">
        <v>348</v>
      </c>
      <c r="E12" s="8">
        <v>9876501225</v>
      </c>
      <c r="F12" s="10">
        <v>46202</v>
      </c>
      <c r="G12" s="11">
        <v>0.80077546296296298</v>
      </c>
      <c r="H12" s="11">
        <v>0.80364583333333328</v>
      </c>
      <c r="I12" s="11" t="str">
        <f>TEXT(tblAttendance[[#This Row],[Date]],"mmm")</f>
        <v>Jun</v>
      </c>
      <c r="J12" s="11" t="str">
        <f>TEXT(tblAttendance[[#This Row],[Date]],"yyyy")</f>
        <v>2026</v>
      </c>
      <c r="K12" s="11" t="str">
        <f>TEXT(tblAttendance[[#This Row],[Date]],"dddd")</f>
        <v>Monday</v>
      </c>
      <c r="L12" s="28" t="str">
        <f>_xlfn.XLOOKUP(tblAttendance[[#This Row],[Student_ID]],tblStudents[Student_ID],tblStudents[Address])</f>
        <v>Wardha, Maharashtra</v>
      </c>
    </row>
    <row r="13" spans="1:12" x14ac:dyDescent="0.3">
      <c r="A13" s="16">
        <v>12</v>
      </c>
      <c r="B13" s="22" t="s">
        <v>27</v>
      </c>
      <c r="C13" s="9" t="s">
        <v>24</v>
      </c>
      <c r="D13" s="9" t="s">
        <v>348</v>
      </c>
      <c r="E13" s="8">
        <v>9876501201</v>
      </c>
      <c r="F13" s="10">
        <v>46202</v>
      </c>
      <c r="G13" s="11">
        <v>0.80137731481481478</v>
      </c>
      <c r="H13" s="11">
        <v>0.80376157407407411</v>
      </c>
      <c r="I13" s="11" t="str">
        <f>TEXT(tblAttendance[[#This Row],[Date]],"mmm")</f>
        <v>Jun</v>
      </c>
      <c r="J13" s="11" t="str">
        <f>TEXT(tblAttendance[[#This Row],[Date]],"yyyy")</f>
        <v>2026</v>
      </c>
      <c r="K13" s="11" t="str">
        <f>TEXT(tblAttendance[[#This Row],[Date]],"dddd")</f>
        <v>Monday</v>
      </c>
      <c r="L13" s="28" t="str">
        <f>_xlfn.XLOOKUP(tblAttendance[[#This Row],[Student_ID]],tblStudents[Student_ID],tblStudents[Address])</f>
        <v>Pune, Maharashtra</v>
      </c>
    </row>
    <row r="14" spans="1:12" x14ac:dyDescent="0.3">
      <c r="A14" s="16">
        <v>13</v>
      </c>
      <c r="B14" s="22" t="s">
        <v>44</v>
      </c>
      <c r="C14" s="9" t="s">
        <v>45</v>
      </c>
      <c r="D14" s="9" t="s">
        <v>349</v>
      </c>
      <c r="E14" s="8">
        <v>9876501208</v>
      </c>
      <c r="F14" s="10">
        <v>46202</v>
      </c>
      <c r="G14" s="11">
        <v>0.80144675925925923</v>
      </c>
      <c r="H14" s="11">
        <v>0.80439814814814814</v>
      </c>
      <c r="I14" s="11" t="str">
        <f>TEXT(tblAttendance[[#This Row],[Date]],"mmm")</f>
        <v>Jun</v>
      </c>
      <c r="J14" s="11" t="str">
        <f>TEXT(tblAttendance[[#This Row],[Date]],"yyyy")</f>
        <v>2026</v>
      </c>
      <c r="K14" s="11" t="str">
        <f>TEXT(tblAttendance[[#This Row],[Date]],"dddd")</f>
        <v>Monday</v>
      </c>
      <c r="L14" s="28" t="str">
        <f>_xlfn.XLOOKUP(tblAttendance[[#This Row],[Student_ID]],tblStudents[Student_ID],tblStudents[Address])</f>
        <v>Kolhapur, Maharashtra</v>
      </c>
    </row>
    <row r="15" spans="1:12" x14ac:dyDescent="0.3">
      <c r="A15" s="16">
        <v>14</v>
      </c>
      <c r="B15" s="22" t="s">
        <v>81</v>
      </c>
      <c r="C15" s="9" t="s">
        <v>82</v>
      </c>
      <c r="D15" s="9" t="s">
        <v>343</v>
      </c>
      <c r="E15" s="8">
        <v>9876501221</v>
      </c>
      <c r="F15" s="10">
        <v>46202</v>
      </c>
      <c r="G15" s="11">
        <v>0.80155092592592592</v>
      </c>
      <c r="H15" s="11">
        <v>0.80585648148148148</v>
      </c>
      <c r="I15" s="11" t="str">
        <f>TEXT(tblAttendance[[#This Row],[Date]],"mmm")</f>
        <v>Jun</v>
      </c>
      <c r="J15" s="11" t="str">
        <f>TEXT(tblAttendance[[#This Row],[Date]],"yyyy")</f>
        <v>2026</v>
      </c>
      <c r="K15" s="11" t="str">
        <f>TEXT(tblAttendance[[#This Row],[Date]],"dddd")</f>
        <v>Monday</v>
      </c>
      <c r="L15" s="28" t="str">
        <f>_xlfn.XLOOKUP(tblAttendance[[#This Row],[Student_ID]],tblStudents[Student_ID],tblStudents[Address])</f>
        <v>Pune, Maharashtra</v>
      </c>
    </row>
    <row r="16" spans="1:12" x14ac:dyDescent="0.3">
      <c r="A16" s="16">
        <v>15</v>
      </c>
      <c r="B16" s="22" t="s">
        <v>83</v>
      </c>
      <c r="C16" s="9" t="s">
        <v>84</v>
      </c>
      <c r="D16" s="9" t="s">
        <v>343</v>
      </c>
      <c r="E16" s="8">
        <v>9876501222</v>
      </c>
      <c r="F16" s="10">
        <v>46202</v>
      </c>
      <c r="G16" s="11">
        <v>0.80162037037037037</v>
      </c>
      <c r="H16" s="11">
        <v>0.80593749999999997</v>
      </c>
      <c r="I16" s="11" t="str">
        <f>TEXT(tblAttendance[[#This Row],[Date]],"mmm")</f>
        <v>Jun</v>
      </c>
      <c r="J16" s="11" t="str">
        <f>TEXT(tblAttendance[[#This Row],[Date]],"yyyy")</f>
        <v>2026</v>
      </c>
      <c r="K16" s="11" t="str">
        <f>TEXT(tblAttendance[[#This Row],[Date]],"dddd")</f>
        <v>Monday</v>
      </c>
      <c r="L16" s="28" t="str">
        <f>_xlfn.XLOOKUP(tblAttendance[[#This Row],[Student_ID]],tblStudents[Student_ID],tblStudents[Address])</f>
        <v>Navi Mumbai, Maharashtra</v>
      </c>
    </row>
    <row r="17" spans="1:12" x14ac:dyDescent="0.3">
      <c r="A17" s="16">
        <v>16</v>
      </c>
      <c r="B17" s="22" t="s">
        <v>89</v>
      </c>
      <c r="C17" s="9" t="s">
        <v>90</v>
      </c>
      <c r="D17" s="9" t="s">
        <v>348</v>
      </c>
      <c r="E17" s="8">
        <v>9876501224</v>
      </c>
      <c r="F17" s="10">
        <v>46202</v>
      </c>
      <c r="G17" s="11">
        <v>0.80168981481481483</v>
      </c>
      <c r="H17" s="11">
        <v>0.80607638888888888</v>
      </c>
      <c r="I17" s="11" t="str">
        <f>TEXT(tblAttendance[[#This Row],[Date]],"mmm")</f>
        <v>Jun</v>
      </c>
      <c r="J17" s="11" t="str">
        <f>TEXT(tblAttendance[[#This Row],[Date]],"yyyy")</f>
        <v>2026</v>
      </c>
      <c r="K17" s="11" t="str">
        <f>TEXT(tblAttendance[[#This Row],[Date]],"dddd")</f>
        <v>Monday</v>
      </c>
      <c r="L17" s="28" t="str">
        <f>_xlfn.XLOOKUP(tblAttendance[[#This Row],[Student_ID]],tblStudents[Student_ID],tblStudents[Address])</f>
        <v>Nanded, Maharashtra</v>
      </c>
    </row>
    <row r="18" spans="1:12" x14ac:dyDescent="0.3">
      <c r="A18" s="16">
        <v>17</v>
      </c>
      <c r="B18" s="22" t="s">
        <v>136</v>
      </c>
      <c r="C18" s="9" t="s">
        <v>137</v>
      </c>
      <c r="D18" s="9" t="s">
        <v>341</v>
      </c>
      <c r="E18" s="8">
        <v>9876501241</v>
      </c>
      <c r="F18" s="10">
        <v>46202</v>
      </c>
      <c r="G18" s="11">
        <v>0.80179398148148151</v>
      </c>
      <c r="H18" s="11">
        <v>0.80755787037037041</v>
      </c>
      <c r="I18" s="11" t="str">
        <f>TEXT(tblAttendance[[#This Row],[Date]],"mmm")</f>
        <v>Jun</v>
      </c>
      <c r="J18" s="11" t="str">
        <f>TEXT(tblAttendance[[#This Row],[Date]],"yyyy")</f>
        <v>2026</v>
      </c>
      <c r="K18" s="11" t="str">
        <f>TEXT(tblAttendance[[#This Row],[Date]],"dddd")</f>
        <v>Monday</v>
      </c>
      <c r="L18" s="28" t="str">
        <f>_xlfn.XLOOKUP(tblAttendance[[#This Row],[Student_ID]],tblStudents[Student_ID],tblStudents[Address])</f>
        <v>Pune, Maharashtra</v>
      </c>
    </row>
    <row r="19" spans="1:12" x14ac:dyDescent="0.3">
      <c r="A19" s="16">
        <v>18</v>
      </c>
      <c r="B19" s="22" t="s">
        <v>166</v>
      </c>
      <c r="C19" s="9" t="s">
        <v>167</v>
      </c>
      <c r="D19" s="9" t="s">
        <v>345</v>
      </c>
      <c r="E19" s="8">
        <v>9876501256</v>
      </c>
      <c r="F19" s="10">
        <v>46202</v>
      </c>
      <c r="G19" s="11">
        <v>0.80189814814814819</v>
      </c>
      <c r="H19" s="11">
        <v>0.83209490740740744</v>
      </c>
      <c r="I19" s="11" t="str">
        <f>TEXT(tblAttendance[[#This Row],[Date]],"mmm")</f>
        <v>Jun</v>
      </c>
      <c r="J19" s="11" t="str">
        <f>TEXT(tblAttendance[[#This Row],[Date]],"yyyy")</f>
        <v>2026</v>
      </c>
      <c r="K19" s="11" t="str">
        <f>TEXT(tblAttendance[[#This Row],[Date]],"dddd")</f>
        <v>Monday</v>
      </c>
      <c r="L19" s="28" t="str">
        <f>_xlfn.XLOOKUP(tblAttendance[[#This Row],[Student_ID]],tblStudents[Student_ID],tblStudents[Address])</f>
        <v>Pune, Maharashtra</v>
      </c>
    </row>
    <row r="20" spans="1:12" x14ac:dyDescent="0.3">
      <c r="A20" s="16">
        <v>19</v>
      </c>
      <c r="B20" s="22" t="s">
        <v>23</v>
      </c>
      <c r="C20" s="9" t="s">
        <v>40</v>
      </c>
      <c r="D20" s="9" t="s">
        <v>343</v>
      </c>
      <c r="E20" s="8">
        <v>9876501206</v>
      </c>
      <c r="F20" s="10">
        <v>46202</v>
      </c>
      <c r="G20" s="11">
        <v>0.80209490740740741</v>
      </c>
      <c r="H20" s="11">
        <v>0.80420138888888892</v>
      </c>
      <c r="I20" s="11" t="str">
        <f>TEXT(tblAttendance[[#This Row],[Date]],"mmm")</f>
        <v>Jun</v>
      </c>
      <c r="J20" s="11" t="str">
        <f>TEXT(tblAttendance[[#This Row],[Date]],"yyyy")</f>
        <v>2026</v>
      </c>
      <c r="K20" s="11" t="str">
        <f>TEXT(tblAttendance[[#This Row],[Date]],"dddd")</f>
        <v>Monday</v>
      </c>
      <c r="L20" s="28" t="str">
        <f>_xlfn.XLOOKUP(tblAttendance[[#This Row],[Student_ID]],tblStudents[Student_ID],tblStudents[Address])</f>
        <v>Jalna, Maharashtra</v>
      </c>
    </row>
    <row r="21" spans="1:12" x14ac:dyDescent="0.3">
      <c r="A21" s="16">
        <v>20</v>
      </c>
      <c r="B21" s="22" t="s">
        <v>113</v>
      </c>
      <c r="C21" s="9" t="s">
        <v>114</v>
      </c>
      <c r="D21" s="9" t="s">
        <v>346</v>
      </c>
      <c r="E21" s="8">
        <v>9876501232</v>
      </c>
      <c r="F21" s="10">
        <v>46202</v>
      </c>
      <c r="G21" s="11">
        <v>0.80218750000000005</v>
      </c>
      <c r="H21" s="11">
        <v>0.8067361111111111</v>
      </c>
      <c r="I21" s="11" t="str">
        <f>TEXT(tblAttendance[[#This Row],[Date]],"mmm")</f>
        <v>Jun</v>
      </c>
      <c r="J21" s="11" t="str">
        <f>TEXT(tblAttendance[[#This Row],[Date]],"yyyy")</f>
        <v>2026</v>
      </c>
      <c r="K21" s="11" t="str">
        <f>TEXT(tblAttendance[[#This Row],[Date]],"dddd")</f>
        <v>Monday</v>
      </c>
      <c r="L21" s="28" t="str">
        <f>_xlfn.XLOOKUP(tblAttendance[[#This Row],[Student_ID]],tblStudents[Student_ID],tblStudents[Address])</f>
        <v xml:space="preserve">Yavatmal, Maharashtra </v>
      </c>
    </row>
    <row r="22" spans="1:12" x14ac:dyDescent="0.3">
      <c r="A22" s="16">
        <v>21</v>
      </c>
      <c r="B22" s="22" t="s">
        <v>229</v>
      </c>
      <c r="C22" s="9" t="s">
        <v>230</v>
      </c>
      <c r="D22" s="9" t="s">
        <v>339</v>
      </c>
      <c r="E22" s="8">
        <v>9834512708</v>
      </c>
      <c r="F22" s="10">
        <v>46202</v>
      </c>
      <c r="G22" s="11">
        <v>0.80232638888888885</v>
      </c>
      <c r="H22" s="11">
        <v>0.83406250000000004</v>
      </c>
      <c r="I22" s="11" t="str">
        <f>TEXT(tblAttendance[[#This Row],[Date]],"mmm")</f>
        <v>Jun</v>
      </c>
      <c r="J22" s="11" t="str">
        <f>TEXT(tblAttendance[[#This Row],[Date]],"yyyy")</f>
        <v>2026</v>
      </c>
      <c r="K22" s="11" t="str">
        <f>TEXT(tblAttendance[[#This Row],[Date]],"dddd")</f>
        <v>Monday</v>
      </c>
      <c r="L22" s="28" t="str">
        <f>_xlfn.XLOOKUP(tblAttendance[[#This Row],[Student_ID]],tblStudents[Student_ID],tblStudents[Address])</f>
        <v>Pimpri, Pune</v>
      </c>
    </row>
    <row r="23" spans="1:12" x14ac:dyDescent="0.3">
      <c r="A23" s="16">
        <v>22</v>
      </c>
      <c r="B23" s="22" t="s">
        <v>211</v>
      </c>
      <c r="C23" s="9" t="s">
        <v>212</v>
      </c>
      <c r="D23" s="9" t="s">
        <v>347</v>
      </c>
      <c r="E23" s="8">
        <v>9834512702</v>
      </c>
      <c r="F23" s="10">
        <v>46202</v>
      </c>
      <c r="G23" s="11">
        <v>0.80353009259259256</v>
      </c>
      <c r="H23" s="11">
        <v>0.83347222222222217</v>
      </c>
      <c r="I23" s="11" t="str">
        <f>TEXT(tblAttendance[[#This Row],[Date]],"mmm")</f>
        <v>Jun</v>
      </c>
      <c r="J23" s="11" t="str">
        <f>TEXT(tblAttendance[[#This Row],[Date]],"yyyy")</f>
        <v>2026</v>
      </c>
      <c r="K23" s="11" t="str">
        <f>TEXT(tblAttendance[[#This Row],[Date]],"dddd")</f>
        <v>Monday</v>
      </c>
      <c r="L23" s="28" t="str">
        <f>_xlfn.XLOOKUP(tblAttendance[[#This Row],[Student_ID]],tblStudents[Student_ID],tblStudents[Address])</f>
        <v>Wagholi, Pune</v>
      </c>
    </row>
    <row r="24" spans="1:12" x14ac:dyDescent="0.3">
      <c r="A24" s="16">
        <v>23</v>
      </c>
      <c r="B24" s="22" t="s">
        <v>31</v>
      </c>
      <c r="C24" s="9" t="s">
        <v>32</v>
      </c>
      <c r="D24" s="9" t="s">
        <v>343</v>
      </c>
      <c r="E24" s="8">
        <v>9876501203</v>
      </c>
      <c r="F24" s="10">
        <v>46202</v>
      </c>
      <c r="G24" s="11">
        <v>0.80393518518518514</v>
      </c>
      <c r="H24" s="11">
        <v>0.8287268518518518</v>
      </c>
      <c r="I24" s="11" t="str">
        <f>TEXT(tblAttendance[[#This Row],[Date]],"mmm")</f>
        <v>Jun</v>
      </c>
      <c r="J24" s="11" t="str">
        <f>TEXT(tblAttendance[[#This Row],[Date]],"yyyy")</f>
        <v>2026</v>
      </c>
      <c r="K24" s="11" t="str">
        <f>TEXT(tblAttendance[[#This Row],[Date]],"dddd")</f>
        <v>Monday</v>
      </c>
      <c r="L24" s="28" t="str">
        <f>_xlfn.XLOOKUP(tblAttendance[[#This Row],[Student_ID]],tblStudents[Student_ID],tblStudents[Address])</f>
        <v>Nagpur, Maharashtra</v>
      </c>
    </row>
    <row r="25" spans="1:12" x14ac:dyDescent="0.3">
      <c r="A25" s="16">
        <v>24</v>
      </c>
      <c r="B25" s="22" t="s">
        <v>34</v>
      </c>
      <c r="C25" s="9" t="s">
        <v>35</v>
      </c>
      <c r="D25" s="9" t="s">
        <v>349</v>
      </c>
      <c r="E25" s="8">
        <v>9876501204</v>
      </c>
      <c r="F25" s="10">
        <v>46202</v>
      </c>
      <c r="G25" s="11">
        <v>0.8040046296296296</v>
      </c>
      <c r="H25" s="11">
        <v>0.82879629629629625</v>
      </c>
      <c r="I25" s="11" t="str">
        <f>TEXT(tblAttendance[[#This Row],[Date]],"mmm")</f>
        <v>Jun</v>
      </c>
      <c r="J25" s="11" t="str">
        <f>TEXT(tblAttendance[[#This Row],[Date]],"yyyy")</f>
        <v>2026</v>
      </c>
      <c r="K25" s="11" t="str">
        <f>TEXT(tblAttendance[[#This Row],[Date]],"dddd")</f>
        <v>Monday</v>
      </c>
      <c r="L25" s="28" t="str">
        <f>_xlfn.XLOOKUP(tblAttendance[[#This Row],[Student_ID]],tblStudents[Student_ID],tblStudents[Address])</f>
        <v>Mumbai, Maharashtra</v>
      </c>
    </row>
    <row r="26" spans="1:12" x14ac:dyDescent="0.3">
      <c r="A26" s="16">
        <v>25</v>
      </c>
      <c r="B26" s="22" t="s">
        <v>37</v>
      </c>
      <c r="C26" s="9" t="s">
        <v>38</v>
      </c>
      <c r="D26" s="9" t="s">
        <v>349</v>
      </c>
      <c r="E26" s="8">
        <v>9876501205</v>
      </c>
      <c r="F26" s="10">
        <v>46202</v>
      </c>
      <c r="G26" s="11">
        <v>0.80412037037037032</v>
      </c>
      <c r="H26" s="11">
        <v>0.82887731481481486</v>
      </c>
      <c r="I26" s="11" t="str">
        <f>TEXT(tblAttendance[[#This Row],[Date]],"mmm")</f>
        <v>Jun</v>
      </c>
      <c r="J26" s="11" t="str">
        <f>TEXT(tblAttendance[[#This Row],[Date]],"yyyy")</f>
        <v>2026</v>
      </c>
      <c r="K26" s="11" t="str">
        <f>TEXT(tblAttendance[[#This Row],[Date]],"dddd")</f>
        <v>Monday</v>
      </c>
      <c r="L26" s="28" t="str">
        <f>_xlfn.XLOOKUP(tblAttendance[[#This Row],[Student_ID]],tblStudents[Student_ID],tblStudents[Address])</f>
        <v>Chhatrapati Sambhajinagar, Maharashtra</v>
      </c>
    </row>
    <row r="27" spans="1:12" x14ac:dyDescent="0.3">
      <c r="A27" s="16">
        <v>26</v>
      </c>
      <c r="B27" s="22" t="s">
        <v>42</v>
      </c>
      <c r="C27" s="9" t="s">
        <v>43</v>
      </c>
      <c r="D27" s="9" t="s">
        <v>343</v>
      </c>
      <c r="E27" s="8">
        <v>9876501207</v>
      </c>
      <c r="F27" s="10">
        <v>46202</v>
      </c>
      <c r="G27" s="11">
        <v>0.80428240740740742</v>
      </c>
      <c r="H27" s="11">
        <v>0.82899305555555558</v>
      </c>
      <c r="I27" s="11" t="str">
        <f>TEXT(tblAttendance[[#This Row],[Date]],"mmm")</f>
        <v>Jun</v>
      </c>
      <c r="J27" s="11" t="str">
        <f>TEXT(tblAttendance[[#This Row],[Date]],"yyyy")</f>
        <v>2026</v>
      </c>
      <c r="K27" s="11" t="str">
        <f>TEXT(tblAttendance[[#This Row],[Date]],"dddd")</f>
        <v>Monday</v>
      </c>
      <c r="L27" s="28" t="str">
        <f>_xlfn.XLOOKUP(tblAttendance[[#This Row],[Student_ID]],tblStudents[Student_ID],tblStudents[Address])</f>
        <v>Pune, Maharashtra</v>
      </c>
    </row>
    <row r="28" spans="1:12" x14ac:dyDescent="0.3">
      <c r="A28" s="16">
        <v>27</v>
      </c>
      <c r="B28" s="22" t="s">
        <v>44</v>
      </c>
      <c r="C28" s="9" t="s">
        <v>45</v>
      </c>
      <c r="D28" s="9" t="s">
        <v>349</v>
      </c>
      <c r="E28" s="8">
        <v>9876501208</v>
      </c>
      <c r="F28" s="10">
        <v>46202</v>
      </c>
      <c r="G28" s="11">
        <v>0.80442129629629633</v>
      </c>
      <c r="H28" s="11">
        <v>0.80445601851851856</v>
      </c>
      <c r="I28" s="11" t="str">
        <f>TEXT(tblAttendance[[#This Row],[Date]],"mmm")</f>
        <v>Jun</v>
      </c>
      <c r="J28" s="11" t="str">
        <f>TEXT(tblAttendance[[#This Row],[Date]],"yyyy")</f>
        <v>2026</v>
      </c>
      <c r="K28" s="11" t="str">
        <f>TEXT(tblAttendance[[#This Row],[Date]],"dddd")</f>
        <v>Monday</v>
      </c>
      <c r="L28" s="28" t="str">
        <f>_xlfn.XLOOKUP(tblAttendance[[#This Row],[Student_ID]],tblStudents[Student_ID],tblStudents[Address])</f>
        <v>Kolhapur, Maharashtra</v>
      </c>
    </row>
    <row r="29" spans="1:12" x14ac:dyDescent="0.3">
      <c r="A29" s="16">
        <v>28</v>
      </c>
      <c r="B29" s="22" t="s">
        <v>53</v>
      </c>
      <c r="C29" s="9" t="s">
        <v>54</v>
      </c>
      <c r="D29" s="9" t="s">
        <v>349</v>
      </c>
      <c r="E29" s="8">
        <v>9876501211</v>
      </c>
      <c r="F29" s="10">
        <v>46202</v>
      </c>
      <c r="G29" s="11">
        <v>0.80471064814814819</v>
      </c>
      <c r="H29" s="11">
        <v>0.82925925925925925</v>
      </c>
      <c r="I29" s="11" t="str">
        <f>TEXT(tblAttendance[[#This Row],[Date]],"mmm")</f>
        <v>Jun</v>
      </c>
      <c r="J29" s="11" t="str">
        <f>TEXT(tblAttendance[[#This Row],[Date]],"yyyy")</f>
        <v>2026</v>
      </c>
      <c r="K29" s="11" t="str">
        <f>TEXT(tblAttendance[[#This Row],[Date]],"dddd")</f>
        <v>Monday</v>
      </c>
      <c r="L29" s="28" t="str">
        <f>_xlfn.XLOOKUP(tblAttendance[[#This Row],[Student_ID]],tblStudents[Student_ID],tblStudents[Address])</f>
        <v>Sangli, Maharashtra</v>
      </c>
    </row>
    <row r="30" spans="1:12" x14ac:dyDescent="0.3">
      <c r="A30" s="16">
        <v>29</v>
      </c>
      <c r="B30" s="22" t="s">
        <v>56</v>
      </c>
      <c r="C30" s="9" t="s">
        <v>57</v>
      </c>
      <c r="D30" s="9" t="s">
        <v>349</v>
      </c>
      <c r="E30" s="8">
        <v>9876501212</v>
      </c>
      <c r="F30" s="10">
        <v>46202</v>
      </c>
      <c r="G30" s="11">
        <v>0.80478009259259264</v>
      </c>
      <c r="H30" s="11">
        <v>0.805150462962963</v>
      </c>
      <c r="I30" s="11" t="str">
        <f>TEXT(tblAttendance[[#This Row],[Date]],"mmm")</f>
        <v>Jun</v>
      </c>
      <c r="J30" s="11" t="str">
        <f>TEXT(tblAttendance[[#This Row],[Date]],"yyyy")</f>
        <v>2026</v>
      </c>
      <c r="K30" s="11" t="str">
        <f>TEXT(tblAttendance[[#This Row],[Date]],"dddd")</f>
        <v>Monday</v>
      </c>
      <c r="L30" s="28" t="str">
        <f>_xlfn.XLOOKUP(tblAttendance[[#This Row],[Student_ID]],tblStudents[Student_ID],tblStudents[Address])</f>
        <v>Ahilya Nagar, Maharashtra</v>
      </c>
    </row>
    <row r="31" spans="1:12" x14ac:dyDescent="0.3">
      <c r="A31" s="16">
        <v>30</v>
      </c>
      <c r="B31" s="22" t="s">
        <v>58</v>
      </c>
      <c r="C31" s="9" t="s">
        <v>59</v>
      </c>
      <c r="D31" s="9" t="s">
        <v>349</v>
      </c>
      <c r="E31" s="8">
        <v>9876501213</v>
      </c>
      <c r="F31" s="10">
        <v>46202</v>
      </c>
      <c r="G31" s="11">
        <v>0.80521990740740745</v>
      </c>
      <c r="H31" s="11">
        <v>0.82936342592592593</v>
      </c>
      <c r="I31" s="11" t="str">
        <f>TEXT(tblAttendance[[#This Row],[Date]],"mmm")</f>
        <v>Jun</v>
      </c>
      <c r="J31" s="11" t="str">
        <f>TEXT(tblAttendance[[#This Row],[Date]],"yyyy")</f>
        <v>2026</v>
      </c>
      <c r="K31" s="11" t="str">
        <f>TEXT(tblAttendance[[#This Row],[Date]],"dddd")</f>
        <v>Monday</v>
      </c>
      <c r="L31" s="28" t="str">
        <f>_xlfn.XLOOKUP(tblAttendance[[#This Row],[Student_ID]],tblStudents[Student_ID],tblStudents[Address])</f>
        <v>Beed, Maharashtra</v>
      </c>
    </row>
    <row r="32" spans="1:12" x14ac:dyDescent="0.3">
      <c r="A32" s="16">
        <v>31</v>
      </c>
      <c r="B32" s="22" t="s">
        <v>61</v>
      </c>
      <c r="C32" s="9" t="s">
        <v>62</v>
      </c>
      <c r="D32" s="9" t="s">
        <v>343</v>
      </c>
      <c r="E32" s="8">
        <v>9876501214</v>
      </c>
      <c r="F32" s="10">
        <v>46202</v>
      </c>
      <c r="G32" s="11">
        <v>0.80527777777777776</v>
      </c>
      <c r="H32" s="11">
        <v>0.82943287037037039</v>
      </c>
      <c r="I32" s="11" t="str">
        <f>TEXT(tblAttendance[[#This Row],[Date]],"mmm")</f>
        <v>Jun</v>
      </c>
      <c r="J32" s="11" t="str">
        <f>TEXT(tblAttendance[[#This Row],[Date]],"yyyy")</f>
        <v>2026</v>
      </c>
      <c r="K32" s="11" t="str">
        <f>TEXT(tblAttendance[[#This Row],[Date]],"dddd")</f>
        <v>Monday</v>
      </c>
      <c r="L32" s="28" t="str">
        <f>_xlfn.XLOOKUP(tblAttendance[[#This Row],[Student_ID]],tblStudents[Student_ID],tblStudents[Address])</f>
        <v>Latur, Maharashtra</v>
      </c>
    </row>
    <row r="33" spans="1:12" x14ac:dyDescent="0.3">
      <c r="A33" s="16">
        <v>32</v>
      </c>
      <c r="B33" s="22" t="s">
        <v>64</v>
      </c>
      <c r="C33" s="9" t="s">
        <v>65</v>
      </c>
      <c r="D33" s="9" t="s">
        <v>343</v>
      </c>
      <c r="E33" s="8">
        <v>9876501215</v>
      </c>
      <c r="F33" s="10">
        <v>46202</v>
      </c>
      <c r="G33" s="11">
        <v>0.80533564814814818</v>
      </c>
      <c r="H33" s="11">
        <v>0.82950231481481485</v>
      </c>
      <c r="I33" s="11" t="str">
        <f>TEXT(tblAttendance[[#This Row],[Date]],"mmm")</f>
        <v>Jun</v>
      </c>
      <c r="J33" s="11" t="str">
        <f>TEXT(tblAttendance[[#This Row],[Date]],"yyyy")</f>
        <v>2026</v>
      </c>
      <c r="K33" s="11" t="str">
        <f>TEXT(tblAttendance[[#This Row],[Date]],"dddd")</f>
        <v>Monday</v>
      </c>
      <c r="L33" s="28" t="str">
        <f>_xlfn.XLOOKUP(tblAttendance[[#This Row],[Student_ID]],tblStudents[Student_ID],tblStudents[Address])</f>
        <v>Akola, Maharashtra</v>
      </c>
    </row>
    <row r="34" spans="1:12" x14ac:dyDescent="0.3">
      <c r="A34" s="16">
        <v>33</v>
      </c>
      <c r="B34" s="22" t="s">
        <v>67</v>
      </c>
      <c r="C34" s="9" t="s">
        <v>68</v>
      </c>
      <c r="D34" s="9" t="s">
        <v>348</v>
      </c>
      <c r="E34" s="8">
        <v>9876501216</v>
      </c>
      <c r="F34" s="10">
        <v>46202</v>
      </c>
      <c r="G34" s="11">
        <v>0.8054513888888889</v>
      </c>
      <c r="H34" s="11">
        <v>0.8295717592592593</v>
      </c>
      <c r="I34" s="11" t="str">
        <f>TEXT(tblAttendance[[#This Row],[Date]],"mmm")</f>
        <v>Jun</v>
      </c>
      <c r="J34" s="11" t="str">
        <f>TEXT(tblAttendance[[#This Row],[Date]],"yyyy")</f>
        <v>2026</v>
      </c>
      <c r="K34" s="11" t="str">
        <f>TEXT(tblAttendance[[#This Row],[Date]],"dddd")</f>
        <v>Monday</v>
      </c>
      <c r="L34" s="28" t="str">
        <f>_xlfn.XLOOKUP(tblAttendance[[#This Row],[Student_ID]],tblStudents[Student_ID],tblStudents[Address])</f>
        <v>Dharashiv, Maharashtra</v>
      </c>
    </row>
    <row r="35" spans="1:12" x14ac:dyDescent="0.3">
      <c r="A35" s="16">
        <v>34</v>
      </c>
      <c r="B35" s="22" t="s">
        <v>70</v>
      </c>
      <c r="C35" s="9" t="s">
        <v>71</v>
      </c>
      <c r="D35" s="9" t="s">
        <v>343</v>
      </c>
      <c r="E35" s="8">
        <v>9876501217</v>
      </c>
      <c r="F35" s="10">
        <v>46202</v>
      </c>
      <c r="G35" s="11">
        <v>0.80552083333333335</v>
      </c>
      <c r="H35" s="11">
        <v>0.82964120370370376</v>
      </c>
      <c r="I35" s="11" t="str">
        <f>TEXT(tblAttendance[[#This Row],[Date]],"mmm")</f>
        <v>Jun</v>
      </c>
      <c r="J35" s="11" t="str">
        <f>TEXT(tblAttendance[[#This Row],[Date]],"yyyy")</f>
        <v>2026</v>
      </c>
      <c r="K35" s="11" t="str">
        <f>TEXT(tblAttendance[[#This Row],[Date]],"dddd")</f>
        <v>Monday</v>
      </c>
      <c r="L35" s="28" t="str">
        <f>_xlfn.XLOOKUP(tblAttendance[[#This Row],[Student_ID]],tblStudents[Student_ID],tblStudents[Address])</f>
        <v>Pune, Maharashtra</v>
      </c>
    </row>
    <row r="36" spans="1:12" x14ac:dyDescent="0.3">
      <c r="A36" s="16">
        <v>35</v>
      </c>
      <c r="B36" s="22" t="s">
        <v>75</v>
      </c>
      <c r="C36" s="9" t="s">
        <v>76</v>
      </c>
      <c r="D36" s="9" t="s">
        <v>343</v>
      </c>
      <c r="E36" s="8">
        <v>9876501219</v>
      </c>
      <c r="F36" s="10">
        <v>46202</v>
      </c>
      <c r="G36" s="11">
        <v>0.80568287037037034</v>
      </c>
      <c r="H36" s="11">
        <v>0.82974537037037033</v>
      </c>
      <c r="I36" s="11" t="str">
        <f>TEXT(tblAttendance[[#This Row],[Date]],"mmm")</f>
        <v>Jun</v>
      </c>
      <c r="J36" s="11" t="str">
        <f>TEXT(tblAttendance[[#This Row],[Date]],"yyyy")</f>
        <v>2026</v>
      </c>
      <c r="K36" s="11" t="str">
        <f>TEXT(tblAttendance[[#This Row],[Date]],"dddd")</f>
        <v>Monday</v>
      </c>
      <c r="L36" s="28" t="str">
        <f>_xlfn.XLOOKUP(tblAttendance[[#This Row],[Student_ID]],tblStudents[Student_ID],tblStudents[Address])</f>
        <v>Jalgaon, Maharashtra</v>
      </c>
    </row>
    <row r="37" spans="1:12" x14ac:dyDescent="0.3">
      <c r="A37" s="16">
        <v>36</v>
      </c>
      <c r="B37" s="22" t="s">
        <v>78</v>
      </c>
      <c r="C37" s="9" t="s">
        <v>79</v>
      </c>
      <c r="D37" s="9" t="s">
        <v>349</v>
      </c>
      <c r="E37" s="8">
        <v>9876501220</v>
      </c>
      <c r="F37" s="10">
        <v>46202</v>
      </c>
      <c r="G37" s="11">
        <v>0.8057523148148148</v>
      </c>
      <c r="H37" s="11">
        <v>0.82981481481481478</v>
      </c>
      <c r="I37" s="11" t="str">
        <f>TEXT(tblAttendance[[#This Row],[Date]],"mmm")</f>
        <v>Jun</v>
      </c>
      <c r="J37" s="11" t="str">
        <f>TEXT(tblAttendance[[#This Row],[Date]],"yyyy")</f>
        <v>2026</v>
      </c>
      <c r="K37" s="11" t="str">
        <f>TEXT(tblAttendance[[#This Row],[Date]],"dddd")</f>
        <v>Monday</v>
      </c>
      <c r="L37" s="28" t="str">
        <f>_xlfn.XLOOKUP(tblAttendance[[#This Row],[Student_ID]],tblStudents[Student_ID],tblStudents[Address])</f>
        <v>Amravati, Maharashtra</v>
      </c>
    </row>
    <row r="38" spans="1:12" x14ac:dyDescent="0.3">
      <c r="A38" s="16">
        <v>37</v>
      </c>
      <c r="B38" s="22" t="s">
        <v>86</v>
      </c>
      <c r="C38" s="9" t="s">
        <v>87</v>
      </c>
      <c r="D38" s="9" t="s">
        <v>349</v>
      </c>
      <c r="E38" s="8">
        <v>9876501223</v>
      </c>
      <c r="F38" s="10">
        <v>46202</v>
      </c>
      <c r="G38" s="11">
        <v>0.80600694444444443</v>
      </c>
      <c r="H38" s="11">
        <v>0.83</v>
      </c>
      <c r="I38" s="11" t="str">
        <f>TEXT(tblAttendance[[#This Row],[Date]],"mmm")</f>
        <v>Jun</v>
      </c>
      <c r="J38" s="11" t="str">
        <f>TEXT(tblAttendance[[#This Row],[Date]],"yyyy")</f>
        <v>2026</v>
      </c>
      <c r="K38" s="11" t="str">
        <f>TEXT(tblAttendance[[#This Row],[Date]],"dddd")</f>
        <v>Monday</v>
      </c>
      <c r="L38" s="28" t="str">
        <f>_xlfn.XLOOKUP(tblAttendance[[#This Row],[Student_ID]],tblStudents[Student_ID],tblStudents[Address])</f>
        <v>Parbhani, Maharashtra</v>
      </c>
    </row>
    <row r="39" spans="1:12" x14ac:dyDescent="0.3">
      <c r="A39" s="16">
        <v>38</v>
      </c>
      <c r="B39" s="22" t="s">
        <v>92</v>
      </c>
      <c r="C39" s="9" t="s">
        <v>93</v>
      </c>
      <c r="D39" s="9" t="s">
        <v>348</v>
      </c>
      <c r="E39" s="8">
        <v>9876501225</v>
      </c>
      <c r="F39" s="10">
        <v>46202</v>
      </c>
      <c r="G39" s="11">
        <v>0.80616898148148153</v>
      </c>
      <c r="H39" s="11">
        <v>0.83015046296296291</v>
      </c>
      <c r="I39" s="11" t="str">
        <f>TEXT(tblAttendance[[#This Row],[Date]],"mmm")</f>
        <v>Jun</v>
      </c>
      <c r="J39" s="11" t="str">
        <f>TEXT(tblAttendance[[#This Row],[Date]],"yyyy")</f>
        <v>2026</v>
      </c>
      <c r="K39" s="11" t="str">
        <f>TEXT(tblAttendance[[#This Row],[Date]],"dddd")</f>
        <v>Monday</v>
      </c>
      <c r="L39" s="28" t="str">
        <f>_xlfn.XLOOKUP(tblAttendance[[#This Row],[Student_ID]],tblStudents[Student_ID],tblStudents[Address])</f>
        <v>Wardha, Maharashtra</v>
      </c>
    </row>
    <row r="40" spans="1:12" x14ac:dyDescent="0.3">
      <c r="A40" s="16">
        <v>39</v>
      </c>
      <c r="B40" s="22" t="s">
        <v>95</v>
      </c>
      <c r="C40" s="9" t="s">
        <v>96</v>
      </c>
      <c r="D40" s="9" t="s">
        <v>343</v>
      </c>
      <c r="E40" s="8">
        <v>9876501226</v>
      </c>
      <c r="F40" s="10">
        <v>46202</v>
      </c>
      <c r="G40" s="11">
        <v>0.80623842592592587</v>
      </c>
      <c r="H40" s="11">
        <v>0.83020833333333333</v>
      </c>
      <c r="I40" s="11" t="str">
        <f>TEXT(tblAttendance[[#This Row],[Date]],"mmm")</f>
        <v>Jun</v>
      </c>
      <c r="J40" s="11" t="str">
        <f>TEXT(tblAttendance[[#This Row],[Date]],"yyyy")</f>
        <v>2026</v>
      </c>
      <c r="K40" s="11" t="str">
        <f>TEXT(tblAttendance[[#This Row],[Date]],"dddd")</f>
        <v>Monday</v>
      </c>
      <c r="L40" s="28" t="str">
        <f>_xlfn.XLOOKUP(tblAttendance[[#This Row],[Student_ID]],tblStudents[Student_ID],tblStudents[Address])</f>
        <v>Chandrapur, Maharashtra</v>
      </c>
    </row>
    <row r="41" spans="1:12" x14ac:dyDescent="0.3">
      <c r="A41" s="16">
        <v>40</v>
      </c>
      <c r="B41" s="22" t="s">
        <v>98</v>
      </c>
      <c r="C41" s="9" t="s">
        <v>99</v>
      </c>
      <c r="D41" s="9" t="s">
        <v>339</v>
      </c>
      <c r="E41" s="8">
        <v>9876501227</v>
      </c>
      <c r="F41" s="10">
        <v>46202</v>
      </c>
      <c r="G41" s="11">
        <v>0.80630787037037033</v>
      </c>
      <c r="H41" s="11">
        <v>0.83026620370370374</v>
      </c>
      <c r="I41" s="11" t="str">
        <f>TEXT(tblAttendance[[#This Row],[Date]],"mmm")</f>
        <v>Jun</v>
      </c>
      <c r="J41" s="11" t="str">
        <f>TEXT(tblAttendance[[#This Row],[Date]],"yyyy")</f>
        <v>2026</v>
      </c>
      <c r="K41" s="11" t="str">
        <f>TEXT(tblAttendance[[#This Row],[Date]],"dddd")</f>
        <v>Monday</v>
      </c>
      <c r="L41" s="28" t="str">
        <f>_xlfn.XLOOKUP(tblAttendance[[#This Row],[Student_ID]],tblStudents[Student_ID],tblStudents[Address])</f>
        <v>Ratnagiri, Maharashtra</v>
      </c>
    </row>
    <row r="42" spans="1:12" x14ac:dyDescent="0.3">
      <c r="A42" s="16">
        <v>41</v>
      </c>
      <c r="B42" s="22" t="s">
        <v>101</v>
      </c>
      <c r="C42" s="9" t="s">
        <v>102</v>
      </c>
      <c r="D42" s="9" t="s">
        <v>342</v>
      </c>
      <c r="E42" s="8">
        <v>9876501228</v>
      </c>
      <c r="F42" s="10">
        <v>46202</v>
      </c>
      <c r="G42" s="11">
        <v>0.80640046296296297</v>
      </c>
      <c r="H42" s="11">
        <v>0.83031250000000001</v>
      </c>
      <c r="I42" s="11" t="str">
        <f>TEXT(tblAttendance[[#This Row],[Date]],"mmm")</f>
        <v>Jun</v>
      </c>
      <c r="J42" s="11" t="str">
        <f>TEXT(tblAttendance[[#This Row],[Date]],"yyyy")</f>
        <v>2026</v>
      </c>
      <c r="K42" s="11" t="str">
        <f>TEXT(tblAttendance[[#This Row],[Date]],"dddd")</f>
        <v>Monday</v>
      </c>
      <c r="L42" s="28" t="str">
        <f>_xlfn.XLOOKUP(tblAttendance[[#This Row],[Student_ID]],tblStudents[Student_ID],tblStudents[Address])</f>
        <v>Sindhudurg, Maharashtra</v>
      </c>
    </row>
    <row r="43" spans="1:12" x14ac:dyDescent="0.3">
      <c r="A43" s="16">
        <v>42</v>
      </c>
      <c r="B43" s="22" t="s">
        <v>104</v>
      </c>
      <c r="C43" s="9" t="s">
        <v>105</v>
      </c>
      <c r="D43" s="9" t="s">
        <v>343</v>
      </c>
      <c r="E43" s="8">
        <v>9876501229</v>
      </c>
      <c r="F43" s="10">
        <v>46202</v>
      </c>
      <c r="G43" s="11">
        <v>0.80648148148148147</v>
      </c>
      <c r="H43" s="11">
        <v>0.8303935185185185</v>
      </c>
      <c r="I43" s="11" t="str">
        <f>TEXT(tblAttendance[[#This Row],[Date]],"mmm")</f>
        <v>Jun</v>
      </c>
      <c r="J43" s="11" t="str">
        <f>TEXT(tblAttendance[[#This Row],[Date]],"yyyy")</f>
        <v>2026</v>
      </c>
      <c r="K43" s="11" t="str">
        <f>TEXT(tblAttendance[[#This Row],[Date]],"dddd")</f>
        <v>Monday</v>
      </c>
      <c r="L43" s="28" t="str">
        <f>_xlfn.XLOOKUP(tblAttendance[[#This Row],[Student_ID]],tblStudents[Student_ID],tblStudents[Address])</f>
        <v>Hingoli, Maharashtra</v>
      </c>
    </row>
    <row r="44" spans="1:12" x14ac:dyDescent="0.3">
      <c r="A44" s="16">
        <v>43</v>
      </c>
      <c r="B44" s="22" t="s">
        <v>107</v>
      </c>
      <c r="C44" s="9" t="s">
        <v>108</v>
      </c>
      <c r="D44" s="9" t="s">
        <v>343</v>
      </c>
      <c r="E44" s="8">
        <v>9876501230</v>
      </c>
      <c r="F44" s="10">
        <v>46202</v>
      </c>
      <c r="G44" s="11">
        <v>0.80659722222222219</v>
      </c>
      <c r="H44" s="11">
        <v>0.83045138888888892</v>
      </c>
      <c r="I44" s="11" t="str">
        <f>TEXT(tblAttendance[[#This Row],[Date]],"mmm")</f>
        <v>Jun</v>
      </c>
      <c r="J44" s="11" t="str">
        <f>TEXT(tblAttendance[[#This Row],[Date]],"yyyy")</f>
        <v>2026</v>
      </c>
      <c r="K44" s="11" t="str">
        <f>TEXT(tblAttendance[[#This Row],[Date]],"dddd")</f>
        <v>Monday</v>
      </c>
      <c r="L44" s="28" t="str">
        <f>_xlfn.XLOOKUP(tblAttendance[[#This Row],[Student_ID]],tblStudents[Student_ID],tblStudents[Address])</f>
        <v>Washim, Maharashtra</v>
      </c>
    </row>
    <row r="45" spans="1:12" x14ac:dyDescent="0.3">
      <c r="A45" s="16">
        <v>44</v>
      </c>
      <c r="B45" s="22" t="s">
        <v>110</v>
      </c>
      <c r="C45" s="9" t="s">
        <v>111</v>
      </c>
      <c r="D45" s="9" t="s">
        <v>345</v>
      </c>
      <c r="E45" s="8">
        <v>9876501231</v>
      </c>
      <c r="F45" s="10">
        <v>46202</v>
      </c>
      <c r="G45" s="11">
        <v>0.80666666666666664</v>
      </c>
      <c r="H45" s="11">
        <v>0.83050925925925922</v>
      </c>
      <c r="I45" s="11" t="str">
        <f>TEXT(tblAttendance[[#This Row],[Date]],"mmm")</f>
        <v>Jun</v>
      </c>
      <c r="J45" s="11" t="str">
        <f>TEXT(tblAttendance[[#This Row],[Date]],"yyyy")</f>
        <v>2026</v>
      </c>
      <c r="K45" s="11" t="str">
        <f>TEXT(tblAttendance[[#This Row],[Date]],"dddd")</f>
        <v>Monday</v>
      </c>
      <c r="L45" s="28" t="str">
        <f>_xlfn.XLOOKUP(tblAttendance[[#This Row],[Student_ID]],tblStudents[Student_ID],tblStudents[Address])</f>
        <v>Buldhana, Maharashtra</v>
      </c>
    </row>
    <row r="46" spans="1:12" x14ac:dyDescent="0.3">
      <c r="A46" s="16">
        <v>45</v>
      </c>
      <c r="B46" s="22" t="s">
        <v>116</v>
      </c>
      <c r="C46" s="9" t="s">
        <v>117</v>
      </c>
      <c r="D46" s="9" t="s">
        <v>348</v>
      </c>
      <c r="E46" s="8">
        <v>9876501233</v>
      </c>
      <c r="F46" s="10">
        <v>46202</v>
      </c>
      <c r="G46" s="11">
        <v>0.80684027777777778</v>
      </c>
      <c r="H46" s="11">
        <v>0.83067129629629632</v>
      </c>
      <c r="I46" s="11" t="str">
        <f>TEXT(tblAttendance[[#This Row],[Date]],"mmm")</f>
        <v>Jun</v>
      </c>
      <c r="J46" s="11" t="str">
        <f>TEXT(tblAttendance[[#This Row],[Date]],"yyyy")</f>
        <v>2026</v>
      </c>
      <c r="K46" s="11" t="str">
        <f>TEXT(tblAttendance[[#This Row],[Date]],"dddd")</f>
        <v>Monday</v>
      </c>
      <c r="L46" s="28" t="str">
        <f>_xlfn.XLOOKUP(tblAttendance[[#This Row],[Student_ID]],tblStudents[Student_ID],tblStudents[Address])</f>
        <v>Gondia, Maharashtra</v>
      </c>
    </row>
    <row r="47" spans="1:12" x14ac:dyDescent="0.3">
      <c r="A47" s="16">
        <v>46</v>
      </c>
      <c r="B47" s="22" t="s">
        <v>119</v>
      </c>
      <c r="C47" s="9" t="s">
        <v>120</v>
      </c>
      <c r="D47" s="9" t="s">
        <v>341</v>
      </c>
      <c r="E47" s="8">
        <v>9876501234</v>
      </c>
      <c r="F47" s="10">
        <v>46202</v>
      </c>
      <c r="G47" s="11">
        <v>0.80696759259259254</v>
      </c>
      <c r="H47" s="11">
        <v>0.83074074074074078</v>
      </c>
      <c r="I47" s="11" t="str">
        <f>TEXT(tblAttendance[[#This Row],[Date]],"mmm")</f>
        <v>Jun</v>
      </c>
      <c r="J47" s="11" t="str">
        <f>TEXT(tblAttendance[[#This Row],[Date]],"yyyy")</f>
        <v>2026</v>
      </c>
      <c r="K47" s="11" t="str">
        <f>TEXT(tblAttendance[[#This Row],[Date]],"dddd")</f>
        <v>Monday</v>
      </c>
      <c r="L47" s="28" t="str">
        <f>_xlfn.XLOOKUP(tblAttendance[[#This Row],[Student_ID]],tblStudents[Student_ID],tblStudents[Address])</f>
        <v>Gadchiroli, Maharashtra</v>
      </c>
    </row>
    <row r="48" spans="1:12" x14ac:dyDescent="0.3">
      <c r="A48" s="16">
        <v>47</v>
      </c>
      <c r="B48" s="22" t="s">
        <v>122</v>
      </c>
      <c r="C48" s="9" t="s">
        <v>123</v>
      </c>
      <c r="D48" s="9" t="s">
        <v>339</v>
      </c>
      <c r="E48" s="8">
        <v>9876501235</v>
      </c>
      <c r="F48" s="10">
        <v>46202</v>
      </c>
      <c r="G48" s="11">
        <v>0.80710648148148145</v>
      </c>
      <c r="H48" s="11">
        <v>0.83079861111111108</v>
      </c>
      <c r="I48" s="11" t="str">
        <f>TEXT(tblAttendance[[#This Row],[Date]],"mmm")</f>
        <v>Jun</v>
      </c>
      <c r="J48" s="11" t="str">
        <f>TEXT(tblAttendance[[#This Row],[Date]],"yyyy")</f>
        <v>2026</v>
      </c>
      <c r="K48" s="11" t="str">
        <f>TEXT(tblAttendance[[#This Row],[Date]],"dddd")</f>
        <v>Monday</v>
      </c>
      <c r="L48" s="28" t="str">
        <f>_xlfn.XLOOKUP(tblAttendance[[#This Row],[Student_ID]],tblStudents[Student_ID],tblStudents[Address])</f>
        <v>Dhule, Maharashtra</v>
      </c>
    </row>
    <row r="49" spans="1:12" x14ac:dyDescent="0.3">
      <c r="A49" s="16">
        <v>48</v>
      </c>
      <c r="B49" s="22" t="s">
        <v>127</v>
      </c>
      <c r="C49" s="9" t="s">
        <v>128</v>
      </c>
      <c r="D49" s="9" t="s">
        <v>341</v>
      </c>
      <c r="E49" s="8">
        <v>9876501237</v>
      </c>
      <c r="F49" s="10">
        <v>46202</v>
      </c>
      <c r="G49" s="11">
        <v>0.80726851851851855</v>
      </c>
      <c r="H49" s="11">
        <v>0.8308564814814815</v>
      </c>
      <c r="I49" s="11" t="str">
        <f>TEXT(tblAttendance[[#This Row],[Date]],"mmm")</f>
        <v>Jun</v>
      </c>
      <c r="J49" s="11" t="str">
        <f>TEXT(tblAttendance[[#This Row],[Date]],"yyyy")</f>
        <v>2026</v>
      </c>
      <c r="K49" s="11" t="str">
        <f>TEXT(tblAttendance[[#This Row],[Date]],"dddd")</f>
        <v>Monday</v>
      </c>
      <c r="L49" s="28" t="str">
        <f>_xlfn.XLOOKUP(tblAttendance[[#This Row],[Student_ID]],tblStudents[Student_ID],tblStudents[Address])</f>
        <v>Pune, Maharashtra</v>
      </c>
    </row>
    <row r="50" spans="1:12" x14ac:dyDescent="0.3">
      <c r="A50" s="16">
        <v>49</v>
      </c>
      <c r="B50" s="22" t="s">
        <v>129</v>
      </c>
      <c r="C50" s="9" t="s">
        <v>130</v>
      </c>
      <c r="D50" s="9" t="s">
        <v>342</v>
      </c>
      <c r="E50" s="8">
        <v>9876501238</v>
      </c>
      <c r="F50" s="10">
        <v>46202</v>
      </c>
      <c r="G50" s="11">
        <v>0.80733796296296301</v>
      </c>
      <c r="H50" s="11">
        <v>0.8309375</v>
      </c>
      <c r="I50" s="11" t="str">
        <f>TEXT(tblAttendance[[#This Row],[Date]],"mmm")</f>
        <v>Jun</v>
      </c>
      <c r="J50" s="11" t="str">
        <f>TEXT(tblAttendance[[#This Row],[Date]],"yyyy")</f>
        <v>2026</v>
      </c>
      <c r="K50" s="11" t="str">
        <f>TEXT(tblAttendance[[#This Row],[Date]],"dddd")</f>
        <v>Monday</v>
      </c>
      <c r="L50" s="28" t="str">
        <f>_xlfn.XLOOKUP(tblAttendance[[#This Row],[Student_ID]],tblStudents[Student_ID],tblStudents[Address])</f>
        <v>Ahilya Nagar, Maharashtra</v>
      </c>
    </row>
    <row r="51" spans="1:12" x14ac:dyDescent="0.3">
      <c r="A51" s="16">
        <v>50</v>
      </c>
      <c r="B51" s="22" t="s">
        <v>132</v>
      </c>
      <c r="C51" s="9" t="s">
        <v>133</v>
      </c>
      <c r="D51" s="9" t="s">
        <v>343</v>
      </c>
      <c r="E51" s="8">
        <v>9876501239</v>
      </c>
      <c r="F51" s="10">
        <v>46202</v>
      </c>
      <c r="G51" s="11">
        <v>0.80739583333333331</v>
      </c>
      <c r="H51" s="11">
        <v>0.83101851851851849</v>
      </c>
      <c r="I51" s="11" t="str">
        <f>TEXT(tblAttendance[[#This Row],[Date]],"mmm")</f>
        <v>Jun</v>
      </c>
      <c r="J51" s="11" t="str">
        <f>TEXT(tblAttendance[[#This Row],[Date]],"yyyy")</f>
        <v>2026</v>
      </c>
      <c r="K51" s="11" t="str">
        <f>TEXT(tblAttendance[[#This Row],[Date]],"dddd")</f>
        <v>Monday</v>
      </c>
      <c r="L51" s="28" t="str">
        <f>_xlfn.XLOOKUP(tblAttendance[[#This Row],[Student_ID]],tblStudents[Student_ID],tblStudents[Address])</f>
        <v>Chhatrapati Sambhajinagar, Maharashtra</v>
      </c>
    </row>
    <row r="52" spans="1:12" x14ac:dyDescent="0.3">
      <c r="A52" s="16">
        <v>51</v>
      </c>
      <c r="B52" s="22" t="s">
        <v>134</v>
      </c>
      <c r="C52" s="9" t="s">
        <v>135</v>
      </c>
      <c r="D52" s="9" t="s">
        <v>339</v>
      </c>
      <c r="E52" s="8">
        <v>9876501240</v>
      </c>
      <c r="F52" s="10">
        <v>46202</v>
      </c>
      <c r="G52" s="11">
        <v>0.80747685185185181</v>
      </c>
      <c r="H52" s="11">
        <v>0.83106481481481487</v>
      </c>
      <c r="I52" s="11" t="str">
        <f>TEXT(tblAttendance[[#This Row],[Date]],"mmm")</f>
        <v>Jun</v>
      </c>
      <c r="J52" s="11" t="str">
        <f>TEXT(tblAttendance[[#This Row],[Date]],"yyyy")</f>
        <v>2026</v>
      </c>
      <c r="K52" s="11" t="str">
        <f>TEXT(tblAttendance[[#This Row],[Date]],"dddd")</f>
        <v>Monday</v>
      </c>
      <c r="L52" s="28" t="str">
        <f>_xlfn.XLOOKUP(tblAttendance[[#This Row],[Student_ID]],tblStudents[Student_ID],tblStudents[Address])</f>
        <v>Pune, Maharashtra</v>
      </c>
    </row>
    <row r="53" spans="1:12" x14ac:dyDescent="0.3">
      <c r="A53" s="16">
        <v>52</v>
      </c>
      <c r="B53" s="22" t="s">
        <v>138</v>
      </c>
      <c r="C53" s="9" t="s">
        <v>139</v>
      </c>
      <c r="D53" s="9" t="s">
        <v>342</v>
      </c>
      <c r="E53" s="8">
        <v>9876501242</v>
      </c>
      <c r="F53" s="10">
        <v>46202</v>
      </c>
      <c r="G53" s="11">
        <v>0.80761574074074072</v>
      </c>
      <c r="H53" s="11">
        <v>0.83116898148148144</v>
      </c>
      <c r="I53" s="11" t="str">
        <f>TEXT(tblAttendance[[#This Row],[Date]],"mmm")</f>
        <v>Jun</v>
      </c>
      <c r="J53" s="11" t="str">
        <f>TEXT(tblAttendance[[#This Row],[Date]],"yyyy")</f>
        <v>2026</v>
      </c>
      <c r="K53" s="11" t="str">
        <f>TEXT(tblAttendance[[#This Row],[Date]],"dddd")</f>
        <v>Monday</v>
      </c>
      <c r="L53" s="28" t="str">
        <f>_xlfn.XLOOKUP(tblAttendance[[#This Row],[Student_ID]],tblStudents[Student_ID],tblStudents[Address])</f>
        <v>Ahilya Nagar, Maharashtra</v>
      </c>
    </row>
    <row r="54" spans="1:12" x14ac:dyDescent="0.3">
      <c r="A54" s="16">
        <v>53</v>
      </c>
      <c r="B54" s="22" t="s">
        <v>140</v>
      </c>
      <c r="C54" s="9" t="s">
        <v>141</v>
      </c>
      <c r="D54" s="9" t="s">
        <v>347</v>
      </c>
      <c r="E54" s="8">
        <v>9876501243</v>
      </c>
      <c r="F54" s="10">
        <v>46202</v>
      </c>
      <c r="G54" s="11">
        <v>0.80768518518518517</v>
      </c>
      <c r="H54" s="11">
        <v>0.83122685185185186</v>
      </c>
      <c r="I54" s="11" t="str">
        <f>TEXT(tblAttendance[[#This Row],[Date]],"mmm")</f>
        <v>Jun</v>
      </c>
      <c r="J54" s="11" t="str">
        <f>TEXT(tblAttendance[[#This Row],[Date]],"yyyy")</f>
        <v>2026</v>
      </c>
      <c r="K54" s="11" t="str">
        <f>TEXT(tblAttendance[[#This Row],[Date]],"dddd")</f>
        <v>Monday</v>
      </c>
      <c r="L54" s="28" t="str">
        <f>_xlfn.XLOOKUP(tblAttendance[[#This Row],[Student_ID]],tblStudents[Student_ID],tblStudents[Address])</f>
        <v>Chhatrapati Sambhajinagar, Maharashtra</v>
      </c>
    </row>
    <row r="55" spans="1:12" x14ac:dyDescent="0.3">
      <c r="A55" s="16">
        <v>54</v>
      </c>
      <c r="B55" s="22" t="s">
        <v>142</v>
      </c>
      <c r="C55" s="9" t="s">
        <v>143</v>
      </c>
      <c r="D55" s="9" t="s">
        <v>346</v>
      </c>
      <c r="E55" s="8">
        <v>9876501244</v>
      </c>
      <c r="F55" s="10">
        <v>46202</v>
      </c>
      <c r="G55" s="11">
        <v>0.80778935185185186</v>
      </c>
      <c r="H55" s="11">
        <v>0.83127314814814812</v>
      </c>
      <c r="I55" s="11" t="str">
        <f>TEXT(tblAttendance[[#This Row],[Date]],"mmm")</f>
        <v>Jun</v>
      </c>
      <c r="J55" s="11" t="str">
        <f>TEXT(tblAttendance[[#This Row],[Date]],"yyyy")</f>
        <v>2026</v>
      </c>
      <c r="K55" s="11" t="str">
        <f>TEXT(tblAttendance[[#This Row],[Date]],"dddd")</f>
        <v>Monday</v>
      </c>
      <c r="L55" s="28" t="str">
        <f>_xlfn.XLOOKUP(tblAttendance[[#This Row],[Student_ID]],tblStudents[Student_ID],tblStudents[Address])</f>
        <v>Pune, Maharashtra</v>
      </c>
    </row>
    <row r="56" spans="1:12" x14ac:dyDescent="0.3">
      <c r="A56" s="16">
        <v>55</v>
      </c>
      <c r="B56" s="22" t="s">
        <v>144</v>
      </c>
      <c r="C56" s="9" t="s">
        <v>145</v>
      </c>
      <c r="D56" s="9" t="s">
        <v>342</v>
      </c>
      <c r="E56" s="8">
        <v>9876501245</v>
      </c>
      <c r="F56" s="10">
        <v>46202</v>
      </c>
      <c r="G56" s="11">
        <v>0.80790509259259258</v>
      </c>
      <c r="H56" s="11">
        <v>0.83133101851851854</v>
      </c>
      <c r="I56" s="11" t="str">
        <f>TEXT(tblAttendance[[#This Row],[Date]],"mmm")</f>
        <v>Jun</v>
      </c>
      <c r="J56" s="11" t="str">
        <f>TEXT(tblAttendance[[#This Row],[Date]],"yyyy")</f>
        <v>2026</v>
      </c>
      <c r="K56" s="11" t="str">
        <f>TEXT(tblAttendance[[#This Row],[Date]],"dddd")</f>
        <v>Monday</v>
      </c>
      <c r="L56" s="28" t="str">
        <f>_xlfn.XLOOKUP(tblAttendance[[#This Row],[Student_ID]],tblStudents[Student_ID],tblStudents[Address])</f>
        <v>Pune, Maharashtra</v>
      </c>
    </row>
    <row r="57" spans="1:12" x14ac:dyDescent="0.3">
      <c r="A57" s="16">
        <v>56</v>
      </c>
      <c r="B57" s="22" t="s">
        <v>146</v>
      </c>
      <c r="C57" s="9" t="s">
        <v>147</v>
      </c>
      <c r="D57" s="9" t="s">
        <v>343</v>
      </c>
      <c r="E57" s="8">
        <v>9876501246</v>
      </c>
      <c r="F57" s="10">
        <v>46202</v>
      </c>
      <c r="G57" s="11">
        <v>0.80800925925925926</v>
      </c>
      <c r="H57" s="11">
        <v>0.83138888888888884</v>
      </c>
      <c r="I57" s="11" t="str">
        <f>TEXT(tblAttendance[[#This Row],[Date]],"mmm")</f>
        <v>Jun</v>
      </c>
      <c r="J57" s="11" t="str">
        <f>TEXT(tblAttendance[[#This Row],[Date]],"yyyy")</f>
        <v>2026</v>
      </c>
      <c r="K57" s="11" t="str">
        <f>TEXT(tblAttendance[[#This Row],[Date]],"dddd")</f>
        <v>Monday</v>
      </c>
      <c r="L57" s="28" t="str">
        <f>_xlfn.XLOOKUP(tblAttendance[[#This Row],[Student_ID]],tblStudents[Student_ID],tblStudents[Address])</f>
        <v>Ahilya Nagar, Maharashtra</v>
      </c>
    </row>
    <row r="58" spans="1:12" x14ac:dyDescent="0.3">
      <c r="A58" s="16">
        <v>57</v>
      </c>
      <c r="B58" s="22" t="s">
        <v>148</v>
      </c>
      <c r="C58" s="9" t="s">
        <v>149</v>
      </c>
      <c r="D58" s="9" t="s">
        <v>346</v>
      </c>
      <c r="E58" s="8">
        <v>9876501247</v>
      </c>
      <c r="F58" s="10">
        <v>46202</v>
      </c>
      <c r="G58" s="11">
        <v>0.80809027777777775</v>
      </c>
      <c r="H58" s="11">
        <v>0.83144675925925926</v>
      </c>
      <c r="I58" s="11" t="str">
        <f>TEXT(tblAttendance[[#This Row],[Date]],"mmm")</f>
        <v>Jun</v>
      </c>
      <c r="J58" s="11" t="str">
        <f>TEXT(tblAttendance[[#This Row],[Date]],"yyyy")</f>
        <v>2026</v>
      </c>
      <c r="K58" s="11" t="str">
        <f>TEXT(tblAttendance[[#This Row],[Date]],"dddd")</f>
        <v>Monday</v>
      </c>
      <c r="L58" s="28" t="str">
        <f>_xlfn.XLOOKUP(tblAttendance[[#This Row],[Student_ID]],tblStudents[Student_ID],tblStudents[Address])</f>
        <v>Chhatrapati Sambhajinagar, Maharashtra</v>
      </c>
    </row>
    <row r="59" spans="1:12" x14ac:dyDescent="0.3">
      <c r="A59" s="16">
        <v>58</v>
      </c>
      <c r="B59" s="22" t="s">
        <v>150</v>
      </c>
      <c r="C59" s="9" t="s">
        <v>151</v>
      </c>
      <c r="D59" s="9" t="s">
        <v>342</v>
      </c>
      <c r="E59" s="8">
        <v>9876501248</v>
      </c>
      <c r="F59" s="10">
        <v>46202</v>
      </c>
      <c r="G59" s="11">
        <v>0.80814814814814817</v>
      </c>
      <c r="H59" s="11">
        <v>0.83149305555555553</v>
      </c>
      <c r="I59" s="11" t="str">
        <f>TEXT(tblAttendance[[#This Row],[Date]],"mmm")</f>
        <v>Jun</v>
      </c>
      <c r="J59" s="11" t="str">
        <f>TEXT(tblAttendance[[#This Row],[Date]],"yyyy")</f>
        <v>2026</v>
      </c>
      <c r="K59" s="11" t="str">
        <f>TEXT(tblAttendance[[#This Row],[Date]],"dddd")</f>
        <v>Monday</v>
      </c>
      <c r="L59" s="28" t="str">
        <f>_xlfn.XLOOKUP(tblAttendance[[#This Row],[Student_ID]],tblStudents[Student_ID],tblStudents[Address])</f>
        <v>Pune, Maharashtra</v>
      </c>
    </row>
    <row r="60" spans="1:12" x14ac:dyDescent="0.3">
      <c r="A60" s="16">
        <v>59</v>
      </c>
      <c r="B60" s="22" t="s">
        <v>152</v>
      </c>
      <c r="C60" s="9" t="s">
        <v>153</v>
      </c>
      <c r="D60" s="9" t="s">
        <v>340</v>
      </c>
      <c r="E60" s="8">
        <v>9876501249</v>
      </c>
      <c r="F60" s="10">
        <v>46202</v>
      </c>
      <c r="G60" s="11">
        <v>0.80821759259259263</v>
      </c>
      <c r="H60" s="11">
        <v>0.83157407407407402</v>
      </c>
      <c r="I60" s="11" t="str">
        <f>TEXT(tblAttendance[[#This Row],[Date]],"mmm")</f>
        <v>Jun</v>
      </c>
      <c r="J60" s="11" t="str">
        <f>TEXT(tblAttendance[[#This Row],[Date]],"yyyy")</f>
        <v>2026</v>
      </c>
      <c r="K60" s="11" t="str">
        <f>TEXT(tblAttendance[[#This Row],[Date]],"dddd")</f>
        <v>Monday</v>
      </c>
      <c r="L60" s="28" t="str">
        <f>_xlfn.XLOOKUP(tblAttendance[[#This Row],[Student_ID]],tblStudents[Student_ID],tblStudents[Address])</f>
        <v>Pune, Maharashtra</v>
      </c>
    </row>
    <row r="61" spans="1:12" x14ac:dyDescent="0.3">
      <c r="A61" s="16">
        <v>60</v>
      </c>
      <c r="B61" s="22" t="s">
        <v>154</v>
      </c>
      <c r="C61" s="9" t="s">
        <v>155</v>
      </c>
      <c r="D61" s="9" t="s">
        <v>339</v>
      </c>
      <c r="E61" s="8">
        <v>9876501250</v>
      </c>
      <c r="F61" s="10">
        <v>46202</v>
      </c>
      <c r="G61" s="11">
        <v>0.80839120370370365</v>
      </c>
      <c r="H61" s="11">
        <v>0.83165509259259263</v>
      </c>
      <c r="I61" s="11" t="str">
        <f>TEXT(tblAttendance[[#This Row],[Date]],"mmm")</f>
        <v>Jun</v>
      </c>
      <c r="J61" s="11" t="str">
        <f>TEXT(tblAttendance[[#This Row],[Date]],"yyyy")</f>
        <v>2026</v>
      </c>
      <c r="K61" s="11" t="str">
        <f>TEXT(tblAttendance[[#This Row],[Date]],"dddd")</f>
        <v>Monday</v>
      </c>
      <c r="L61" s="28" t="str">
        <f>_xlfn.XLOOKUP(tblAttendance[[#This Row],[Student_ID]],tblStudents[Student_ID],tblStudents[Address])</f>
        <v>Ahilya Nagar, Maharashtra</v>
      </c>
    </row>
    <row r="62" spans="1:12" x14ac:dyDescent="0.3">
      <c r="A62" s="16">
        <v>61</v>
      </c>
      <c r="B62" s="22" t="s">
        <v>156</v>
      </c>
      <c r="C62" s="9" t="s">
        <v>157</v>
      </c>
      <c r="D62" s="9" t="s">
        <v>339</v>
      </c>
      <c r="E62" s="8">
        <v>9876501251</v>
      </c>
      <c r="F62" s="10">
        <v>46202</v>
      </c>
      <c r="G62" s="11">
        <v>0.80851851851851853</v>
      </c>
      <c r="H62" s="11">
        <v>0.83170138888888889</v>
      </c>
      <c r="I62" s="11" t="str">
        <f>TEXT(tblAttendance[[#This Row],[Date]],"mmm")</f>
        <v>Jun</v>
      </c>
      <c r="J62" s="11" t="str">
        <f>TEXT(tblAttendance[[#This Row],[Date]],"yyyy")</f>
        <v>2026</v>
      </c>
      <c r="K62" s="11" t="str">
        <f>TEXT(tblAttendance[[#This Row],[Date]],"dddd")</f>
        <v>Monday</v>
      </c>
      <c r="L62" s="28" t="str">
        <f>_xlfn.XLOOKUP(tblAttendance[[#This Row],[Student_ID]],tblStudents[Student_ID],tblStudents[Address])</f>
        <v>Chhatrapati Sambhajinagar, Maharashtra</v>
      </c>
    </row>
    <row r="63" spans="1:12" x14ac:dyDescent="0.3">
      <c r="A63" s="16">
        <v>62</v>
      </c>
      <c r="B63" s="22" t="s">
        <v>158</v>
      </c>
      <c r="C63" s="9" t="s">
        <v>159</v>
      </c>
      <c r="D63" s="9" t="s">
        <v>340</v>
      </c>
      <c r="E63" s="8">
        <v>9876501252</v>
      </c>
      <c r="F63" s="10">
        <v>46202</v>
      </c>
      <c r="G63" s="11">
        <v>0.80859953703703702</v>
      </c>
      <c r="H63" s="11">
        <v>0.83177083333333335</v>
      </c>
      <c r="I63" s="11" t="str">
        <f>TEXT(tblAttendance[[#This Row],[Date]],"mmm")</f>
        <v>Jun</v>
      </c>
      <c r="J63" s="11" t="str">
        <f>TEXT(tblAttendance[[#This Row],[Date]],"yyyy")</f>
        <v>2026</v>
      </c>
      <c r="K63" s="11" t="str">
        <f>TEXT(tblAttendance[[#This Row],[Date]],"dddd")</f>
        <v>Monday</v>
      </c>
      <c r="L63" s="28" t="str">
        <f>_xlfn.XLOOKUP(tblAttendance[[#This Row],[Student_ID]],tblStudents[Student_ID],tblStudents[Address])</f>
        <v>Pune, Maharashtra</v>
      </c>
    </row>
    <row r="64" spans="1:12" x14ac:dyDescent="0.3">
      <c r="A64" s="16">
        <v>63</v>
      </c>
      <c r="B64" s="22" t="s">
        <v>160</v>
      </c>
      <c r="C64" s="9" t="s">
        <v>161</v>
      </c>
      <c r="D64" s="9" t="s">
        <v>346</v>
      </c>
      <c r="E64" s="8">
        <v>9876501253</v>
      </c>
      <c r="F64" s="10">
        <v>46202</v>
      </c>
      <c r="G64" s="11">
        <v>0.80869212962962966</v>
      </c>
      <c r="H64" s="11">
        <v>0.83182870370370365</v>
      </c>
      <c r="I64" s="11" t="str">
        <f>TEXT(tblAttendance[[#This Row],[Date]],"mmm")</f>
        <v>Jun</v>
      </c>
      <c r="J64" s="11" t="str">
        <f>TEXT(tblAttendance[[#This Row],[Date]],"yyyy")</f>
        <v>2026</v>
      </c>
      <c r="K64" s="11" t="str">
        <f>TEXT(tblAttendance[[#This Row],[Date]],"dddd")</f>
        <v>Monday</v>
      </c>
      <c r="L64" s="28" t="str">
        <f>_xlfn.XLOOKUP(tblAttendance[[#This Row],[Student_ID]],tblStudents[Student_ID],tblStudents[Address])</f>
        <v>Pune, Maharashtra</v>
      </c>
    </row>
    <row r="65" spans="1:12" x14ac:dyDescent="0.3">
      <c r="A65" s="16">
        <v>64</v>
      </c>
      <c r="B65" s="22" t="s">
        <v>164</v>
      </c>
      <c r="C65" s="9" t="s">
        <v>165</v>
      </c>
      <c r="D65" s="9" t="s">
        <v>342</v>
      </c>
      <c r="E65" s="8">
        <v>9876501255</v>
      </c>
      <c r="F65" s="10">
        <v>46202</v>
      </c>
      <c r="G65" s="11">
        <v>0.80890046296296292</v>
      </c>
      <c r="H65" s="11">
        <v>0.83197916666666671</v>
      </c>
      <c r="I65" s="11" t="str">
        <f>TEXT(tblAttendance[[#This Row],[Date]],"mmm")</f>
        <v>Jun</v>
      </c>
      <c r="J65" s="11" t="str">
        <f>TEXT(tblAttendance[[#This Row],[Date]],"yyyy")</f>
        <v>2026</v>
      </c>
      <c r="K65" s="11" t="str">
        <f>TEXT(tblAttendance[[#This Row],[Date]],"dddd")</f>
        <v>Monday</v>
      </c>
      <c r="L65" s="28" t="str">
        <f>_xlfn.XLOOKUP(tblAttendance[[#This Row],[Student_ID]],tblStudents[Student_ID],tblStudents[Address])</f>
        <v>Chhatrapati Sambhajinagar, Maharashtra</v>
      </c>
    </row>
    <row r="66" spans="1:12" x14ac:dyDescent="0.3">
      <c r="A66" s="16">
        <v>65</v>
      </c>
      <c r="B66" s="22" t="s">
        <v>170</v>
      </c>
      <c r="C66" s="9" t="s">
        <v>171</v>
      </c>
      <c r="D66" s="9" t="s">
        <v>345</v>
      </c>
      <c r="E66" s="8">
        <v>9876501258</v>
      </c>
      <c r="F66" s="10">
        <v>46202</v>
      </c>
      <c r="G66" s="11">
        <v>0.80912037037037032</v>
      </c>
      <c r="H66" s="11">
        <v>0.83221064814814816</v>
      </c>
      <c r="I66" s="11" t="str">
        <f>TEXT(tblAttendance[[#This Row],[Date]],"mmm")</f>
        <v>Jun</v>
      </c>
      <c r="J66" s="11" t="str">
        <f>TEXT(tblAttendance[[#This Row],[Date]],"yyyy")</f>
        <v>2026</v>
      </c>
      <c r="K66" s="11" t="str">
        <f>TEXT(tblAttendance[[#This Row],[Date]],"dddd")</f>
        <v>Monday</v>
      </c>
      <c r="L66" s="28" t="str">
        <f>_xlfn.XLOOKUP(tblAttendance[[#This Row],[Student_ID]],tblStudents[Student_ID],tblStudents[Address])</f>
        <v>Ahilya Nagar, Maharashtra</v>
      </c>
    </row>
    <row r="67" spans="1:12" x14ac:dyDescent="0.3">
      <c r="A67" s="16">
        <v>66</v>
      </c>
      <c r="B67" s="22" t="s">
        <v>174</v>
      </c>
      <c r="C67" s="9" t="s">
        <v>175</v>
      </c>
      <c r="D67" s="9" t="s">
        <v>343</v>
      </c>
      <c r="E67" s="8">
        <v>9876501260</v>
      </c>
      <c r="F67" s="10">
        <v>46202</v>
      </c>
      <c r="G67" s="11">
        <v>0.80937499999999996</v>
      </c>
      <c r="H67" s="11">
        <v>0.83233796296296292</v>
      </c>
      <c r="I67" s="11" t="str">
        <f>TEXT(tblAttendance[[#This Row],[Date]],"mmm")</f>
        <v>Jun</v>
      </c>
      <c r="J67" s="11" t="str">
        <f>TEXT(tblAttendance[[#This Row],[Date]],"yyyy")</f>
        <v>2026</v>
      </c>
      <c r="K67" s="11" t="str">
        <f>TEXT(tblAttendance[[#This Row],[Date]],"dddd")</f>
        <v>Monday</v>
      </c>
      <c r="L67" s="28" t="str">
        <f>_xlfn.XLOOKUP(tblAttendance[[#This Row],[Student_ID]],tblStudents[Student_ID],tblStudents[Address])</f>
        <v>Pune, Maharashtra</v>
      </c>
    </row>
    <row r="68" spans="1:12" x14ac:dyDescent="0.3">
      <c r="A68" s="16">
        <v>67</v>
      </c>
      <c r="B68" s="22" t="s">
        <v>176</v>
      </c>
      <c r="C68" s="9" t="s">
        <v>177</v>
      </c>
      <c r="D68" s="9" t="s">
        <v>346</v>
      </c>
      <c r="E68" s="8">
        <v>9876501261</v>
      </c>
      <c r="F68" s="10">
        <v>46202</v>
      </c>
      <c r="G68" s="11">
        <v>0.80944444444444441</v>
      </c>
      <c r="H68" s="11">
        <v>0.83245370370370375</v>
      </c>
      <c r="I68" s="11" t="str">
        <f>TEXT(tblAttendance[[#This Row],[Date]],"mmm")</f>
        <v>Jun</v>
      </c>
      <c r="J68" s="11" t="str">
        <f>TEXT(tblAttendance[[#This Row],[Date]],"yyyy")</f>
        <v>2026</v>
      </c>
      <c r="K68" s="11" t="str">
        <f>TEXT(tblAttendance[[#This Row],[Date]],"dddd")</f>
        <v>Monday</v>
      </c>
      <c r="L68" s="28" t="str">
        <f>_xlfn.XLOOKUP(tblAttendance[[#This Row],[Student_ID]],tblStudents[Student_ID],tblStudents[Address])</f>
        <v>Pune, Maharashtra</v>
      </c>
    </row>
    <row r="69" spans="1:12" x14ac:dyDescent="0.3">
      <c r="A69" s="16">
        <v>68</v>
      </c>
      <c r="B69" s="22" t="s">
        <v>178</v>
      </c>
      <c r="C69" s="9" t="s">
        <v>179</v>
      </c>
      <c r="D69" s="9" t="s">
        <v>340</v>
      </c>
      <c r="E69" s="8">
        <v>9876501262</v>
      </c>
      <c r="F69" s="10">
        <v>46202</v>
      </c>
      <c r="G69" s="11">
        <v>0.80950231481481483</v>
      </c>
      <c r="H69" s="11">
        <v>0.83251157407407406</v>
      </c>
      <c r="I69" s="11" t="str">
        <f>TEXT(tblAttendance[[#This Row],[Date]],"mmm")</f>
        <v>Jun</v>
      </c>
      <c r="J69" s="11" t="str">
        <f>TEXT(tblAttendance[[#This Row],[Date]],"yyyy")</f>
        <v>2026</v>
      </c>
      <c r="K69" s="11" t="str">
        <f>TEXT(tblAttendance[[#This Row],[Date]],"dddd")</f>
        <v>Monday</v>
      </c>
      <c r="L69" s="28" t="str">
        <f>_xlfn.XLOOKUP(tblAttendance[[#This Row],[Student_ID]],tblStudents[Student_ID],tblStudents[Address])</f>
        <v>Ahilya Nagar, Maharashtra</v>
      </c>
    </row>
    <row r="70" spans="1:12" x14ac:dyDescent="0.3">
      <c r="A70" s="16">
        <v>69</v>
      </c>
      <c r="B70" s="22" t="s">
        <v>180</v>
      </c>
      <c r="C70" s="9" t="s">
        <v>181</v>
      </c>
      <c r="D70" s="9" t="s">
        <v>342</v>
      </c>
      <c r="E70" s="8">
        <v>9876501263</v>
      </c>
      <c r="F70" s="10">
        <v>46202</v>
      </c>
      <c r="G70" s="11">
        <v>0.80958333333333332</v>
      </c>
      <c r="H70" s="11">
        <v>0.83255787037037032</v>
      </c>
      <c r="I70" s="11" t="str">
        <f>TEXT(tblAttendance[[#This Row],[Date]],"mmm")</f>
        <v>Jun</v>
      </c>
      <c r="J70" s="11" t="str">
        <f>TEXT(tblAttendance[[#This Row],[Date]],"yyyy")</f>
        <v>2026</v>
      </c>
      <c r="K70" s="11" t="str">
        <f>TEXT(tblAttendance[[#This Row],[Date]],"dddd")</f>
        <v>Monday</v>
      </c>
      <c r="L70" s="28" t="str">
        <f>_xlfn.XLOOKUP(tblAttendance[[#This Row],[Student_ID]],tblStudents[Student_ID],tblStudents[Address])</f>
        <v>Chhatrapati Sambhajinagar, Maharashtra</v>
      </c>
    </row>
    <row r="71" spans="1:12" x14ac:dyDescent="0.3">
      <c r="A71" s="16">
        <v>70</v>
      </c>
      <c r="B71" s="22" t="s">
        <v>182</v>
      </c>
      <c r="C71" s="9" t="s">
        <v>183</v>
      </c>
      <c r="D71" s="9" t="s">
        <v>343</v>
      </c>
      <c r="E71" s="8">
        <v>9876501264</v>
      </c>
      <c r="F71" s="10">
        <v>46202</v>
      </c>
      <c r="G71" s="11">
        <v>0.80964120370370374</v>
      </c>
      <c r="H71" s="11">
        <v>0.83261574074074074</v>
      </c>
      <c r="I71" s="11" t="str">
        <f>TEXT(tblAttendance[[#This Row],[Date]],"mmm")</f>
        <v>Jun</v>
      </c>
      <c r="J71" s="11" t="str">
        <f>TEXT(tblAttendance[[#This Row],[Date]],"yyyy")</f>
        <v>2026</v>
      </c>
      <c r="K71" s="11" t="str">
        <f>TEXT(tblAttendance[[#This Row],[Date]],"dddd")</f>
        <v>Monday</v>
      </c>
      <c r="L71" s="28" t="str">
        <f>_xlfn.XLOOKUP(tblAttendance[[#This Row],[Student_ID]],tblStudents[Student_ID],tblStudents[Address])</f>
        <v>Pune, Maharashtra</v>
      </c>
    </row>
    <row r="72" spans="1:12" x14ac:dyDescent="0.3">
      <c r="A72" s="16">
        <v>71</v>
      </c>
      <c r="B72" s="22" t="s">
        <v>184</v>
      </c>
      <c r="C72" s="9" t="s">
        <v>185</v>
      </c>
      <c r="D72" s="9" t="s">
        <v>342</v>
      </c>
      <c r="E72" s="8">
        <v>9876501265</v>
      </c>
      <c r="F72" s="10">
        <v>46202</v>
      </c>
      <c r="G72" s="11">
        <v>0.80969907407407404</v>
      </c>
      <c r="H72" s="11">
        <v>0.83267361111111116</v>
      </c>
      <c r="I72" s="11" t="str">
        <f>TEXT(tblAttendance[[#This Row],[Date]],"mmm")</f>
        <v>Jun</v>
      </c>
      <c r="J72" s="11" t="str">
        <f>TEXT(tblAttendance[[#This Row],[Date]],"yyyy")</f>
        <v>2026</v>
      </c>
      <c r="K72" s="11" t="str">
        <f>TEXT(tblAttendance[[#This Row],[Date]],"dddd")</f>
        <v>Monday</v>
      </c>
      <c r="L72" s="28" t="str">
        <f>_xlfn.XLOOKUP(tblAttendance[[#This Row],[Student_ID]],tblStudents[Student_ID],tblStudents[Address])</f>
        <v>Pune, Maharashtra</v>
      </c>
    </row>
    <row r="73" spans="1:12" x14ac:dyDescent="0.3">
      <c r="A73" s="16">
        <v>72</v>
      </c>
      <c r="B73" s="22" t="s">
        <v>186</v>
      </c>
      <c r="C73" s="9" t="s">
        <v>187</v>
      </c>
      <c r="D73" s="9" t="s">
        <v>341</v>
      </c>
      <c r="E73" s="8">
        <v>9876501266</v>
      </c>
      <c r="F73" s="10">
        <v>46202</v>
      </c>
      <c r="G73" s="11">
        <v>0.80983796296296295</v>
      </c>
      <c r="H73" s="11">
        <v>0.83275462962962965</v>
      </c>
      <c r="I73" s="11" t="str">
        <f>TEXT(tblAttendance[[#This Row],[Date]],"mmm")</f>
        <v>Jun</v>
      </c>
      <c r="J73" s="11" t="str">
        <f>TEXT(tblAttendance[[#This Row],[Date]],"yyyy")</f>
        <v>2026</v>
      </c>
      <c r="K73" s="11" t="str">
        <f>TEXT(tblAttendance[[#This Row],[Date]],"dddd")</f>
        <v>Monday</v>
      </c>
      <c r="L73" s="28" t="str">
        <f>_xlfn.XLOOKUP(tblAttendance[[#This Row],[Student_ID]],tblStudents[Student_ID],tblStudents[Address])</f>
        <v>Ahilya Nagar, Maharashtra</v>
      </c>
    </row>
    <row r="74" spans="1:12" x14ac:dyDescent="0.3">
      <c r="A74" s="16">
        <v>73</v>
      </c>
      <c r="B74" s="22" t="s">
        <v>188</v>
      </c>
      <c r="C74" s="9" t="s">
        <v>189</v>
      </c>
      <c r="D74" s="9" t="s">
        <v>342</v>
      </c>
      <c r="E74" s="8">
        <v>9876501267</v>
      </c>
      <c r="F74" s="10">
        <v>46202</v>
      </c>
      <c r="G74" s="11">
        <v>0.80990740740740741</v>
      </c>
      <c r="H74" s="11">
        <v>0.83280092592592592</v>
      </c>
      <c r="I74" s="11" t="str">
        <f>TEXT(tblAttendance[[#This Row],[Date]],"mmm")</f>
        <v>Jun</v>
      </c>
      <c r="J74" s="11" t="str">
        <f>TEXT(tblAttendance[[#This Row],[Date]],"yyyy")</f>
        <v>2026</v>
      </c>
      <c r="K74" s="11" t="str">
        <f>TEXT(tblAttendance[[#This Row],[Date]],"dddd")</f>
        <v>Monday</v>
      </c>
      <c r="L74" s="28" t="str">
        <f>_xlfn.XLOOKUP(tblAttendance[[#This Row],[Student_ID]],tblStudents[Student_ID],tblStudents[Address])</f>
        <v>Chhatrapati Sambhajinagar, Maharashtra</v>
      </c>
    </row>
    <row r="75" spans="1:12" x14ac:dyDescent="0.3">
      <c r="A75" s="16">
        <v>74</v>
      </c>
      <c r="B75" s="22" t="s">
        <v>190</v>
      </c>
      <c r="C75" s="9" t="s">
        <v>191</v>
      </c>
      <c r="D75" s="9" t="s">
        <v>343</v>
      </c>
      <c r="E75" s="8">
        <v>9876501268</v>
      </c>
      <c r="F75" s="10">
        <v>46202</v>
      </c>
      <c r="G75" s="11">
        <v>0.80997685185185186</v>
      </c>
      <c r="H75" s="11">
        <v>0.83285879629629633</v>
      </c>
      <c r="I75" s="11" t="str">
        <f>TEXT(tblAttendance[[#This Row],[Date]],"mmm")</f>
        <v>Jun</v>
      </c>
      <c r="J75" s="11" t="str">
        <f>TEXT(tblAttendance[[#This Row],[Date]],"yyyy")</f>
        <v>2026</v>
      </c>
      <c r="K75" s="11" t="str">
        <f>TEXT(tblAttendance[[#This Row],[Date]],"dddd")</f>
        <v>Monday</v>
      </c>
      <c r="L75" s="28" t="str">
        <f>_xlfn.XLOOKUP(tblAttendance[[#This Row],[Student_ID]],tblStudents[Student_ID],tblStudents[Address])</f>
        <v>Pune, Maharashtra</v>
      </c>
    </row>
    <row r="76" spans="1:12" x14ac:dyDescent="0.3">
      <c r="A76" s="16">
        <v>75</v>
      </c>
      <c r="B76" s="22" t="s">
        <v>192</v>
      </c>
      <c r="C76" s="9" t="s">
        <v>193</v>
      </c>
      <c r="D76" s="9" t="s">
        <v>345</v>
      </c>
      <c r="E76" s="8">
        <v>9876501269</v>
      </c>
      <c r="F76" s="10">
        <v>46202</v>
      </c>
      <c r="G76" s="11">
        <v>0.81004629629629632</v>
      </c>
      <c r="H76" s="11">
        <v>0.83292824074074079</v>
      </c>
      <c r="I76" s="11" t="str">
        <f>TEXT(tblAttendance[[#This Row],[Date]],"mmm")</f>
        <v>Jun</v>
      </c>
      <c r="J76" s="11" t="str">
        <f>TEXT(tblAttendance[[#This Row],[Date]],"yyyy")</f>
        <v>2026</v>
      </c>
      <c r="K76" s="11" t="str">
        <f>TEXT(tblAttendance[[#This Row],[Date]],"dddd")</f>
        <v>Monday</v>
      </c>
      <c r="L76" s="28" t="str">
        <f>_xlfn.XLOOKUP(tblAttendance[[#This Row],[Student_ID]],tblStudents[Student_ID],tblStudents[Address])</f>
        <v>Pune, Maharashtra</v>
      </c>
    </row>
    <row r="77" spans="1:12" x14ac:dyDescent="0.3">
      <c r="A77" s="16">
        <v>76</v>
      </c>
      <c r="B77" s="22" t="s">
        <v>194</v>
      </c>
      <c r="C77" s="9" t="s">
        <v>195</v>
      </c>
      <c r="D77" s="9" t="s">
        <v>345</v>
      </c>
      <c r="E77" s="8">
        <v>9876501270</v>
      </c>
      <c r="F77" s="10">
        <v>46202</v>
      </c>
      <c r="G77" s="11">
        <v>0.81010416666666663</v>
      </c>
      <c r="H77" s="11">
        <v>0.83298611111111109</v>
      </c>
      <c r="I77" s="11" t="str">
        <f>TEXT(tblAttendance[[#This Row],[Date]],"mmm")</f>
        <v>Jun</v>
      </c>
      <c r="J77" s="11" t="str">
        <f>TEXT(tblAttendance[[#This Row],[Date]],"yyyy")</f>
        <v>2026</v>
      </c>
      <c r="K77" s="11" t="str">
        <f>TEXT(tblAttendance[[#This Row],[Date]],"dddd")</f>
        <v>Monday</v>
      </c>
      <c r="L77" s="28" t="str">
        <f>_xlfn.XLOOKUP(tblAttendance[[#This Row],[Student_ID]],tblStudents[Student_ID],tblStudents[Address])</f>
        <v>Chhatrapati Sambhajinagar, Maharashtra</v>
      </c>
    </row>
    <row r="78" spans="1:12" x14ac:dyDescent="0.3">
      <c r="A78" s="16">
        <v>77</v>
      </c>
      <c r="B78" s="22" t="s">
        <v>196</v>
      </c>
      <c r="C78" s="9" t="s">
        <v>197</v>
      </c>
      <c r="D78" s="9" t="s">
        <v>340</v>
      </c>
      <c r="E78" s="8">
        <v>9876501271</v>
      </c>
      <c r="F78" s="10">
        <v>46202</v>
      </c>
      <c r="G78" s="11">
        <v>0.81016203703703704</v>
      </c>
      <c r="H78" s="11">
        <v>0.83304398148148151</v>
      </c>
      <c r="I78" s="11" t="str">
        <f>TEXT(tblAttendance[[#This Row],[Date]],"mmm")</f>
        <v>Jun</v>
      </c>
      <c r="J78" s="11" t="str">
        <f>TEXT(tblAttendance[[#This Row],[Date]],"yyyy")</f>
        <v>2026</v>
      </c>
      <c r="K78" s="11" t="str">
        <f>TEXT(tblAttendance[[#This Row],[Date]],"dddd")</f>
        <v>Monday</v>
      </c>
      <c r="L78" s="28" t="str">
        <f>_xlfn.XLOOKUP(tblAttendance[[#This Row],[Student_ID]],tblStudents[Student_ID],tblStudents[Address])</f>
        <v>Chhatrapati Sambhajinagar, Maharashtra</v>
      </c>
    </row>
    <row r="79" spans="1:12" x14ac:dyDescent="0.3">
      <c r="A79" s="16">
        <v>78</v>
      </c>
      <c r="B79" s="22" t="s">
        <v>198</v>
      </c>
      <c r="C79" s="9" t="s">
        <v>199</v>
      </c>
      <c r="D79" s="9" t="s">
        <v>342</v>
      </c>
      <c r="E79" s="8">
        <v>9876501272</v>
      </c>
      <c r="F79" s="10">
        <v>46202</v>
      </c>
      <c r="G79" s="11">
        <v>0.8102314814814815</v>
      </c>
      <c r="H79" s="11">
        <v>0.83309027777777778</v>
      </c>
      <c r="I79" s="11" t="str">
        <f>TEXT(tblAttendance[[#This Row],[Date]],"mmm")</f>
        <v>Jun</v>
      </c>
      <c r="J79" s="11" t="str">
        <f>TEXT(tblAttendance[[#This Row],[Date]],"yyyy")</f>
        <v>2026</v>
      </c>
      <c r="K79" s="11" t="str">
        <f>TEXT(tblAttendance[[#This Row],[Date]],"dddd")</f>
        <v>Monday</v>
      </c>
      <c r="L79" s="28" t="str">
        <f>_xlfn.XLOOKUP(tblAttendance[[#This Row],[Student_ID]],tblStudents[Student_ID],tblStudents[Address])</f>
        <v>Pune, Maharashtra</v>
      </c>
    </row>
    <row r="80" spans="1:12" x14ac:dyDescent="0.3">
      <c r="A80" s="16">
        <v>79</v>
      </c>
      <c r="B80" s="22" t="s">
        <v>200</v>
      </c>
      <c r="C80" s="9" t="s">
        <v>201</v>
      </c>
      <c r="D80" s="9" t="s">
        <v>343</v>
      </c>
      <c r="E80" s="8">
        <v>9876501273</v>
      </c>
      <c r="F80" s="10">
        <v>46202</v>
      </c>
      <c r="G80" s="11">
        <v>0.81030092592592595</v>
      </c>
      <c r="H80" s="11">
        <v>0.83313657407407404</v>
      </c>
      <c r="I80" s="11" t="str">
        <f>TEXT(tblAttendance[[#This Row],[Date]],"mmm")</f>
        <v>Jun</v>
      </c>
      <c r="J80" s="11" t="str">
        <f>TEXT(tblAttendance[[#This Row],[Date]],"yyyy")</f>
        <v>2026</v>
      </c>
      <c r="K80" s="11" t="str">
        <f>TEXT(tblAttendance[[#This Row],[Date]],"dddd")</f>
        <v>Monday</v>
      </c>
      <c r="L80" s="28" t="str">
        <f>_xlfn.XLOOKUP(tblAttendance[[#This Row],[Student_ID]],tblStudents[Student_ID],tblStudents[Address])</f>
        <v>Pune, Maharashtra</v>
      </c>
    </row>
    <row r="81" spans="1:12" x14ac:dyDescent="0.3">
      <c r="A81" s="16">
        <v>80</v>
      </c>
      <c r="B81" s="22" t="s">
        <v>202</v>
      </c>
      <c r="C81" s="9" t="s">
        <v>203</v>
      </c>
      <c r="D81" s="9" t="s">
        <v>348</v>
      </c>
      <c r="E81" s="8">
        <v>9876501274</v>
      </c>
      <c r="F81" s="10">
        <v>46202</v>
      </c>
      <c r="G81" s="11">
        <v>0.81037037037037041</v>
      </c>
      <c r="H81" s="11">
        <v>0.83318287037037042</v>
      </c>
      <c r="I81" s="11" t="str">
        <f>TEXT(tblAttendance[[#This Row],[Date]],"mmm")</f>
        <v>Jun</v>
      </c>
      <c r="J81" s="11" t="str">
        <f>TEXT(tblAttendance[[#This Row],[Date]],"yyyy")</f>
        <v>2026</v>
      </c>
      <c r="K81" s="11" t="str">
        <f>TEXT(tblAttendance[[#This Row],[Date]],"dddd")</f>
        <v>Monday</v>
      </c>
      <c r="L81" s="28" t="str">
        <f>_xlfn.XLOOKUP(tblAttendance[[#This Row],[Student_ID]],tblStudents[Student_ID],tblStudents[Address])</f>
        <v>Ahilya Nagar, Maharashtra</v>
      </c>
    </row>
    <row r="82" spans="1:12" x14ac:dyDescent="0.3">
      <c r="A82" s="16">
        <v>81</v>
      </c>
      <c r="B82" s="22" t="s">
        <v>204</v>
      </c>
      <c r="C82" s="9" t="s">
        <v>205</v>
      </c>
      <c r="D82" s="9" t="s">
        <v>342</v>
      </c>
      <c r="E82" s="8">
        <v>9876501275</v>
      </c>
      <c r="F82" s="10">
        <v>46202</v>
      </c>
      <c r="G82" s="11">
        <v>0.81042824074074071</v>
      </c>
      <c r="H82" s="11">
        <v>0.83325231481481477</v>
      </c>
      <c r="I82" s="11" t="str">
        <f>TEXT(tblAttendance[[#This Row],[Date]],"mmm")</f>
        <v>Jun</v>
      </c>
      <c r="J82" s="11" t="str">
        <f>TEXT(tblAttendance[[#This Row],[Date]],"yyyy")</f>
        <v>2026</v>
      </c>
      <c r="K82" s="11" t="str">
        <f>TEXT(tblAttendance[[#This Row],[Date]],"dddd")</f>
        <v>Monday</v>
      </c>
      <c r="L82" s="28" t="str">
        <f>_xlfn.XLOOKUP(tblAttendance[[#This Row],[Student_ID]],tblStudents[Student_ID],tblStudents[Address])</f>
        <v>Chhatrapati Sambhajinagar, Maharashtra</v>
      </c>
    </row>
    <row r="83" spans="1:12" x14ac:dyDescent="0.3">
      <c r="A83" s="16">
        <v>82</v>
      </c>
      <c r="B83" s="22" t="s">
        <v>206</v>
      </c>
      <c r="C83" s="9" t="s">
        <v>207</v>
      </c>
      <c r="D83" s="9" t="s">
        <v>346</v>
      </c>
      <c r="E83" s="8">
        <v>9876501276</v>
      </c>
      <c r="F83" s="10">
        <v>46202</v>
      </c>
      <c r="G83" s="11">
        <v>0.81049768518518517</v>
      </c>
      <c r="H83" s="11">
        <v>0.83331018518518518</v>
      </c>
      <c r="I83" s="11" t="str">
        <f>TEXT(tblAttendance[[#This Row],[Date]],"mmm")</f>
        <v>Jun</v>
      </c>
      <c r="J83" s="11" t="str">
        <f>TEXT(tblAttendance[[#This Row],[Date]],"yyyy")</f>
        <v>2026</v>
      </c>
      <c r="K83" s="11" t="str">
        <f>TEXT(tblAttendance[[#This Row],[Date]],"dddd")</f>
        <v>Monday</v>
      </c>
      <c r="L83" s="28" t="str">
        <f>_xlfn.XLOOKUP(tblAttendance[[#This Row],[Student_ID]],tblStudents[Student_ID],tblStudents[Address])</f>
        <v>Pune, Maharashtra</v>
      </c>
    </row>
    <row r="84" spans="1:12" x14ac:dyDescent="0.3">
      <c r="A84" s="16">
        <v>83</v>
      </c>
      <c r="B84" s="22" t="s">
        <v>208</v>
      </c>
      <c r="C84" s="9" t="s">
        <v>209</v>
      </c>
      <c r="D84" s="9" t="s">
        <v>349</v>
      </c>
      <c r="E84" s="8">
        <v>9834512701</v>
      </c>
      <c r="F84" s="10">
        <v>46202</v>
      </c>
      <c r="G84" s="11">
        <v>0.81055555555555558</v>
      </c>
      <c r="H84" s="11">
        <v>0.83339120370370368</v>
      </c>
      <c r="I84" s="11" t="str">
        <f>TEXT(tblAttendance[[#This Row],[Date]],"mmm")</f>
        <v>Jun</v>
      </c>
      <c r="J84" s="11" t="str">
        <f>TEXT(tblAttendance[[#This Row],[Date]],"yyyy")</f>
        <v>2026</v>
      </c>
      <c r="K84" s="11" t="str">
        <f>TEXT(tblAttendance[[#This Row],[Date]],"dddd")</f>
        <v>Monday</v>
      </c>
      <c r="L84" s="28" t="str">
        <f>_xlfn.XLOOKUP(tblAttendance[[#This Row],[Student_ID]],tblStudents[Student_ID],tblStudents[Address])</f>
        <v>Hadapsar, Pune</v>
      </c>
    </row>
    <row r="85" spans="1:12" x14ac:dyDescent="0.3">
      <c r="A85" s="16">
        <v>84</v>
      </c>
      <c r="B85" s="22" t="s">
        <v>214</v>
      </c>
      <c r="C85" s="9" t="s">
        <v>215</v>
      </c>
      <c r="D85" s="9" t="s">
        <v>347</v>
      </c>
      <c r="E85" s="8">
        <v>9834512703</v>
      </c>
      <c r="F85" s="10">
        <v>46202</v>
      </c>
      <c r="G85" s="11">
        <v>0.81071759259259257</v>
      </c>
      <c r="H85" s="11">
        <v>0.83353009259259259</v>
      </c>
      <c r="I85" s="11" t="str">
        <f>TEXT(tblAttendance[[#This Row],[Date]],"mmm")</f>
        <v>Jun</v>
      </c>
      <c r="J85" s="11" t="str">
        <f>TEXT(tblAttendance[[#This Row],[Date]],"yyyy")</f>
        <v>2026</v>
      </c>
      <c r="K85" s="11" t="str">
        <f>TEXT(tblAttendance[[#This Row],[Date]],"dddd")</f>
        <v>Monday</v>
      </c>
      <c r="L85" s="28" t="str">
        <f>_xlfn.XLOOKUP(tblAttendance[[#This Row],[Student_ID]],tblStudents[Student_ID],tblStudents[Address])</f>
        <v>Chakan, Pune</v>
      </c>
    </row>
    <row r="86" spans="1:12" x14ac:dyDescent="0.3">
      <c r="A86" s="16">
        <v>85</v>
      </c>
      <c r="B86" s="22" t="s">
        <v>217</v>
      </c>
      <c r="C86" s="9" t="s">
        <v>218</v>
      </c>
      <c r="D86" s="9" t="s">
        <v>348</v>
      </c>
      <c r="E86" s="8">
        <v>9834512704</v>
      </c>
      <c r="F86" s="10">
        <v>46202</v>
      </c>
      <c r="G86" s="11">
        <v>0.81077546296296299</v>
      </c>
      <c r="H86" s="11">
        <v>0.83381944444444445</v>
      </c>
      <c r="I86" s="11" t="str">
        <f>TEXT(tblAttendance[[#This Row],[Date]],"mmm")</f>
        <v>Jun</v>
      </c>
      <c r="J86" s="11" t="str">
        <f>TEXT(tblAttendance[[#This Row],[Date]],"yyyy")</f>
        <v>2026</v>
      </c>
      <c r="K86" s="11" t="str">
        <f>TEXT(tblAttendance[[#This Row],[Date]],"dddd")</f>
        <v>Monday</v>
      </c>
      <c r="L86" s="28" t="str">
        <f>_xlfn.XLOOKUP(tblAttendance[[#This Row],[Student_ID]],tblStudents[Student_ID],tblStudents[Address])</f>
        <v>Kharadi, Pune</v>
      </c>
    </row>
    <row r="87" spans="1:12" x14ac:dyDescent="0.3">
      <c r="A87" s="16">
        <v>86</v>
      </c>
      <c r="B87" s="22" t="s">
        <v>220</v>
      </c>
      <c r="C87" s="9" t="s">
        <v>221</v>
      </c>
      <c r="D87" s="9" t="s">
        <v>343</v>
      </c>
      <c r="E87" s="8">
        <v>9834512705</v>
      </c>
      <c r="F87" s="10">
        <v>46202</v>
      </c>
      <c r="G87" s="11">
        <v>0.81083333333333329</v>
      </c>
      <c r="H87" s="11">
        <v>0.8338888888888889</v>
      </c>
      <c r="I87" s="11" t="str">
        <f>TEXT(tblAttendance[[#This Row],[Date]],"mmm")</f>
        <v>Jun</v>
      </c>
      <c r="J87" s="11" t="str">
        <f>TEXT(tblAttendance[[#This Row],[Date]],"yyyy")</f>
        <v>2026</v>
      </c>
      <c r="K87" s="11" t="str">
        <f>TEXT(tblAttendance[[#This Row],[Date]],"dddd")</f>
        <v>Monday</v>
      </c>
      <c r="L87" s="28" t="str">
        <f>_xlfn.XLOOKUP(tblAttendance[[#This Row],[Student_ID]],tblStudents[Student_ID],tblStudents[Address])</f>
        <v>Hinjawadi, Pune</v>
      </c>
    </row>
    <row r="88" spans="1:12" x14ac:dyDescent="0.3">
      <c r="A88" s="16">
        <v>87</v>
      </c>
      <c r="B88" s="22" t="s">
        <v>223</v>
      </c>
      <c r="C88" s="9" t="s">
        <v>224</v>
      </c>
      <c r="D88" s="9" t="s">
        <v>342</v>
      </c>
      <c r="E88" s="8">
        <v>9834512706</v>
      </c>
      <c r="F88" s="10">
        <v>46202</v>
      </c>
      <c r="G88" s="11">
        <v>0.81090277777777775</v>
      </c>
      <c r="H88" s="11">
        <v>0.83394675925925921</v>
      </c>
      <c r="I88" s="11" t="str">
        <f>TEXT(tblAttendance[[#This Row],[Date]],"mmm")</f>
        <v>Jun</v>
      </c>
      <c r="J88" s="11" t="str">
        <f>TEXT(tblAttendance[[#This Row],[Date]],"yyyy")</f>
        <v>2026</v>
      </c>
      <c r="K88" s="11" t="str">
        <f>TEXT(tblAttendance[[#This Row],[Date]],"dddd")</f>
        <v>Monday</v>
      </c>
      <c r="L88" s="28" t="str">
        <f>_xlfn.XLOOKUP(tblAttendance[[#This Row],[Student_ID]],tblStudents[Student_ID],tblStudents[Address])</f>
        <v>Baner, Pune</v>
      </c>
    </row>
    <row r="89" spans="1:12" x14ac:dyDescent="0.3">
      <c r="A89" s="16">
        <v>88</v>
      </c>
      <c r="B89" s="22" t="s">
        <v>226</v>
      </c>
      <c r="C89" s="9" t="s">
        <v>227</v>
      </c>
      <c r="D89" s="9" t="s">
        <v>339</v>
      </c>
      <c r="E89" s="8">
        <v>9834512707</v>
      </c>
      <c r="F89" s="10">
        <v>46202</v>
      </c>
      <c r="G89" s="11">
        <v>0.81099537037037039</v>
      </c>
      <c r="H89" s="11">
        <v>0.83400462962962962</v>
      </c>
      <c r="I89" s="11" t="str">
        <f>TEXT(tblAttendance[[#This Row],[Date]],"mmm")</f>
        <v>Jun</v>
      </c>
      <c r="J89" s="11" t="str">
        <f>TEXT(tblAttendance[[#This Row],[Date]],"yyyy")</f>
        <v>2026</v>
      </c>
      <c r="K89" s="11" t="str">
        <f>TEXT(tblAttendance[[#This Row],[Date]],"dddd")</f>
        <v>Monday</v>
      </c>
      <c r="L89" s="28" t="str">
        <f>_xlfn.XLOOKUP(tblAttendance[[#This Row],[Student_ID]],tblStudents[Student_ID],tblStudents[Address])</f>
        <v>Wakad, Pune</v>
      </c>
    </row>
    <row r="90" spans="1:12" x14ac:dyDescent="0.3">
      <c r="A90" s="16">
        <v>89</v>
      </c>
      <c r="B90" s="22" t="s">
        <v>27</v>
      </c>
      <c r="C90" s="9" t="s">
        <v>24</v>
      </c>
      <c r="D90" s="9" t="s">
        <v>348</v>
      </c>
      <c r="E90" s="8">
        <v>9876501201</v>
      </c>
      <c r="F90" s="10">
        <v>46204</v>
      </c>
      <c r="G90" s="11">
        <v>0.77807870370370369</v>
      </c>
      <c r="H90" s="11">
        <v>0.78392361111111108</v>
      </c>
      <c r="I90" s="11" t="str">
        <f>TEXT(tblAttendance[[#This Row],[Date]],"mmm")</f>
        <v>Jul</v>
      </c>
      <c r="J90" s="11" t="str">
        <f>TEXT(tblAttendance[[#This Row],[Date]],"yyyy")</f>
        <v>2026</v>
      </c>
      <c r="K90" s="11" t="str">
        <f>TEXT(tblAttendance[[#This Row],[Date]],"dddd")</f>
        <v>Wednesday</v>
      </c>
      <c r="L90" s="28" t="str">
        <f>_xlfn.XLOOKUP(tblAttendance[[#This Row],[Student_ID]],tblStudents[Student_ID],tblStudents[Address])</f>
        <v>Pune, Maharashtra</v>
      </c>
    </row>
    <row r="91" spans="1:12" x14ac:dyDescent="0.3">
      <c r="A91" s="16">
        <v>90</v>
      </c>
      <c r="B91" s="22" t="s">
        <v>28</v>
      </c>
      <c r="C91" s="9" t="s">
        <v>29</v>
      </c>
      <c r="D91" s="9" t="s">
        <v>349</v>
      </c>
      <c r="E91" s="8">
        <v>9876501202</v>
      </c>
      <c r="F91" s="10">
        <v>46204</v>
      </c>
      <c r="G91" s="11">
        <v>0.77815972222222218</v>
      </c>
      <c r="H91" s="11">
        <v>0.78403935185185181</v>
      </c>
      <c r="I91" s="11" t="str">
        <f>TEXT(tblAttendance[[#This Row],[Date]],"mmm")</f>
        <v>Jul</v>
      </c>
      <c r="J91" s="11" t="str">
        <f>TEXT(tblAttendance[[#This Row],[Date]],"yyyy")</f>
        <v>2026</v>
      </c>
      <c r="K91" s="11" t="str">
        <f>TEXT(tblAttendance[[#This Row],[Date]],"dddd")</f>
        <v>Wednesday</v>
      </c>
      <c r="L91" s="28" t="str">
        <f>_xlfn.XLOOKUP(tblAttendance[[#This Row],[Student_ID]],tblStudents[Student_ID],tblStudents[Address])</f>
        <v>Nashik, Maharashtra</v>
      </c>
    </row>
    <row r="92" spans="1:12" x14ac:dyDescent="0.3">
      <c r="A92" s="16">
        <v>91</v>
      </c>
      <c r="B92" s="22" t="s">
        <v>31</v>
      </c>
      <c r="C92" s="9" t="s">
        <v>32</v>
      </c>
      <c r="D92" s="9" t="s">
        <v>343</v>
      </c>
      <c r="E92" s="8">
        <v>9876501203</v>
      </c>
      <c r="F92" s="10">
        <v>46204</v>
      </c>
      <c r="G92" s="11">
        <v>0.77824074074074079</v>
      </c>
      <c r="H92" s="11">
        <v>0.78413194444444445</v>
      </c>
      <c r="I92" s="11" t="str">
        <f>TEXT(tblAttendance[[#This Row],[Date]],"mmm")</f>
        <v>Jul</v>
      </c>
      <c r="J92" s="11" t="str">
        <f>TEXT(tblAttendance[[#This Row],[Date]],"yyyy")</f>
        <v>2026</v>
      </c>
      <c r="K92" s="11" t="str">
        <f>TEXT(tblAttendance[[#This Row],[Date]],"dddd")</f>
        <v>Wednesday</v>
      </c>
      <c r="L92" s="28" t="str">
        <f>_xlfn.XLOOKUP(tblAttendance[[#This Row],[Student_ID]],tblStudents[Student_ID],tblStudents[Address])</f>
        <v>Nagpur, Maharashtra</v>
      </c>
    </row>
    <row r="93" spans="1:12" x14ac:dyDescent="0.3">
      <c r="A93" s="16">
        <v>92</v>
      </c>
      <c r="B93" s="22" t="s">
        <v>34</v>
      </c>
      <c r="C93" s="9" t="s">
        <v>35</v>
      </c>
      <c r="D93" s="9" t="s">
        <v>349</v>
      </c>
      <c r="E93" s="8">
        <v>9876501204</v>
      </c>
      <c r="F93" s="10">
        <v>46204</v>
      </c>
      <c r="G93" s="11">
        <v>0.77831018518518513</v>
      </c>
      <c r="H93" s="11">
        <v>0.78423611111111113</v>
      </c>
      <c r="I93" s="11" t="str">
        <f>TEXT(tblAttendance[[#This Row],[Date]],"mmm")</f>
        <v>Jul</v>
      </c>
      <c r="J93" s="11" t="str">
        <f>TEXT(tblAttendance[[#This Row],[Date]],"yyyy")</f>
        <v>2026</v>
      </c>
      <c r="K93" s="11" t="str">
        <f>TEXT(tblAttendance[[#This Row],[Date]],"dddd")</f>
        <v>Wednesday</v>
      </c>
      <c r="L93" s="28" t="str">
        <f>_xlfn.XLOOKUP(tblAttendance[[#This Row],[Student_ID]],tblStudents[Student_ID],tblStudents[Address])</f>
        <v>Mumbai, Maharashtra</v>
      </c>
    </row>
    <row r="94" spans="1:12" x14ac:dyDescent="0.3">
      <c r="A94" s="16">
        <v>93</v>
      </c>
      <c r="B94" s="22" t="s">
        <v>37</v>
      </c>
      <c r="C94" s="9" t="s">
        <v>38</v>
      </c>
      <c r="D94" s="9" t="s">
        <v>349</v>
      </c>
      <c r="E94" s="8">
        <v>9876501205</v>
      </c>
      <c r="F94" s="10">
        <v>46204</v>
      </c>
      <c r="G94" s="11">
        <v>0.77880787037037036</v>
      </c>
      <c r="H94" s="11">
        <v>0.78429398148148144</v>
      </c>
      <c r="I94" s="11" t="str">
        <f>TEXT(tblAttendance[[#This Row],[Date]],"mmm")</f>
        <v>Jul</v>
      </c>
      <c r="J94" s="11" t="str">
        <f>TEXT(tblAttendance[[#This Row],[Date]],"yyyy")</f>
        <v>2026</v>
      </c>
      <c r="K94" s="11" t="str">
        <f>TEXT(tblAttendance[[#This Row],[Date]],"dddd")</f>
        <v>Wednesday</v>
      </c>
      <c r="L94" s="28" t="str">
        <f>_xlfn.XLOOKUP(tblAttendance[[#This Row],[Student_ID]],tblStudents[Student_ID],tblStudents[Address])</f>
        <v>Chhatrapati Sambhajinagar, Maharashtra</v>
      </c>
    </row>
    <row r="95" spans="1:12" x14ac:dyDescent="0.3">
      <c r="A95" s="16">
        <v>94</v>
      </c>
      <c r="B95" s="22" t="s">
        <v>23</v>
      </c>
      <c r="C95" s="9" t="s">
        <v>40</v>
      </c>
      <c r="D95" s="9" t="s">
        <v>343</v>
      </c>
      <c r="E95" s="8">
        <v>9876501206</v>
      </c>
      <c r="F95" s="10">
        <v>46204</v>
      </c>
      <c r="G95" s="11">
        <v>0.77887731481481481</v>
      </c>
      <c r="H95" s="11">
        <v>0.78436342592592589</v>
      </c>
      <c r="I95" s="11" t="str">
        <f>TEXT(tblAttendance[[#This Row],[Date]],"mmm")</f>
        <v>Jul</v>
      </c>
      <c r="J95" s="11" t="str">
        <f>TEXT(tblAttendance[[#This Row],[Date]],"yyyy")</f>
        <v>2026</v>
      </c>
      <c r="K95" s="11" t="str">
        <f>TEXT(tblAttendance[[#This Row],[Date]],"dddd")</f>
        <v>Wednesday</v>
      </c>
      <c r="L95" s="28" t="str">
        <f>_xlfn.XLOOKUP(tblAttendance[[#This Row],[Student_ID]],tblStudents[Student_ID],tblStudents[Address])</f>
        <v>Jalna, Maharashtra</v>
      </c>
    </row>
    <row r="96" spans="1:12" x14ac:dyDescent="0.3">
      <c r="A96" s="16">
        <v>95</v>
      </c>
      <c r="B96" s="22" t="s">
        <v>42</v>
      </c>
      <c r="C96" s="9" t="s">
        <v>43</v>
      </c>
      <c r="D96" s="9" t="s">
        <v>343</v>
      </c>
      <c r="E96" s="8">
        <v>9876501207</v>
      </c>
      <c r="F96" s="10">
        <v>46204</v>
      </c>
      <c r="G96" s="11">
        <v>0.77892361111111108</v>
      </c>
      <c r="H96" s="11">
        <v>0.78440972222222227</v>
      </c>
      <c r="I96" s="11" t="str">
        <f>TEXT(tblAttendance[[#This Row],[Date]],"mmm")</f>
        <v>Jul</v>
      </c>
      <c r="J96" s="11" t="str">
        <f>TEXT(tblAttendance[[#This Row],[Date]],"yyyy")</f>
        <v>2026</v>
      </c>
      <c r="K96" s="11" t="str">
        <f>TEXT(tblAttendance[[#This Row],[Date]],"dddd")</f>
        <v>Wednesday</v>
      </c>
      <c r="L96" s="28" t="str">
        <f>_xlfn.XLOOKUP(tblAttendance[[#This Row],[Student_ID]],tblStudents[Student_ID],tblStudents[Address])</f>
        <v>Pune, Maharashtra</v>
      </c>
    </row>
    <row r="97" spans="1:12" x14ac:dyDescent="0.3">
      <c r="A97" s="16">
        <v>96</v>
      </c>
      <c r="B97" s="22" t="s">
        <v>44</v>
      </c>
      <c r="C97" s="9" t="s">
        <v>45</v>
      </c>
      <c r="D97" s="9" t="s">
        <v>349</v>
      </c>
      <c r="E97" s="8">
        <v>9876501208</v>
      </c>
      <c r="F97" s="10">
        <v>46204</v>
      </c>
      <c r="G97" s="11">
        <v>0.77896990740740746</v>
      </c>
      <c r="H97" s="11">
        <v>0.78445601851851854</v>
      </c>
      <c r="I97" s="11" t="str">
        <f>TEXT(tblAttendance[[#This Row],[Date]],"mmm")</f>
        <v>Jul</v>
      </c>
      <c r="J97" s="11" t="str">
        <f>TEXT(tblAttendance[[#This Row],[Date]],"yyyy")</f>
        <v>2026</v>
      </c>
      <c r="K97" s="11" t="str">
        <f>TEXT(tblAttendance[[#This Row],[Date]],"dddd")</f>
        <v>Wednesday</v>
      </c>
      <c r="L97" s="28" t="str">
        <f>_xlfn.XLOOKUP(tblAttendance[[#This Row],[Student_ID]],tblStudents[Student_ID],tblStudents[Address])</f>
        <v>Kolhapur, Maharashtra</v>
      </c>
    </row>
    <row r="98" spans="1:12" x14ac:dyDescent="0.3">
      <c r="A98" s="16">
        <v>97</v>
      </c>
      <c r="B98" s="22" t="s">
        <v>47</v>
      </c>
      <c r="C98" s="9" t="s">
        <v>48</v>
      </c>
      <c r="D98" s="9" t="s">
        <v>348</v>
      </c>
      <c r="E98" s="8">
        <v>9876501209</v>
      </c>
      <c r="F98" s="10">
        <v>46204</v>
      </c>
      <c r="G98" s="11">
        <v>0.77901620370370372</v>
      </c>
      <c r="H98" s="11">
        <v>0.78451388888888884</v>
      </c>
      <c r="I98" s="11" t="str">
        <f>TEXT(tblAttendance[[#This Row],[Date]],"mmm")</f>
        <v>Jul</v>
      </c>
      <c r="J98" s="11" t="str">
        <f>TEXT(tblAttendance[[#This Row],[Date]],"yyyy")</f>
        <v>2026</v>
      </c>
      <c r="K98" s="11" t="str">
        <f>TEXT(tblAttendance[[#This Row],[Date]],"dddd")</f>
        <v>Wednesday</v>
      </c>
      <c r="L98" s="28" t="str">
        <f>_xlfn.XLOOKUP(tblAttendance[[#This Row],[Student_ID]],tblStudents[Student_ID],tblStudents[Address])</f>
        <v>Solapur, Maharashtra</v>
      </c>
    </row>
    <row r="99" spans="1:12" x14ac:dyDescent="0.3">
      <c r="A99" s="16">
        <v>98</v>
      </c>
      <c r="B99" s="22" t="s">
        <v>50</v>
      </c>
      <c r="C99" s="9" t="s">
        <v>51</v>
      </c>
      <c r="D99" s="9" t="s">
        <v>348</v>
      </c>
      <c r="E99" s="8">
        <v>9876501210</v>
      </c>
      <c r="F99" s="10">
        <v>46204</v>
      </c>
      <c r="G99" s="11">
        <v>0.77906249999999999</v>
      </c>
      <c r="H99" s="11">
        <v>0.78465277777777775</v>
      </c>
      <c r="I99" s="11" t="str">
        <f>TEXT(tblAttendance[[#This Row],[Date]],"mmm")</f>
        <v>Jul</v>
      </c>
      <c r="J99" s="11" t="str">
        <f>TEXT(tblAttendance[[#This Row],[Date]],"yyyy")</f>
        <v>2026</v>
      </c>
      <c r="K99" s="11" t="str">
        <f>TEXT(tblAttendance[[#This Row],[Date]],"dddd")</f>
        <v>Wednesday</v>
      </c>
      <c r="L99" s="28" t="str">
        <f>_xlfn.XLOOKUP(tblAttendance[[#This Row],[Student_ID]],tblStudents[Student_ID],tblStudents[Address])</f>
        <v>Satara, Maharashtra</v>
      </c>
    </row>
    <row r="100" spans="1:12" x14ac:dyDescent="0.3">
      <c r="A100" s="16">
        <v>99</v>
      </c>
      <c r="B100" s="22" t="s">
        <v>53</v>
      </c>
      <c r="C100" s="9" t="s">
        <v>54</v>
      </c>
      <c r="D100" s="9" t="s">
        <v>349</v>
      </c>
      <c r="E100" s="8">
        <v>9876501211</v>
      </c>
      <c r="F100" s="10">
        <v>46204</v>
      </c>
      <c r="G100" s="11">
        <v>0.77912037037037041</v>
      </c>
      <c r="H100" s="11">
        <v>0.78469907407407402</v>
      </c>
      <c r="I100" s="11" t="str">
        <f>TEXT(tblAttendance[[#This Row],[Date]],"mmm")</f>
        <v>Jul</v>
      </c>
      <c r="J100" s="11" t="str">
        <f>TEXT(tblAttendance[[#This Row],[Date]],"yyyy")</f>
        <v>2026</v>
      </c>
      <c r="K100" s="11" t="str">
        <f>TEXT(tblAttendance[[#This Row],[Date]],"dddd")</f>
        <v>Wednesday</v>
      </c>
      <c r="L100" s="28" t="str">
        <f>_xlfn.XLOOKUP(tblAttendance[[#This Row],[Student_ID]],tblStudents[Student_ID],tblStudents[Address])</f>
        <v>Sangli, Maharashtra</v>
      </c>
    </row>
    <row r="101" spans="1:12" x14ac:dyDescent="0.3">
      <c r="A101" s="16">
        <v>100</v>
      </c>
      <c r="B101" s="22" t="s">
        <v>56</v>
      </c>
      <c r="C101" s="9" t="s">
        <v>57</v>
      </c>
      <c r="D101" s="9" t="s">
        <v>349</v>
      </c>
      <c r="E101" s="8">
        <v>9876501212</v>
      </c>
      <c r="F101" s="10">
        <v>46204</v>
      </c>
      <c r="G101" s="11">
        <v>0.77915509259259264</v>
      </c>
      <c r="H101" s="11">
        <v>0.7847453703703704</v>
      </c>
      <c r="I101" s="11" t="str">
        <f>TEXT(tblAttendance[[#This Row],[Date]],"mmm")</f>
        <v>Jul</v>
      </c>
      <c r="J101" s="11" t="str">
        <f>TEXT(tblAttendance[[#This Row],[Date]],"yyyy")</f>
        <v>2026</v>
      </c>
      <c r="K101" s="11" t="str">
        <f>TEXT(tblAttendance[[#This Row],[Date]],"dddd")</f>
        <v>Wednesday</v>
      </c>
      <c r="L101" s="28" t="str">
        <f>_xlfn.XLOOKUP(tblAttendance[[#This Row],[Student_ID]],tblStudents[Student_ID],tblStudents[Address])</f>
        <v>Ahilya Nagar, Maharashtra</v>
      </c>
    </row>
    <row r="102" spans="1:12" x14ac:dyDescent="0.3">
      <c r="A102" s="16">
        <v>101</v>
      </c>
      <c r="B102" s="22" t="s">
        <v>58</v>
      </c>
      <c r="C102" s="9" t="s">
        <v>59</v>
      </c>
      <c r="D102" s="9" t="s">
        <v>349</v>
      </c>
      <c r="E102" s="8">
        <v>9876501213</v>
      </c>
      <c r="F102" s="10">
        <v>46204</v>
      </c>
      <c r="G102" s="11">
        <v>0.77918981481481486</v>
      </c>
      <c r="H102" s="11">
        <v>0.78479166666666667</v>
      </c>
      <c r="I102" s="11" t="str">
        <f>TEXT(tblAttendance[[#This Row],[Date]],"mmm")</f>
        <v>Jul</v>
      </c>
      <c r="J102" s="11" t="str">
        <f>TEXT(tblAttendance[[#This Row],[Date]],"yyyy")</f>
        <v>2026</v>
      </c>
      <c r="K102" s="11" t="str">
        <f>TEXT(tblAttendance[[#This Row],[Date]],"dddd")</f>
        <v>Wednesday</v>
      </c>
      <c r="L102" s="28" t="str">
        <f>_xlfn.XLOOKUP(tblAttendance[[#This Row],[Student_ID]],tblStudents[Student_ID],tblStudents[Address])</f>
        <v>Beed, Maharashtra</v>
      </c>
    </row>
    <row r="103" spans="1:12" x14ac:dyDescent="0.3">
      <c r="A103" s="16">
        <v>102</v>
      </c>
      <c r="B103" s="22" t="s">
        <v>61</v>
      </c>
      <c r="C103" s="9" t="s">
        <v>62</v>
      </c>
      <c r="D103" s="9" t="s">
        <v>343</v>
      </c>
      <c r="E103" s="8">
        <v>9876501214</v>
      </c>
      <c r="F103" s="10">
        <v>46204</v>
      </c>
      <c r="G103" s="11">
        <v>0.7792824074074074</v>
      </c>
      <c r="H103" s="11">
        <v>0.78484953703703708</v>
      </c>
      <c r="I103" s="11" t="str">
        <f>TEXT(tblAttendance[[#This Row],[Date]],"mmm")</f>
        <v>Jul</v>
      </c>
      <c r="J103" s="11" t="str">
        <f>TEXT(tblAttendance[[#This Row],[Date]],"yyyy")</f>
        <v>2026</v>
      </c>
      <c r="K103" s="11" t="str">
        <f>TEXT(tblAttendance[[#This Row],[Date]],"dddd")</f>
        <v>Wednesday</v>
      </c>
      <c r="L103" s="28" t="str">
        <f>_xlfn.XLOOKUP(tblAttendance[[#This Row],[Student_ID]],tblStudents[Student_ID],tblStudents[Address])</f>
        <v>Latur, Maharashtra</v>
      </c>
    </row>
    <row r="104" spans="1:12" x14ac:dyDescent="0.3">
      <c r="A104" s="16">
        <v>103</v>
      </c>
      <c r="B104" s="22" t="s">
        <v>64</v>
      </c>
      <c r="C104" s="9" t="s">
        <v>65</v>
      </c>
      <c r="D104" s="9" t="s">
        <v>343</v>
      </c>
      <c r="E104" s="8">
        <v>9876501215</v>
      </c>
      <c r="F104" s="10">
        <v>46204</v>
      </c>
      <c r="G104" s="11">
        <v>0.77932870370370366</v>
      </c>
      <c r="H104" s="11">
        <v>0.78490740740740739</v>
      </c>
      <c r="I104" s="11" t="str">
        <f>TEXT(tblAttendance[[#This Row],[Date]],"mmm")</f>
        <v>Jul</v>
      </c>
      <c r="J104" s="11" t="str">
        <f>TEXT(tblAttendance[[#This Row],[Date]],"yyyy")</f>
        <v>2026</v>
      </c>
      <c r="K104" s="11" t="str">
        <f>TEXT(tblAttendance[[#This Row],[Date]],"dddd")</f>
        <v>Wednesday</v>
      </c>
      <c r="L104" s="28" t="str">
        <f>_xlfn.XLOOKUP(tblAttendance[[#This Row],[Student_ID]],tblStudents[Student_ID],tblStudents[Address])</f>
        <v>Akola, Maharashtra</v>
      </c>
    </row>
    <row r="105" spans="1:12" x14ac:dyDescent="0.3">
      <c r="A105" s="16">
        <v>104</v>
      </c>
      <c r="B105" s="22" t="s">
        <v>67</v>
      </c>
      <c r="C105" s="9" t="s">
        <v>68</v>
      </c>
      <c r="D105" s="9" t="s">
        <v>348</v>
      </c>
      <c r="E105" s="8">
        <v>9876501216</v>
      </c>
      <c r="F105" s="10">
        <v>46204</v>
      </c>
      <c r="G105" s="11">
        <v>0.77936342592592589</v>
      </c>
      <c r="H105" s="11">
        <v>0.78495370370370365</v>
      </c>
      <c r="I105" s="11" t="str">
        <f>TEXT(tblAttendance[[#This Row],[Date]],"mmm")</f>
        <v>Jul</v>
      </c>
      <c r="J105" s="11" t="str">
        <f>TEXT(tblAttendance[[#This Row],[Date]],"yyyy")</f>
        <v>2026</v>
      </c>
      <c r="K105" s="11" t="str">
        <f>TEXT(tblAttendance[[#This Row],[Date]],"dddd")</f>
        <v>Wednesday</v>
      </c>
      <c r="L105" s="28" t="str">
        <f>_xlfn.XLOOKUP(tblAttendance[[#This Row],[Student_ID]],tblStudents[Student_ID],tblStudents[Address])</f>
        <v>Dharashiv, Maharashtra</v>
      </c>
    </row>
    <row r="106" spans="1:12" x14ac:dyDescent="0.3">
      <c r="A106" s="16">
        <v>105</v>
      </c>
      <c r="B106" s="22" t="s">
        <v>70</v>
      </c>
      <c r="C106" s="9" t="s">
        <v>71</v>
      </c>
      <c r="D106" s="9" t="s">
        <v>343</v>
      </c>
      <c r="E106" s="8">
        <v>9876501217</v>
      </c>
      <c r="F106" s="10">
        <v>46204</v>
      </c>
      <c r="G106" s="11">
        <v>0.77942129629629631</v>
      </c>
      <c r="H106" s="11">
        <v>0.7850462962962963</v>
      </c>
      <c r="I106" s="11" t="str">
        <f>TEXT(tblAttendance[[#This Row],[Date]],"mmm")</f>
        <v>Jul</v>
      </c>
      <c r="J106" s="11" t="str">
        <f>TEXT(tblAttendance[[#This Row],[Date]],"yyyy")</f>
        <v>2026</v>
      </c>
      <c r="K106" s="11" t="str">
        <f>TEXT(tblAttendance[[#This Row],[Date]],"dddd")</f>
        <v>Wednesday</v>
      </c>
      <c r="L106" s="28" t="str">
        <f>_xlfn.XLOOKUP(tblAttendance[[#This Row],[Student_ID]],tblStudents[Student_ID],tblStudents[Address])</f>
        <v>Pune, Maharashtra</v>
      </c>
    </row>
    <row r="107" spans="1:12" x14ac:dyDescent="0.3">
      <c r="A107" s="16">
        <v>106</v>
      </c>
      <c r="B107" s="22" t="s">
        <v>72</v>
      </c>
      <c r="C107" s="9" t="s">
        <v>73</v>
      </c>
      <c r="D107" s="9" t="s">
        <v>348</v>
      </c>
      <c r="E107" s="8">
        <v>9876501218</v>
      </c>
      <c r="F107" s="10">
        <v>46204</v>
      </c>
      <c r="G107" s="11">
        <v>0.77945601851851853</v>
      </c>
      <c r="H107" s="11">
        <v>0.78512731481481479</v>
      </c>
      <c r="I107" s="11" t="str">
        <f>TEXT(tblAttendance[[#This Row],[Date]],"mmm")</f>
        <v>Jul</v>
      </c>
      <c r="J107" s="11" t="str">
        <f>TEXT(tblAttendance[[#This Row],[Date]],"yyyy")</f>
        <v>2026</v>
      </c>
      <c r="K107" s="11" t="str">
        <f>TEXT(tblAttendance[[#This Row],[Date]],"dddd")</f>
        <v>Wednesday</v>
      </c>
      <c r="L107" s="28" t="str">
        <f>_xlfn.XLOOKUP(tblAttendance[[#This Row],[Student_ID]],tblStudents[Student_ID],tblStudents[Address])</f>
        <v>Thane, Maharashtra</v>
      </c>
    </row>
    <row r="108" spans="1:12" x14ac:dyDescent="0.3">
      <c r="A108" s="16">
        <v>107</v>
      </c>
      <c r="B108" s="22" t="s">
        <v>75</v>
      </c>
      <c r="C108" s="9" t="s">
        <v>76</v>
      </c>
      <c r="D108" s="9" t="s">
        <v>343</v>
      </c>
      <c r="E108" s="8">
        <v>9876501219</v>
      </c>
      <c r="F108" s="10">
        <v>46204</v>
      </c>
      <c r="G108" s="11">
        <v>0.77957175925925926</v>
      </c>
      <c r="H108" s="11">
        <v>0.78523148148148147</v>
      </c>
      <c r="I108" s="11" t="str">
        <f>TEXT(tblAttendance[[#This Row],[Date]],"mmm")</f>
        <v>Jul</v>
      </c>
      <c r="J108" s="11" t="str">
        <f>TEXT(tblAttendance[[#This Row],[Date]],"yyyy")</f>
        <v>2026</v>
      </c>
      <c r="K108" s="11" t="str">
        <f>TEXT(tblAttendance[[#This Row],[Date]],"dddd")</f>
        <v>Wednesday</v>
      </c>
      <c r="L108" s="28" t="str">
        <f>_xlfn.XLOOKUP(tblAttendance[[#This Row],[Student_ID]],tblStudents[Student_ID],tblStudents[Address])</f>
        <v>Jalgaon, Maharashtra</v>
      </c>
    </row>
    <row r="109" spans="1:12" x14ac:dyDescent="0.3">
      <c r="A109" s="16">
        <v>108</v>
      </c>
      <c r="B109" s="22" t="s">
        <v>78</v>
      </c>
      <c r="C109" s="9" t="s">
        <v>79</v>
      </c>
      <c r="D109" s="9" t="s">
        <v>349</v>
      </c>
      <c r="E109" s="8">
        <v>9876501220</v>
      </c>
      <c r="F109" s="10">
        <v>46204</v>
      </c>
      <c r="G109" s="11">
        <v>0.77962962962962967</v>
      </c>
      <c r="H109" s="11">
        <v>0.78528935185185189</v>
      </c>
      <c r="I109" s="11" t="str">
        <f>TEXT(tblAttendance[[#This Row],[Date]],"mmm")</f>
        <v>Jul</v>
      </c>
      <c r="J109" s="11" t="str">
        <f>TEXT(tblAttendance[[#This Row],[Date]],"yyyy")</f>
        <v>2026</v>
      </c>
      <c r="K109" s="11" t="str">
        <f>TEXT(tblAttendance[[#This Row],[Date]],"dddd")</f>
        <v>Wednesday</v>
      </c>
      <c r="L109" s="28" t="str">
        <f>_xlfn.XLOOKUP(tblAttendance[[#This Row],[Student_ID]],tblStudents[Student_ID],tblStudents[Address])</f>
        <v>Amravati, Maharashtra</v>
      </c>
    </row>
    <row r="110" spans="1:12" x14ac:dyDescent="0.3">
      <c r="A110" s="16">
        <v>109</v>
      </c>
      <c r="B110" s="22" t="s">
        <v>86</v>
      </c>
      <c r="C110" s="9" t="s">
        <v>87</v>
      </c>
      <c r="D110" s="9" t="s">
        <v>349</v>
      </c>
      <c r="E110" s="8">
        <v>9876501223</v>
      </c>
      <c r="F110" s="10">
        <v>46204</v>
      </c>
      <c r="G110" s="11">
        <v>0.77971064814814817</v>
      </c>
      <c r="H110" s="11">
        <v>0.78565972222222225</v>
      </c>
      <c r="I110" s="11" t="str">
        <f>TEXT(tblAttendance[[#This Row],[Date]],"mmm")</f>
        <v>Jul</v>
      </c>
      <c r="J110" s="11" t="str">
        <f>TEXT(tblAttendance[[#This Row],[Date]],"yyyy")</f>
        <v>2026</v>
      </c>
      <c r="K110" s="11" t="str">
        <f>TEXT(tblAttendance[[#This Row],[Date]],"dddd")</f>
        <v>Wednesday</v>
      </c>
      <c r="L110" s="28" t="str">
        <f>_xlfn.XLOOKUP(tblAttendance[[#This Row],[Student_ID]],tblStudents[Student_ID],tblStudents[Address])</f>
        <v>Parbhani, Maharashtra</v>
      </c>
    </row>
    <row r="111" spans="1:12" x14ac:dyDescent="0.3">
      <c r="A111" s="16">
        <v>110</v>
      </c>
      <c r="B111" s="22" t="s">
        <v>89</v>
      </c>
      <c r="C111" s="9" t="s">
        <v>90</v>
      </c>
      <c r="D111" s="9" t="s">
        <v>348</v>
      </c>
      <c r="E111" s="8">
        <v>9876501224</v>
      </c>
      <c r="F111" s="10">
        <v>46204</v>
      </c>
      <c r="G111" s="11">
        <v>0.77975694444444443</v>
      </c>
      <c r="H111" s="11">
        <v>0.78570601851851851</v>
      </c>
      <c r="I111" s="11" t="str">
        <f>TEXT(tblAttendance[[#This Row],[Date]],"mmm")</f>
        <v>Jul</v>
      </c>
      <c r="J111" s="11" t="str">
        <f>TEXT(tblAttendance[[#This Row],[Date]],"yyyy")</f>
        <v>2026</v>
      </c>
      <c r="K111" s="11" t="str">
        <f>TEXT(tblAttendance[[#This Row],[Date]],"dddd")</f>
        <v>Wednesday</v>
      </c>
      <c r="L111" s="28" t="str">
        <f>_xlfn.XLOOKUP(tblAttendance[[#This Row],[Student_ID]],tblStudents[Student_ID],tblStudents[Address])</f>
        <v>Nanded, Maharashtra</v>
      </c>
    </row>
    <row r="112" spans="1:12" x14ac:dyDescent="0.3">
      <c r="A112" s="16">
        <v>111</v>
      </c>
      <c r="B112" s="22" t="s">
        <v>92</v>
      </c>
      <c r="C112" s="9" t="s">
        <v>93</v>
      </c>
      <c r="D112" s="9" t="s">
        <v>348</v>
      </c>
      <c r="E112" s="8">
        <v>9876501225</v>
      </c>
      <c r="F112" s="10">
        <v>46204</v>
      </c>
      <c r="G112" s="11">
        <v>0.7798032407407407</v>
      </c>
      <c r="H112" s="11">
        <v>0.78574074074074074</v>
      </c>
      <c r="I112" s="11" t="str">
        <f>TEXT(tblAttendance[[#This Row],[Date]],"mmm")</f>
        <v>Jul</v>
      </c>
      <c r="J112" s="11" t="str">
        <f>TEXT(tblAttendance[[#This Row],[Date]],"yyyy")</f>
        <v>2026</v>
      </c>
      <c r="K112" s="11" t="str">
        <f>TEXT(tblAttendance[[#This Row],[Date]],"dddd")</f>
        <v>Wednesday</v>
      </c>
      <c r="L112" s="28" t="str">
        <f>_xlfn.XLOOKUP(tblAttendance[[#This Row],[Student_ID]],tblStudents[Student_ID],tblStudents[Address])</f>
        <v>Wardha, Maharashtra</v>
      </c>
    </row>
    <row r="113" spans="1:12" x14ac:dyDescent="0.3">
      <c r="A113" s="16">
        <v>112</v>
      </c>
      <c r="B113" s="22" t="s">
        <v>95</v>
      </c>
      <c r="C113" s="9" t="s">
        <v>96</v>
      </c>
      <c r="D113" s="9" t="s">
        <v>343</v>
      </c>
      <c r="E113" s="8">
        <v>9876501226</v>
      </c>
      <c r="F113" s="10">
        <v>46204</v>
      </c>
      <c r="G113" s="11">
        <v>0.77983796296296293</v>
      </c>
      <c r="H113" s="11">
        <v>0.78587962962962965</v>
      </c>
      <c r="I113" s="11" t="str">
        <f>TEXT(tblAttendance[[#This Row],[Date]],"mmm")</f>
        <v>Jul</v>
      </c>
      <c r="J113" s="11" t="str">
        <f>TEXT(tblAttendance[[#This Row],[Date]],"yyyy")</f>
        <v>2026</v>
      </c>
      <c r="K113" s="11" t="str">
        <f>TEXT(tblAttendance[[#This Row],[Date]],"dddd")</f>
        <v>Wednesday</v>
      </c>
      <c r="L113" s="28" t="str">
        <f>_xlfn.XLOOKUP(tblAttendance[[#This Row],[Student_ID]],tblStudents[Student_ID],tblStudents[Address])</f>
        <v>Chandrapur, Maharashtra</v>
      </c>
    </row>
    <row r="114" spans="1:12" x14ac:dyDescent="0.3">
      <c r="A114" s="16">
        <v>113</v>
      </c>
      <c r="B114" s="22" t="s">
        <v>98</v>
      </c>
      <c r="C114" s="9" t="s">
        <v>99</v>
      </c>
      <c r="D114" s="9" t="s">
        <v>339</v>
      </c>
      <c r="E114" s="8">
        <v>9876501227</v>
      </c>
      <c r="F114" s="10">
        <v>46204</v>
      </c>
      <c r="G114" s="11">
        <v>0.77989583333333334</v>
      </c>
      <c r="H114" s="11">
        <v>0.78648148148148145</v>
      </c>
      <c r="I114" s="11" t="str">
        <f>TEXT(tblAttendance[[#This Row],[Date]],"mmm")</f>
        <v>Jul</v>
      </c>
      <c r="J114" s="11" t="str">
        <f>TEXT(tblAttendance[[#This Row],[Date]],"yyyy")</f>
        <v>2026</v>
      </c>
      <c r="K114" s="11" t="str">
        <f>TEXT(tblAttendance[[#This Row],[Date]],"dddd")</f>
        <v>Wednesday</v>
      </c>
      <c r="L114" s="28" t="str">
        <f>_xlfn.XLOOKUP(tblAttendance[[#This Row],[Student_ID]],tblStudents[Student_ID],tblStudents[Address])</f>
        <v>Ratnagiri, Maharashtra</v>
      </c>
    </row>
    <row r="115" spans="1:12" x14ac:dyDescent="0.3">
      <c r="A115" s="16">
        <v>114</v>
      </c>
      <c r="B115" s="22" t="s">
        <v>101</v>
      </c>
      <c r="C115" s="9" t="s">
        <v>102</v>
      </c>
      <c r="D115" s="9" t="s">
        <v>342</v>
      </c>
      <c r="E115" s="8">
        <v>9876501228</v>
      </c>
      <c r="F115" s="10">
        <v>46204</v>
      </c>
      <c r="G115" s="11">
        <v>0.77995370370370365</v>
      </c>
      <c r="H115" s="11">
        <v>0.78657407407407409</v>
      </c>
      <c r="I115" s="11" t="str">
        <f>TEXT(tblAttendance[[#This Row],[Date]],"mmm")</f>
        <v>Jul</v>
      </c>
      <c r="J115" s="11" t="str">
        <f>TEXT(tblAttendance[[#This Row],[Date]],"yyyy")</f>
        <v>2026</v>
      </c>
      <c r="K115" s="11" t="str">
        <f>TEXT(tblAttendance[[#This Row],[Date]],"dddd")</f>
        <v>Wednesday</v>
      </c>
      <c r="L115" s="28" t="str">
        <f>_xlfn.XLOOKUP(tblAttendance[[#This Row],[Student_ID]],tblStudents[Student_ID],tblStudents[Address])</f>
        <v>Sindhudurg, Maharashtra</v>
      </c>
    </row>
    <row r="116" spans="1:12" x14ac:dyDescent="0.3">
      <c r="A116" s="16">
        <v>115</v>
      </c>
      <c r="B116" s="22" t="s">
        <v>104</v>
      </c>
      <c r="C116" s="9" t="s">
        <v>105</v>
      </c>
      <c r="D116" s="9" t="s">
        <v>343</v>
      </c>
      <c r="E116" s="8">
        <v>9876501229</v>
      </c>
      <c r="F116" s="10">
        <v>46204</v>
      </c>
      <c r="G116" s="11">
        <v>0.78</v>
      </c>
      <c r="H116" s="11">
        <v>0.78664351851851855</v>
      </c>
      <c r="I116" s="11" t="str">
        <f>TEXT(tblAttendance[[#This Row],[Date]],"mmm")</f>
        <v>Jul</v>
      </c>
      <c r="J116" s="11" t="str">
        <f>TEXT(tblAttendance[[#This Row],[Date]],"yyyy")</f>
        <v>2026</v>
      </c>
      <c r="K116" s="11" t="str">
        <f>TEXT(tblAttendance[[#This Row],[Date]],"dddd")</f>
        <v>Wednesday</v>
      </c>
      <c r="L116" s="28" t="str">
        <f>_xlfn.XLOOKUP(tblAttendance[[#This Row],[Student_ID]],tblStudents[Student_ID],tblStudents[Address])</f>
        <v>Hingoli, Maharashtra</v>
      </c>
    </row>
    <row r="117" spans="1:12" x14ac:dyDescent="0.3">
      <c r="A117" s="16">
        <v>116</v>
      </c>
      <c r="B117" s="22" t="s">
        <v>107</v>
      </c>
      <c r="C117" s="9" t="s">
        <v>108</v>
      </c>
      <c r="D117" s="9" t="s">
        <v>343</v>
      </c>
      <c r="E117" s="8">
        <v>9876501230</v>
      </c>
      <c r="F117" s="10">
        <v>46204</v>
      </c>
      <c r="G117" s="11">
        <v>0.78004629629629629</v>
      </c>
      <c r="H117" s="11">
        <v>0.78670138888888885</v>
      </c>
      <c r="I117" s="11" t="str">
        <f>TEXT(tblAttendance[[#This Row],[Date]],"mmm")</f>
        <v>Jul</v>
      </c>
      <c r="J117" s="11" t="str">
        <f>TEXT(tblAttendance[[#This Row],[Date]],"yyyy")</f>
        <v>2026</v>
      </c>
      <c r="K117" s="11" t="str">
        <f>TEXT(tblAttendance[[#This Row],[Date]],"dddd")</f>
        <v>Wednesday</v>
      </c>
      <c r="L117" s="28" t="str">
        <f>_xlfn.XLOOKUP(tblAttendance[[#This Row],[Student_ID]],tblStudents[Student_ID],tblStudents[Address])</f>
        <v>Washim, Maharashtra</v>
      </c>
    </row>
    <row r="118" spans="1:12" x14ac:dyDescent="0.3">
      <c r="A118" s="16">
        <v>117</v>
      </c>
      <c r="B118" s="22" t="s">
        <v>110</v>
      </c>
      <c r="C118" s="9" t="s">
        <v>111</v>
      </c>
      <c r="D118" s="9" t="s">
        <v>345</v>
      </c>
      <c r="E118" s="8">
        <v>9876501231</v>
      </c>
      <c r="F118" s="10">
        <v>46204</v>
      </c>
      <c r="G118" s="11">
        <v>0.78008101851851852</v>
      </c>
      <c r="H118" s="11">
        <v>0.78674768518518523</v>
      </c>
      <c r="I118" s="11" t="str">
        <f>TEXT(tblAttendance[[#This Row],[Date]],"mmm")</f>
        <v>Jul</v>
      </c>
      <c r="J118" s="11" t="str">
        <f>TEXT(tblAttendance[[#This Row],[Date]],"yyyy")</f>
        <v>2026</v>
      </c>
      <c r="K118" s="11" t="str">
        <f>TEXT(tblAttendance[[#This Row],[Date]],"dddd")</f>
        <v>Wednesday</v>
      </c>
      <c r="L118" s="28" t="str">
        <f>_xlfn.XLOOKUP(tblAttendance[[#This Row],[Student_ID]],tblStudents[Student_ID],tblStudents[Address])</f>
        <v>Buldhana, Maharashtra</v>
      </c>
    </row>
    <row r="119" spans="1:12" x14ac:dyDescent="0.3">
      <c r="A119" s="16">
        <v>118</v>
      </c>
      <c r="B119" s="22" t="s">
        <v>113</v>
      </c>
      <c r="C119" s="9" t="s">
        <v>114</v>
      </c>
      <c r="D119" s="9" t="s">
        <v>346</v>
      </c>
      <c r="E119" s="8">
        <v>9876501232</v>
      </c>
      <c r="F119" s="10">
        <v>46204</v>
      </c>
      <c r="G119" s="11">
        <v>0.78012731481481479</v>
      </c>
      <c r="H119" s="11">
        <v>0.78682870370370372</v>
      </c>
      <c r="I119" s="11" t="str">
        <f>TEXT(tblAttendance[[#This Row],[Date]],"mmm")</f>
        <v>Jul</v>
      </c>
      <c r="J119" s="11" t="str">
        <f>TEXT(tblAttendance[[#This Row],[Date]],"yyyy")</f>
        <v>2026</v>
      </c>
      <c r="K119" s="11" t="str">
        <f>TEXT(tblAttendance[[#This Row],[Date]],"dddd")</f>
        <v>Wednesday</v>
      </c>
      <c r="L119" s="28" t="str">
        <f>_xlfn.XLOOKUP(tblAttendance[[#This Row],[Student_ID]],tblStudents[Student_ID],tblStudents[Address])</f>
        <v xml:space="preserve">Yavatmal, Maharashtra </v>
      </c>
    </row>
    <row r="120" spans="1:12" x14ac:dyDescent="0.3">
      <c r="A120" s="16">
        <v>119</v>
      </c>
      <c r="B120" s="22" t="s">
        <v>116</v>
      </c>
      <c r="C120" s="9" t="s">
        <v>117</v>
      </c>
      <c r="D120" s="9" t="s">
        <v>348</v>
      </c>
      <c r="E120" s="8">
        <v>9876501233</v>
      </c>
      <c r="F120" s="10">
        <v>46204</v>
      </c>
      <c r="G120" s="11">
        <v>0.7801851851851852</v>
      </c>
      <c r="H120" s="11">
        <v>0.78686342592592595</v>
      </c>
      <c r="I120" s="11" t="str">
        <f>TEXT(tblAttendance[[#This Row],[Date]],"mmm")</f>
        <v>Jul</v>
      </c>
      <c r="J120" s="11" t="str">
        <f>TEXT(tblAttendance[[#This Row],[Date]],"yyyy")</f>
        <v>2026</v>
      </c>
      <c r="K120" s="11" t="str">
        <f>TEXT(tblAttendance[[#This Row],[Date]],"dddd")</f>
        <v>Wednesday</v>
      </c>
      <c r="L120" s="28" t="str">
        <f>_xlfn.XLOOKUP(tblAttendance[[#This Row],[Student_ID]],tblStudents[Student_ID],tblStudents[Address])</f>
        <v>Gondia, Maharashtra</v>
      </c>
    </row>
    <row r="121" spans="1:12" x14ac:dyDescent="0.3">
      <c r="A121" s="16">
        <v>120</v>
      </c>
      <c r="B121" s="22" t="s">
        <v>119</v>
      </c>
      <c r="C121" s="9" t="s">
        <v>120</v>
      </c>
      <c r="D121" s="9" t="s">
        <v>341</v>
      </c>
      <c r="E121" s="8">
        <v>9876501234</v>
      </c>
      <c r="F121" s="10">
        <v>46204</v>
      </c>
      <c r="G121" s="11">
        <v>0.78024305555555551</v>
      </c>
      <c r="H121" s="11">
        <v>0.78694444444444445</v>
      </c>
      <c r="I121" s="11" t="str">
        <f>TEXT(tblAttendance[[#This Row],[Date]],"mmm")</f>
        <v>Jul</v>
      </c>
      <c r="J121" s="11" t="str">
        <f>TEXT(tblAttendance[[#This Row],[Date]],"yyyy")</f>
        <v>2026</v>
      </c>
      <c r="K121" s="11" t="str">
        <f>TEXT(tblAttendance[[#This Row],[Date]],"dddd")</f>
        <v>Wednesday</v>
      </c>
      <c r="L121" s="28" t="str">
        <f>_xlfn.XLOOKUP(tblAttendance[[#This Row],[Student_ID]],tblStudents[Student_ID],tblStudents[Address])</f>
        <v>Gadchiroli, Maharashtra</v>
      </c>
    </row>
    <row r="122" spans="1:12" x14ac:dyDescent="0.3">
      <c r="A122" s="16">
        <v>121</v>
      </c>
      <c r="B122" s="22" t="s">
        <v>122</v>
      </c>
      <c r="C122" s="9" t="s">
        <v>123</v>
      </c>
      <c r="D122" s="9" t="s">
        <v>339</v>
      </c>
      <c r="E122" s="8">
        <v>9876501235</v>
      </c>
      <c r="F122" s="10">
        <v>46204</v>
      </c>
      <c r="G122" s="11">
        <v>0.78032407407407411</v>
      </c>
      <c r="H122" s="11">
        <v>0.78700231481481486</v>
      </c>
      <c r="I122" s="11" t="str">
        <f>TEXT(tblAttendance[[#This Row],[Date]],"mmm")</f>
        <v>Jul</v>
      </c>
      <c r="J122" s="11" t="str">
        <f>TEXT(tblAttendance[[#This Row],[Date]],"yyyy")</f>
        <v>2026</v>
      </c>
      <c r="K122" s="11" t="str">
        <f>TEXT(tblAttendance[[#This Row],[Date]],"dddd")</f>
        <v>Wednesday</v>
      </c>
      <c r="L122" s="28" t="str">
        <f>_xlfn.XLOOKUP(tblAttendance[[#This Row],[Student_ID]],tblStudents[Student_ID],tblStudents[Address])</f>
        <v>Dhule, Maharashtra</v>
      </c>
    </row>
    <row r="123" spans="1:12" x14ac:dyDescent="0.3">
      <c r="A123" s="16">
        <v>122</v>
      </c>
      <c r="B123" s="22" t="s">
        <v>125</v>
      </c>
      <c r="C123" s="9" t="s">
        <v>126</v>
      </c>
      <c r="D123" s="9" t="s">
        <v>346</v>
      </c>
      <c r="E123" s="8">
        <v>9876501236</v>
      </c>
      <c r="F123" s="10">
        <v>46204</v>
      </c>
      <c r="G123" s="11">
        <v>0.78037037037037038</v>
      </c>
      <c r="H123" s="11">
        <v>0.78704861111111113</v>
      </c>
      <c r="I123" s="11" t="str">
        <f>TEXT(tblAttendance[[#This Row],[Date]],"mmm")</f>
        <v>Jul</v>
      </c>
      <c r="J123" s="11" t="str">
        <f>TEXT(tblAttendance[[#This Row],[Date]],"yyyy")</f>
        <v>2026</v>
      </c>
      <c r="K123" s="11" t="str">
        <f>TEXT(tblAttendance[[#This Row],[Date]],"dddd")</f>
        <v>Wednesday</v>
      </c>
      <c r="L123" s="28" t="str">
        <f>_xlfn.XLOOKUP(tblAttendance[[#This Row],[Student_ID]],tblStudents[Student_ID],tblStudents[Address])</f>
        <v>Pune, Maharashtra</v>
      </c>
    </row>
    <row r="124" spans="1:12" x14ac:dyDescent="0.3">
      <c r="A124" s="16">
        <v>123</v>
      </c>
      <c r="B124" s="22" t="s">
        <v>127</v>
      </c>
      <c r="C124" s="9" t="s">
        <v>128</v>
      </c>
      <c r="D124" s="9" t="s">
        <v>341</v>
      </c>
      <c r="E124" s="8">
        <v>9876501237</v>
      </c>
      <c r="F124" s="10">
        <v>46204</v>
      </c>
      <c r="G124" s="11">
        <v>0.78040509259259261</v>
      </c>
      <c r="H124" s="11">
        <v>0.7870949074074074</v>
      </c>
      <c r="I124" s="11" t="str">
        <f>TEXT(tblAttendance[[#This Row],[Date]],"mmm")</f>
        <v>Jul</v>
      </c>
      <c r="J124" s="11" t="str">
        <f>TEXT(tblAttendance[[#This Row],[Date]],"yyyy")</f>
        <v>2026</v>
      </c>
      <c r="K124" s="11" t="str">
        <f>TEXT(tblAttendance[[#This Row],[Date]],"dddd")</f>
        <v>Wednesday</v>
      </c>
      <c r="L124" s="28" t="str">
        <f>_xlfn.XLOOKUP(tblAttendance[[#This Row],[Student_ID]],tblStudents[Student_ID],tblStudents[Address])</f>
        <v>Pune, Maharashtra</v>
      </c>
    </row>
    <row r="125" spans="1:12" x14ac:dyDescent="0.3">
      <c r="A125" s="16">
        <v>124</v>
      </c>
      <c r="B125" s="22" t="s">
        <v>129</v>
      </c>
      <c r="C125" s="9" t="s">
        <v>130</v>
      </c>
      <c r="D125" s="9" t="s">
        <v>342</v>
      </c>
      <c r="E125" s="8">
        <v>9876501238</v>
      </c>
      <c r="F125" s="10">
        <v>46204</v>
      </c>
      <c r="G125" s="11">
        <v>0.78045138888888888</v>
      </c>
      <c r="H125" s="11">
        <v>0.78714120370370366</v>
      </c>
      <c r="I125" s="11" t="str">
        <f>TEXT(tblAttendance[[#This Row],[Date]],"mmm")</f>
        <v>Jul</v>
      </c>
      <c r="J125" s="11" t="str">
        <f>TEXT(tblAttendance[[#This Row],[Date]],"yyyy")</f>
        <v>2026</v>
      </c>
      <c r="K125" s="11" t="str">
        <f>TEXT(tblAttendance[[#This Row],[Date]],"dddd")</f>
        <v>Wednesday</v>
      </c>
      <c r="L125" s="28" t="str">
        <f>_xlfn.XLOOKUP(tblAttendance[[#This Row],[Student_ID]],tblStudents[Student_ID],tblStudents[Address])</f>
        <v>Ahilya Nagar, Maharashtra</v>
      </c>
    </row>
    <row r="126" spans="1:12" x14ac:dyDescent="0.3">
      <c r="A126" s="16">
        <v>125</v>
      </c>
      <c r="B126" s="22" t="s">
        <v>132</v>
      </c>
      <c r="C126" s="9" t="s">
        <v>133</v>
      </c>
      <c r="D126" s="9" t="s">
        <v>343</v>
      </c>
      <c r="E126" s="8">
        <v>9876501239</v>
      </c>
      <c r="F126" s="10">
        <v>46204</v>
      </c>
      <c r="G126" s="11">
        <v>0.7804861111111111</v>
      </c>
      <c r="H126" s="11">
        <v>0.78722222222222227</v>
      </c>
      <c r="I126" s="11" t="str">
        <f>TEXT(tblAttendance[[#This Row],[Date]],"mmm")</f>
        <v>Jul</v>
      </c>
      <c r="J126" s="11" t="str">
        <f>TEXT(tblAttendance[[#This Row],[Date]],"yyyy")</f>
        <v>2026</v>
      </c>
      <c r="K126" s="11" t="str">
        <f>TEXT(tblAttendance[[#This Row],[Date]],"dddd")</f>
        <v>Wednesday</v>
      </c>
      <c r="L126" s="28" t="str">
        <f>_xlfn.XLOOKUP(tblAttendance[[#This Row],[Student_ID]],tblStudents[Student_ID],tblStudents[Address])</f>
        <v>Chhatrapati Sambhajinagar, Maharashtra</v>
      </c>
    </row>
    <row r="127" spans="1:12" x14ac:dyDescent="0.3">
      <c r="A127" s="16">
        <v>126</v>
      </c>
      <c r="B127" s="22" t="s">
        <v>134</v>
      </c>
      <c r="C127" s="9" t="s">
        <v>135</v>
      </c>
      <c r="D127" s="9" t="s">
        <v>339</v>
      </c>
      <c r="E127" s="8">
        <v>9876501240</v>
      </c>
      <c r="F127" s="10">
        <v>46204</v>
      </c>
      <c r="G127" s="11">
        <v>0.78054398148148152</v>
      </c>
      <c r="H127" s="11">
        <v>0.78726851851851853</v>
      </c>
      <c r="I127" s="11" t="str">
        <f>TEXT(tblAttendance[[#This Row],[Date]],"mmm")</f>
        <v>Jul</v>
      </c>
      <c r="J127" s="11" t="str">
        <f>TEXT(tblAttendance[[#This Row],[Date]],"yyyy")</f>
        <v>2026</v>
      </c>
      <c r="K127" s="11" t="str">
        <f>TEXT(tblAttendance[[#This Row],[Date]],"dddd")</f>
        <v>Wednesday</v>
      </c>
      <c r="L127" s="28" t="str">
        <f>_xlfn.XLOOKUP(tblAttendance[[#This Row],[Student_ID]],tblStudents[Student_ID],tblStudents[Address])</f>
        <v>Pune, Maharashtra</v>
      </c>
    </row>
    <row r="128" spans="1:12" x14ac:dyDescent="0.3">
      <c r="A128" s="16">
        <v>127</v>
      </c>
      <c r="B128" s="22" t="s">
        <v>136</v>
      </c>
      <c r="C128" s="9" t="s">
        <v>137</v>
      </c>
      <c r="D128" s="9" t="s">
        <v>341</v>
      </c>
      <c r="E128" s="8">
        <v>9876501241</v>
      </c>
      <c r="F128" s="10">
        <v>46204</v>
      </c>
      <c r="G128" s="11">
        <v>0.78057870370370375</v>
      </c>
      <c r="H128" s="11">
        <v>0.78778935185185184</v>
      </c>
      <c r="I128" s="11" t="str">
        <f>TEXT(tblAttendance[[#This Row],[Date]],"mmm")</f>
        <v>Jul</v>
      </c>
      <c r="J128" s="11" t="str">
        <f>TEXT(tblAttendance[[#This Row],[Date]],"yyyy")</f>
        <v>2026</v>
      </c>
      <c r="K128" s="11" t="str">
        <f>TEXT(tblAttendance[[#This Row],[Date]],"dddd")</f>
        <v>Wednesday</v>
      </c>
      <c r="L128" s="28" t="str">
        <f>_xlfn.XLOOKUP(tblAttendance[[#This Row],[Student_ID]],tblStudents[Student_ID],tblStudents[Address])</f>
        <v>Pune, Maharashtra</v>
      </c>
    </row>
    <row r="129" spans="1:12" x14ac:dyDescent="0.3">
      <c r="A129" s="16">
        <v>128</v>
      </c>
      <c r="B129" s="22" t="s">
        <v>138</v>
      </c>
      <c r="C129" s="9" t="s">
        <v>139</v>
      </c>
      <c r="D129" s="9" t="s">
        <v>342</v>
      </c>
      <c r="E129" s="8">
        <v>9876501242</v>
      </c>
      <c r="F129" s="10">
        <v>46204</v>
      </c>
      <c r="G129" s="11">
        <v>0.78062500000000001</v>
      </c>
      <c r="H129" s="11">
        <v>0.78790509259259256</v>
      </c>
      <c r="I129" s="11" t="str">
        <f>TEXT(tblAttendance[[#This Row],[Date]],"mmm")</f>
        <v>Jul</v>
      </c>
      <c r="J129" s="11" t="str">
        <f>TEXT(tblAttendance[[#This Row],[Date]],"yyyy")</f>
        <v>2026</v>
      </c>
      <c r="K129" s="11" t="str">
        <f>TEXT(tblAttendance[[#This Row],[Date]],"dddd")</f>
        <v>Wednesday</v>
      </c>
      <c r="L129" s="28" t="str">
        <f>_xlfn.XLOOKUP(tblAttendance[[#This Row],[Student_ID]],tblStudents[Student_ID],tblStudents[Address])</f>
        <v>Ahilya Nagar, Maharashtra</v>
      </c>
    </row>
    <row r="130" spans="1:12" x14ac:dyDescent="0.3">
      <c r="A130" s="16">
        <v>129</v>
      </c>
      <c r="B130" s="22" t="s">
        <v>140</v>
      </c>
      <c r="C130" s="9" t="s">
        <v>141</v>
      </c>
      <c r="D130" s="9" t="s">
        <v>347</v>
      </c>
      <c r="E130" s="8">
        <v>9876501243</v>
      </c>
      <c r="F130" s="10">
        <v>46204</v>
      </c>
      <c r="G130" s="11">
        <v>0.78067129629629628</v>
      </c>
      <c r="H130" s="11">
        <v>0.78793981481481479</v>
      </c>
      <c r="I130" s="11" t="str">
        <f>TEXT(tblAttendance[[#This Row],[Date]],"mmm")</f>
        <v>Jul</v>
      </c>
      <c r="J130" s="11" t="str">
        <f>TEXT(tblAttendance[[#This Row],[Date]],"yyyy")</f>
        <v>2026</v>
      </c>
      <c r="K130" s="11" t="str">
        <f>TEXT(tblAttendance[[#This Row],[Date]],"dddd")</f>
        <v>Wednesday</v>
      </c>
      <c r="L130" s="28" t="str">
        <f>_xlfn.XLOOKUP(tblAttendance[[#This Row],[Student_ID]],tblStudents[Student_ID],tblStudents[Address])</f>
        <v>Chhatrapati Sambhajinagar, Maharashtra</v>
      </c>
    </row>
    <row r="131" spans="1:12" x14ac:dyDescent="0.3">
      <c r="A131" s="16">
        <v>130</v>
      </c>
      <c r="B131" s="22" t="s">
        <v>142</v>
      </c>
      <c r="C131" s="9" t="s">
        <v>143</v>
      </c>
      <c r="D131" s="9" t="s">
        <v>346</v>
      </c>
      <c r="E131" s="8">
        <v>9876501244</v>
      </c>
      <c r="F131" s="10">
        <v>46204</v>
      </c>
      <c r="G131" s="11">
        <v>0.78070601851851851</v>
      </c>
      <c r="H131" s="11">
        <v>0.78805555555555551</v>
      </c>
      <c r="I131" s="11" t="str">
        <f>TEXT(tblAttendance[[#This Row],[Date]],"mmm")</f>
        <v>Jul</v>
      </c>
      <c r="J131" s="11" t="str">
        <f>TEXT(tblAttendance[[#This Row],[Date]],"yyyy")</f>
        <v>2026</v>
      </c>
      <c r="K131" s="11" t="str">
        <f>TEXT(tblAttendance[[#This Row],[Date]],"dddd")</f>
        <v>Wednesday</v>
      </c>
      <c r="L131" s="28" t="str">
        <f>_xlfn.XLOOKUP(tblAttendance[[#This Row],[Student_ID]],tblStudents[Student_ID],tblStudents[Address])</f>
        <v>Pune, Maharashtra</v>
      </c>
    </row>
    <row r="132" spans="1:12" x14ac:dyDescent="0.3">
      <c r="A132" s="16">
        <v>131</v>
      </c>
      <c r="B132" s="22" t="s">
        <v>144</v>
      </c>
      <c r="C132" s="9" t="s">
        <v>145</v>
      </c>
      <c r="D132" s="9" t="s">
        <v>342</v>
      </c>
      <c r="E132" s="8">
        <v>9876501245</v>
      </c>
      <c r="F132" s="10">
        <v>46204</v>
      </c>
      <c r="G132" s="11">
        <v>0.78076388888888892</v>
      </c>
      <c r="H132" s="11">
        <v>0.78810185185185189</v>
      </c>
      <c r="I132" s="11" t="str">
        <f>TEXT(tblAttendance[[#This Row],[Date]],"mmm")</f>
        <v>Jul</v>
      </c>
      <c r="J132" s="11" t="str">
        <f>TEXT(tblAttendance[[#This Row],[Date]],"yyyy")</f>
        <v>2026</v>
      </c>
      <c r="K132" s="11" t="str">
        <f>TEXT(tblAttendance[[#This Row],[Date]],"dddd")</f>
        <v>Wednesday</v>
      </c>
      <c r="L132" s="28" t="str">
        <f>_xlfn.XLOOKUP(tblAttendance[[#This Row],[Student_ID]],tblStudents[Student_ID],tblStudents[Address])</f>
        <v>Pune, Maharashtra</v>
      </c>
    </row>
    <row r="133" spans="1:12" x14ac:dyDescent="0.3">
      <c r="A133" s="16">
        <v>132</v>
      </c>
      <c r="B133" s="22" t="s">
        <v>146</v>
      </c>
      <c r="C133" s="9" t="s">
        <v>147</v>
      </c>
      <c r="D133" s="9" t="s">
        <v>343</v>
      </c>
      <c r="E133" s="8">
        <v>9876501246</v>
      </c>
      <c r="F133" s="10">
        <v>46204</v>
      </c>
      <c r="G133" s="11">
        <v>0.78081018518518519</v>
      </c>
      <c r="H133" s="11">
        <v>0.78815972222222219</v>
      </c>
      <c r="I133" s="11" t="str">
        <f>TEXT(tblAttendance[[#This Row],[Date]],"mmm")</f>
        <v>Jul</v>
      </c>
      <c r="J133" s="11" t="str">
        <f>TEXT(tblAttendance[[#This Row],[Date]],"yyyy")</f>
        <v>2026</v>
      </c>
      <c r="K133" s="11" t="str">
        <f>TEXT(tblAttendance[[#This Row],[Date]],"dddd")</f>
        <v>Wednesday</v>
      </c>
      <c r="L133" s="28" t="str">
        <f>_xlfn.XLOOKUP(tblAttendance[[#This Row],[Student_ID]],tblStudents[Student_ID],tblStudents[Address])</f>
        <v>Ahilya Nagar, Maharashtra</v>
      </c>
    </row>
    <row r="134" spans="1:12" x14ac:dyDescent="0.3">
      <c r="A134" s="16">
        <v>133</v>
      </c>
      <c r="B134" s="22" t="s">
        <v>148</v>
      </c>
      <c r="C134" s="9" t="s">
        <v>149</v>
      </c>
      <c r="D134" s="9" t="s">
        <v>346</v>
      </c>
      <c r="E134" s="8">
        <v>9876501247</v>
      </c>
      <c r="F134" s="10">
        <v>46204</v>
      </c>
      <c r="G134" s="11">
        <v>0.78084490740740742</v>
      </c>
      <c r="H134" s="11">
        <v>0.78821759259259261</v>
      </c>
      <c r="I134" s="11" t="str">
        <f>TEXT(tblAttendance[[#This Row],[Date]],"mmm")</f>
        <v>Jul</v>
      </c>
      <c r="J134" s="11" t="str">
        <f>TEXT(tblAttendance[[#This Row],[Date]],"yyyy")</f>
        <v>2026</v>
      </c>
      <c r="K134" s="11" t="str">
        <f>TEXT(tblAttendance[[#This Row],[Date]],"dddd")</f>
        <v>Wednesday</v>
      </c>
      <c r="L134" s="28" t="str">
        <f>_xlfn.XLOOKUP(tblAttendance[[#This Row],[Student_ID]],tblStudents[Student_ID],tblStudents[Address])</f>
        <v>Chhatrapati Sambhajinagar, Maharashtra</v>
      </c>
    </row>
    <row r="135" spans="1:12" x14ac:dyDescent="0.3">
      <c r="A135" s="16">
        <v>134</v>
      </c>
      <c r="B135" s="22" t="s">
        <v>150</v>
      </c>
      <c r="C135" s="9" t="s">
        <v>151</v>
      </c>
      <c r="D135" s="9" t="s">
        <v>342</v>
      </c>
      <c r="E135" s="8">
        <v>9876501248</v>
      </c>
      <c r="F135" s="10">
        <v>46204</v>
      </c>
      <c r="G135" s="11">
        <v>0.78089120370370368</v>
      </c>
      <c r="H135" s="11">
        <v>0.7882986111111111</v>
      </c>
      <c r="I135" s="11" t="str">
        <f>TEXT(tblAttendance[[#This Row],[Date]],"mmm")</f>
        <v>Jul</v>
      </c>
      <c r="J135" s="11" t="str">
        <f>TEXT(tblAttendance[[#This Row],[Date]],"yyyy")</f>
        <v>2026</v>
      </c>
      <c r="K135" s="11" t="str">
        <f>TEXT(tblAttendance[[#This Row],[Date]],"dddd")</f>
        <v>Wednesday</v>
      </c>
      <c r="L135" s="28" t="str">
        <f>_xlfn.XLOOKUP(tblAttendance[[#This Row],[Student_ID]],tblStudents[Student_ID],tblStudents[Address])</f>
        <v>Pune, Maharashtra</v>
      </c>
    </row>
    <row r="136" spans="1:12" x14ac:dyDescent="0.3">
      <c r="A136" s="16">
        <v>135</v>
      </c>
      <c r="B136" s="22" t="s">
        <v>152</v>
      </c>
      <c r="C136" s="9" t="s">
        <v>153</v>
      </c>
      <c r="D136" s="9" t="s">
        <v>340</v>
      </c>
      <c r="E136" s="8">
        <v>9876501249</v>
      </c>
      <c r="F136" s="10">
        <v>46204</v>
      </c>
      <c r="G136" s="11">
        <v>0.78100694444444441</v>
      </c>
      <c r="H136" s="11">
        <v>0.78835648148148152</v>
      </c>
      <c r="I136" s="11" t="str">
        <f>TEXT(tblAttendance[[#This Row],[Date]],"mmm")</f>
        <v>Jul</v>
      </c>
      <c r="J136" s="11" t="str">
        <f>TEXT(tblAttendance[[#This Row],[Date]],"yyyy")</f>
        <v>2026</v>
      </c>
      <c r="K136" s="11" t="str">
        <f>TEXT(tblAttendance[[#This Row],[Date]],"dddd")</f>
        <v>Wednesday</v>
      </c>
      <c r="L136" s="28" t="str">
        <f>_xlfn.XLOOKUP(tblAttendance[[#This Row],[Student_ID]],tblStudents[Student_ID],tblStudents[Address])</f>
        <v>Pune, Maharashtra</v>
      </c>
    </row>
    <row r="137" spans="1:12" x14ac:dyDescent="0.3">
      <c r="A137" s="16">
        <v>136</v>
      </c>
      <c r="B137" s="22" t="s">
        <v>154</v>
      </c>
      <c r="C137" s="9" t="s">
        <v>155</v>
      </c>
      <c r="D137" s="9" t="s">
        <v>339</v>
      </c>
      <c r="E137" s="8">
        <v>9876501250</v>
      </c>
      <c r="F137" s="10">
        <v>46204</v>
      </c>
      <c r="G137" s="11">
        <v>0.78111111111111109</v>
      </c>
      <c r="H137" s="11">
        <v>0.78849537037037032</v>
      </c>
      <c r="I137" s="11" t="str">
        <f>TEXT(tblAttendance[[#This Row],[Date]],"mmm")</f>
        <v>Jul</v>
      </c>
      <c r="J137" s="11" t="str">
        <f>TEXT(tblAttendance[[#This Row],[Date]],"yyyy")</f>
        <v>2026</v>
      </c>
      <c r="K137" s="11" t="str">
        <f>TEXT(tblAttendance[[#This Row],[Date]],"dddd")</f>
        <v>Wednesday</v>
      </c>
      <c r="L137" s="28" t="str">
        <f>_xlfn.XLOOKUP(tblAttendance[[#This Row],[Student_ID]],tblStudents[Student_ID],tblStudents[Address])</f>
        <v>Ahilya Nagar, Maharashtra</v>
      </c>
    </row>
    <row r="138" spans="1:12" x14ac:dyDescent="0.3">
      <c r="A138" s="16">
        <v>137</v>
      </c>
      <c r="B138" s="22" t="s">
        <v>156</v>
      </c>
      <c r="C138" s="9" t="s">
        <v>157</v>
      </c>
      <c r="D138" s="9" t="s">
        <v>339</v>
      </c>
      <c r="E138" s="8">
        <v>9876501251</v>
      </c>
      <c r="F138" s="10">
        <v>46204</v>
      </c>
      <c r="G138" s="11">
        <v>0.78114583333333332</v>
      </c>
      <c r="H138" s="11">
        <v>0.7885416666666667</v>
      </c>
      <c r="I138" s="11" t="str">
        <f>TEXT(tblAttendance[[#This Row],[Date]],"mmm")</f>
        <v>Jul</v>
      </c>
      <c r="J138" s="11" t="str">
        <f>TEXT(tblAttendance[[#This Row],[Date]],"yyyy")</f>
        <v>2026</v>
      </c>
      <c r="K138" s="11" t="str">
        <f>TEXT(tblAttendance[[#This Row],[Date]],"dddd")</f>
        <v>Wednesday</v>
      </c>
      <c r="L138" s="28" t="str">
        <f>_xlfn.XLOOKUP(tblAttendance[[#This Row],[Student_ID]],tblStudents[Student_ID],tblStudents[Address])</f>
        <v>Chhatrapati Sambhajinagar, Maharashtra</v>
      </c>
    </row>
    <row r="139" spans="1:12" x14ac:dyDescent="0.3">
      <c r="A139" s="16">
        <v>138</v>
      </c>
      <c r="B139" s="22" t="s">
        <v>158</v>
      </c>
      <c r="C139" s="9" t="s">
        <v>159</v>
      </c>
      <c r="D139" s="9" t="s">
        <v>340</v>
      </c>
      <c r="E139" s="8">
        <v>9876501252</v>
      </c>
      <c r="F139" s="10">
        <v>46204</v>
      </c>
      <c r="G139" s="11">
        <v>0.78119212962962958</v>
      </c>
      <c r="H139" s="11">
        <v>0.78858796296296296</v>
      </c>
      <c r="I139" s="11" t="str">
        <f>TEXT(tblAttendance[[#This Row],[Date]],"mmm")</f>
        <v>Jul</v>
      </c>
      <c r="J139" s="11" t="str">
        <f>TEXT(tblAttendance[[#This Row],[Date]],"yyyy")</f>
        <v>2026</v>
      </c>
      <c r="K139" s="11" t="str">
        <f>TEXT(tblAttendance[[#This Row],[Date]],"dddd")</f>
        <v>Wednesday</v>
      </c>
      <c r="L139" s="28" t="str">
        <f>_xlfn.XLOOKUP(tblAttendance[[#This Row],[Student_ID]],tblStudents[Student_ID],tblStudents[Address])</f>
        <v>Pune, Maharashtra</v>
      </c>
    </row>
    <row r="140" spans="1:12" x14ac:dyDescent="0.3">
      <c r="A140" s="16">
        <v>139</v>
      </c>
      <c r="B140" s="22" t="s">
        <v>160</v>
      </c>
      <c r="C140" s="9" t="s">
        <v>161</v>
      </c>
      <c r="D140" s="9" t="s">
        <v>346</v>
      </c>
      <c r="E140" s="8">
        <v>9876501253</v>
      </c>
      <c r="F140" s="10">
        <v>46204</v>
      </c>
      <c r="G140" s="11">
        <v>0.78125</v>
      </c>
      <c r="H140" s="11">
        <v>0.78863425925925923</v>
      </c>
      <c r="I140" s="11" t="str">
        <f>TEXT(tblAttendance[[#This Row],[Date]],"mmm")</f>
        <v>Jul</v>
      </c>
      <c r="J140" s="11" t="str">
        <f>TEXT(tblAttendance[[#This Row],[Date]],"yyyy")</f>
        <v>2026</v>
      </c>
      <c r="K140" s="11" t="str">
        <f>TEXT(tblAttendance[[#This Row],[Date]],"dddd")</f>
        <v>Wednesday</v>
      </c>
      <c r="L140" s="28" t="str">
        <f>_xlfn.XLOOKUP(tblAttendance[[#This Row],[Student_ID]],tblStudents[Student_ID],tblStudents[Address])</f>
        <v>Pune, Maharashtra</v>
      </c>
    </row>
    <row r="141" spans="1:12" x14ac:dyDescent="0.3">
      <c r="A141" s="16">
        <v>140</v>
      </c>
      <c r="B141" s="22" t="s">
        <v>162</v>
      </c>
      <c r="C141" s="9" t="s">
        <v>163</v>
      </c>
      <c r="D141" s="9" t="s">
        <v>345</v>
      </c>
      <c r="E141" s="8">
        <v>9876501254</v>
      </c>
      <c r="F141" s="10">
        <v>46204</v>
      </c>
      <c r="G141" s="11">
        <v>0.78128472222222223</v>
      </c>
      <c r="H141" s="11">
        <v>0.78868055555555561</v>
      </c>
      <c r="I141" s="11" t="str">
        <f>TEXT(tblAttendance[[#This Row],[Date]],"mmm")</f>
        <v>Jul</v>
      </c>
      <c r="J141" s="11" t="str">
        <f>TEXT(tblAttendance[[#This Row],[Date]],"yyyy")</f>
        <v>2026</v>
      </c>
      <c r="K141" s="11" t="str">
        <f>TEXT(tblAttendance[[#This Row],[Date]],"dddd")</f>
        <v>Wednesday</v>
      </c>
      <c r="L141" s="28" t="str">
        <f>_xlfn.XLOOKUP(tblAttendance[[#This Row],[Student_ID]],tblStudents[Student_ID],tblStudents[Address])</f>
        <v>Ahilya Nagar, Maharashtra</v>
      </c>
    </row>
    <row r="142" spans="1:12" x14ac:dyDescent="0.3">
      <c r="A142" s="16">
        <v>141</v>
      </c>
      <c r="B142" s="22" t="s">
        <v>164</v>
      </c>
      <c r="C142" s="9" t="s">
        <v>165</v>
      </c>
      <c r="D142" s="9" t="s">
        <v>342</v>
      </c>
      <c r="E142" s="8">
        <v>9876501255</v>
      </c>
      <c r="F142" s="10">
        <v>46204</v>
      </c>
      <c r="G142" s="11">
        <v>0.78133101851851849</v>
      </c>
      <c r="H142" s="11">
        <v>0.78873842592592591</v>
      </c>
      <c r="I142" s="11" t="str">
        <f>TEXT(tblAttendance[[#This Row],[Date]],"mmm")</f>
        <v>Jul</v>
      </c>
      <c r="J142" s="11" t="str">
        <f>TEXT(tblAttendance[[#This Row],[Date]],"yyyy")</f>
        <v>2026</v>
      </c>
      <c r="K142" s="11" t="str">
        <f>TEXT(tblAttendance[[#This Row],[Date]],"dddd")</f>
        <v>Wednesday</v>
      </c>
      <c r="L142" s="28" t="str">
        <f>_xlfn.XLOOKUP(tblAttendance[[#This Row],[Student_ID]],tblStudents[Student_ID],tblStudents[Address])</f>
        <v>Chhatrapati Sambhajinagar, Maharashtra</v>
      </c>
    </row>
    <row r="143" spans="1:12" x14ac:dyDescent="0.3">
      <c r="A143" s="16">
        <v>142</v>
      </c>
      <c r="B143" s="22" t="s">
        <v>166</v>
      </c>
      <c r="C143" s="9" t="s">
        <v>167</v>
      </c>
      <c r="D143" s="9" t="s">
        <v>345</v>
      </c>
      <c r="E143" s="8">
        <v>9876501256</v>
      </c>
      <c r="F143" s="10">
        <v>46204</v>
      </c>
      <c r="G143" s="11">
        <v>0.78137731481481476</v>
      </c>
      <c r="H143" s="11">
        <v>0.78877314814814814</v>
      </c>
      <c r="I143" s="11" t="str">
        <f>TEXT(tblAttendance[[#This Row],[Date]],"mmm")</f>
        <v>Jul</v>
      </c>
      <c r="J143" s="11" t="str">
        <f>TEXT(tblAttendance[[#This Row],[Date]],"yyyy")</f>
        <v>2026</v>
      </c>
      <c r="K143" s="11" t="str">
        <f>TEXT(tblAttendance[[#This Row],[Date]],"dddd")</f>
        <v>Wednesday</v>
      </c>
      <c r="L143" s="28" t="str">
        <f>_xlfn.XLOOKUP(tblAttendance[[#This Row],[Student_ID]],tblStudents[Student_ID],tblStudents[Address])</f>
        <v>Pune, Maharashtra</v>
      </c>
    </row>
    <row r="144" spans="1:12" x14ac:dyDescent="0.3">
      <c r="A144" s="16">
        <v>143</v>
      </c>
      <c r="B144" s="22" t="s">
        <v>168</v>
      </c>
      <c r="C144" s="9" t="s">
        <v>169</v>
      </c>
      <c r="D144" s="9" t="s">
        <v>348</v>
      </c>
      <c r="E144" s="8">
        <v>9876501257</v>
      </c>
      <c r="F144" s="10">
        <v>46204</v>
      </c>
      <c r="G144" s="11">
        <v>0.78140046296296295</v>
      </c>
      <c r="H144" s="11">
        <v>0.78883101851851856</v>
      </c>
      <c r="I144" s="11" t="str">
        <f>TEXT(tblAttendance[[#This Row],[Date]],"mmm")</f>
        <v>Jul</v>
      </c>
      <c r="J144" s="11" t="str">
        <f>TEXT(tblAttendance[[#This Row],[Date]],"yyyy")</f>
        <v>2026</v>
      </c>
      <c r="K144" s="11" t="str">
        <f>TEXT(tblAttendance[[#This Row],[Date]],"dddd")</f>
        <v>Wednesday</v>
      </c>
      <c r="L144" s="28" t="str">
        <f>_xlfn.XLOOKUP(tblAttendance[[#This Row],[Student_ID]],tblStudents[Student_ID],tblStudents[Address])</f>
        <v>Pune, Maharashtra</v>
      </c>
    </row>
    <row r="145" spans="1:12" x14ac:dyDescent="0.3">
      <c r="A145" s="16">
        <v>144</v>
      </c>
      <c r="B145" s="22" t="s">
        <v>170</v>
      </c>
      <c r="C145" s="9" t="s">
        <v>171</v>
      </c>
      <c r="D145" s="9" t="s">
        <v>345</v>
      </c>
      <c r="E145" s="8">
        <v>9876501258</v>
      </c>
      <c r="F145" s="10">
        <v>46204</v>
      </c>
      <c r="G145" s="11">
        <v>0.78144675925925922</v>
      </c>
      <c r="H145" s="11">
        <v>0.78887731481481482</v>
      </c>
      <c r="I145" s="11" t="str">
        <f>TEXT(tblAttendance[[#This Row],[Date]],"mmm")</f>
        <v>Jul</v>
      </c>
      <c r="J145" s="11" t="str">
        <f>TEXT(tblAttendance[[#This Row],[Date]],"yyyy")</f>
        <v>2026</v>
      </c>
      <c r="K145" s="11" t="str">
        <f>TEXT(tblAttendance[[#This Row],[Date]],"dddd")</f>
        <v>Wednesday</v>
      </c>
      <c r="L145" s="28" t="str">
        <f>_xlfn.XLOOKUP(tblAttendance[[#This Row],[Student_ID]],tblStudents[Student_ID],tblStudents[Address])</f>
        <v>Ahilya Nagar, Maharashtra</v>
      </c>
    </row>
    <row r="146" spans="1:12" x14ac:dyDescent="0.3">
      <c r="A146" s="16">
        <v>145</v>
      </c>
      <c r="B146" s="22" t="s">
        <v>172</v>
      </c>
      <c r="C146" s="9" t="s">
        <v>173</v>
      </c>
      <c r="D146" s="9" t="s">
        <v>339</v>
      </c>
      <c r="E146" s="8">
        <v>9876501259</v>
      </c>
      <c r="F146" s="10">
        <v>46204</v>
      </c>
      <c r="G146" s="11">
        <v>0.78150462962962963</v>
      </c>
      <c r="H146" s="11">
        <v>0.78892361111111109</v>
      </c>
      <c r="I146" s="11" t="str">
        <f>TEXT(tblAttendance[[#This Row],[Date]],"mmm")</f>
        <v>Jul</v>
      </c>
      <c r="J146" s="11" t="str">
        <f>TEXT(tblAttendance[[#This Row],[Date]],"yyyy")</f>
        <v>2026</v>
      </c>
      <c r="K146" s="11" t="str">
        <f>TEXT(tblAttendance[[#This Row],[Date]],"dddd")</f>
        <v>Wednesday</v>
      </c>
      <c r="L146" s="28" t="str">
        <f>_xlfn.XLOOKUP(tblAttendance[[#This Row],[Student_ID]],tblStudents[Student_ID],tblStudents[Address])</f>
        <v>Chhatrapati Sambhajinagar, Maharashtra</v>
      </c>
    </row>
    <row r="147" spans="1:12" x14ac:dyDescent="0.3">
      <c r="A147" s="16">
        <v>146</v>
      </c>
      <c r="B147" s="22" t="s">
        <v>174</v>
      </c>
      <c r="C147" s="9" t="s">
        <v>175</v>
      </c>
      <c r="D147" s="9" t="s">
        <v>343</v>
      </c>
      <c r="E147" s="8">
        <v>9876501260</v>
      </c>
      <c r="F147" s="10">
        <v>46204</v>
      </c>
      <c r="G147" s="11">
        <v>0.78162037037037035</v>
      </c>
      <c r="H147" s="11">
        <v>0.78900462962962958</v>
      </c>
      <c r="I147" s="11" t="str">
        <f>TEXT(tblAttendance[[#This Row],[Date]],"mmm")</f>
        <v>Jul</v>
      </c>
      <c r="J147" s="11" t="str">
        <f>TEXT(tblAttendance[[#This Row],[Date]],"yyyy")</f>
        <v>2026</v>
      </c>
      <c r="K147" s="11" t="str">
        <f>TEXT(tblAttendance[[#This Row],[Date]],"dddd")</f>
        <v>Wednesday</v>
      </c>
      <c r="L147" s="28" t="str">
        <f>_xlfn.XLOOKUP(tblAttendance[[#This Row],[Student_ID]],tblStudents[Student_ID],tblStudents[Address])</f>
        <v>Pune, Maharashtra</v>
      </c>
    </row>
    <row r="148" spans="1:12" x14ac:dyDescent="0.3">
      <c r="A148" s="16">
        <v>147</v>
      </c>
      <c r="B148" s="22" t="s">
        <v>176</v>
      </c>
      <c r="C148" s="9" t="s">
        <v>177</v>
      </c>
      <c r="D148" s="9" t="s">
        <v>346</v>
      </c>
      <c r="E148" s="8">
        <v>9876501261</v>
      </c>
      <c r="F148" s="10">
        <v>46204</v>
      </c>
      <c r="G148" s="11">
        <v>0.78166666666666662</v>
      </c>
      <c r="H148" s="11">
        <v>0.78905092592592596</v>
      </c>
      <c r="I148" s="11" t="str">
        <f>TEXT(tblAttendance[[#This Row],[Date]],"mmm")</f>
        <v>Jul</v>
      </c>
      <c r="J148" s="11" t="str">
        <f>TEXT(tblAttendance[[#This Row],[Date]],"yyyy")</f>
        <v>2026</v>
      </c>
      <c r="K148" s="11" t="str">
        <f>TEXT(tblAttendance[[#This Row],[Date]],"dddd")</f>
        <v>Wednesday</v>
      </c>
      <c r="L148" s="28" t="str">
        <f>_xlfn.XLOOKUP(tblAttendance[[#This Row],[Student_ID]],tblStudents[Student_ID],tblStudents[Address])</f>
        <v>Pune, Maharashtra</v>
      </c>
    </row>
    <row r="149" spans="1:12" x14ac:dyDescent="0.3">
      <c r="A149" s="16">
        <v>148</v>
      </c>
      <c r="B149" s="22" t="s">
        <v>178</v>
      </c>
      <c r="C149" s="9" t="s">
        <v>179</v>
      </c>
      <c r="D149" s="9" t="s">
        <v>340</v>
      </c>
      <c r="E149" s="8">
        <v>9876501262</v>
      </c>
      <c r="F149" s="10">
        <v>46204</v>
      </c>
      <c r="G149" s="11">
        <v>0.78170138888888885</v>
      </c>
      <c r="H149" s="11">
        <v>0.78909722222222223</v>
      </c>
      <c r="I149" s="11" t="str">
        <f>TEXT(tblAttendance[[#This Row],[Date]],"mmm")</f>
        <v>Jul</v>
      </c>
      <c r="J149" s="11" t="str">
        <f>TEXT(tblAttendance[[#This Row],[Date]],"yyyy")</f>
        <v>2026</v>
      </c>
      <c r="K149" s="11" t="str">
        <f>TEXT(tblAttendance[[#This Row],[Date]],"dddd")</f>
        <v>Wednesday</v>
      </c>
      <c r="L149" s="28" t="str">
        <f>_xlfn.XLOOKUP(tblAttendance[[#This Row],[Student_ID]],tblStudents[Student_ID],tblStudents[Address])</f>
        <v>Ahilya Nagar, Maharashtra</v>
      </c>
    </row>
    <row r="150" spans="1:12" x14ac:dyDescent="0.3">
      <c r="A150" s="16">
        <v>149</v>
      </c>
      <c r="B150" s="22" t="s">
        <v>180</v>
      </c>
      <c r="C150" s="9" t="s">
        <v>181</v>
      </c>
      <c r="D150" s="9" t="s">
        <v>342</v>
      </c>
      <c r="E150" s="8">
        <v>9876501263</v>
      </c>
      <c r="F150" s="10">
        <v>46204</v>
      </c>
      <c r="G150" s="11">
        <v>0.78173611111111108</v>
      </c>
      <c r="H150" s="11">
        <v>0.78914351851851849</v>
      </c>
      <c r="I150" s="11" t="str">
        <f>TEXT(tblAttendance[[#This Row],[Date]],"mmm")</f>
        <v>Jul</v>
      </c>
      <c r="J150" s="11" t="str">
        <f>TEXT(tblAttendance[[#This Row],[Date]],"yyyy")</f>
        <v>2026</v>
      </c>
      <c r="K150" s="11" t="str">
        <f>TEXT(tblAttendance[[#This Row],[Date]],"dddd")</f>
        <v>Wednesday</v>
      </c>
      <c r="L150" s="28" t="str">
        <f>_xlfn.XLOOKUP(tblAttendance[[#This Row],[Student_ID]],tblStudents[Student_ID],tblStudents[Address])</f>
        <v>Chhatrapati Sambhajinagar, Maharashtra</v>
      </c>
    </row>
    <row r="151" spans="1:12" x14ac:dyDescent="0.3">
      <c r="A151" s="16">
        <v>150</v>
      </c>
      <c r="B151" s="22" t="s">
        <v>182</v>
      </c>
      <c r="C151" s="9" t="s">
        <v>183</v>
      </c>
      <c r="D151" s="9" t="s">
        <v>343</v>
      </c>
      <c r="E151" s="8">
        <v>9876501264</v>
      </c>
      <c r="F151" s="10">
        <v>46204</v>
      </c>
      <c r="G151" s="11">
        <v>0.7817708333333333</v>
      </c>
      <c r="H151" s="11">
        <v>0.78920138888888891</v>
      </c>
      <c r="I151" s="11" t="str">
        <f>TEXT(tblAttendance[[#This Row],[Date]],"mmm")</f>
        <v>Jul</v>
      </c>
      <c r="J151" s="11" t="str">
        <f>TEXT(tblAttendance[[#This Row],[Date]],"yyyy")</f>
        <v>2026</v>
      </c>
      <c r="K151" s="11" t="str">
        <f>TEXT(tblAttendance[[#This Row],[Date]],"dddd")</f>
        <v>Wednesday</v>
      </c>
      <c r="L151" s="28" t="str">
        <f>_xlfn.XLOOKUP(tblAttendance[[#This Row],[Student_ID]],tblStudents[Student_ID],tblStudents[Address])</f>
        <v>Pune, Maharashtra</v>
      </c>
    </row>
    <row r="152" spans="1:12" x14ac:dyDescent="0.3">
      <c r="A152" s="16">
        <v>151</v>
      </c>
      <c r="B152" s="22" t="s">
        <v>184</v>
      </c>
      <c r="C152" s="9" t="s">
        <v>185</v>
      </c>
      <c r="D152" s="9" t="s">
        <v>342</v>
      </c>
      <c r="E152" s="8">
        <v>9876501265</v>
      </c>
      <c r="F152" s="10">
        <v>46204</v>
      </c>
      <c r="G152" s="11">
        <v>0.78181712962962968</v>
      </c>
      <c r="H152" s="11">
        <v>0.78924768518518518</v>
      </c>
      <c r="I152" s="11" t="str">
        <f>TEXT(tblAttendance[[#This Row],[Date]],"mmm")</f>
        <v>Jul</v>
      </c>
      <c r="J152" s="11" t="str">
        <f>TEXT(tblAttendance[[#This Row],[Date]],"yyyy")</f>
        <v>2026</v>
      </c>
      <c r="K152" s="11" t="str">
        <f>TEXT(tblAttendance[[#This Row],[Date]],"dddd")</f>
        <v>Wednesday</v>
      </c>
      <c r="L152" s="28" t="str">
        <f>_xlfn.XLOOKUP(tblAttendance[[#This Row],[Student_ID]],tblStudents[Student_ID],tblStudents[Address])</f>
        <v>Pune, Maharashtra</v>
      </c>
    </row>
    <row r="153" spans="1:12" x14ac:dyDescent="0.3">
      <c r="A153" s="16">
        <v>152</v>
      </c>
      <c r="B153" s="22" t="s">
        <v>186</v>
      </c>
      <c r="C153" s="9" t="s">
        <v>187</v>
      </c>
      <c r="D153" s="9" t="s">
        <v>341</v>
      </c>
      <c r="E153" s="8">
        <v>9876501266</v>
      </c>
      <c r="F153" s="10">
        <v>46204</v>
      </c>
      <c r="G153" s="11">
        <v>0.7818518518518518</v>
      </c>
      <c r="H153" s="11">
        <v>0.78929398148148144</v>
      </c>
      <c r="I153" s="11" t="str">
        <f>TEXT(tblAttendance[[#This Row],[Date]],"mmm")</f>
        <v>Jul</v>
      </c>
      <c r="J153" s="11" t="str">
        <f>TEXT(tblAttendance[[#This Row],[Date]],"yyyy")</f>
        <v>2026</v>
      </c>
      <c r="K153" s="11" t="str">
        <f>TEXT(tblAttendance[[#This Row],[Date]],"dddd")</f>
        <v>Wednesday</v>
      </c>
      <c r="L153" s="28" t="str">
        <f>_xlfn.XLOOKUP(tblAttendance[[#This Row],[Student_ID]],tblStudents[Student_ID],tblStudents[Address])</f>
        <v>Ahilya Nagar, Maharashtra</v>
      </c>
    </row>
    <row r="154" spans="1:12" x14ac:dyDescent="0.3">
      <c r="A154" s="16">
        <v>153</v>
      </c>
      <c r="B154" s="22" t="s">
        <v>188</v>
      </c>
      <c r="C154" s="9" t="s">
        <v>189</v>
      </c>
      <c r="D154" s="9" t="s">
        <v>342</v>
      </c>
      <c r="E154" s="8">
        <v>9876501267</v>
      </c>
      <c r="F154" s="10">
        <v>46204</v>
      </c>
      <c r="G154" s="11">
        <v>0.78188657407407403</v>
      </c>
      <c r="H154" s="11">
        <v>0.78932870370370367</v>
      </c>
      <c r="I154" s="11" t="str">
        <f>TEXT(tblAttendance[[#This Row],[Date]],"mmm")</f>
        <v>Jul</v>
      </c>
      <c r="J154" s="11" t="str">
        <f>TEXT(tblAttendance[[#This Row],[Date]],"yyyy")</f>
        <v>2026</v>
      </c>
      <c r="K154" s="11" t="str">
        <f>TEXT(tblAttendance[[#This Row],[Date]],"dddd")</f>
        <v>Wednesday</v>
      </c>
      <c r="L154" s="28" t="str">
        <f>_xlfn.XLOOKUP(tblAttendance[[#This Row],[Student_ID]],tblStudents[Student_ID],tblStudents[Address])</f>
        <v>Chhatrapati Sambhajinagar, Maharashtra</v>
      </c>
    </row>
    <row r="155" spans="1:12" x14ac:dyDescent="0.3">
      <c r="A155" s="16">
        <v>154</v>
      </c>
      <c r="B155" s="22" t="s">
        <v>190</v>
      </c>
      <c r="C155" s="9" t="s">
        <v>191</v>
      </c>
      <c r="D155" s="9" t="s">
        <v>343</v>
      </c>
      <c r="E155" s="8">
        <v>9876501268</v>
      </c>
      <c r="F155" s="10">
        <v>46204</v>
      </c>
      <c r="G155" s="11">
        <v>0.7819328703703704</v>
      </c>
      <c r="H155" s="11">
        <v>0.78937500000000005</v>
      </c>
      <c r="I155" s="11" t="str">
        <f>TEXT(tblAttendance[[#This Row],[Date]],"mmm")</f>
        <v>Jul</v>
      </c>
      <c r="J155" s="11" t="str">
        <f>TEXT(tblAttendance[[#This Row],[Date]],"yyyy")</f>
        <v>2026</v>
      </c>
      <c r="K155" s="11" t="str">
        <f>TEXT(tblAttendance[[#This Row],[Date]],"dddd")</f>
        <v>Wednesday</v>
      </c>
      <c r="L155" s="28" t="str">
        <f>_xlfn.XLOOKUP(tblAttendance[[#This Row],[Student_ID]],tblStudents[Student_ID],tblStudents[Address])</f>
        <v>Pune, Maharashtra</v>
      </c>
    </row>
    <row r="156" spans="1:12" x14ac:dyDescent="0.3">
      <c r="A156" s="16">
        <v>155</v>
      </c>
      <c r="B156" s="22" t="s">
        <v>192</v>
      </c>
      <c r="C156" s="9" t="s">
        <v>193</v>
      </c>
      <c r="D156" s="9" t="s">
        <v>345</v>
      </c>
      <c r="E156" s="8">
        <v>9876501269</v>
      </c>
      <c r="F156" s="10">
        <v>46204</v>
      </c>
      <c r="G156" s="11">
        <v>0.78196759259259263</v>
      </c>
      <c r="H156" s="11">
        <v>0.78942129629629632</v>
      </c>
      <c r="I156" s="11" t="str">
        <f>TEXT(tblAttendance[[#This Row],[Date]],"mmm")</f>
        <v>Jul</v>
      </c>
      <c r="J156" s="11" t="str">
        <f>TEXT(tblAttendance[[#This Row],[Date]],"yyyy")</f>
        <v>2026</v>
      </c>
      <c r="K156" s="11" t="str">
        <f>TEXT(tblAttendance[[#This Row],[Date]],"dddd")</f>
        <v>Wednesday</v>
      </c>
      <c r="L156" s="28" t="str">
        <f>_xlfn.XLOOKUP(tblAttendance[[#This Row],[Student_ID]],tblStudents[Student_ID],tblStudents[Address])</f>
        <v>Pune, Maharashtra</v>
      </c>
    </row>
    <row r="157" spans="1:12" x14ac:dyDescent="0.3">
      <c r="A157" s="16">
        <v>156</v>
      </c>
      <c r="B157" s="22" t="s">
        <v>194</v>
      </c>
      <c r="C157" s="9" t="s">
        <v>195</v>
      </c>
      <c r="D157" s="9" t="s">
        <v>345</v>
      </c>
      <c r="E157" s="8">
        <v>9876501270</v>
      </c>
      <c r="F157" s="10">
        <v>46204</v>
      </c>
      <c r="G157" s="11">
        <v>0.7820138888888889</v>
      </c>
      <c r="H157" s="11">
        <v>0.78947916666666662</v>
      </c>
      <c r="I157" s="11" t="str">
        <f>TEXT(tblAttendance[[#This Row],[Date]],"mmm")</f>
        <v>Jul</v>
      </c>
      <c r="J157" s="11" t="str">
        <f>TEXT(tblAttendance[[#This Row],[Date]],"yyyy")</f>
        <v>2026</v>
      </c>
      <c r="K157" s="11" t="str">
        <f>TEXT(tblAttendance[[#This Row],[Date]],"dddd")</f>
        <v>Wednesday</v>
      </c>
      <c r="L157" s="28" t="str">
        <f>_xlfn.XLOOKUP(tblAttendance[[#This Row],[Student_ID]],tblStudents[Student_ID],tblStudents[Address])</f>
        <v>Chhatrapati Sambhajinagar, Maharashtra</v>
      </c>
    </row>
    <row r="158" spans="1:12" x14ac:dyDescent="0.3">
      <c r="A158" s="16">
        <v>157</v>
      </c>
      <c r="B158" s="22" t="s">
        <v>196</v>
      </c>
      <c r="C158" s="9" t="s">
        <v>197</v>
      </c>
      <c r="D158" s="9" t="s">
        <v>340</v>
      </c>
      <c r="E158" s="8">
        <v>9876501271</v>
      </c>
      <c r="F158" s="10">
        <v>46204</v>
      </c>
      <c r="G158" s="11">
        <v>0.78206018518518516</v>
      </c>
      <c r="H158" s="11">
        <v>0.78954861111111108</v>
      </c>
      <c r="I158" s="11" t="str">
        <f>TEXT(tblAttendance[[#This Row],[Date]],"mmm")</f>
        <v>Jul</v>
      </c>
      <c r="J158" s="11" t="str">
        <f>TEXT(tblAttendance[[#This Row],[Date]],"yyyy")</f>
        <v>2026</v>
      </c>
      <c r="K158" s="11" t="str">
        <f>TEXT(tblAttendance[[#This Row],[Date]],"dddd")</f>
        <v>Wednesday</v>
      </c>
      <c r="L158" s="28" t="str">
        <f>_xlfn.XLOOKUP(tblAttendance[[#This Row],[Student_ID]],tblStudents[Student_ID],tblStudents[Address])</f>
        <v>Chhatrapati Sambhajinagar, Maharashtra</v>
      </c>
    </row>
    <row r="159" spans="1:12" x14ac:dyDescent="0.3">
      <c r="A159" s="16">
        <v>158</v>
      </c>
      <c r="B159" s="22" t="s">
        <v>198</v>
      </c>
      <c r="C159" s="9" t="s">
        <v>199</v>
      </c>
      <c r="D159" s="9" t="s">
        <v>342</v>
      </c>
      <c r="E159" s="8">
        <v>9876501272</v>
      </c>
      <c r="F159" s="10">
        <v>46204</v>
      </c>
      <c r="G159" s="11">
        <v>0.78210648148148143</v>
      </c>
      <c r="H159" s="11">
        <v>0.7895833333333333</v>
      </c>
      <c r="I159" s="11" t="str">
        <f>TEXT(tblAttendance[[#This Row],[Date]],"mmm")</f>
        <v>Jul</v>
      </c>
      <c r="J159" s="11" t="str">
        <f>TEXT(tblAttendance[[#This Row],[Date]],"yyyy")</f>
        <v>2026</v>
      </c>
      <c r="K159" s="11" t="str">
        <f>TEXT(tblAttendance[[#This Row],[Date]],"dddd")</f>
        <v>Wednesday</v>
      </c>
      <c r="L159" s="28" t="str">
        <f>_xlfn.XLOOKUP(tblAttendance[[#This Row],[Student_ID]],tblStudents[Student_ID],tblStudents[Address])</f>
        <v>Pune, Maharashtra</v>
      </c>
    </row>
    <row r="160" spans="1:12" x14ac:dyDescent="0.3">
      <c r="A160" s="16">
        <v>159</v>
      </c>
      <c r="B160" s="22" t="s">
        <v>200</v>
      </c>
      <c r="C160" s="9" t="s">
        <v>201</v>
      </c>
      <c r="D160" s="9" t="s">
        <v>343</v>
      </c>
      <c r="E160" s="8">
        <v>9876501273</v>
      </c>
      <c r="F160" s="10">
        <v>46204</v>
      </c>
      <c r="G160" s="11">
        <v>0.78215277777777781</v>
      </c>
      <c r="H160" s="11">
        <v>0.78962962962962968</v>
      </c>
      <c r="I160" s="11" t="str">
        <f>TEXT(tblAttendance[[#This Row],[Date]],"mmm")</f>
        <v>Jul</v>
      </c>
      <c r="J160" s="11" t="str">
        <f>TEXT(tblAttendance[[#This Row],[Date]],"yyyy")</f>
        <v>2026</v>
      </c>
      <c r="K160" s="11" t="str">
        <f>TEXT(tblAttendance[[#This Row],[Date]],"dddd")</f>
        <v>Wednesday</v>
      </c>
      <c r="L160" s="28" t="str">
        <f>_xlfn.XLOOKUP(tblAttendance[[#This Row],[Student_ID]],tblStudents[Student_ID],tblStudents[Address])</f>
        <v>Pune, Maharashtra</v>
      </c>
    </row>
    <row r="161" spans="1:12" x14ac:dyDescent="0.3">
      <c r="A161" s="16">
        <v>160</v>
      </c>
      <c r="B161" s="22" t="s">
        <v>202</v>
      </c>
      <c r="C161" s="9" t="s">
        <v>203</v>
      </c>
      <c r="D161" s="9" t="s">
        <v>348</v>
      </c>
      <c r="E161" s="8">
        <v>9876501274</v>
      </c>
      <c r="F161" s="10">
        <v>46204</v>
      </c>
      <c r="G161" s="11">
        <v>0.78219907407407407</v>
      </c>
      <c r="H161" s="11">
        <v>0.78971064814814818</v>
      </c>
      <c r="I161" s="11" t="str">
        <f>TEXT(tblAttendance[[#This Row],[Date]],"mmm")</f>
        <v>Jul</v>
      </c>
      <c r="J161" s="11" t="str">
        <f>TEXT(tblAttendance[[#This Row],[Date]],"yyyy")</f>
        <v>2026</v>
      </c>
      <c r="K161" s="11" t="str">
        <f>TEXT(tblAttendance[[#This Row],[Date]],"dddd")</f>
        <v>Wednesday</v>
      </c>
      <c r="L161" s="28" t="str">
        <f>_xlfn.XLOOKUP(tblAttendance[[#This Row],[Student_ID]],tblStudents[Student_ID],tblStudents[Address])</f>
        <v>Ahilya Nagar, Maharashtra</v>
      </c>
    </row>
    <row r="162" spans="1:12" x14ac:dyDescent="0.3">
      <c r="A162" s="16">
        <v>161</v>
      </c>
      <c r="B162" s="22" t="s">
        <v>204</v>
      </c>
      <c r="C162" s="9" t="s">
        <v>205</v>
      </c>
      <c r="D162" s="9" t="s">
        <v>342</v>
      </c>
      <c r="E162" s="8">
        <v>9876501275</v>
      </c>
      <c r="F162" s="10">
        <v>46204</v>
      </c>
      <c r="G162" s="11">
        <v>0.7822337962962963</v>
      </c>
      <c r="H162" s="11">
        <v>0.7897453703703704</v>
      </c>
      <c r="I162" s="11" t="str">
        <f>TEXT(tblAttendance[[#This Row],[Date]],"mmm")</f>
        <v>Jul</v>
      </c>
      <c r="J162" s="11" t="str">
        <f>TEXT(tblAttendance[[#This Row],[Date]],"yyyy")</f>
        <v>2026</v>
      </c>
      <c r="K162" s="11" t="str">
        <f>TEXT(tblAttendance[[#This Row],[Date]],"dddd")</f>
        <v>Wednesday</v>
      </c>
      <c r="L162" s="28" t="str">
        <f>_xlfn.XLOOKUP(tblAttendance[[#This Row],[Student_ID]],tblStudents[Student_ID],tblStudents[Address])</f>
        <v>Chhatrapati Sambhajinagar, Maharashtra</v>
      </c>
    </row>
    <row r="163" spans="1:12" x14ac:dyDescent="0.3">
      <c r="A163" s="16">
        <v>162</v>
      </c>
      <c r="B163" s="22" t="s">
        <v>206</v>
      </c>
      <c r="C163" s="9" t="s">
        <v>207</v>
      </c>
      <c r="D163" s="9" t="s">
        <v>346</v>
      </c>
      <c r="E163" s="8">
        <v>9876501276</v>
      </c>
      <c r="F163" s="10">
        <v>46204</v>
      </c>
      <c r="G163" s="11">
        <v>0.78226851851851853</v>
      </c>
      <c r="H163" s="11">
        <v>0.78979166666666667</v>
      </c>
      <c r="I163" s="11" t="str">
        <f>TEXT(tblAttendance[[#This Row],[Date]],"mmm")</f>
        <v>Jul</v>
      </c>
      <c r="J163" s="11" t="str">
        <f>TEXT(tblAttendance[[#This Row],[Date]],"yyyy")</f>
        <v>2026</v>
      </c>
      <c r="K163" s="11" t="str">
        <f>TEXT(tblAttendance[[#This Row],[Date]],"dddd")</f>
        <v>Wednesday</v>
      </c>
      <c r="L163" s="28" t="str">
        <f>_xlfn.XLOOKUP(tblAttendance[[#This Row],[Student_ID]],tblStudents[Student_ID],tblStudents[Address])</f>
        <v>Pune, Maharashtra</v>
      </c>
    </row>
    <row r="164" spans="1:12" x14ac:dyDescent="0.3">
      <c r="A164" s="16">
        <v>163</v>
      </c>
      <c r="B164" s="22" t="s">
        <v>208</v>
      </c>
      <c r="C164" s="9" t="s">
        <v>209</v>
      </c>
      <c r="D164" s="9" t="s">
        <v>349</v>
      </c>
      <c r="E164" s="8">
        <v>9834512701</v>
      </c>
      <c r="F164" s="10">
        <v>46204</v>
      </c>
      <c r="G164" s="11">
        <v>0.78230324074074076</v>
      </c>
      <c r="H164" s="11">
        <v>0.7898263888888889</v>
      </c>
      <c r="I164" s="11" t="str">
        <f>TEXT(tblAttendance[[#This Row],[Date]],"mmm")</f>
        <v>Jul</v>
      </c>
      <c r="J164" s="11" t="str">
        <f>TEXT(tblAttendance[[#This Row],[Date]],"yyyy")</f>
        <v>2026</v>
      </c>
      <c r="K164" s="11" t="str">
        <f>TEXT(tblAttendance[[#This Row],[Date]],"dddd")</f>
        <v>Wednesday</v>
      </c>
      <c r="L164" s="28" t="str">
        <f>_xlfn.XLOOKUP(tblAttendance[[#This Row],[Student_ID]],tblStudents[Student_ID],tblStudents[Address])</f>
        <v>Hadapsar, Pune</v>
      </c>
    </row>
    <row r="165" spans="1:12" x14ac:dyDescent="0.3">
      <c r="A165" s="16">
        <v>164</v>
      </c>
      <c r="B165" s="22" t="s">
        <v>211</v>
      </c>
      <c r="C165" s="9" t="s">
        <v>212</v>
      </c>
      <c r="D165" s="9" t="s">
        <v>347</v>
      </c>
      <c r="E165" s="8">
        <v>9834512702</v>
      </c>
      <c r="F165" s="10">
        <v>46204</v>
      </c>
      <c r="G165" s="11">
        <v>0.78234953703703702</v>
      </c>
      <c r="H165" s="11">
        <v>0.78989583333333335</v>
      </c>
      <c r="I165" s="11" t="str">
        <f>TEXT(tblAttendance[[#This Row],[Date]],"mmm")</f>
        <v>Jul</v>
      </c>
      <c r="J165" s="11" t="str">
        <f>TEXT(tblAttendance[[#This Row],[Date]],"yyyy")</f>
        <v>2026</v>
      </c>
      <c r="K165" s="11" t="str">
        <f>TEXT(tblAttendance[[#This Row],[Date]],"dddd")</f>
        <v>Wednesday</v>
      </c>
      <c r="L165" s="28" t="str">
        <f>_xlfn.XLOOKUP(tblAttendance[[#This Row],[Student_ID]],tblStudents[Student_ID],tblStudents[Address])</f>
        <v>Wagholi, Pune</v>
      </c>
    </row>
    <row r="166" spans="1:12" x14ac:dyDescent="0.3">
      <c r="A166" s="16">
        <v>165</v>
      </c>
      <c r="B166" s="22" t="s">
        <v>214</v>
      </c>
      <c r="C166" s="9" t="s">
        <v>215</v>
      </c>
      <c r="D166" s="9" t="s">
        <v>347</v>
      </c>
      <c r="E166" s="8">
        <v>9834512703</v>
      </c>
      <c r="F166" s="10">
        <v>46204</v>
      </c>
      <c r="G166" s="11">
        <v>0.78238425925925925</v>
      </c>
      <c r="H166" s="11">
        <v>0.78994212962962962</v>
      </c>
      <c r="I166" s="11" t="str">
        <f>TEXT(tblAttendance[[#This Row],[Date]],"mmm")</f>
        <v>Jul</v>
      </c>
      <c r="J166" s="11" t="str">
        <f>TEXT(tblAttendance[[#This Row],[Date]],"yyyy")</f>
        <v>2026</v>
      </c>
      <c r="K166" s="11" t="str">
        <f>TEXT(tblAttendance[[#This Row],[Date]],"dddd")</f>
        <v>Wednesday</v>
      </c>
      <c r="L166" s="28" t="str">
        <f>_xlfn.XLOOKUP(tblAttendance[[#This Row],[Student_ID]],tblStudents[Student_ID],tblStudents[Address])</f>
        <v>Chakan, Pune</v>
      </c>
    </row>
    <row r="167" spans="1:12" x14ac:dyDescent="0.3">
      <c r="A167" s="16">
        <v>166</v>
      </c>
      <c r="B167" s="22" t="s">
        <v>217</v>
      </c>
      <c r="C167" s="9" t="s">
        <v>218</v>
      </c>
      <c r="D167" s="9" t="s">
        <v>348</v>
      </c>
      <c r="E167" s="8">
        <v>9834512704</v>
      </c>
      <c r="F167" s="10">
        <v>46204</v>
      </c>
      <c r="G167" s="11">
        <v>0.78244212962962967</v>
      </c>
      <c r="H167" s="11">
        <v>0.79</v>
      </c>
      <c r="I167" s="11" t="str">
        <f>TEXT(tblAttendance[[#This Row],[Date]],"mmm")</f>
        <v>Jul</v>
      </c>
      <c r="J167" s="11" t="str">
        <f>TEXT(tblAttendance[[#This Row],[Date]],"yyyy")</f>
        <v>2026</v>
      </c>
      <c r="K167" s="11" t="str">
        <f>TEXT(tblAttendance[[#This Row],[Date]],"dddd")</f>
        <v>Wednesday</v>
      </c>
      <c r="L167" s="28" t="str">
        <f>_xlfn.XLOOKUP(tblAttendance[[#This Row],[Student_ID]],tblStudents[Student_ID],tblStudents[Address])</f>
        <v>Kharadi, Pune</v>
      </c>
    </row>
    <row r="168" spans="1:12" x14ac:dyDescent="0.3">
      <c r="A168" s="16">
        <v>167</v>
      </c>
      <c r="B168" s="22" t="s">
        <v>220</v>
      </c>
      <c r="C168" s="9" t="s">
        <v>221</v>
      </c>
      <c r="D168" s="9" t="s">
        <v>343</v>
      </c>
      <c r="E168" s="8">
        <v>9834512705</v>
      </c>
      <c r="F168" s="10">
        <v>46204</v>
      </c>
      <c r="G168" s="11">
        <v>0.78249999999999997</v>
      </c>
      <c r="H168" s="11">
        <v>0.79005787037037034</v>
      </c>
      <c r="I168" s="11" t="str">
        <f>TEXT(tblAttendance[[#This Row],[Date]],"mmm")</f>
        <v>Jul</v>
      </c>
      <c r="J168" s="11" t="str">
        <f>TEXT(tblAttendance[[#This Row],[Date]],"yyyy")</f>
        <v>2026</v>
      </c>
      <c r="K168" s="11" t="str">
        <f>TEXT(tblAttendance[[#This Row],[Date]],"dddd")</f>
        <v>Wednesday</v>
      </c>
      <c r="L168" s="28" t="str">
        <f>_xlfn.XLOOKUP(tblAttendance[[#This Row],[Student_ID]],tblStudents[Student_ID],tblStudents[Address])</f>
        <v>Hinjawadi, Pune</v>
      </c>
    </row>
    <row r="169" spans="1:12" x14ac:dyDescent="0.3">
      <c r="A169" s="16">
        <v>168</v>
      </c>
      <c r="B169" s="22" t="s">
        <v>223</v>
      </c>
      <c r="C169" s="9" t="s">
        <v>224</v>
      </c>
      <c r="D169" s="9" t="s">
        <v>342</v>
      </c>
      <c r="E169" s="8">
        <v>9834512706</v>
      </c>
      <c r="F169" s="10">
        <v>46204</v>
      </c>
      <c r="G169" s="11">
        <v>0.7825347222222222</v>
      </c>
      <c r="H169" s="11">
        <v>0.7901273148148148</v>
      </c>
      <c r="I169" s="11" t="str">
        <f>TEXT(tblAttendance[[#This Row],[Date]],"mmm")</f>
        <v>Jul</v>
      </c>
      <c r="J169" s="11" t="str">
        <f>TEXT(tblAttendance[[#This Row],[Date]],"yyyy")</f>
        <v>2026</v>
      </c>
      <c r="K169" s="11" t="str">
        <f>TEXT(tblAttendance[[#This Row],[Date]],"dddd")</f>
        <v>Wednesday</v>
      </c>
      <c r="L169" s="28" t="str">
        <f>_xlfn.XLOOKUP(tblAttendance[[#This Row],[Student_ID]],tblStudents[Student_ID],tblStudents[Address])</f>
        <v>Baner, Pune</v>
      </c>
    </row>
    <row r="170" spans="1:12" x14ac:dyDescent="0.3">
      <c r="A170" s="16">
        <v>169</v>
      </c>
      <c r="B170" s="22" t="s">
        <v>226</v>
      </c>
      <c r="C170" s="9" t="s">
        <v>227</v>
      </c>
      <c r="D170" s="9" t="s">
        <v>339</v>
      </c>
      <c r="E170" s="8">
        <v>9834512707</v>
      </c>
      <c r="F170" s="10">
        <v>46204</v>
      </c>
      <c r="G170" s="11">
        <v>0.78258101851851847</v>
      </c>
      <c r="H170" s="11">
        <v>0.79017361111111106</v>
      </c>
      <c r="I170" s="11" t="str">
        <f>TEXT(tblAttendance[[#This Row],[Date]],"mmm")</f>
        <v>Jul</v>
      </c>
      <c r="J170" s="11" t="str">
        <f>TEXT(tblAttendance[[#This Row],[Date]],"yyyy")</f>
        <v>2026</v>
      </c>
      <c r="K170" s="11" t="str">
        <f>TEXT(tblAttendance[[#This Row],[Date]],"dddd")</f>
        <v>Wednesday</v>
      </c>
      <c r="L170" s="28" t="str">
        <f>_xlfn.XLOOKUP(tblAttendance[[#This Row],[Student_ID]],tblStudents[Student_ID],tblStudents[Address])</f>
        <v>Wakad, Pune</v>
      </c>
    </row>
    <row r="171" spans="1:12" x14ac:dyDescent="0.3">
      <c r="A171" s="16">
        <v>170</v>
      </c>
      <c r="B171" s="22" t="s">
        <v>229</v>
      </c>
      <c r="C171" s="9" t="s">
        <v>230</v>
      </c>
      <c r="D171" s="9" t="s">
        <v>339</v>
      </c>
      <c r="E171" s="8">
        <v>9834512708</v>
      </c>
      <c r="F171" s="10">
        <v>46204</v>
      </c>
      <c r="G171" s="11">
        <v>0.78262731481481485</v>
      </c>
      <c r="H171" s="11">
        <v>0.79020833333333329</v>
      </c>
      <c r="I171" s="11" t="str">
        <f>TEXT(tblAttendance[[#This Row],[Date]],"mmm")</f>
        <v>Jul</v>
      </c>
      <c r="J171" s="11" t="str">
        <f>TEXT(tblAttendance[[#This Row],[Date]],"yyyy")</f>
        <v>2026</v>
      </c>
      <c r="K171" s="11" t="str">
        <f>TEXT(tblAttendance[[#This Row],[Date]],"dddd")</f>
        <v>Wednesday</v>
      </c>
      <c r="L171" s="28" t="str">
        <f>_xlfn.XLOOKUP(tblAttendance[[#This Row],[Student_ID]],tblStudents[Student_ID],tblStudents[Address])</f>
        <v>Pimpri, Pune</v>
      </c>
    </row>
    <row r="172" spans="1:12" x14ac:dyDescent="0.3">
      <c r="A172" s="16">
        <v>171</v>
      </c>
      <c r="B172" s="22" t="s">
        <v>232</v>
      </c>
      <c r="C172" s="9" t="s">
        <v>233</v>
      </c>
      <c r="D172" s="9" t="s">
        <v>346</v>
      </c>
      <c r="E172" s="8">
        <v>9834512709</v>
      </c>
      <c r="F172" s="10">
        <v>46204</v>
      </c>
      <c r="G172" s="11">
        <v>0.78266203703703707</v>
      </c>
      <c r="H172" s="11">
        <v>0.79024305555555552</v>
      </c>
      <c r="I172" s="11" t="str">
        <f>TEXT(tblAttendance[[#This Row],[Date]],"mmm")</f>
        <v>Jul</v>
      </c>
      <c r="J172" s="11" t="str">
        <f>TEXT(tblAttendance[[#This Row],[Date]],"yyyy")</f>
        <v>2026</v>
      </c>
      <c r="K172" s="11" t="str">
        <f>TEXT(tblAttendance[[#This Row],[Date]],"dddd")</f>
        <v>Wednesday</v>
      </c>
      <c r="L172" s="28" t="str">
        <f>_xlfn.XLOOKUP(tblAttendance[[#This Row],[Student_ID]],tblStudents[Student_ID],tblStudents[Address])</f>
        <v>Chinchwad, Pune</v>
      </c>
    </row>
    <row r="173" spans="1:12" x14ac:dyDescent="0.3">
      <c r="A173" s="16">
        <v>172</v>
      </c>
      <c r="B173" s="22" t="s">
        <v>235</v>
      </c>
      <c r="C173" s="9" t="s">
        <v>236</v>
      </c>
      <c r="D173" s="9" t="s">
        <v>347</v>
      </c>
      <c r="E173" s="8">
        <v>9834512710</v>
      </c>
      <c r="F173" s="10">
        <v>46204</v>
      </c>
      <c r="G173" s="11">
        <v>0.7826967592592593</v>
      </c>
      <c r="H173" s="11">
        <v>0.79027777777777775</v>
      </c>
      <c r="I173" s="11" t="str">
        <f>TEXT(tblAttendance[[#This Row],[Date]],"mmm")</f>
        <v>Jul</v>
      </c>
      <c r="J173" s="11" t="str">
        <f>TEXT(tblAttendance[[#This Row],[Date]],"yyyy")</f>
        <v>2026</v>
      </c>
      <c r="K173" s="11" t="str">
        <f>TEXT(tblAttendance[[#This Row],[Date]],"dddd")</f>
        <v>Wednesday</v>
      </c>
      <c r="L173" s="28" t="str">
        <f>_xlfn.XLOOKUP(tblAttendance[[#This Row],[Student_ID]],tblStudents[Student_ID],tblStudents[Address])</f>
        <v>Talegaon, Pune</v>
      </c>
    </row>
    <row r="174" spans="1:12" x14ac:dyDescent="0.3">
      <c r="A174" s="16">
        <v>173</v>
      </c>
      <c r="B174" s="22" t="s">
        <v>238</v>
      </c>
      <c r="C174" s="9" t="s">
        <v>239</v>
      </c>
      <c r="D174" s="9" t="s">
        <v>339</v>
      </c>
      <c r="E174" s="8">
        <v>9834512711</v>
      </c>
      <c r="F174" s="10">
        <v>46204</v>
      </c>
      <c r="G174" s="11">
        <v>0.78273148148148153</v>
      </c>
      <c r="H174" s="11">
        <v>0.79031249999999997</v>
      </c>
      <c r="I174" s="11" t="str">
        <f>TEXT(tblAttendance[[#This Row],[Date]],"mmm")</f>
        <v>Jul</v>
      </c>
      <c r="J174" s="11" t="str">
        <f>TEXT(tblAttendance[[#This Row],[Date]],"yyyy")</f>
        <v>2026</v>
      </c>
      <c r="K174" s="11" t="str">
        <f>TEXT(tblAttendance[[#This Row],[Date]],"dddd")</f>
        <v>Wednesday</v>
      </c>
      <c r="L174" s="28" t="str">
        <f>_xlfn.XLOOKUP(tblAttendance[[#This Row],[Student_ID]],tblStudents[Student_ID],tblStudents[Address])</f>
        <v>Moshi, Pune</v>
      </c>
    </row>
    <row r="175" spans="1:12" x14ac:dyDescent="0.3">
      <c r="A175" s="16">
        <v>174</v>
      </c>
      <c r="B175" s="22" t="s">
        <v>241</v>
      </c>
      <c r="C175" s="9" t="s">
        <v>242</v>
      </c>
      <c r="D175" s="9" t="s">
        <v>340</v>
      </c>
      <c r="E175" s="8">
        <v>9834512712</v>
      </c>
      <c r="F175" s="10">
        <v>46204</v>
      </c>
      <c r="G175" s="11">
        <v>0.78277777777777779</v>
      </c>
      <c r="H175" s="11">
        <v>0.7903472222222222</v>
      </c>
      <c r="I175" s="11" t="str">
        <f>TEXT(tblAttendance[[#This Row],[Date]],"mmm")</f>
        <v>Jul</v>
      </c>
      <c r="J175" s="11" t="str">
        <f>TEXT(tblAttendance[[#This Row],[Date]],"yyyy")</f>
        <v>2026</v>
      </c>
      <c r="K175" s="11" t="str">
        <f>TEXT(tblAttendance[[#This Row],[Date]],"dddd")</f>
        <v>Wednesday</v>
      </c>
      <c r="L175" s="28" t="str">
        <f>_xlfn.XLOOKUP(tblAttendance[[#This Row],[Student_ID]],tblStudents[Student_ID],tblStudents[Address])</f>
        <v>Bhosari, Pune</v>
      </c>
    </row>
    <row r="176" spans="1:12" x14ac:dyDescent="0.3">
      <c r="A176" s="16">
        <v>175</v>
      </c>
      <c r="B176" s="22" t="s">
        <v>244</v>
      </c>
      <c r="C176" s="9" t="s">
        <v>245</v>
      </c>
      <c r="D176" s="9" t="s">
        <v>341</v>
      </c>
      <c r="E176" s="8">
        <v>9834512713</v>
      </c>
      <c r="F176" s="10">
        <v>46204</v>
      </c>
      <c r="G176" s="11">
        <v>0.78282407407407406</v>
      </c>
      <c r="H176" s="11">
        <v>0.79039351851851847</v>
      </c>
      <c r="I176" s="11" t="str">
        <f>TEXT(tblAttendance[[#This Row],[Date]],"mmm")</f>
        <v>Jul</v>
      </c>
      <c r="J176" s="11" t="str">
        <f>TEXT(tblAttendance[[#This Row],[Date]],"yyyy")</f>
        <v>2026</v>
      </c>
      <c r="K176" s="11" t="str">
        <f>TEXT(tblAttendance[[#This Row],[Date]],"dddd")</f>
        <v>Wednesday</v>
      </c>
      <c r="L176" s="28" t="str">
        <f>_xlfn.XLOOKUP(tblAttendance[[#This Row],[Student_ID]],tblStudents[Student_ID],tblStudents[Address])</f>
        <v>Alandi, Pune</v>
      </c>
    </row>
    <row r="177" spans="1:12" x14ac:dyDescent="0.3">
      <c r="A177" s="16">
        <v>176</v>
      </c>
      <c r="B177" s="22" t="s">
        <v>247</v>
      </c>
      <c r="C177" s="9" t="s">
        <v>248</v>
      </c>
      <c r="D177" s="9" t="s">
        <v>342</v>
      </c>
      <c r="E177" s="8">
        <v>9834512714</v>
      </c>
      <c r="F177" s="10">
        <v>46204</v>
      </c>
      <c r="G177" s="11">
        <v>0.78285879629629629</v>
      </c>
      <c r="H177" s="11">
        <v>0.79045138888888888</v>
      </c>
      <c r="I177" s="11" t="str">
        <f>TEXT(tblAttendance[[#This Row],[Date]],"mmm")</f>
        <v>Jul</v>
      </c>
      <c r="J177" s="11" t="str">
        <f>TEXT(tblAttendance[[#This Row],[Date]],"yyyy")</f>
        <v>2026</v>
      </c>
      <c r="K177" s="11" t="str">
        <f>TEXT(tblAttendance[[#This Row],[Date]],"dddd")</f>
        <v>Wednesday</v>
      </c>
      <c r="L177" s="28" t="str">
        <f>_xlfn.XLOOKUP(tblAttendance[[#This Row],[Student_ID]],tblStudents[Student_ID],tblStudents[Address])</f>
        <v>Lohegaon, Pune</v>
      </c>
    </row>
    <row r="178" spans="1:12" x14ac:dyDescent="0.3">
      <c r="A178" s="16">
        <v>177</v>
      </c>
      <c r="B178" s="22" t="s">
        <v>250</v>
      </c>
      <c r="C178" s="9" t="s">
        <v>251</v>
      </c>
      <c r="D178" s="9" t="s">
        <v>343</v>
      </c>
      <c r="E178" s="8">
        <v>9834512715</v>
      </c>
      <c r="F178" s="10">
        <v>46204</v>
      </c>
      <c r="G178" s="11">
        <v>0.78290509259259256</v>
      </c>
      <c r="H178" s="11">
        <v>0.7905092592592593</v>
      </c>
      <c r="I178" s="11" t="str">
        <f>TEXT(tblAttendance[[#This Row],[Date]],"mmm")</f>
        <v>Jul</v>
      </c>
      <c r="J178" s="11" t="str">
        <f>TEXT(tblAttendance[[#This Row],[Date]],"yyyy")</f>
        <v>2026</v>
      </c>
      <c r="K178" s="11" t="str">
        <f>TEXT(tblAttendance[[#This Row],[Date]],"dddd")</f>
        <v>Wednesday</v>
      </c>
      <c r="L178" s="28" t="str">
        <f>_xlfn.XLOOKUP(tblAttendance[[#This Row],[Student_ID]],tblStudents[Student_ID],tblStudents[Address])</f>
        <v>Dhanori, Pune</v>
      </c>
    </row>
    <row r="179" spans="1:12" x14ac:dyDescent="0.3">
      <c r="A179" s="16">
        <v>178</v>
      </c>
      <c r="B179" s="22" t="s">
        <v>253</v>
      </c>
      <c r="C179" s="9" t="s">
        <v>254</v>
      </c>
      <c r="D179" s="9" t="s">
        <v>343</v>
      </c>
      <c r="E179" s="8">
        <v>9834512716</v>
      </c>
      <c r="F179" s="10">
        <v>46204</v>
      </c>
      <c r="G179" s="11">
        <v>0.78295138888888893</v>
      </c>
      <c r="H179" s="11">
        <v>0.79054398148148153</v>
      </c>
      <c r="I179" s="11" t="str">
        <f>TEXT(tblAttendance[[#This Row],[Date]],"mmm")</f>
        <v>Jul</v>
      </c>
      <c r="J179" s="11" t="str">
        <f>TEXT(tblAttendance[[#This Row],[Date]],"yyyy")</f>
        <v>2026</v>
      </c>
      <c r="K179" s="11" t="str">
        <f>TEXT(tblAttendance[[#This Row],[Date]],"dddd")</f>
        <v>Wednesday</v>
      </c>
      <c r="L179" s="28" t="str">
        <f>_xlfn.XLOOKUP(tblAttendance[[#This Row],[Student_ID]],tblStudents[Student_ID],tblStudents[Address])</f>
        <v>Kondhwa, Pune</v>
      </c>
    </row>
    <row r="180" spans="1:12" x14ac:dyDescent="0.3">
      <c r="A180" s="16">
        <v>179</v>
      </c>
      <c r="B180" s="22" t="s">
        <v>256</v>
      </c>
      <c r="C180" s="9" t="s">
        <v>257</v>
      </c>
      <c r="D180" s="9" t="s">
        <v>345</v>
      </c>
      <c r="E180" s="8">
        <v>9834512717</v>
      </c>
      <c r="F180" s="10">
        <v>46204</v>
      </c>
      <c r="G180" s="11">
        <v>0.78298611111111116</v>
      </c>
      <c r="H180" s="11">
        <v>0.79057870370370376</v>
      </c>
      <c r="I180" s="11" t="str">
        <f>TEXT(tblAttendance[[#This Row],[Date]],"mmm")</f>
        <v>Jul</v>
      </c>
      <c r="J180" s="11" t="str">
        <f>TEXT(tblAttendance[[#This Row],[Date]],"yyyy")</f>
        <v>2026</v>
      </c>
      <c r="K180" s="11" t="str">
        <f>TEXT(tblAttendance[[#This Row],[Date]],"dddd")</f>
        <v>Wednesday</v>
      </c>
      <c r="L180" s="28" t="str">
        <f>_xlfn.XLOOKUP(tblAttendance[[#This Row],[Student_ID]],tblStudents[Student_ID],tblStudents[Address])</f>
        <v>Katraj, Pune</v>
      </c>
    </row>
    <row r="181" spans="1:12" x14ac:dyDescent="0.3">
      <c r="A181" s="16">
        <v>180</v>
      </c>
      <c r="B181" s="22" t="s">
        <v>259</v>
      </c>
      <c r="C181" s="9" t="s">
        <v>260</v>
      </c>
      <c r="D181" s="9" t="s">
        <v>346</v>
      </c>
      <c r="E181" s="8">
        <v>9834512718</v>
      </c>
      <c r="F181" s="10">
        <v>46204</v>
      </c>
      <c r="G181" s="11">
        <v>0.78302083333333339</v>
      </c>
      <c r="H181" s="11">
        <v>0.79062500000000002</v>
      </c>
      <c r="I181" s="11" t="str">
        <f>TEXT(tblAttendance[[#This Row],[Date]],"mmm")</f>
        <v>Jul</v>
      </c>
      <c r="J181" s="11" t="str">
        <f>TEXT(tblAttendance[[#This Row],[Date]],"yyyy")</f>
        <v>2026</v>
      </c>
      <c r="K181" s="11" t="str">
        <f>TEXT(tblAttendance[[#This Row],[Date]],"dddd")</f>
        <v>Wednesday</v>
      </c>
      <c r="L181" s="28" t="str">
        <f>_xlfn.XLOOKUP(tblAttendance[[#This Row],[Student_ID]],tblStudents[Student_ID],tblStudents[Address])</f>
        <v>Shivajinagar, Pune</v>
      </c>
    </row>
    <row r="182" spans="1:12" x14ac:dyDescent="0.3">
      <c r="A182" s="16">
        <v>181</v>
      </c>
      <c r="B182" s="22" t="s">
        <v>262</v>
      </c>
      <c r="C182" s="9" t="s">
        <v>263</v>
      </c>
      <c r="D182" s="9" t="s">
        <v>348</v>
      </c>
      <c r="E182" s="8">
        <v>9834512719</v>
      </c>
      <c r="F182" s="10">
        <v>46204</v>
      </c>
      <c r="G182" s="11">
        <v>0.7830555555555555</v>
      </c>
      <c r="H182" s="11">
        <v>0.79065972222222225</v>
      </c>
      <c r="I182" s="11" t="str">
        <f>TEXT(tblAttendance[[#This Row],[Date]],"mmm")</f>
        <v>Jul</v>
      </c>
      <c r="J182" s="11" t="str">
        <f>TEXT(tblAttendance[[#This Row],[Date]],"yyyy")</f>
        <v>2026</v>
      </c>
      <c r="K182" s="11" t="str">
        <f>TEXT(tblAttendance[[#This Row],[Date]],"dddd")</f>
        <v>Wednesday</v>
      </c>
      <c r="L182" s="28" t="str">
        <f>_xlfn.XLOOKUP(tblAttendance[[#This Row],[Student_ID]],tblStudents[Student_ID],tblStudents[Address])</f>
        <v>Bavdhan, Pune</v>
      </c>
    </row>
    <row r="183" spans="1:12" x14ac:dyDescent="0.3">
      <c r="A183" s="16">
        <v>182</v>
      </c>
      <c r="B183" s="22" t="s">
        <v>265</v>
      </c>
      <c r="C183" s="9" t="s">
        <v>266</v>
      </c>
      <c r="D183" s="9" t="s">
        <v>348</v>
      </c>
      <c r="E183" s="8">
        <v>9834512720</v>
      </c>
      <c r="F183" s="10">
        <v>46204</v>
      </c>
      <c r="G183" s="11">
        <v>0.78307870370370369</v>
      </c>
      <c r="H183" s="11">
        <v>0.79069444444444448</v>
      </c>
      <c r="I183" s="11" t="str">
        <f>TEXT(tblAttendance[[#This Row],[Date]],"mmm")</f>
        <v>Jul</v>
      </c>
      <c r="J183" s="11" t="str">
        <f>TEXT(tblAttendance[[#This Row],[Date]],"yyyy")</f>
        <v>2026</v>
      </c>
      <c r="K183" s="11" t="str">
        <f>TEXT(tblAttendance[[#This Row],[Date]],"dddd")</f>
        <v>Wednesday</v>
      </c>
      <c r="L183" s="28" t="str">
        <f>_xlfn.XLOOKUP(tblAttendance[[#This Row],[Student_ID]],tblStudents[Student_ID],tblStudents[Address])</f>
        <v>Nigdi, Pune</v>
      </c>
    </row>
    <row r="184" spans="1:12" x14ac:dyDescent="0.3">
      <c r="A184" s="16">
        <v>183</v>
      </c>
      <c r="B184" s="22" t="s">
        <v>268</v>
      </c>
      <c r="C184" s="9" t="s">
        <v>269</v>
      </c>
      <c r="D184" s="9" t="s">
        <v>349</v>
      </c>
      <c r="E184" s="8">
        <v>9834512721</v>
      </c>
      <c r="F184" s="10">
        <v>46204</v>
      </c>
      <c r="G184" s="11">
        <v>0.78311342592592592</v>
      </c>
      <c r="H184" s="11">
        <v>0.79074074074074074</v>
      </c>
      <c r="I184" s="11" t="str">
        <f>TEXT(tblAttendance[[#This Row],[Date]],"mmm")</f>
        <v>Jul</v>
      </c>
      <c r="J184" s="11" t="str">
        <f>TEXT(tblAttendance[[#This Row],[Date]],"yyyy")</f>
        <v>2026</v>
      </c>
      <c r="K184" s="11" t="str">
        <f>TEXT(tblAttendance[[#This Row],[Date]],"dddd")</f>
        <v>Wednesday</v>
      </c>
      <c r="L184" s="28" t="str">
        <f>_xlfn.XLOOKUP(tblAttendance[[#This Row],[Student_ID]],tblStudents[Student_ID],tblStudents[Address])</f>
        <v>Ravet, Pune</v>
      </c>
    </row>
    <row r="185" spans="1:12" x14ac:dyDescent="0.3">
      <c r="A185" s="16">
        <v>184</v>
      </c>
      <c r="B185" s="22" t="s">
        <v>271</v>
      </c>
      <c r="C185" s="9" t="s">
        <v>272</v>
      </c>
      <c r="D185" s="9" t="s">
        <v>349</v>
      </c>
      <c r="E185" s="8">
        <v>9834512722</v>
      </c>
      <c r="F185" s="10">
        <v>46204</v>
      </c>
      <c r="G185" s="11">
        <v>0.78315972222222219</v>
      </c>
      <c r="H185" s="11">
        <v>0.79078703703703701</v>
      </c>
      <c r="I185" s="11" t="str">
        <f>TEXT(tblAttendance[[#This Row],[Date]],"mmm")</f>
        <v>Jul</v>
      </c>
      <c r="J185" s="11" t="str">
        <f>TEXT(tblAttendance[[#This Row],[Date]],"yyyy")</f>
        <v>2026</v>
      </c>
      <c r="K185" s="11" t="str">
        <f>TEXT(tblAttendance[[#This Row],[Date]],"dddd")</f>
        <v>Wednesday</v>
      </c>
      <c r="L185" s="28" t="str">
        <f>_xlfn.XLOOKUP(tblAttendance[[#This Row],[Student_ID]],tblStudents[Student_ID],tblStudents[Address])</f>
        <v>Dhayari, Pune</v>
      </c>
    </row>
    <row r="186" spans="1:12" x14ac:dyDescent="0.3">
      <c r="A186" s="16">
        <v>185</v>
      </c>
      <c r="B186" s="22" t="s">
        <v>274</v>
      </c>
      <c r="C186" s="9" t="s">
        <v>275</v>
      </c>
      <c r="D186" s="9" t="s">
        <v>348</v>
      </c>
      <c r="E186" s="8">
        <v>9834512723</v>
      </c>
      <c r="F186" s="10">
        <v>46204</v>
      </c>
      <c r="G186" s="11">
        <v>0.7832175925925926</v>
      </c>
      <c r="H186" s="11">
        <v>0.79082175925925924</v>
      </c>
      <c r="I186" s="11" t="str">
        <f>TEXT(tblAttendance[[#This Row],[Date]],"mmm")</f>
        <v>Jul</v>
      </c>
      <c r="J186" s="11" t="str">
        <f>TEXT(tblAttendance[[#This Row],[Date]],"yyyy")</f>
        <v>2026</v>
      </c>
      <c r="K186" s="11" t="str">
        <f>TEXT(tblAttendance[[#This Row],[Date]],"dddd")</f>
        <v>Wednesday</v>
      </c>
      <c r="L186" s="28" t="str">
        <f>_xlfn.XLOOKUP(tblAttendance[[#This Row],[Student_ID]],tblStudents[Student_ID],tblStudents[Address])</f>
        <v>Narhe, Pune</v>
      </c>
    </row>
    <row r="187" spans="1:12" x14ac:dyDescent="0.3">
      <c r="A187" s="16">
        <v>186</v>
      </c>
      <c r="B187" s="22" t="s">
        <v>277</v>
      </c>
      <c r="C187" s="9" t="s">
        <v>278</v>
      </c>
      <c r="D187" s="9" t="s">
        <v>347</v>
      </c>
      <c r="E187" s="8">
        <v>9834512724</v>
      </c>
      <c r="F187" s="10">
        <v>46204</v>
      </c>
      <c r="G187" s="11">
        <v>0.7832986111111111</v>
      </c>
      <c r="H187" s="11">
        <v>0.79093749999999996</v>
      </c>
      <c r="I187" s="11" t="str">
        <f>TEXT(tblAttendance[[#This Row],[Date]],"mmm")</f>
        <v>Jul</v>
      </c>
      <c r="J187" s="11" t="str">
        <f>TEXT(tblAttendance[[#This Row],[Date]],"yyyy")</f>
        <v>2026</v>
      </c>
      <c r="K187" s="11" t="str">
        <f>TEXT(tblAttendance[[#This Row],[Date]],"dddd")</f>
        <v>Wednesday</v>
      </c>
      <c r="L187" s="28" t="str">
        <f>_xlfn.XLOOKUP(tblAttendance[[#This Row],[Student_ID]],tblStudents[Student_ID],tblStudents[Address])</f>
        <v>Fursungi, Pune</v>
      </c>
    </row>
    <row r="188" spans="1:12" x14ac:dyDescent="0.3">
      <c r="A188" s="16">
        <v>187</v>
      </c>
      <c r="B188" s="22" t="s">
        <v>280</v>
      </c>
      <c r="C188" s="9" t="s">
        <v>281</v>
      </c>
      <c r="D188" s="9" t="s">
        <v>347</v>
      </c>
      <c r="E188" s="8">
        <v>9834512725</v>
      </c>
      <c r="F188" s="10">
        <v>46204</v>
      </c>
      <c r="G188" s="11">
        <v>0.78333333333333333</v>
      </c>
      <c r="H188" s="11">
        <v>0.79098379629629634</v>
      </c>
      <c r="I188" s="11" t="str">
        <f>TEXT(tblAttendance[[#This Row],[Date]],"mmm")</f>
        <v>Jul</v>
      </c>
      <c r="J188" s="11" t="str">
        <f>TEXT(tblAttendance[[#This Row],[Date]],"yyyy")</f>
        <v>2026</v>
      </c>
      <c r="K188" s="11" t="str">
        <f>TEXT(tblAttendance[[#This Row],[Date]],"dddd")</f>
        <v>Wednesday</v>
      </c>
      <c r="L188" s="28" t="str">
        <f>_xlfn.XLOOKUP(tblAttendance[[#This Row],[Student_ID]],tblStudents[Student_ID],tblStudents[Address])</f>
        <v>Mundhwa, Pune</v>
      </c>
    </row>
    <row r="189" spans="1:12" x14ac:dyDescent="0.3">
      <c r="A189" s="16">
        <v>188</v>
      </c>
      <c r="B189" s="22" t="s">
        <v>283</v>
      </c>
      <c r="C189" s="9" t="s">
        <v>284</v>
      </c>
      <c r="D189" s="9" t="s">
        <v>346</v>
      </c>
      <c r="E189" s="8">
        <v>9834512726</v>
      </c>
      <c r="F189" s="10">
        <v>46204</v>
      </c>
      <c r="G189" s="11">
        <v>0.78336805555555555</v>
      </c>
      <c r="H189" s="11">
        <v>0.79101851851851857</v>
      </c>
      <c r="I189" s="11" t="str">
        <f>TEXT(tblAttendance[[#This Row],[Date]],"mmm")</f>
        <v>Jul</v>
      </c>
      <c r="J189" s="11" t="str">
        <f>TEXT(tblAttendance[[#This Row],[Date]],"yyyy")</f>
        <v>2026</v>
      </c>
      <c r="K189" s="11" t="str">
        <f>TEXT(tblAttendance[[#This Row],[Date]],"dddd")</f>
        <v>Wednesday</v>
      </c>
      <c r="L189" s="28" t="str">
        <f>_xlfn.XLOOKUP(tblAttendance[[#This Row],[Student_ID]],tblStudents[Student_ID],tblStudents[Address])</f>
        <v>Ahilya Nagar, Maharashtra</v>
      </c>
    </row>
    <row r="190" spans="1:12" x14ac:dyDescent="0.3">
      <c r="A190" s="16">
        <v>189</v>
      </c>
      <c r="B190" s="22" t="s">
        <v>285</v>
      </c>
      <c r="C190" s="9" t="s">
        <v>286</v>
      </c>
      <c r="D190" s="9" t="s">
        <v>345</v>
      </c>
      <c r="E190" s="8">
        <v>9834512727</v>
      </c>
      <c r="F190" s="10">
        <v>46204</v>
      </c>
      <c r="G190" s="11">
        <v>0.78341435185185182</v>
      </c>
      <c r="H190" s="11">
        <v>0.79105324074074079</v>
      </c>
      <c r="I190" s="11" t="str">
        <f>TEXT(tblAttendance[[#This Row],[Date]],"mmm")</f>
        <v>Jul</v>
      </c>
      <c r="J190" s="11" t="str">
        <f>TEXT(tblAttendance[[#This Row],[Date]],"yyyy")</f>
        <v>2026</v>
      </c>
      <c r="K190" s="11" t="str">
        <f>TEXT(tblAttendance[[#This Row],[Date]],"dddd")</f>
        <v>Wednesday</v>
      </c>
      <c r="L190" s="28" t="str">
        <f>_xlfn.XLOOKUP(tblAttendance[[#This Row],[Student_ID]],tblStudents[Student_ID],tblStudents[Address])</f>
        <v>Shrirampur</v>
      </c>
    </row>
    <row r="191" spans="1:12" x14ac:dyDescent="0.3">
      <c r="A191" s="16">
        <v>190</v>
      </c>
      <c r="B191" s="22" t="s">
        <v>288</v>
      </c>
      <c r="C191" s="9" t="s">
        <v>289</v>
      </c>
      <c r="D191" s="9" t="s">
        <v>345</v>
      </c>
      <c r="E191" s="8">
        <v>9834512728</v>
      </c>
      <c r="F191" s="10">
        <v>46204</v>
      </c>
      <c r="G191" s="11">
        <v>0.78344907407407405</v>
      </c>
      <c r="H191" s="11">
        <v>0.79112268518518514</v>
      </c>
      <c r="I191" s="11" t="str">
        <f>TEXT(tblAttendance[[#This Row],[Date]],"mmm")</f>
        <v>Jul</v>
      </c>
      <c r="J191" s="11" t="str">
        <f>TEXT(tblAttendance[[#This Row],[Date]],"yyyy")</f>
        <v>2026</v>
      </c>
      <c r="K191" s="11" t="str">
        <f>TEXT(tblAttendance[[#This Row],[Date]],"dddd")</f>
        <v>Wednesday</v>
      </c>
      <c r="L191" s="28" t="str">
        <f>_xlfn.XLOOKUP(tblAttendance[[#This Row],[Student_ID]],tblStudents[Student_ID],tblStudents[Address])</f>
        <v>Sangamner</v>
      </c>
    </row>
    <row r="192" spans="1:12" x14ac:dyDescent="0.3">
      <c r="A192" s="16">
        <v>191</v>
      </c>
      <c r="B192" s="22" t="s">
        <v>291</v>
      </c>
      <c r="C192" s="9" t="s">
        <v>292</v>
      </c>
      <c r="D192" s="9" t="s">
        <v>343</v>
      </c>
      <c r="E192" s="8">
        <v>9834512729</v>
      </c>
      <c r="F192" s="10">
        <v>46204</v>
      </c>
      <c r="G192" s="11">
        <v>0.78349537037037043</v>
      </c>
      <c r="H192" s="11">
        <v>0.79121527777777778</v>
      </c>
      <c r="I192" s="11" t="str">
        <f>TEXT(tblAttendance[[#This Row],[Date]],"mmm")</f>
        <v>Jul</v>
      </c>
      <c r="J192" s="11" t="str">
        <f>TEXT(tblAttendance[[#This Row],[Date]],"yyyy")</f>
        <v>2026</v>
      </c>
      <c r="K192" s="11" t="str">
        <f>TEXT(tblAttendance[[#This Row],[Date]],"dddd")</f>
        <v>Wednesday</v>
      </c>
      <c r="L192" s="28" t="str">
        <f>_xlfn.XLOOKUP(tblAttendance[[#This Row],[Student_ID]],tblStudents[Student_ID],tblStudents[Address])</f>
        <v>Rahata</v>
      </c>
    </row>
    <row r="193" spans="1:12" x14ac:dyDescent="0.3">
      <c r="A193" s="16">
        <v>192</v>
      </c>
      <c r="B193" s="22" t="s">
        <v>294</v>
      </c>
      <c r="C193" s="9" t="s">
        <v>295</v>
      </c>
      <c r="D193" s="9" t="s">
        <v>343</v>
      </c>
      <c r="E193" s="8">
        <v>9834512730</v>
      </c>
      <c r="F193" s="10">
        <v>46204</v>
      </c>
      <c r="G193" s="11">
        <v>0.78353009259259254</v>
      </c>
      <c r="H193" s="11">
        <v>0.79126157407407405</v>
      </c>
      <c r="I193" s="11" t="str">
        <f>TEXT(tblAttendance[[#This Row],[Date]],"mmm")</f>
        <v>Jul</v>
      </c>
      <c r="J193" s="11" t="str">
        <f>TEXT(tblAttendance[[#This Row],[Date]],"yyyy")</f>
        <v>2026</v>
      </c>
      <c r="K193" s="11" t="str">
        <f>TEXT(tblAttendance[[#This Row],[Date]],"dddd")</f>
        <v>Wednesday</v>
      </c>
      <c r="L193" s="28" t="str">
        <f>_xlfn.XLOOKUP(tblAttendance[[#This Row],[Student_ID]],tblStudents[Student_ID],tblStudents[Address])</f>
        <v>Rahuri</v>
      </c>
    </row>
    <row r="194" spans="1:12" x14ac:dyDescent="0.3">
      <c r="A194" s="16">
        <v>193</v>
      </c>
      <c r="B194" s="22" t="s">
        <v>297</v>
      </c>
      <c r="C194" s="9" t="s">
        <v>298</v>
      </c>
      <c r="D194" s="9" t="s">
        <v>342</v>
      </c>
      <c r="E194" s="8">
        <v>9834512731</v>
      </c>
      <c r="F194" s="10">
        <v>46204</v>
      </c>
      <c r="G194" s="11">
        <v>0.78356481481481477</v>
      </c>
      <c r="H194" s="11">
        <v>0.79131944444444446</v>
      </c>
      <c r="I194" s="11" t="str">
        <f>TEXT(tblAttendance[[#This Row],[Date]],"mmm")</f>
        <v>Jul</v>
      </c>
      <c r="J194" s="11" t="str">
        <f>TEXT(tblAttendance[[#This Row],[Date]],"yyyy")</f>
        <v>2026</v>
      </c>
      <c r="K194" s="11" t="str">
        <f>TEXT(tblAttendance[[#This Row],[Date]],"dddd")</f>
        <v>Wednesday</v>
      </c>
      <c r="L194" s="28" t="str">
        <f>_xlfn.XLOOKUP(tblAttendance[[#This Row],[Student_ID]],tblStudents[Student_ID],tblStudents[Address])</f>
        <v>Pathardi</v>
      </c>
    </row>
    <row r="195" spans="1:12" x14ac:dyDescent="0.3">
      <c r="A195" s="16">
        <v>194</v>
      </c>
      <c r="B195" s="22" t="s">
        <v>300</v>
      </c>
      <c r="C195" s="9" t="s">
        <v>301</v>
      </c>
      <c r="D195" s="9" t="s">
        <v>341</v>
      </c>
      <c r="E195" s="8">
        <v>9834512732</v>
      </c>
      <c r="F195" s="10">
        <v>46204</v>
      </c>
      <c r="G195" s="11">
        <v>0.783599537037037</v>
      </c>
      <c r="H195" s="11">
        <v>0.79136574074074073</v>
      </c>
      <c r="I195" s="11" t="str">
        <f>TEXT(tblAttendance[[#This Row],[Date]],"mmm")</f>
        <v>Jul</v>
      </c>
      <c r="J195" s="11" t="str">
        <f>TEXT(tblAttendance[[#This Row],[Date]],"yyyy")</f>
        <v>2026</v>
      </c>
      <c r="K195" s="11" t="str">
        <f>TEXT(tblAttendance[[#This Row],[Date]],"dddd")</f>
        <v>Wednesday</v>
      </c>
      <c r="L195" s="28" t="str">
        <f>_xlfn.XLOOKUP(tblAttendance[[#This Row],[Student_ID]],tblStudents[Student_ID],tblStudents[Address])</f>
        <v>Nevasa</v>
      </c>
    </row>
    <row r="196" spans="1:12" x14ac:dyDescent="0.3">
      <c r="A196" s="16">
        <v>195</v>
      </c>
      <c r="B196" s="22" t="s">
        <v>303</v>
      </c>
      <c r="C196" s="9" t="s">
        <v>304</v>
      </c>
      <c r="D196" s="9" t="s">
        <v>340</v>
      </c>
      <c r="E196" s="8">
        <v>9834512733</v>
      </c>
      <c r="F196" s="10">
        <v>46204</v>
      </c>
      <c r="G196" s="11">
        <v>0.78363425925925922</v>
      </c>
      <c r="H196" s="11">
        <v>0.79140046296296296</v>
      </c>
      <c r="I196" s="11" t="str">
        <f>TEXT(tblAttendance[[#This Row],[Date]],"mmm")</f>
        <v>Jul</v>
      </c>
      <c r="J196" s="11" t="str">
        <f>TEXT(tblAttendance[[#This Row],[Date]],"yyyy")</f>
        <v>2026</v>
      </c>
      <c r="K196" s="11" t="str">
        <f>TEXT(tblAttendance[[#This Row],[Date]],"dddd")</f>
        <v>Wednesday</v>
      </c>
      <c r="L196" s="28" t="str">
        <f>_xlfn.XLOOKUP(tblAttendance[[#This Row],[Student_ID]],tblStudents[Student_ID],tblStudents[Address])</f>
        <v>Shevgaon</v>
      </c>
    </row>
    <row r="197" spans="1:12" x14ac:dyDescent="0.3">
      <c r="A197" s="16">
        <v>196</v>
      </c>
      <c r="B197" s="22" t="s">
        <v>306</v>
      </c>
      <c r="C197" s="9" t="s">
        <v>307</v>
      </c>
      <c r="D197" s="9" t="s">
        <v>339</v>
      </c>
      <c r="E197" s="8">
        <v>9834512734</v>
      </c>
      <c r="F197" s="10">
        <v>46204</v>
      </c>
      <c r="G197" s="11">
        <v>0.78369212962962964</v>
      </c>
      <c r="H197" s="11">
        <v>0.79150462962962964</v>
      </c>
      <c r="I197" s="11" t="str">
        <f>TEXT(tblAttendance[[#This Row],[Date]],"mmm")</f>
        <v>Jul</v>
      </c>
      <c r="J197" s="11" t="str">
        <f>TEXT(tblAttendance[[#This Row],[Date]],"yyyy")</f>
        <v>2026</v>
      </c>
      <c r="K197" s="11" t="str">
        <f>TEXT(tblAttendance[[#This Row],[Date]],"dddd")</f>
        <v>Wednesday</v>
      </c>
      <c r="L197" s="28" t="str">
        <f>_xlfn.XLOOKUP(tblAttendance[[#This Row],[Student_ID]],tblStudents[Student_ID],tblStudents[Address])</f>
        <v>Jamkhed</v>
      </c>
    </row>
    <row r="198" spans="1:12" x14ac:dyDescent="0.3">
      <c r="A198" s="16">
        <v>197</v>
      </c>
      <c r="B198" s="22" t="s">
        <v>309</v>
      </c>
      <c r="C198" s="9" t="s">
        <v>310</v>
      </c>
      <c r="D198" s="9" t="s">
        <v>341</v>
      </c>
      <c r="E198" s="8">
        <v>9834512735</v>
      </c>
      <c r="F198" s="10">
        <v>46204</v>
      </c>
      <c r="G198" s="11">
        <v>0.78373842592592591</v>
      </c>
      <c r="H198" s="11">
        <v>0.79155092592592591</v>
      </c>
      <c r="I198" s="11" t="str">
        <f>TEXT(tblAttendance[[#This Row],[Date]],"mmm")</f>
        <v>Jul</v>
      </c>
      <c r="J198" s="11" t="str">
        <f>TEXT(tblAttendance[[#This Row],[Date]],"yyyy")</f>
        <v>2026</v>
      </c>
      <c r="K198" s="11" t="str">
        <f>TEXT(tblAttendance[[#This Row],[Date]],"dddd")</f>
        <v>Wednesday</v>
      </c>
      <c r="L198" s="28" t="str">
        <f>_xlfn.XLOOKUP(tblAttendance[[#This Row],[Student_ID]],tblStudents[Student_ID],tblStudents[Address])</f>
        <v>Karjat, Ahilya Nagar, Maharashtra</v>
      </c>
    </row>
    <row r="199" spans="1:12" x14ac:dyDescent="0.3">
      <c r="A199" s="16">
        <v>198</v>
      </c>
      <c r="B199" s="22" t="s">
        <v>81</v>
      </c>
      <c r="C199" s="9" t="s">
        <v>82</v>
      </c>
      <c r="D199" s="9" t="s">
        <v>343</v>
      </c>
      <c r="E199" s="8">
        <v>9876501221</v>
      </c>
      <c r="F199" s="10">
        <v>46204</v>
      </c>
      <c r="G199" s="11">
        <v>0.78540509259259261</v>
      </c>
      <c r="H199" s="11">
        <v>0.78543981481481484</v>
      </c>
      <c r="I199" s="11" t="str">
        <f>TEXT(tblAttendance[[#This Row],[Date]],"mmm")</f>
        <v>Jul</v>
      </c>
      <c r="J199" s="11" t="str">
        <f>TEXT(tblAttendance[[#This Row],[Date]],"yyyy")</f>
        <v>2026</v>
      </c>
      <c r="K199" s="11" t="str">
        <f>TEXT(tblAttendance[[#This Row],[Date]],"dddd")</f>
        <v>Wednesday</v>
      </c>
      <c r="L199" s="28" t="str">
        <f>_xlfn.XLOOKUP(tblAttendance[[#This Row],[Student_ID]],tblStudents[Student_ID],tblStudents[Address])</f>
        <v>Pune, Maharashtra</v>
      </c>
    </row>
    <row r="200" spans="1:12" x14ac:dyDescent="0.3">
      <c r="A200" s="16">
        <v>199</v>
      </c>
      <c r="B200" s="22" t="s">
        <v>83</v>
      </c>
      <c r="C200" s="9" t="s">
        <v>84</v>
      </c>
      <c r="D200" s="9" t="s">
        <v>343</v>
      </c>
      <c r="E200" s="8">
        <v>9876501222</v>
      </c>
      <c r="F200" s="10">
        <v>46204</v>
      </c>
      <c r="G200" s="11">
        <v>0.7855671296296296</v>
      </c>
      <c r="H200" s="11">
        <v>0.78560185185185183</v>
      </c>
      <c r="I200" s="11" t="str">
        <f>TEXT(tblAttendance[[#This Row],[Date]],"mmm")</f>
        <v>Jul</v>
      </c>
      <c r="J200" s="11" t="str">
        <f>TEXT(tblAttendance[[#This Row],[Date]],"yyyy")</f>
        <v>2026</v>
      </c>
      <c r="K200" s="11" t="str">
        <f>TEXT(tblAttendance[[#This Row],[Date]],"dddd")</f>
        <v>Wednesday</v>
      </c>
      <c r="L200" s="28" t="str">
        <f>_xlfn.XLOOKUP(tblAttendance[[#This Row],[Student_ID]],tblStudents[Student_ID],tblStudents[Address])</f>
        <v>Navi Mumbai, Maharashtra</v>
      </c>
    </row>
    <row r="201" spans="1:12" x14ac:dyDescent="0.3">
      <c r="A201" s="16">
        <v>200</v>
      </c>
      <c r="B201" s="22" t="s">
        <v>134</v>
      </c>
      <c r="C201" s="9" t="s">
        <v>135</v>
      </c>
      <c r="D201" s="9" t="s">
        <v>339</v>
      </c>
      <c r="E201" s="8">
        <v>9876501240</v>
      </c>
      <c r="F201" s="10">
        <v>46204</v>
      </c>
      <c r="G201" s="11">
        <v>0.78744212962962967</v>
      </c>
      <c r="H201" s="11">
        <v>0.7874768518518519</v>
      </c>
      <c r="I201" s="11" t="str">
        <f>TEXT(tblAttendance[[#This Row],[Date]],"mmm")</f>
        <v>Jul</v>
      </c>
      <c r="J201" s="11" t="str">
        <f>TEXT(tblAttendance[[#This Row],[Date]],"yyyy")</f>
        <v>2026</v>
      </c>
      <c r="K201" s="11" t="str">
        <f>TEXT(tblAttendance[[#This Row],[Date]],"dddd")</f>
        <v>Wednesday</v>
      </c>
      <c r="L201" s="28" t="str">
        <f>_xlfn.XLOOKUP(tblAttendance[[#This Row],[Student_ID]],tblStudents[Student_ID],tblStudents[Address])</f>
        <v>Pune, Maharashtra</v>
      </c>
    </row>
    <row r="202" spans="1:12" x14ac:dyDescent="0.3">
      <c r="A202" s="16">
        <v>201</v>
      </c>
      <c r="B202" s="22" t="s">
        <v>27</v>
      </c>
      <c r="C202" s="9" t="s">
        <v>24</v>
      </c>
      <c r="D202" s="9" t="s">
        <v>348</v>
      </c>
      <c r="E202" s="8">
        <v>9876501201</v>
      </c>
      <c r="F202" s="10">
        <v>46206</v>
      </c>
      <c r="G202" s="11">
        <v>0.72253472222222226</v>
      </c>
      <c r="H202" s="11">
        <v>0.72655092592592596</v>
      </c>
      <c r="I202" s="11" t="str">
        <f>TEXT(tblAttendance[[#This Row],[Date]],"mmm")</f>
        <v>Jul</v>
      </c>
      <c r="J202" s="11" t="str">
        <f>TEXT(tblAttendance[[#This Row],[Date]],"yyyy")</f>
        <v>2026</v>
      </c>
      <c r="K202" s="11" t="str">
        <f>TEXT(tblAttendance[[#This Row],[Date]],"dddd")</f>
        <v>Friday</v>
      </c>
      <c r="L202" s="28" t="str">
        <f>_xlfn.XLOOKUP(tblAttendance[[#This Row],[Student_ID]],tblStudents[Student_ID],tblStudents[Address])</f>
        <v>Pune, Maharashtra</v>
      </c>
    </row>
    <row r="203" spans="1:12" x14ac:dyDescent="0.3">
      <c r="A203" s="16">
        <v>202</v>
      </c>
      <c r="B203" s="22" t="s">
        <v>28</v>
      </c>
      <c r="C203" s="9" t="s">
        <v>29</v>
      </c>
      <c r="D203" s="9" t="s">
        <v>349</v>
      </c>
      <c r="E203" s="8">
        <v>9876501202</v>
      </c>
      <c r="F203" s="10">
        <v>46206</v>
      </c>
      <c r="G203" s="11">
        <v>0.72259259259259256</v>
      </c>
      <c r="H203" s="11">
        <v>0.72664351851851849</v>
      </c>
      <c r="I203" s="11" t="str">
        <f>TEXT(tblAttendance[[#This Row],[Date]],"mmm")</f>
        <v>Jul</v>
      </c>
      <c r="J203" s="11" t="str">
        <f>TEXT(tblAttendance[[#This Row],[Date]],"yyyy")</f>
        <v>2026</v>
      </c>
      <c r="K203" s="11" t="str">
        <f>TEXT(tblAttendance[[#This Row],[Date]],"dddd")</f>
        <v>Friday</v>
      </c>
      <c r="L203" s="28" t="str">
        <f>_xlfn.XLOOKUP(tblAttendance[[#This Row],[Student_ID]],tblStudents[Student_ID],tblStudents[Address])</f>
        <v>Nashik, Maharashtra</v>
      </c>
    </row>
    <row r="204" spans="1:12" x14ac:dyDescent="0.3">
      <c r="A204" s="16">
        <v>203</v>
      </c>
      <c r="B204" s="22" t="s">
        <v>31</v>
      </c>
      <c r="C204" s="9" t="s">
        <v>32</v>
      </c>
      <c r="D204" s="9" t="s">
        <v>343</v>
      </c>
      <c r="E204" s="8">
        <v>9876501203</v>
      </c>
      <c r="F204" s="10">
        <v>46206</v>
      </c>
      <c r="G204" s="11">
        <v>0.72262731481481479</v>
      </c>
      <c r="H204" s="11">
        <v>0.72668981481481476</v>
      </c>
      <c r="I204" s="11" t="str">
        <f>TEXT(tblAttendance[[#This Row],[Date]],"mmm")</f>
        <v>Jul</v>
      </c>
      <c r="J204" s="11" t="str">
        <f>TEXT(tblAttendance[[#This Row],[Date]],"yyyy")</f>
        <v>2026</v>
      </c>
      <c r="K204" s="11" t="str">
        <f>TEXT(tblAttendance[[#This Row],[Date]],"dddd")</f>
        <v>Friday</v>
      </c>
      <c r="L204" s="28" t="str">
        <f>_xlfn.XLOOKUP(tblAttendance[[#This Row],[Student_ID]],tblStudents[Student_ID],tblStudents[Address])</f>
        <v>Nagpur, Maharashtra</v>
      </c>
    </row>
    <row r="205" spans="1:12" x14ac:dyDescent="0.3">
      <c r="A205" s="16">
        <v>204</v>
      </c>
      <c r="B205" s="22" t="s">
        <v>34</v>
      </c>
      <c r="C205" s="9" t="s">
        <v>35</v>
      </c>
      <c r="D205" s="9" t="s">
        <v>349</v>
      </c>
      <c r="E205" s="8">
        <v>9876501204</v>
      </c>
      <c r="F205" s="10">
        <v>46206</v>
      </c>
      <c r="G205" s="11">
        <v>0.72267361111111106</v>
      </c>
      <c r="H205" s="11">
        <v>0.72673611111111114</v>
      </c>
      <c r="I205" s="11" t="str">
        <f>TEXT(tblAttendance[[#This Row],[Date]],"mmm")</f>
        <v>Jul</v>
      </c>
      <c r="J205" s="11" t="str">
        <f>TEXT(tblAttendance[[#This Row],[Date]],"yyyy")</f>
        <v>2026</v>
      </c>
      <c r="K205" s="11" t="str">
        <f>TEXT(tblAttendance[[#This Row],[Date]],"dddd")</f>
        <v>Friday</v>
      </c>
      <c r="L205" s="28" t="str">
        <f>_xlfn.XLOOKUP(tblAttendance[[#This Row],[Student_ID]],tblStudents[Student_ID],tblStudents[Address])</f>
        <v>Mumbai, Maharashtra</v>
      </c>
    </row>
    <row r="206" spans="1:12" x14ac:dyDescent="0.3">
      <c r="A206" s="16">
        <v>205</v>
      </c>
      <c r="B206" s="22" t="s">
        <v>37</v>
      </c>
      <c r="C206" s="9" t="s">
        <v>38</v>
      </c>
      <c r="D206" s="9" t="s">
        <v>349</v>
      </c>
      <c r="E206" s="8">
        <v>9876501205</v>
      </c>
      <c r="F206" s="10">
        <v>46206</v>
      </c>
      <c r="G206" s="11">
        <v>0.72270833333333329</v>
      </c>
      <c r="H206" s="11">
        <v>0.7267824074074074</v>
      </c>
      <c r="I206" s="11" t="str">
        <f>TEXT(tblAttendance[[#This Row],[Date]],"mmm")</f>
        <v>Jul</v>
      </c>
      <c r="J206" s="11" t="str">
        <f>TEXT(tblAttendance[[#This Row],[Date]],"yyyy")</f>
        <v>2026</v>
      </c>
      <c r="K206" s="11" t="str">
        <f>TEXT(tblAttendance[[#This Row],[Date]],"dddd")</f>
        <v>Friday</v>
      </c>
      <c r="L206" s="28" t="str">
        <f>_xlfn.XLOOKUP(tblAttendance[[#This Row],[Student_ID]],tblStudents[Student_ID],tblStudents[Address])</f>
        <v>Chhatrapati Sambhajinagar, Maharashtra</v>
      </c>
    </row>
    <row r="207" spans="1:12" x14ac:dyDescent="0.3">
      <c r="A207" s="16">
        <v>206</v>
      </c>
      <c r="B207" s="22" t="s">
        <v>23</v>
      </c>
      <c r="C207" s="9" t="s">
        <v>40</v>
      </c>
      <c r="D207" s="9" t="s">
        <v>343</v>
      </c>
      <c r="E207" s="8">
        <v>9876501206</v>
      </c>
      <c r="F207" s="10">
        <v>46206</v>
      </c>
      <c r="G207" s="11">
        <v>0.72275462962962966</v>
      </c>
      <c r="H207" s="11">
        <v>0.72681712962962963</v>
      </c>
      <c r="I207" s="11" t="str">
        <f>TEXT(tblAttendance[[#This Row],[Date]],"mmm")</f>
        <v>Jul</v>
      </c>
      <c r="J207" s="11" t="str">
        <f>TEXT(tblAttendance[[#This Row],[Date]],"yyyy")</f>
        <v>2026</v>
      </c>
      <c r="K207" s="11" t="str">
        <f>TEXT(tblAttendance[[#This Row],[Date]],"dddd")</f>
        <v>Friday</v>
      </c>
      <c r="L207" s="28" t="str">
        <f>_xlfn.XLOOKUP(tblAttendance[[#This Row],[Student_ID]],tblStudents[Student_ID],tblStudents[Address])</f>
        <v>Jalna, Maharashtra</v>
      </c>
    </row>
    <row r="208" spans="1:12" x14ac:dyDescent="0.3">
      <c r="A208" s="16">
        <v>207</v>
      </c>
      <c r="B208" s="22" t="s">
        <v>42</v>
      </c>
      <c r="C208" s="9" t="s">
        <v>43</v>
      </c>
      <c r="D208" s="9" t="s">
        <v>343</v>
      </c>
      <c r="E208" s="8">
        <v>9876501207</v>
      </c>
      <c r="F208" s="10">
        <v>46206</v>
      </c>
      <c r="G208" s="11">
        <v>0.72278935185185189</v>
      </c>
      <c r="H208" s="11">
        <v>0.72687500000000005</v>
      </c>
      <c r="I208" s="11" t="str">
        <f>TEXT(tblAttendance[[#This Row],[Date]],"mmm")</f>
        <v>Jul</v>
      </c>
      <c r="J208" s="11" t="str">
        <f>TEXT(tblAttendance[[#This Row],[Date]],"yyyy")</f>
        <v>2026</v>
      </c>
      <c r="K208" s="11" t="str">
        <f>TEXT(tblAttendance[[#This Row],[Date]],"dddd")</f>
        <v>Friday</v>
      </c>
      <c r="L208" s="28" t="str">
        <f>_xlfn.XLOOKUP(tblAttendance[[#This Row],[Student_ID]],tblStudents[Student_ID],tblStudents[Address])</f>
        <v>Pune, Maharashtra</v>
      </c>
    </row>
    <row r="209" spans="1:12" x14ac:dyDescent="0.3">
      <c r="A209" s="16">
        <v>208</v>
      </c>
      <c r="B209" s="22" t="s">
        <v>44</v>
      </c>
      <c r="C209" s="9" t="s">
        <v>45</v>
      </c>
      <c r="D209" s="9" t="s">
        <v>349</v>
      </c>
      <c r="E209" s="8">
        <v>9876501208</v>
      </c>
      <c r="F209" s="10">
        <v>46206</v>
      </c>
      <c r="G209" s="11">
        <v>0.72282407407407412</v>
      </c>
      <c r="H209" s="11">
        <v>0.72692129629629632</v>
      </c>
      <c r="I209" s="11" t="str">
        <f>TEXT(tblAttendance[[#This Row],[Date]],"mmm")</f>
        <v>Jul</v>
      </c>
      <c r="J209" s="11" t="str">
        <f>TEXT(tblAttendance[[#This Row],[Date]],"yyyy")</f>
        <v>2026</v>
      </c>
      <c r="K209" s="11" t="str">
        <f>TEXT(tblAttendance[[#This Row],[Date]],"dddd")</f>
        <v>Friday</v>
      </c>
      <c r="L209" s="28" t="str">
        <f>_xlfn.XLOOKUP(tblAttendance[[#This Row],[Student_ID]],tblStudents[Student_ID],tblStudents[Address])</f>
        <v>Kolhapur, Maharashtra</v>
      </c>
    </row>
    <row r="210" spans="1:12" x14ac:dyDescent="0.3">
      <c r="A210" s="16">
        <v>209</v>
      </c>
      <c r="B210" s="22" t="s">
        <v>47</v>
      </c>
      <c r="C210" s="9" t="s">
        <v>48</v>
      </c>
      <c r="D210" s="9" t="s">
        <v>348</v>
      </c>
      <c r="E210" s="8">
        <v>9876501209</v>
      </c>
      <c r="F210" s="10">
        <v>46206</v>
      </c>
      <c r="G210" s="11">
        <v>0.72285879629629635</v>
      </c>
      <c r="H210" s="11">
        <v>0.72696759259259258</v>
      </c>
      <c r="I210" s="11" t="str">
        <f>TEXT(tblAttendance[[#This Row],[Date]],"mmm")</f>
        <v>Jul</v>
      </c>
      <c r="J210" s="11" t="str">
        <f>TEXT(tblAttendance[[#This Row],[Date]],"yyyy")</f>
        <v>2026</v>
      </c>
      <c r="K210" s="11" t="str">
        <f>TEXT(tblAttendance[[#This Row],[Date]],"dddd")</f>
        <v>Friday</v>
      </c>
      <c r="L210" s="28" t="str">
        <f>_xlfn.XLOOKUP(tblAttendance[[#This Row],[Student_ID]],tblStudents[Student_ID],tblStudents[Address])</f>
        <v>Solapur, Maharashtra</v>
      </c>
    </row>
    <row r="211" spans="1:12" x14ac:dyDescent="0.3">
      <c r="A211" s="16">
        <v>210</v>
      </c>
      <c r="B211" s="22" t="s">
        <v>50</v>
      </c>
      <c r="C211" s="9" t="s">
        <v>51</v>
      </c>
      <c r="D211" s="9" t="s">
        <v>348</v>
      </c>
      <c r="E211" s="8">
        <v>9876501210</v>
      </c>
      <c r="F211" s="10">
        <v>46206</v>
      </c>
      <c r="G211" s="11">
        <v>0.72291666666666665</v>
      </c>
      <c r="H211" s="11">
        <v>0.727025462962963</v>
      </c>
      <c r="I211" s="11" t="str">
        <f>TEXT(tblAttendance[[#This Row],[Date]],"mmm")</f>
        <v>Jul</v>
      </c>
      <c r="J211" s="11" t="str">
        <f>TEXT(tblAttendance[[#This Row],[Date]],"yyyy")</f>
        <v>2026</v>
      </c>
      <c r="K211" s="11" t="str">
        <f>TEXT(tblAttendance[[#This Row],[Date]],"dddd")</f>
        <v>Friday</v>
      </c>
      <c r="L211" s="28" t="str">
        <f>_xlfn.XLOOKUP(tblAttendance[[#This Row],[Student_ID]],tblStudents[Student_ID],tblStudents[Address])</f>
        <v>Satara, Maharashtra</v>
      </c>
    </row>
    <row r="212" spans="1:12" x14ac:dyDescent="0.3">
      <c r="A212" s="16">
        <v>211</v>
      </c>
      <c r="B212" s="22" t="s">
        <v>53</v>
      </c>
      <c r="C212" s="9" t="s">
        <v>54</v>
      </c>
      <c r="D212" s="9" t="s">
        <v>349</v>
      </c>
      <c r="E212" s="8">
        <v>9876501211</v>
      </c>
      <c r="F212" s="10">
        <v>46206</v>
      </c>
      <c r="G212" s="11">
        <v>0.72295138888888888</v>
      </c>
      <c r="H212" s="11">
        <v>0.7270833333333333</v>
      </c>
      <c r="I212" s="11" t="str">
        <f>TEXT(tblAttendance[[#This Row],[Date]],"mmm")</f>
        <v>Jul</v>
      </c>
      <c r="J212" s="11" t="str">
        <f>TEXT(tblAttendance[[#This Row],[Date]],"yyyy")</f>
        <v>2026</v>
      </c>
      <c r="K212" s="11" t="str">
        <f>TEXT(tblAttendance[[#This Row],[Date]],"dddd")</f>
        <v>Friday</v>
      </c>
      <c r="L212" s="28" t="str">
        <f>_xlfn.XLOOKUP(tblAttendance[[#This Row],[Student_ID]],tblStudents[Student_ID],tblStudents[Address])</f>
        <v>Sangli, Maharashtra</v>
      </c>
    </row>
    <row r="213" spans="1:12" x14ac:dyDescent="0.3">
      <c r="A213" s="16">
        <v>212</v>
      </c>
      <c r="B213" s="22" t="s">
        <v>56</v>
      </c>
      <c r="C213" s="9" t="s">
        <v>57</v>
      </c>
      <c r="D213" s="9" t="s">
        <v>349</v>
      </c>
      <c r="E213" s="8">
        <v>9876501212</v>
      </c>
      <c r="F213" s="10">
        <v>46206</v>
      </c>
      <c r="G213" s="11">
        <v>0.72298611111111111</v>
      </c>
      <c r="H213" s="11">
        <v>0.72714120370370372</v>
      </c>
      <c r="I213" s="11" t="str">
        <f>TEXT(tblAttendance[[#This Row],[Date]],"mmm")</f>
        <v>Jul</v>
      </c>
      <c r="J213" s="11" t="str">
        <f>TEXT(tblAttendance[[#This Row],[Date]],"yyyy")</f>
        <v>2026</v>
      </c>
      <c r="K213" s="11" t="str">
        <f>TEXT(tblAttendance[[#This Row],[Date]],"dddd")</f>
        <v>Friday</v>
      </c>
      <c r="L213" s="28" t="str">
        <f>_xlfn.XLOOKUP(tblAttendance[[#This Row],[Student_ID]],tblStudents[Student_ID],tblStudents[Address])</f>
        <v>Ahilya Nagar, Maharashtra</v>
      </c>
    </row>
    <row r="214" spans="1:12" x14ac:dyDescent="0.3">
      <c r="A214" s="16">
        <v>213</v>
      </c>
      <c r="B214" s="22" t="s">
        <v>58</v>
      </c>
      <c r="C214" s="9" t="s">
        <v>59</v>
      </c>
      <c r="D214" s="9" t="s">
        <v>349</v>
      </c>
      <c r="E214" s="8">
        <v>9876501213</v>
      </c>
      <c r="F214" s="10">
        <v>46206</v>
      </c>
      <c r="G214" s="11">
        <v>0.72302083333333333</v>
      </c>
      <c r="H214" s="11">
        <v>0.72717592592592595</v>
      </c>
      <c r="I214" s="11" t="str">
        <f>TEXT(tblAttendance[[#This Row],[Date]],"mmm")</f>
        <v>Jul</v>
      </c>
      <c r="J214" s="11" t="str">
        <f>TEXT(tblAttendance[[#This Row],[Date]],"yyyy")</f>
        <v>2026</v>
      </c>
      <c r="K214" s="11" t="str">
        <f>TEXT(tblAttendance[[#This Row],[Date]],"dddd")</f>
        <v>Friday</v>
      </c>
      <c r="L214" s="28" t="str">
        <f>_xlfn.XLOOKUP(tblAttendance[[#This Row],[Student_ID]],tblStudents[Student_ID],tblStudents[Address])</f>
        <v>Beed, Maharashtra</v>
      </c>
    </row>
    <row r="215" spans="1:12" x14ac:dyDescent="0.3">
      <c r="A215" s="16">
        <v>214</v>
      </c>
      <c r="B215" s="22" t="s">
        <v>61</v>
      </c>
      <c r="C215" s="9" t="s">
        <v>62</v>
      </c>
      <c r="D215" s="9" t="s">
        <v>343</v>
      </c>
      <c r="E215" s="8">
        <v>9876501214</v>
      </c>
      <c r="F215" s="10">
        <v>46206</v>
      </c>
      <c r="G215" s="11">
        <v>0.72305555555555556</v>
      </c>
      <c r="H215" s="11">
        <v>0.72722222222222221</v>
      </c>
      <c r="I215" s="11" t="str">
        <f>TEXT(tblAttendance[[#This Row],[Date]],"mmm")</f>
        <v>Jul</v>
      </c>
      <c r="J215" s="11" t="str">
        <f>TEXT(tblAttendance[[#This Row],[Date]],"yyyy")</f>
        <v>2026</v>
      </c>
      <c r="K215" s="11" t="str">
        <f>TEXT(tblAttendance[[#This Row],[Date]],"dddd")</f>
        <v>Friday</v>
      </c>
      <c r="L215" s="28" t="str">
        <f>_xlfn.XLOOKUP(tblAttendance[[#This Row],[Student_ID]],tblStudents[Student_ID],tblStudents[Address])</f>
        <v>Latur, Maharashtra</v>
      </c>
    </row>
    <row r="216" spans="1:12" x14ac:dyDescent="0.3">
      <c r="A216" s="16">
        <v>215</v>
      </c>
      <c r="B216" s="22" t="s">
        <v>64</v>
      </c>
      <c r="C216" s="9" t="s">
        <v>65</v>
      </c>
      <c r="D216" s="9" t="s">
        <v>343</v>
      </c>
      <c r="E216" s="8">
        <v>9876501215</v>
      </c>
      <c r="F216" s="10">
        <v>46206</v>
      </c>
      <c r="G216" s="11">
        <v>0.72307870370370375</v>
      </c>
      <c r="H216" s="11">
        <v>0.72725694444444444</v>
      </c>
      <c r="I216" s="11" t="str">
        <f>TEXT(tblAttendance[[#This Row],[Date]],"mmm")</f>
        <v>Jul</v>
      </c>
      <c r="J216" s="11" t="str">
        <f>TEXT(tblAttendance[[#This Row],[Date]],"yyyy")</f>
        <v>2026</v>
      </c>
      <c r="K216" s="11" t="str">
        <f>TEXT(tblAttendance[[#This Row],[Date]],"dddd")</f>
        <v>Friday</v>
      </c>
      <c r="L216" s="28" t="str">
        <f>_xlfn.XLOOKUP(tblAttendance[[#This Row],[Student_ID]],tblStudents[Student_ID],tblStudents[Address])</f>
        <v>Akola, Maharashtra</v>
      </c>
    </row>
    <row r="217" spans="1:12" x14ac:dyDescent="0.3">
      <c r="A217" s="16">
        <v>216</v>
      </c>
      <c r="B217" s="22" t="s">
        <v>67</v>
      </c>
      <c r="C217" s="9" t="s">
        <v>68</v>
      </c>
      <c r="D217" s="9" t="s">
        <v>348</v>
      </c>
      <c r="E217" s="8">
        <v>9876501216</v>
      </c>
      <c r="F217" s="10">
        <v>46206</v>
      </c>
      <c r="G217" s="11">
        <v>0.72311342592592598</v>
      </c>
      <c r="H217" s="11">
        <v>0.72730324074074071</v>
      </c>
      <c r="I217" s="11" t="str">
        <f>TEXT(tblAttendance[[#This Row],[Date]],"mmm")</f>
        <v>Jul</v>
      </c>
      <c r="J217" s="11" t="str">
        <f>TEXT(tblAttendance[[#This Row],[Date]],"yyyy")</f>
        <v>2026</v>
      </c>
      <c r="K217" s="11" t="str">
        <f>TEXT(tblAttendance[[#This Row],[Date]],"dddd")</f>
        <v>Friday</v>
      </c>
      <c r="L217" s="28" t="str">
        <f>_xlfn.XLOOKUP(tblAttendance[[#This Row],[Student_ID]],tblStudents[Student_ID],tblStudents[Address])</f>
        <v>Dharashiv, Maharashtra</v>
      </c>
    </row>
    <row r="218" spans="1:12" x14ac:dyDescent="0.3">
      <c r="A218" s="16">
        <v>217</v>
      </c>
      <c r="B218" s="22" t="s">
        <v>70</v>
      </c>
      <c r="C218" s="9" t="s">
        <v>71</v>
      </c>
      <c r="D218" s="9" t="s">
        <v>343</v>
      </c>
      <c r="E218" s="8">
        <v>9876501217</v>
      </c>
      <c r="F218" s="10">
        <v>46206</v>
      </c>
      <c r="G218" s="11">
        <v>0.7231481481481481</v>
      </c>
      <c r="H218" s="11">
        <v>0.72733796296296294</v>
      </c>
      <c r="I218" s="11" t="str">
        <f>TEXT(tblAttendance[[#This Row],[Date]],"mmm")</f>
        <v>Jul</v>
      </c>
      <c r="J218" s="11" t="str">
        <f>TEXT(tblAttendance[[#This Row],[Date]],"yyyy")</f>
        <v>2026</v>
      </c>
      <c r="K218" s="11" t="str">
        <f>TEXT(tblAttendance[[#This Row],[Date]],"dddd")</f>
        <v>Friday</v>
      </c>
      <c r="L218" s="28" t="str">
        <f>_xlfn.XLOOKUP(tblAttendance[[#This Row],[Student_ID]],tblStudents[Student_ID],tblStudents[Address])</f>
        <v>Pune, Maharashtra</v>
      </c>
    </row>
    <row r="219" spans="1:12" x14ac:dyDescent="0.3">
      <c r="A219" s="16">
        <v>218</v>
      </c>
      <c r="B219" s="22" t="s">
        <v>72</v>
      </c>
      <c r="C219" s="9" t="s">
        <v>73</v>
      </c>
      <c r="D219" s="9" t="s">
        <v>348</v>
      </c>
      <c r="E219" s="8">
        <v>9876501218</v>
      </c>
      <c r="F219" s="10">
        <v>46206</v>
      </c>
      <c r="G219" s="11">
        <v>0.72318287037037032</v>
      </c>
      <c r="H219" s="11">
        <v>0.72738425925925931</v>
      </c>
      <c r="I219" s="11" t="str">
        <f>TEXT(tblAttendance[[#This Row],[Date]],"mmm")</f>
        <v>Jul</v>
      </c>
      <c r="J219" s="11" t="str">
        <f>TEXT(tblAttendance[[#This Row],[Date]],"yyyy")</f>
        <v>2026</v>
      </c>
      <c r="K219" s="11" t="str">
        <f>TEXT(tblAttendance[[#This Row],[Date]],"dddd")</f>
        <v>Friday</v>
      </c>
      <c r="L219" s="28" t="str">
        <f>_xlfn.XLOOKUP(tblAttendance[[#This Row],[Student_ID]],tblStudents[Student_ID],tblStudents[Address])</f>
        <v>Thane, Maharashtra</v>
      </c>
    </row>
    <row r="220" spans="1:12" x14ac:dyDescent="0.3">
      <c r="A220" s="16">
        <v>219</v>
      </c>
      <c r="B220" s="22" t="s">
        <v>75</v>
      </c>
      <c r="C220" s="9" t="s">
        <v>76</v>
      </c>
      <c r="D220" s="9" t="s">
        <v>343</v>
      </c>
      <c r="E220" s="8">
        <v>9876501219</v>
      </c>
      <c r="F220" s="10">
        <v>46206</v>
      </c>
      <c r="G220" s="11">
        <v>0.72321759259259255</v>
      </c>
      <c r="H220" s="11">
        <v>0.72743055555555558</v>
      </c>
      <c r="I220" s="11" t="str">
        <f>TEXT(tblAttendance[[#This Row],[Date]],"mmm")</f>
        <v>Jul</v>
      </c>
      <c r="J220" s="11" t="str">
        <f>TEXT(tblAttendance[[#This Row],[Date]],"yyyy")</f>
        <v>2026</v>
      </c>
      <c r="K220" s="11" t="str">
        <f>TEXT(tblAttendance[[#This Row],[Date]],"dddd")</f>
        <v>Friday</v>
      </c>
      <c r="L220" s="28" t="str">
        <f>_xlfn.XLOOKUP(tblAttendance[[#This Row],[Student_ID]],tblStudents[Student_ID],tblStudents[Address])</f>
        <v>Jalgaon, Maharashtra</v>
      </c>
    </row>
    <row r="221" spans="1:12" x14ac:dyDescent="0.3">
      <c r="A221" s="16">
        <v>220</v>
      </c>
      <c r="B221" s="22" t="s">
        <v>78</v>
      </c>
      <c r="C221" s="9" t="s">
        <v>79</v>
      </c>
      <c r="D221" s="9" t="s">
        <v>349</v>
      </c>
      <c r="E221" s="8">
        <v>9876501220</v>
      </c>
      <c r="F221" s="10">
        <v>46206</v>
      </c>
      <c r="G221" s="11">
        <v>0.72325231481481478</v>
      </c>
      <c r="H221" s="11">
        <v>0.72748842592592589</v>
      </c>
      <c r="I221" s="11" t="str">
        <f>TEXT(tblAttendance[[#This Row],[Date]],"mmm")</f>
        <v>Jul</v>
      </c>
      <c r="J221" s="11" t="str">
        <f>TEXT(tblAttendance[[#This Row],[Date]],"yyyy")</f>
        <v>2026</v>
      </c>
      <c r="K221" s="11" t="str">
        <f>TEXT(tblAttendance[[#This Row],[Date]],"dddd")</f>
        <v>Friday</v>
      </c>
      <c r="L221" s="28" t="str">
        <f>_xlfn.XLOOKUP(tblAttendance[[#This Row],[Student_ID]],tblStudents[Student_ID],tblStudents[Address])</f>
        <v>Amravati, Maharashtra</v>
      </c>
    </row>
    <row r="222" spans="1:12" x14ac:dyDescent="0.3">
      <c r="A222" s="16">
        <v>221</v>
      </c>
      <c r="B222" s="22" t="s">
        <v>81</v>
      </c>
      <c r="C222" s="9" t="s">
        <v>82</v>
      </c>
      <c r="D222" s="9" t="s">
        <v>343</v>
      </c>
      <c r="E222" s="8">
        <v>9876501221</v>
      </c>
      <c r="F222" s="10">
        <v>46206</v>
      </c>
      <c r="G222" s="11">
        <v>0.72328703703703701</v>
      </c>
      <c r="H222" s="11">
        <v>0.72753472222222226</v>
      </c>
      <c r="I222" s="11" t="str">
        <f>TEXT(tblAttendance[[#This Row],[Date]],"mmm")</f>
        <v>Jul</v>
      </c>
      <c r="J222" s="11" t="str">
        <f>TEXT(tblAttendance[[#This Row],[Date]],"yyyy")</f>
        <v>2026</v>
      </c>
      <c r="K222" s="11" t="str">
        <f>TEXT(tblAttendance[[#This Row],[Date]],"dddd")</f>
        <v>Friday</v>
      </c>
      <c r="L222" s="28" t="str">
        <f>_xlfn.XLOOKUP(tblAttendance[[#This Row],[Student_ID]],tblStudents[Student_ID],tblStudents[Address])</f>
        <v>Pune, Maharashtra</v>
      </c>
    </row>
    <row r="223" spans="1:12" x14ac:dyDescent="0.3">
      <c r="A223" s="16">
        <v>222</v>
      </c>
      <c r="B223" s="22" t="s">
        <v>83</v>
      </c>
      <c r="C223" s="9" t="s">
        <v>84</v>
      </c>
      <c r="D223" s="9" t="s">
        <v>343</v>
      </c>
      <c r="E223" s="8">
        <v>9876501222</v>
      </c>
      <c r="F223" s="10">
        <v>46206</v>
      </c>
      <c r="G223" s="11">
        <v>0.72333333333333338</v>
      </c>
      <c r="H223" s="11">
        <v>0.72770833333333329</v>
      </c>
      <c r="I223" s="11" t="str">
        <f>TEXT(tblAttendance[[#This Row],[Date]],"mmm")</f>
        <v>Jul</v>
      </c>
      <c r="J223" s="11" t="str">
        <f>TEXT(tblAttendance[[#This Row],[Date]],"yyyy")</f>
        <v>2026</v>
      </c>
      <c r="K223" s="11" t="str">
        <f>TEXT(tblAttendance[[#This Row],[Date]],"dddd")</f>
        <v>Friday</v>
      </c>
      <c r="L223" s="28" t="str">
        <f>_xlfn.XLOOKUP(tblAttendance[[#This Row],[Student_ID]],tblStudents[Student_ID],tblStudents[Address])</f>
        <v>Navi Mumbai, Maharashtra</v>
      </c>
    </row>
    <row r="224" spans="1:12" x14ac:dyDescent="0.3">
      <c r="A224" s="16">
        <v>223</v>
      </c>
      <c r="B224" s="22" t="s">
        <v>86</v>
      </c>
      <c r="C224" s="9" t="s">
        <v>87</v>
      </c>
      <c r="D224" s="9" t="s">
        <v>349</v>
      </c>
      <c r="E224" s="8">
        <v>9876501223</v>
      </c>
      <c r="F224" s="10">
        <v>46206</v>
      </c>
      <c r="G224" s="11">
        <v>0.72337962962962965</v>
      </c>
      <c r="H224" s="11">
        <v>0.72775462962962967</v>
      </c>
      <c r="I224" s="11" t="str">
        <f>TEXT(tblAttendance[[#This Row],[Date]],"mmm")</f>
        <v>Jul</v>
      </c>
      <c r="J224" s="11" t="str">
        <f>TEXT(tblAttendance[[#This Row],[Date]],"yyyy")</f>
        <v>2026</v>
      </c>
      <c r="K224" s="11" t="str">
        <f>TEXT(tblAttendance[[#This Row],[Date]],"dddd")</f>
        <v>Friday</v>
      </c>
      <c r="L224" s="28" t="str">
        <f>_xlfn.XLOOKUP(tblAttendance[[#This Row],[Student_ID]],tblStudents[Student_ID],tblStudents[Address])</f>
        <v>Parbhani, Maharashtra</v>
      </c>
    </row>
    <row r="225" spans="1:12" x14ac:dyDescent="0.3">
      <c r="A225" s="16">
        <v>224</v>
      </c>
      <c r="B225" s="22" t="s">
        <v>89</v>
      </c>
      <c r="C225" s="9" t="s">
        <v>90</v>
      </c>
      <c r="D225" s="9" t="s">
        <v>348</v>
      </c>
      <c r="E225" s="8">
        <v>9876501224</v>
      </c>
      <c r="F225" s="10">
        <v>46206</v>
      </c>
      <c r="G225" s="11">
        <v>0.72343749999999996</v>
      </c>
      <c r="H225" s="11">
        <v>0.72780092592592593</v>
      </c>
      <c r="I225" s="11" t="str">
        <f>TEXT(tblAttendance[[#This Row],[Date]],"mmm")</f>
        <v>Jul</v>
      </c>
      <c r="J225" s="11" t="str">
        <f>TEXT(tblAttendance[[#This Row],[Date]],"yyyy")</f>
        <v>2026</v>
      </c>
      <c r="K225" s="11" t="str">
        <f>TEXT(tblAttendance[[#This Row],[Date]],"dddd")</f>
        <v>Friday</v>
      </c>
      <c r="L225" s="28" t="str">
        <f>_xlfn.XLOOKUP(tblAttendance[[#This Row],[Student_ID]],tblStudents[Student_ID],tblStudents[Address])</f>
        <v>Nanded, Maharashtra</v>
      </c>
    </row>
    <row r="226" spans="1:12" x14ac:dyDescent="0.3">
      <c r="A226" s="16">
        <v>225</v>
      </c>
      <c r="B226" s="22" t="s">
        <v>92</v>
      </c>
      <c r="C226" s="9" t="s">
        <v>93</v>
      </c>
      <c r="D226" s="9" t="s">
        <v>348</v>
      </c>
      <c r="E226" s="8">
        <v>9876501225</v>
      </c>
      <c r="F226" s="10">
        <v>46206</v>
      </c>
      <c r="G226" s="11">
        <v>0.72346064814814814</v>
      </c>
      <c r="H226" s="11">
        <v>0.72793981481481485</v>
      </c>
      <c r="I226" s="11" t="str">
        <f>TEXT(tblAttendance[[#This Row],[Date]],"mmm")</f>
        <v>Jul</v>
      </c>
      <c r="J226" s="11" t="str">
        <f>TEXT(tblAttendance[[#This Row],[Date]],"yyyy")</f>
        <v>2026</v>
      </c>
      <c r="K226" s="11" t="str">
        <f>TEXT(tblAttendance[[#This Row],[Date]],"dddd")</f>
        <v>Friday</v>
      </c>
      <c r="L226" s="28" t="str">
        <f>_xlfn.XLOOKUP(tblAttendance[[#This Row],[Student_ID]],tblStudents[Student_ID],tblStudents[Address])</f>
        <v>Wardha, Maharashtra</v>
      </c>
    </row>
    <row r="227" spans="1:12" x14ac:dyDescent="0.3">
      <c r="A227" s="16">
        <v>226</v>
      </c>
      <c r="B227" s="22" t="s">
        <v>95</v>
      </c>
      <c r="C227" s="9" t="s">
        <v>96</v>
      </c>
      <c r="D227" s="9" t="s">
        <v>343</v>
      </c>
      <c r="E227" s="8">
        <v>9876501226</v>
      </c>
      <c r="F227" s="10">
        <v>46206</v>
      </c>
      <c r="G227" s="11">
        <v>0.72349537037037037</v>
      </c>
      <c r="H227" s="11">
        <v>0.72811342592592587</v>
      </c>
      <c r="I227" s="11" t="str">
        <f>TEXT(tblAttendance[[#This Row],[Date]],"mmm")</f>
        <v>Jul</v>
      </c>
      <c r="J227" s="11" t="str">
        <f>TEXT(tblAttendance[[#This Row],[Date]],"yyyy")</f>
        <v>2026</v>
      </c>
      <c r="K227" s="11" t="str">
        <f>TEXT(tblAttendance[[#This Row],[Date]],"dddd")</f>
        <v>Friday</v>
      </c>
      <c r="L227" s="28" t="str">
        <f>_xlfn.XLOOKUP(tblAttendance[[#This Row],[Student_ID]],tblStudents[Student_ID],tblStudents[Address])</f>
        <v>Chandrapur, Maharashtra</v>
      </c>
    </row>
    <row r="228" spans="1:12" x14ac:dyDescent="0.3">
      <c r="A228" s="16">
        <v>227</v>
      </c>
      <c r="B228" s="22" t="s">
        <v>98</v>
      </c>
      <c r="C228" s="9" t="s">
        <v>99</v>
      </c>
      <c r="D228" s="9" t="s">
        <v>339</v>
      </c>
      <c r="E228" s="8">
        <v>9876501227</v>
      </c>
      <c r="F228" s="10">
        <v>46206</v>
      </c>
      <c r="G228" s="11">
        <v>0.72354166666666664</v>
      </c>
      <c r="H228" s="11">
        <v>0.72821759259259256</v>
      </c>
      <c r="I228" s="11" t="str">
        <f>TEXT(tblAttendance[[#This Row],[Date]],"mmm")</f>
        <v>Jul</v>
      </c>
      <c r="J228" s="11" t="str">
        <f>TEXT(tblAttendance[[#This Row],[Date]],"yyyy")</f>
        <v>2026</v>
      </c>
      <c r="K228" s="11" t="str">
        <f>TEXT(tblAttendance[[#This Row],[Date]],"dddd")</f>
        <v>Friday</v>
      </c>
      <c r="L228" s="28" t="str">
        <f>_xlfn.XLOOKUP(tblAttendance[[#This Row],[Student_ID]],tblStudents[Student_ID],tblStudents[Address])</f>
        <v>Ratnagiri, Maharashtra</v>
      </c>
    </row>
    <row r="229" spans="1:12" x14ac:dyDescent="0.3">
      <c r="A229" s="16">
        <v>228</v>
      </c>
      <c r="B229" s="22" t="s">
        <v>101</v>
      </c>
      <c r="C229" s="9" t="s">
        <v>102</v>
      </c>
      <c r="D229" s="9" t="s">
        <v>342</v>
      </c>
      <c r="E229" s="8">
        <v>9876501228</v>
      </c>
      <c r="F229" s="10">
        <v>46206</v>
      </c>
      <c r="G229" s="11">
        <v>0.72357638888888887</v>
      </c>
      <c r="H229" s="11">
        <v>0.72826388888888893</v>
      </c>
      <c r="I229" s="11" t="str">
        <f>TEXT(tblAttendance[[#This Row],[Date]],"mmm")</f>
        <v>Jul</v>
      </c>
      <c r="J229" s="11" t="str">
        <f>TEXT(tblAttendance[[#This Row],[Date]],"yyyy")</f>
        <v>2026</v>
      </c>
      <c r="K229" s="11" t="str">
        <f>TEXT(tblAttendance[[#This Row],[Date]],"dddd")</f>
        <v>Friday</v>
      </c>
      <c r="L229" s="28" t="str">
        <f>_xlfn.XLOOKUP(tblAttendance[[#This Row],[Student_ID]],tblStudents[Student_ID],tblStudents[Address])</f>
        <v>Sindhudurg, Maharashtra</v>
      </c>
    </row>
    <row r="230" spans="1:12" x14ac:dyDescent="0.3">
      <c r="A230" s="16">
        <v>229</v>
      </c>
      <c r="B230" s="22" t="s">
        <v>104</v>
      </c>
      <c r="C230" s="9" t="s">
        <v>105</v>
      </c>
      <c r="D230" s="9" t="s">
        <v>343</v>
      </c>
      <c r="E230" s="8">
        <v>9876501229</v>
      </c>
      <c r="F230" s="10">
        <v>46206</v>
      </c>
      <c r="G230" s="11">
        <v>0.72361111111111109</v>
      </c>
      <c r="H230" s="11">
        <v>0.72829861111111116</v>
      </c>
      <c r="I230" s="11" t="str">
        <f>TEXT(tblAttendance[[#This Row],[Date]],"mmm")</f>
        <v>Jul</v>
      </c>
      <c r="J230" s="11" t="str">
        <f>TEXT(tblAttendance[[#This Row],[Date]],"yyyy")</f>
        <v>2026</v>
      </c>
      <c r="K230" s="11" t="str">
        <f>TEXT(tblAttendance[[#This Row],[Date]],"dddd")</f>
        <v>Friday</v>
      </c>
      <c r="L230" s="28" t="str">
        <f>_xlfn.XLOOKUP(tblAttendance[[#This Row],[Student_ID]],tblStudents[Student_ID],tblStudents[Address])</f>
        <v>Hingoli, Maharashtra</v>
      </c>
    </row>
    <row r="231" spans="1:12" x14ac:dyDescent="0.3">
      <c r="A231" s="16">
        <v>230</v>
      </c>
      <c r="B231" s="22" t="s">
        <v>107</v>
      </c>
      <c r="C231" s="9" t="s">
        <v>108</v>
      </c>
      <c r="D231" s="9" t="s">
        <v>343</v>
      </c>
      <c r="E231" s="8">
        <v>9876501230</v>
      </c>
      <c r="F231" s="10">
        <v>46206</v>
      </c>
      <c r="G231" s="11">
        <v>0.72364583333333332</v>
      </c>
      <c r="H231" s="11">
        <v>0.72834490740740743</v>
      </c>
      <c r="I231" s="11" t="str">
        <f>TEXT(tblAttendance[[#This Row],[Date]],"mmm")</f>
        <v>Jul</v>
      </c>
      <c r="J231" s="11" t="str">
        <f>TEXT(tblAttendance[[#This Row],[Date]],"yyyy")</f>
        <v>2026</v>
      </c>
      <c r="K231" s="11" t="str">
        <f>TEXT(tblAttendance[[#This Row],[Date]],"dddd")</f>
        <v>Friday</v>
      </c>
      <c r="L231" s="28" t="str">
        <f>_xlfn.XLOOKUP(tblAttendance[[#This Row],[Student_ID]],tblStudents[Student_ID],tblStudents[Address])</f>
        <v>Washim, Maharashtra</v>
      </c>
    </row>
    <row r="232" spans="1:12" x14ac:dyDescent="0.3">
      <c r="A232" s="16">
        <v>231</v>
      </c>
      <c r="B232" s="22" t="s">
        <v>110</v>
      </c>
      <c r="C232" s="9" t="s">
        <v>111</v>
      </c>
      <c r="D232" s="9" t="s">
        <v>345</v>
      </c>
      <c r="E232" s="8">
        <v>9876501231</v>
      </c>
      <c r="F232" s="10">
        <v>46206</v>
      </c>
      <c r="G232" s="11">
        <v>0.72368055555555555</v>
      </c>
      <c r="H232" s="11">
        <v>0.72839120370370369</v>
      </c>
      <c r="I232" s="11" t="str">
        <f>TEXT(tblAttendance[[#This Row],[Date]],"mmm")</f>
        <v>Jul</v>
      </c>
      <c r="J232" s="11" t="str">
        <f>TEXT(tblAttendance[[#This Row],[Date]],"yyyy")</f>
        <v>2026</v>
      </c>
      <c r="K232" s="11" t="str">
        <f>TEXT(tblAttendance[[#This Row],[Date]],"dddd")</f>
        <v>Friday</v>
      </c>
      <c r="L232" s="28" t="str">
        <f>_xlfn.XLOOKUP(tblAttendance[[#This Row],[Student_ID]],tblStudents[Student_ID],tblStudents[Address])</f>
        <v>Buldhana, Maharashtra</v>
      </c>
    </row>
    <row r="233" spans="1:12" x14ac:dyDescent="0.3">
      <c r="A233" s="16">
        <v>232</v>
      </c>
      <c r="B233" s="22" t="s">
        <v>113</v>
      </c>
      <c r="C233" s="9" t="s">
        <v>114</v>
      </c>
      <c r="D233" s="9" t="s">
        <v>346</v>
      </c>
      <c r="E233" s="8">
        <v>9876501232</v>
      </c>
      <c r="F233" s="10">
        <v>46206</v>
      </c>
      <c r="G233" s="11">
        <v>0.72372685185185182</v>
      </c>
      <c r="H233" s="11">
        <v>0.72843749999999996</v>
      </c>
      <c r="I233" s="11" t="str">
        <f>TEXT(tblAttendance[[#This Row],[Date]],"mmm")</f>
        <v>Jul</v>
      </c>
      <c r="J233" s="11" t="str">
        <f>TEXT(tblAttendance[[#This Row],[Date]],"yyyy")</f>
        <v>2026</v>
      </c>
      <c r="K233" s="11" t="str">
        <f>TEXT(tblAttendance[[#This Row],[Date]],"dddd")</f>
        <v>Friday</v>
      </c>
      <c r="L233" s="28" t="str">
        <f>_xlfn.XLOOKUP(tblAttendance[[#This Row],[Student_ID]],tblStudents[Student_ID],tblStudents[Address])</f>
        <v xml:space="preserve">Yavatmal, Maharashtra </v>
      </c>
    </row>
    <row r="234" spans="1:12" x14ac:dyDescent="0.3">
      <c r="A234" s="16">
        <v>233</v>
      </c>
      <c r="B234" s="22" t="s">
        <v>116</v>
      </c>
      <c r="C234" s="9" t="s">
        <v>117</v>
      </c>
      <c r="D234" s="9" t="s">
        <v>348</v>
      </c>
      <c r="E234" s="8">
        <v>9876501233</v>
      </c>
      <c r="F234" s="10">
        <v>46206</v>
      </c>
      <c r="G234" s="11">
        <v>0.72376157407407404</v>
      </c>
      <c r="H234" s="11">
        <v>0.72849537037037038</v>
      </c>
      <c r="I234" s="11" t="str">
        <f>TEXT(tblAttendance[[#This Row],[Date]],"mmm")</f>
        <v>Jul</v>
      </c>
      <c r="J234" s="11" t="str">
        <f>TEXT(tblAttendance[[#This Row],[Date]],"yyyy")</f>
        <v>2026</v>
      </c>
      <c r="K234" s="11" t="str">
        <f>TEXT(tblAttendance[[#This Row],[Date]],"dddd")</f>
        <v>Friday</v>
      </c>
      <c r="L234" s="28" t="str">
        <f>_xlfn.XLOOKUP(tblAttendance[[#This Row],[Student_ID]],tblStudents[Student_ID],tblStudents[Address])</f>
        <v>Gondia, Maharashtra</v>
      </c>
    </row>
    <row r="235" spans="1:12" x14ac:dyDescent="0.3">
      <c r="A235" s="16">
        <v>234</v>
      </c>
      <c r="B235" s="22" t="s">
        <v>119</v>
      </c>
      <c r="C235" s="9" t="s">
        <v>120</v>
      </c>
      <c r="D235" s="9" t="s">
        <v>341</v>
      </c>
      <c r="E235" s="8">
        <v>9876501234</v>
      </c>
      <c r="F235" s="10">
        <v>46206</v>
      </c>
      <c r="G235" s="11">
        <v>0.72379629629629627</v>
      </c>
      <c r="H235" s="11">
        <v>0.72854166666666664</v>
      </c>
      <c r="I235" s="11" t="str">
        <f>TEXT(tblAttendance[[#This Row],[Date]],"mmm")</f>
        <v>Jul</v>
      </c>
      <c r="J235" s="11" t="str">
        <f>TEXT(tblAttendance[[#This Row],[Date]],"yyyy")</f>
        <v>2026</v>
      </c>
      <c r="K235" s="11" t="str">
        <f>TEXT(tblAttendance[[#This Row],[Date]],"dddd")</f>
        <v>Friday</v>
      </c>
      <c r="L235" s="28" t="str">
        <f>_xlfn.XLOOKUP(tblAttendance[[#This Row],[Student_ID]],tblStudents[Student_ID],tblStudents[Address])</f>
        <v>Gadchiroli, Maharashtra</v>
      </c>
    </row>
    <row r="236" spans="1:12" x14ac:dyDescent="0.3">
      <c r="A236" s="16">
        <v>235</v>
      </c>
      <c r="B236" s="22" t="s">
        <v>122</v>
      </c>
      <c r="C236" s="9" t="s">
        <v>123</v>
      </c>
      <c r="D236" s="9" t="s">
        <v>339</v>
      </c>
      <c r="E236" s="8">
        <v>9876501235</v>
      </c>
      <c r="F236" s="10">
        <v>46206</v>
      </c>
      <c r="G236" s="11">
        <v>0.7238310185185185</v>
      </c>
      <c r="I236" s="11" t="str">
        <f>TEXT(tblAttendance[[#This Row],[Date]],"mmm")</f>
        <v>Jul</v>
      </c>
      <c r="J236" s="11" t="str">
        <f>TEXT(tblAttendance[[#This Row],[Date]],"yyyy")</f>
        <v>2026</v>
      </c>
      <c r="K236" s="11" t="str">
        <f>TEXT(tblAttendance[[#This Row],[Date]],"dddd")</f>
        <v>Friday</v>
      </c>
      <c r="L236" s="28" t="str">
        <f>_xlfn.XLOOKUP(tblAttendance[[#This Row],[Student_ID]],tblStudents[Student_ID],tblStudents[Address])</f>
        <v>Dhule, Maharashtra</v>
      </c>
    </row>
    <row r="237" spans="1:12" x14ac:dyDescent="0.3">
      <c r="A237" s="16">
        <v>236</v>
      </c>
      <c r="B237" s="22" t="s">
        <v>125</v>
      </c>
      <c r="C237" s="9" t="s">
        <v>126</v>
      </c>
      <c r="D237" s="9" t="s">
        <v>346</v>
      </c>
      <c r="E237" s="8">
        <v>9876501236</v>
      </c>
      <c r="F237" s="10">
        <v>46206</v>
      </c>
      <c r="G237" s="11">
        <v>0.72386574074074073</v>
      </c>
      <c r="I237" s="11" t="str">
        <f>TEXT(tblAttendance[[#This Row],[Date]],"mmm")</f>
        <v>Jul</v>
      </c>
      <c r="J237" s="11" t="str">
        <f>TEXT(tblAttendance[[#This Row],[Date]],"yyyy")</f>
        <v>2026</v>
      </c>
      <c r="K237" s="11" t="str">
        <f>TEXT(tblAttendance[[#This Row],[Date]],"dddd")</f>
        <v>Friday</v>
      </c>
      <c r="L237" s="28" t="str">
        <f>_xlfn.XLOOKUP(tblAttendance[[#This Row],[Student_ID]],tblStudents[Student_ID],tblStudents[Address])</f>
        <v>Pune, Maharashtra</v>
      </c>
    </row>
    <row r="238" spans="1:12" x14ac:dyDescent="0.3">
      <c r="A238" s="16">
        <v>237</v>
      </c>
      <c r="B238" s="22" t="s">
        <v>127</v>
      </c>
      <c r="C238" s="9" t="s">
        <v>128</v>
      </c>
      <c r="D238" s="9" t="s">
        <v>341</v>
      </c>
      <c r="E238" s="8">
        <v>9876501237</v>
      </c>
      <c r="F238" s="10">
        <v>46206</v>
      </c>
      <c r="G238" s="11">
        <v>0.72390046296296295</v>
      </c>
      <c r="I238" s="11" t="str">
        <f>TEXT(tblAttendance[[#This Row],[Date]],"mmm")</f>
        <v>Jul</v>
      </c>
      <c r="J238" s="11" t="str">
        <f>TEXT(tblAttendance[[#This Row],[Date]],"yyyy")</f>
        <v>2026</v>
      </c>
      <c r="K238" s="11" t="str">
        <f>TEXT(tblAttendance[[#This Row],[Date]],"dddd")</f>
        <v>Friday</v>
      </c>
      <c r="L238" s="28" t="str">
        <f>_xlfn.XLOOKUP(tblAttendance[[#This Row],[Student_ID]],tblStudents[Student_ID],tblStudents[Address])</f>
        <v>Pune, Maharashtra</v>
      </c>
    </row>
    <row r="239" spans="1:12" x14ac:dyDescent="0.3">
      <c r="A239" s="16">
        <v>238</v>
      </c>
      <c r="B239" s="22" t="s">
        <v>129</v>
      </c>
      <c r="C239" s="9" t="s">
        <v>130</v>
      </c>
      <c r="D239" s="9" t="s">
        <v>342</v>
      </c>
      <c r="E239" s="8">
        <v>9876501238</v>
      </c>
      <c r="F239" s="10">
        <v>46206</v>
      </c>
      <c r="G239" s="11">
        <v>0.72393518518518518</v>
      </c>
      <c r="I239" s="11" t="str">
        <f>TEXT(tblAttendance[[#This Row],[Date]],"mmm")</f>
        <v>Jul</v>
      </c>
      <c r="J239" s="11" t="str">
        <f>TEXT(tblAttendance[[#This Row],[Date]],"yyyy")</f>
        <v>2026</v>
      </c>
      <c r="K239" s="11" t="str">
        <f>TEXT(tblAttendance[[#This Row],[Date]],"dddd")</f>
        <v>Friday</v>
      </c>
      <c r="L239" s="28" t="str">
        <f>_xlfn.XLOOKUP(tblAttendance[[#This Row],[Student_ID]],tblStudents[Student_ID],tblStudents[Address])</f>
        <v>Ahilya Nagar, Maharashtra</v>
      </c>
    </row>
    <row r="240" spans="1:12" x14ac:dyDescent="0.3">
      <c r="A240" s="16">
        <v>239</v>
      </c>
      <c r="B240" s="22" t="s">
        <v>132</v>
      </c>
      <c r="C240" s="9" t="s">
        <v>133</v>
      </c>
      <c r="D240" s="9" t="s">
        <v>343</v>
      </c>
      <c r="E240" s="8">
        <v>9876501239</v>
      </c>
      <c r="F240" s="10">
        <v>46206</v>
      </c>
      <c r="G240" s="11">
        <v>0.72398148148148145</v>
      </c>
      <c r="I240" s="11" t="str">
        <f>TEXT(tblAttendance[[#This Row],[Date]],"mmm")</f>
        <v>Jul</v>
      </c>
      <c r="J240" s="11" t="str">
        <f>TEXT(tblAttendance[[#This Row],[Date]],"yyyy")</f>
        <v>2026</v>
      </c>
      <c r="K240" s="11" t="str">
        <f>TEXT(tblAttendance[[#This Row],[Date]],"dddd")</f>
        <v>Friday</v>
      </c>
      <c r="L240" s="28" t="str">
        <f>_xlfn.XLOOKUP(tblAttendance[[#This Row],[Student_ID]],tblStudents[Student_ID],tblStudents[Address])</f>
        <v>Chhatrapati Sambhajinagar, Maharashtra</v>
      </c>
    </row>
    <row r="241" spans="1:12" x14ac:dyDescent="0.3">
      <c r="A241" s="16">
        <v>240</v>
      </c>
      <c r="B241" s="22" t="s">
        <v>134</v>
      </c>
      <c r="C241" s="9" t="s">
        <v>135</v>
      </c>
      <c r="D241" s="9" t="s">
        <v>339</v>
      </c>
      <c r="E241" s="8">
        <v>9876501240</v>
      </c>
      <c r="F241" s="10">
        <v>46206</v>
      </c>
      <c r="G241" s="11">
        <v>0.72401620370370368</v>
      </c>
      <c r="I241" s="11" t="str">
        <f>TEXT(tblAttendance[[#This Row],[Date]],"mmm")</f>
        <v>Jul</v>
      </c>
      <c r="J241" s="11" t="str">
        <f>TEXT(tblAttendance[[#This Row],[Date]],"yyyy")</f>
        <v>2026</v>
      </c>
      <c r="K241" s="11" t="str">
        <f>TEXT(tblAttendance[[#This Row],[Date]],"dddd")</f>
        <v>Friday</v>
      </c>
      <c r="L241" s="28" t="str">
        <f>_xlfn.XLOOKUP(tblAttendance[[#This Row],[Student_ID]],tblStudents[Student_ID],tblStudents[Address])</f>
        <v>Pune, Maharashtra</v>
      </c>
    </row>
    <row r="242" spans="1:12" x14ac:dyDescent="0.3">
      <c r="A242" s="16">
        <v>241</v>
      </c>
      <c r="B242" s="22" t="s">
        <v>136</v>
      </c>
      <c r="C242" s="9" t="s">
        <v>137</v>
      </c>
      <c r="D242" s="9" t="s">
        <v>341</v>
      </c>
      <c r="E242" s="8">
        <v>9876501241</v>
      </c>
      <c r="F242" s="10">
        <v>46206</v>
      </c>
      <c r="G242" s="11">
        <v>0.72406250000000005</v>
      </c>
      <c r="I242" s="11" t="str">
        <f>TEXT(tblAttendance[[#This Row],[Date]],"mmm")</f>
        <v>Jul</v>
      </c>
      <c r="J242" s="11" t="str">
        <f>TEXT(tblAttendance[[#This Row],[Date]],"yyyy")</f>
        <v>2026</v>
      </c>
      <c r="K242" s="11" t="str">
        <f>TEXT(tblAttendance[[#This Row],[Date]],"dddd")</f>
        <v>Friday</v>
      </c>
      <c r="L242" s="28" t="str">
        <f>_xlfn.XLOOKUP(tblAttendance[[#This Row],[Student_ID]],tblStudents[Student_ID],tblStudents[Address])</f>
        <v>Pune, Maharashtra</v>
      </c>
    </row>
    <row r="243" spans="1:12" x14ac:dyDescent="0.3">
      <c r="A243" s="16">
        <v>242</v>
      </c>
      <c r="B243" s="22" t="s">
        <v>138</v>
      </c>
      <c r="C243" s="9" t="s">
        <v>139</v>
      </c>
      <c r="D243" s="9" t="s">
        <v>342</v>
      </c>
      <c r="E243" s="8">
        <v>9876501242</v>
      </c>
      <c r="F243" s="10">
        <v>46206</v>
      </c>
      <c r="G243" s="11">
        <v>0.72409722222222217</v>
      </c>
      <c r="I243" s="11" t="str">
        <f>TEXT(tblAttendance[[#This Row],[Date]],"mmm")</f>
        <v>Jul</v>
      </c>
      <c r="J243" s="11" t="str">
        <f>TEXT(tblAttendance[[#This Row],[Date]],"yyyy")</f>
        <v>2026</v>
      </c>
      <c r="K243" s="11" t="str">
        <f>TEXT(tblAttendance[[#This Row],[Date]],"dddd")</f>
        <v>Friday</v>
      </c>
      <c r="L243" s="28" t="str">
        <f>_xlfn.XLOOKUP(tblAttendance[[#This Row],[Student_ID]],tblStudents[Student_ID],tblStudents[Address])</f>
        <v>Ahilya Nagar, Maharashtra</v>
      </c>
    </row>
    <row r="244" spans="1:12" x14ac:dyDescent="0.3">
      <c r="A244" s="16">
        <v>243</v>
      </c>
      <c r="B244" s="22" t="s">
        <v>140</v>
      </c>
      <c r="C244" s="9" t="s">
        <v>141</v>
      </c>
      <c r="D244" s="9" t="s">
        <v>347</v>
      </c>
      <c r="E244" s="8">
        <v>9876501243</v>
      </c>
      <c r="F244" s="10">
        <v>46206</v>
      </c>
      <c r="G244" s="11">
        <v>0.72415509259259259</v>
      </c>
      <c r="I244" s="11" t="str">
        <f>TEXT(tblAttendance[[#This Row],[Date]],"mmm")</f>
        <v>Jul</v>
      </c>
      <c r="J244" s="11" t="str">
        <f>TEXT(tblAttendance[[#This Row],[Date]],"yyyy")</f>
        <v>2026</v>
      </c>
      <c r="K244" s="11" t="str">
        <f>TEXT(tblAttendance[[#This Row],[Date]],"dddd")</f>
        <v>Friday</v>
      </c>
      <c r="L244" s="28" t="str">
        <f>_xlfn.XLOOKUP(tblAttendance[[#This Row],[Student_ID]],tblStudents[Student_ID],tblStudents[Address])</f>
        <v>Chhatrapati Sambhajinagar, Maharashtra</v>
      </c>
    </row>
    <row r="245" spans="1:12" x14ac:dyDescent="0.3">
      <c r="A245" s="16">
        <v>244</v>
      </c>
      <c r="B245" s="22" t="s">
        <v>142</v>
      </c>
      <c r="C245" s="9" t="s">
        <v>143</v>
      </c>
      <c r="D245" s="9" t="s">
        <v>346</v>
      </c>
      <c r="E245" s="8">
        <v>9876501244</v>
      </c>
      <c r="F245" s="10">
        <v>46206</v>
      </c>
      <c r="G245" s="11">
        <v>0.72417824074074078</v>
      </c>
      <c r="I245" s="11" t="str">
        <f>TEXT(tblAttendance[[#This Row],[Date]],"mmm")</f>
        <v>Jul</v>
      </c>
      <c r="J245" s="11" t="str">
        <f>TEXT(tblAttendance[[#This Row],[Date]],"yyyy")</f>
        <v>2026</v>
      </c>
      <c r="K245" s="11" t="str">
        <f>TEXT(tblAttendance[[#This Row],[Date]],"dddd")</f>
        <v>Friday</v>
      </c>
      <c r="L245" s="28" t="str">
        <f>_xlfn.XLOOKUP(tblAttendance[[#This Row],[Student_ID]],tblStudents[Student_ID],tblStudents[Address])</f>
        <v>Pune, Maharashtra</v>
      </c>
    </row>
    <row r="246" spans="1:12" x14ac:dyDescent="0.3">
      <c r="A246" s="16">
        <v>245</v>
      </c>
      <c r="B246" s="22" t="s">
        <v>144</v>
      </c>
      <c r="C246" s="9" t="s">
        <v>145</v>
      </c>
      <c r="D246" s="9" t="s">
        <v>342</v>
      </c>
      <c r="E246" s="8">
        <v>9876501245</v>
      </c>
      <c r="F246" s="10">
        <v>46206</v>
      </c>
      <c r="G246" s="11">
        <v>0.72423611111111108</v>
      </c>
      <c r="I246" s="11" t="str">
        <f>TEXT(tblAttendance[[#This Row],[Date]],"mmm")</f>
        <v>Jul</v>
      </c>
      <c r="J246" s="11" t="str">
        <f>TEXT(tblAttendance[[#This Row],[Date]],"yyyy")</f>
        <v>2026</v>
      </c>
      <c r="K246" s="11" t="str">
        <f>TEXT(tblAttendance[[#This Row],[Date]],"dddd")</f>
        <v>Friday</v>
      </c>
      <c r="L246" s="28" t="str">
        <f>_xlfn.XLOOKUP(tblAttendance[[#This Row],[Student_ID]],tblStudents[Student_ID],tblStudents[Address])</f>
        <v>Pune, Maharashtra</v>
      </c>
    </row>
    <row r="247" spans="1:12" x14ac:dyDescent="0.3">
      <c r="A247" s="16">
        <v>246</v>
      </c>
      <c r="B247" s="22" t="s">
        <v>146</v>
      </c>
      <c r="C247" s="9" t="s">
        <v>147</v>
      </c>
      <c r="D247" s="9" t="s">
        <v>343</v>
      </c>
      <c r="E247" s="8">
        <v>9876501246</v>
      </c>
      <c r="F247" s="10">
        <v>46206</v>
      </c>
      <c r="G247" s="11">
        <v>0.72427083333333331</v>
      </c>
      <c r="I247" s="11" t="str">
        <f>TEXT(tblAttendance[[#This Row],[Date]],"mmm")</f>
        <v>Jul</v>
      </c>
      <c r="J247" s="11" t="str">
        <f>TEXT(tblAttendance[[#This Row],[Date]],"yyyy")</f>
        <v>2026</v>
      </c>
      <c r="K247" s="11" t="str">
        <f>TEXT(tblAttendance[[#This Row],[Date]],"dddd")</f>
        <v>Friday</v>
      </c>
      <c r="L247" s="28" t="str">
        <f>_xlfn.XLOOKUP(tblAttendance[[#This Row],[Student_ID]],tblStudents[Student_ID],tblStudents[Address])</f>
        <v>Ahilya Nagar, Maharashtra</v>
      </c>
    </row>
    <row r="248" spans="1:12" x14ac:dyDescent="0.3">
      <c r="A248" s="16">
        <v>247</v>
      </c>
      <c r="B248" s="22" t="s">
        <v>148</v>
      </c>
      <c r="C248" s="9" t="s">
        <v>149</v>
      </c>
      <c r="D248" s="9" t="s">
        <v>346</v>
      </c>
      <c r="E248" s="8">
        <v>9876501247</v>
      </c>
      <c r="F248" s="10">
        <v>46206</v>
      </c>
      <c r="G248" s="11">
        <v>0.72430555555555554</v>
      </c>
      <c r="I248" s="11" t="str">
        <f>TEXT(tblAttendance[[#This Row],[Date]],"mmm")</f>
        <v>Jul</v>
      </c>
      <c r="J248" s="11" t="str">
        <f>TEXT(tblAttendance[[#This Row],[Date]],"yyyy")</f>
        <v>2026</v>
      </c>
      <c r="K248" s="11" t="str">
        <f>TEXT(tblAttendance[[#This Row],[Date]],"dddd")</f>
        <v>Friday</v>
      </c>
      <c r="L248" s="28" t="str">
        <f>_xlfn.XLOOKUP(tblAttendance[[#This Row],[Student_ID]],tblStudents[Student_ID],tblStudents[Address])</f>
        <v>Chhatrapati Sambhajinagar, Maharashtra</v>
      </c>
    </row>
    <row r="249" spans="1:12" x14ac:dyDescent="0.3">
      <c r="A249" s="16">
        <v>248</v>
      </c>
      <c r="B249" s="22" t="s">
        <v>150</v>
      </c>
      <c r="C249" s="9" t="s">
        <v>151</v>
      </c>
      <c r="D249" s="9" t="s">
        <v>342</v>
      </c>
      <c r="E249" s="8">
        <v>9876501248</v>
      </c>
      <c r="F249" s="10">
        <v>46206</v>
      </c>
      <c r="G249" s="11">
        <v>0.7243518518518518</v>
      </c>
      <c r="I249" s="11" t="str">
        <f>TEXT(tblAttendance[[#This Row],[Date]],"mmm")</f>
        <v>Jul</v>
      </c>
      <c r="J249" s="11" t="str">
        <f>TEXT(tblAttendance[[#This Row],[Date]],"yyyy")</f>
        <v>2026</v>
      </c>
      <c r="K249" s="11" t="str">
        <f>TEXT(tblAttendance[[#This Row],[Date]],"dddd")</f>
        <v>Friday</v>
      </c>
      <c r="L249" s="28" t="str">
        <f>_xlfn.XLOOKUP(tblAttendance[[#This Row],[Student_ID]],tblStudents[Student_ID],tblStudents[Address])</f>
        <v>Pune, Maharashtra</v>
      </c>
    </row>
    <row r="250" spans="1:12" x14ac:dyDescent="0.3">
      <c r="A250" s="16">
        <v>249</v>
      </c>
      <c r="B250" s="22" t="s">
        <v>152</v>
      </c>
      <c r="C250" s="9" t="s">
        <v>153</v>
      </c>
      <c r="D250" s="9" t="s">
        <v>340</v>
      </c>
      <c r="E250" s="8">
        <v>9876501249</v>
      </c>
      <c r="F250" s="10">
        <v>46206</v>
      </c>
      <c r="G250" s="11">
        <v>0.72437499999999999</v>
      </c>
      <c r="I250" s="11" t="str">
        <f>TEXT(tblAttendance[[#This Row],[Date]],"mmm")</f>
        <v>Jul</v>
      </c>
      <c r="J250" s="11" t="str">
        <f>TEXT(tblAttendance[[#This Row],[Date]],"yyyy")</f>
        <v>2026</v>
      </c>
      <c r="K250" s="11" t="str">
        <f>TEXT(tblAttendance[[#This Row],[Date]],"dddd")</f>
        <v>Friday</v>
      </c>
      <c r="L250" s="28" t="str">
        <f>_xlfn.XLOOKUP(tblAttendance[[#This Row],[Student_ID]],tblStudents[Student_ID],tblStudents[Address])</f>
        <v>Pune, Maharashtra</v>
      </c>
    </row>
    <row r="251" spans="1:12" x14ac:dyDescent="0.3">
      <c r="A251" s="16">
        <v>250</v>
      </c>
      <c r="B251" s="22" t="s">
        <v>154</v>
      </c>
      <c r="C251" s="9" t="s">
        <v>155</v>
      </c>
      <c r="D251" s="9" t="s">
        <v>339</v>
      </c>
      <c r="E251" s="8">
        <v>9876501250</v>
      </c>
      <c r="F251" s="10">
        <v>46206</v>
      </c>
      <c r="G251" s="11">
        <v>0.72442129629629626</v>
      </c>
      <c r="I251" s="11" t="str">
        <f>TEXT(tblAttendance[[#This Row],[Date]],"mmm")</f>
        <v>Jul</v>
      </c>
      <c r="J251" s="11" t="str">
        <f>TEXT(tblAttendance[[#This Row],[Date]],"yyyy")</f>
        <v>2026</v>
      </c>
      <c r="K251" s="11" t="str">
        <f>TEXT(tblAttendance[[#This Row],[Date]],"dddd")</f>
        <v>Friday</v>
      </c>
      <c r="L251" s="28" t="str">
        <f>_xlfn.XLOOKUP(tblAttendance[[#This Row],[Student_ID]],tblStudents[Student_ID],tblStudents[Address])</f>
        <v>Ahilya Nagar, Maharashtra</v>
      </c>
    </row>
    <row r="252" spans="1:12" x14ac:dyDescent="0.3">
      <c r="A252" s="16">
        <v>251</v>
      </c>
      <c r="B252" s="22" t="s">
        <v>156</v>
      </c>
      <c r="C252" s="9" t="s">
        <v>157</v>
      </c>
      <c r="D252" s="9" t="s">
        <v>339</v>
      </c>
      <c r="E252" s="8">
        <v>9876501251</v>
      </c>
      <c r="F252" s="10">
        <v>46206</v>
      </c>
      <c r="G252" s="11">
        <v>0.72446759259259264</v>
      </c>
      <c r="I252" s="11" t="str">
        <f>TEXT(tblAttendance[[#This Row],[Date]],"mmm")</f>
        <v>Jul</v>
      </c>
      <c r="J252" s="11" t="str">
        <f>TEXT(tblAttendance[[#This Row],[Date]],"yyyy")</f>
        <v>2026</v>
      </c>
      <c r="K252" s="11" t="str">
        <f>TEXT(tblAttendance[[#This Row],[Date]],"dddd")</f>
        <v>Friday</v>
      </c>
      <c r="L252" s="28" t="str">
        <f>_xlfn.XLOOKUP(tblAttendance[[#This Row],[Student_ID]],tblStudents[Student_ID],tblStudents[Address])</f>
        <v>Chhatrapati Sambhajinagar, Maharashtra</v>
      </c>
    </row>
    <row r="253" spans="1:12" x14ac:dyDescent="0.3">
      <c r="A253" s="16">
        <v>252</v>
      </c>
      <c r="B253" s="22" t="s">
        <v>158</v>
      </c>
      <c r="C253" s="9" t="s">
        <v>159</v>
      </c>
      <c r="D253" s="9" t="s">
        <v>340</v>
      </c>
      <c r="E253" s="8">
        <v>9876501252</v>
      </c>
      <c r="F253" s="10">
        <v>46206</v>
      </c>
      <c r="G253" s="11">
        <v>0.7245138888888889</v>
      </c>
      <c r="I253" s="11" t="str">
        <f>TEXT(tblAttendance[[#This Row],[Date]],"mmm")</f>
        <v>Jul</v>
      </c>
      <c r="J253" s="11" t="str">
        <f>TEXT(tblAttendance[[#This Row],[Date]],"yyyy")</f>
        <v>2026</v>
      </c>
      <c r="K253" s="11" t="str">
        <f>TEXT(tblAttendance[[#This Row],[Date]],"dddd")</f>
        <v>Friday</v>
      </c>
      <c r="L253" s="28" t="str">
        <f>_xlfn.XLOOKUP(tblAttendance[[#This Row],[Student_ID]],tblStudents[Student_ID],tblStudents[Address])</f>
        <v>Pune, Maharashtra</v>
      </c>
    </row>
    <row r="254" spans="1:12" x14ac:dyDescent="0.3">
      <c r="A254" s="16">
        <v>253</v>
      </c>
      <c r="B254" s="22" t="s">
        <v>160</v>
      </c>
      <c r="C254" s="9" t="s">
        <v>161</v>
      </c>
      <c r="D254" s="9" t="s">
        <v>346</v>
      </c>
      <c r="E254" s="8">
        <v>9876501253</v>
      </c>
      <c r="F254" s="10">
        <v>46206</v>
      </c>
      <c r="G254" s="11">
        <v>0.72456018518518517</v>
      </c>
      <c r="I254" s="11" t="str">
        <f>TEXT(tblAttendance[[#This Row],[Date]],"mmm")</f>
        <v>Jul</v>
      </c>
      <c r="J254" s="11" t="str">
        <f>TEXT(tblAttendance[[#This Row],[Date]],"yyyy")</f>
        <v>2026</v>
      </c>
      <c r="K254" s="11" t="str">
        <f>TEXT(tblAttendance[[#This Row],[Date]],"dddd")</f>
        <v>Friday</v>
      </c>
      <c r="L254" s="28" t="str">
        <f>_xlfn.XLOOKUP(tblAttendance[[#This Row],[Student_ID]],tblStudents[Student_ID],tblStudents[Address])</f>
        <v>Pune, Maharashtra</v>
      </c>
    </row>
    <row r="255" spans="1:12" x14ac:dyDescent="0.3">
      <c r="A255" s="16">
        <v>254</v>
      </c>
      <c r="B255" s="22" t="s">
        <v>162</v>
      </c>
      <c r="C255" s="9" t="s">
        <v>163</v>
      </c>
      <c r="D255" s="9" t="s">
        <v>345</v>
      </c>
      <c r="E255" s="8">
        <v>9876501254</v>
      </c>
      <c r="F255" s="10">
        <v>46206</v>
      </c>
      <c r="G255" s="11">
        <v>0.72460648148148143</v>
      </c>
      <c r="I255" s="11" t="str">
        <f>TEXT(tblAttendance[[#This Row],[Date]],"mmm")</f>
        <v>Jul</v>
      </c>
      <c r="J255" s="11" t="str">
        <f>TEXT(tblAttendance[[#This Row],[Date]],"yyyy")</f>
        <v>2026</v>
      </c>
      <c r="K255" s="11" t="str">
        <f>TEXT(tblAttendance[[#This Row],[Date]],"dddd")</f>
        <v>Friday</v>
      </c>
      <c r="L255" s="28" t="str">
        <f>_xlfn.XLOOKUP(tblAttendance[[#This Row],[Student_ID]],tblStudents[Student_ID],tblStudents[Address])</f>
        <v>Ahilya Nagar, Maharashtra</v>
      </c>
    </row>
    <row r="256" spans="1:12" x14ac:dyDescent="0.3">
      <c r="A256" s="16">
        <v>255</v>
      </c>
      <c r="B256" s="22" t="s">
        <v>164</v>
      </c>
      <c r="C256" s="9" t="s">
        <v>165</v>
      </c>
      <c r="D256" s="9" t="s">
        <v>342</v>
      </c>
      <c r="E256" s="8">
        <v>9876501255</v>
      </c>
      <c r="F256" s="10">
        <v>46206</v>
      </c>
      <c r="G256" s="11">
        <v>0.72464120370370366</v>
      </c>
      <c r="I256" s="11" t="str">
        <f>TEXT(tblAttendance[[#This Row],[Date]],"mmm")</f>
        <v>Jul</v>
      </c>
      <c r="J256" s="11" t="str">
        <f>TEXT(tblAttendance[[#This Row],[Date]],"yyyy")</f>
        <v>2026</v>
      </c>
      <c r="K256" s="11" t="str">
        <f>TEXT(tblAttendance[[#This Row],[Date]],"dddd")</f>
        <v>Friday</v>
      </c>
      <c r="L256" s="28" t="str">
        <f>_xlfn.XLOOKUP(tblAttendance[[#This Row],[Student_ID]],tblStudents[Student_ID],tblStudents[Address])</f>
        <v>Chhatrapati Sambhajinagar, Maharashtra</v>
      </c>
    </row>
    <row r="257" spans="1:12" x14ac:dyDescent="0.3">
      <c r="A257" s="16">
        <v>256</v>
      </c>
      <c r="B257" s="22" t="s">
        <v>166</v>
      </c>
      <c r="C257" s="9" t="s">
        <v>167</v>
      </c>
      <c r="D257" s="9" t="s">
        <v>345</v>
      </c>
      <c r="E257" s="8">
        <v>9876501256</v>
      </c>
      <c r="F257" s="10">
        <v>46206</v>
      </c>
      <c r="G257" s="11">
        <v>0.72467592592592589</v>
      </c>
      <c r="I257" s="11" t="str">
        <f>TEXT(tblAttendance[[#This Row],[Date]],"mmm")</f>
        <v>Jul</v>
      </c>
      <c r="J257" s="11" t="str">
        <f>TEXT(tblAttendance[[#This Row],[Date]],"yyyy")</f>
        <v>2026</v>
      </c>
      <c r="K257" s="11" t="str">
        <f>TEXT(tblAttendance[[#This Row],[Date]],"dddd")</f>
        <v>Friday</v>
      </c>
      <c r="L257" s="28" t="str">
        <f>_xlfn.XLOOKUP(tblAttendance[[#This Row],[Student_ID]],tblStudents[Student_ID],tblStudents[Address])</f>
        <v>Pune, Maharashtra</v>
      </c>
    </row>
    <row r="258" spans="1:12" x14ac:dyDescent="0.3">
      <c r="A258" s="16">
        <v>257</v>
      </c>
      <c r="B258" s="22" t="s">
        <v>168</v>
      </c>
      <c r="C258" s="9" t="s">
        <v>169</v>
      </c>
      <c r="D258" s="9" t="s">
        <v>348</v>
      </c>
      <c r="E258" s="8">
        <v>9876501257</v>
      </c>
      <c r="F258" s="10">
        <v>46206</v>
      </c>
      <c r="G258" s="11">
        <v>0.72471064814814812</v>
      </c>
      <c r="I258" s="11" t="str">
        <f>TEXT(tblAttendance[[#This Row],[Date]],"mmm")</f>
        <v>Jul</v>
      </c>
      <c r="J258" s="11" t="str">
        <f>TEXT(tblAttendance[[#This Row],[Date]],"yyyy")</f>
        <v>2026</v>
      </c>
      <c r="K258" s="11" t="str">
        <f>TEXT(tblAttendance[[#This Row],[Date]],"dddd")</f>
        <v>Friday</v>
      </c>
      <c r="L258" s="28" t="str">
        <f>_xlfn.XLOOKUP(tblAttendance[[#This Row],[Student_ID]],tblStudents[Student_ID],tblStudents[Address])</f>
        <v>Pune, Maharashtra</v>
      </c>
    </row>
    <row r="259" spans="1:12" x14ac:dyDescent="0.3">
      <c r="A259" s="16">
        <v>258</v>
      </c>
      <c r="B259" s="22" t="s">
        <v>170</v>
      </c>
      <c r="C259" s="9" t="s">
        <v>171</v>
      </c>
      <c r="D259" s="9" t="s">
        <v>345</v>
      </c>
      <c r="E259" s="8">
        <v>9876501258</v>
      </c>
      <c r="F259" s="10">
        <v>46206</v>
      </c>
      <c r="G259" s="11">
        <v>0.72474537037037035</v>
      </c>
      <c r="I259" s="11" t="str">
        <f>TEXT(tblAttendance[[#This Row],[Date]],"mmm")</f>
        <v>Jul</v>
      </c>
      <c r="J259" s="11" t="str">
        <f>TEXT(tblAttendance[[#This Row],[Date]],"yyyy")</f>
        <v>2026</v>
      </c>
      <c r="K259" s="11" t="str">
        <f>TEXT(tblAttendance[[#This Row],[Date]],"dddd")</f>
        <v>Friday</v>
      </c>
      <c r="L259" s="28" t="str">
        <f>_xlfn.XLOOKUP(tblAttendance[[#This Row],[Student_ID]],tblStudents[Student_ID],tblStudents[Address])</f>
        <v>Ahilya Nagar, Maharashtra</v>
      </c>
    </row>
    <row r="260" spans="1:12" x14ac:dyDescent="0.3">
      <c r="A260" s="16">
        <v>259</v>
      </c>
      <c r="B260" s="22" t="s">
        <v>172</v>
      </c>
      <c r="C260" s="9" t="s">
        <v>173</v>
      </c>
      <c r="D260" s="9" t="s">
        <v>339</v>
      </c>
      <c r="E260" s="8">
        <v>9876501259</v>
      </c>
      <c r="F260" s="10">
        <v>46206</v>
      </c>
      <c r="G260" s="11">
        <v>0.72478009259259257</v>
      </c>
      <c r="I260" s="11" t="str">
        <f>TEXT(tblAttendance[[#This Row],[Date]],"mmm")</f>
        <v>Jul</v>
      </c>
      <c r="J260" s="11" t="str">
        <f>TEXT(tblAttendance[[#This Row],[Date]],"yyyy")</f>
        <v>2026</v>
      </c>
      <c r="K260" s="11" t="str">
        <f>TEXT(tblAttendance[[#This Row],[Date]],"dddd")</f>
        <v>Friday</v>
      </c>
      <c r="L260" s="28" t="str">
        <f>_xlfn.XLOOKUP(tblAttendance[[#This Row],[Student_ID]],tblStudents[Student_ID],tblStudents[Address])</f>
        <v>Chhatrapati Sambhajinagar, Maharashtra</v>
      </c>
    </row>
    <row r="261" spans="1:12" x14ac:dyDescent="0.3">
      <c r="A261" s="16">
        <v>260</v>
      </c>
      <c r="B261" s="22" t="s">
        <v>174</v>
      </c>
      <c r="C261" s="9" t="s">
        <v>175</v>
      </c>
      <c r="D261" s="9" t="s">
        <v>343</v>
      </c>
      <c r="E261" s="8">
        <v>9876501260</v>
      </c>
      <c r="F261" s="10">
        <v>46206</v>
      </c>
      <c r="G261" s="11">
        <v>0.72484953703703703</v>
      </c>
      <c r="I261" s="11" t="str">
        <f>TEXT(tblAttendance[[#This Row],[Date]],"mmm")</f>
        <v>Jul</v>
      </c>
      <c r="J261" s="11" t="str">
        <f>TEXT(tblAttendance[[#This Row],[Date]],"yyyy")</f>
        <v>2026</v>
      </c>
      <c r="K261" s="11" t="str">
        <f>TEXT(tblAttendance[[#This Row],[Date]],"dddd")</f>
        <v>Friday</v>
      </c>
      <c r="L261" s="28" t="str">
        <f>_xlfn.XLOOKUP(tblAttendance[[#This Row],[Student_ID]],tblStudents[Student_ID],tblStudents[Address])</f>
        <v>Pune, Maharashtra</v>
      </c>
    </row>
    <row r="262" spans="1:12" x14ac:dyDescent="0.3">
      <c r="A262" s="16">
        <v>261</v>
      </c>
      <c r="B262" s="22" t="s">
        <v>176</v>
      </c>
      <c r="C262" s="9" t="s">
        <v>177</v>
      </c>
      <c r="D262" s="9" t="s">
        <v>346</v>
      </c>
      <c r="E262" s="8">
        <v>9876501261</v>
      </c>
      <c r="F262" s="10">
        <v>46206</v>
      </c>
      <c r="G262" s="11">
        <v>0.72488425925925926</v>
      </c>
      <c r="I262" s="11" t="str">
        <f>TEXT(tblAttendance[[#This Row],[Date]],"mmm")</f>
        <v>Jul</v>
      </c>
      <c r="J262" s="11" t="str">
        <f>TEXT(tblAttendance[[#This Row],[Date]],"yyyy")</f>
        <v>2026</v>
      </c>
      <c r="K262" s="11" t="str">
        <f>TEXT(tblAttendance[[#This Row],[Date]],"dddd")</f>
        <v>Friday</v>
      </c>
      <c r="L262" s="28" t="str">
        <f>_xlfn.XLOOKUP(tblAttendance[[#This Row],[Student_ID]],tblStudents[Student_ID],tblStudents[Address])</f>
        <v>Pune, Maharashtra</v>
      </c>
    </row>
    <row r="263" spans="1:12" x14ac:dyDescent="0.3">
      <c r="A263" s="16">
        <v>262</v>
      </c>
      <c r="B263" s="22" t="s">
        <v>178</v>
      </c>
      <c r="C263" s="9" t="s">
        <v>179</v>
      </c>
      <c r="D263" s="9" t="s">
        <v>340</v>
      </c>
      <c r="E263" s="8">
        <v>9876501262</v>
      </c>
      <c r="F263" s="10">
        <v>46206</v>
      </c>
      <c r="G263" s="11">
        <v>0.72491898148148148</v>
      </c>
      <c r="I263" s="11" t="str">
        <f>TEXT(tblAttendance[[#This Row],[Date]],"mmm")</f>
        <v>Jul</v>
      </c>
      <c r="J263" s="11" t="str">
        <f>TEXT(tblAttendance[[#This Row],[Date]],"yyyy")</f>
        <v>2026</v>
      </c>
      <c r="K263" s="11" t="str">
        <f>TEXT(tblAttendance[[#This Row],[Date]],"dddd")</f>
        <v>Friday</v>
      </c>
      <c r="L263" s="28" t="str">
        <f>_xlfn.XLOOKUP(tblAttendance[[#This Row],[Student_ID]],tblStudents[Student_ID],tblStudents[Address])</f>
        <v>Ahilya Nagar, Maharashtra</v>
      </c>
    </row>
    <row r="264" spans="1:12" x14ac:dyDescent="0.3">
      <c r="A264" s="16">
        <v>263</v>
      </c>
      <c r="B264" s="22" t="s">
        <v>180</v>
      </c>
      <c r="C264" s="9" t="s">
        <v>181</v>
      </c>
      <c r="D264" s="9" t="s">
        <v>342</v>
      </c>
      <c r="E264" s="8">
        <v>9876501263</v>
      </c>
      <c r="F264" s="10">
        <v>46206</v>
      </c>
      <c r="G264" s="11">
        <v>0.72496527777777775</v>
      </c>
      <c r="I264" s="11" t="str">
        <f>TEXT(tblAttendance[[#This Row],[Date]],"mmm")</f>
        <v>Jul</v>
      </c>
      <c r="J264" s="11" t="str">
        <f>TEXT(tblAttendance[[#This Row],[Date]],"yyyy")</f>
        <v>2026</v>
      </c>
      <c r="K264" s="11" t="str">
        <f>TEXT(tblAttendance[[#This Row],[Date]],"dddd")</f>
        <v>Friday</v>
      </c>
      <c r="L264" s="28" t="str">
        <f>_xlfn.XLOOKUP(tblAttendance[[#This Row],[Student_ID]],tblStudents[Student_ID],tblStudents[Address])</f>
        <v>Chhatrapati Sambhajinagar, Maharashtra</v>
      </c>
    </row>
    <row r="265" spans="1:12" x14ac:dyDescent="0.3">
      <c r="A265" s="16">
        <v>264</v>
      </c>
      <c r="B265" s="22" t="s">
        <v>182</v>
      </c>
      <c r="C265" s="9" t="s">
        <v>183</v>
      </c>
      <c r="D265" s="9" t="s">
        <v>343</v>
      </c>
      <c r="E265" s="8">
        <v>9876501264</v>
      </c>
      <c r="F265" s="10">
        <v>46206</v>
      </c>
      <c r="G265" s="11">
        <v>0.72501157407407413</v>
      </c>
      <c r="I265" s="11" t="str">
        <f>TEXT(tblAttendance[[#This Row],[Date]],"mmm")</f>
        <v>Jul</v>
      </c>
      <c r="J265" s="11" t="str">
        <f>TEXT(tblAttendance[[#This Row],[Date]],"yyyy")</f>
        <v>2026</v>
      </c>
      <c r="K265" s="11" t="str">
        <f>TEXT(tblAttendance[[#This Row],[Date]],"dddd")</f>
        <v>Friday</v>
      </c>
      <c r="L265" s="28" t="str">
        <f>_xlfn.XLOOKUP(tblAttendance[[#This Row],[Student_ID]],tblStudents[Student_ID],tblStudents[Address])</f>
        <v>Pune, Maharashtra</v>
      </c>
    </row>
    <row r="266" spans="1:12" x14ac:dyDescent="0.3">
      <c r="A266" s="16">
        <v>265</v>
      </c>
      <c r="B266" s="22" t="s">
        <v>184</v>
      </c>
      <c r="C266" s="9" t="s">
        <v>185</v>
      </c>
      <c r="D266" s="9" t="s">
        <v>342</v>
      </c>
      <c r="E266" s="8">
        <v>9876501265</v>
      </c>
      <c r="F266" s="10">
        <v>46206</v>
      </c>
      <c r="G266" s="11">
        <v>0.72505787037037039</v>
      </c>
      <c r="I266" s="11" t="str">
        <f>TEXT(tblAttendance[[#This Row],[Date]],"mmm")</f>
        <v>Jul</v>
      </c>
      <c r="J266" s="11" t="str">
        <f>TEXT(tblAttendance[[#This Row],[Date]],"yyyy")</f>
        <v>2026</v>
      </c>
      <c r="K266" s="11" t="str">
        <f>TEXT(tblAttendance[[#This Row],[Date]],"dddd")</f>
        <v>Friday</v>
      </c>
      <c r="L266" s="28" t="str">
        <f>_xlfn.XLOOKUP(tblAttendance[[#This Row],[Student_ID]],tblStudents[Student_ID],tblStudents[Address])</f>
        <v>Pune, Maharashtra</v>
      </c>
    </row>
    <row r="267" spans="1:12" x14ac:dyDescent="0.3">
      <c r="A267" s="16">
        <v>266</v>
      </c>
      <c r="B267" s="22" t="s">
        <v>186</v>
      </c>
      <c r="C267" s="9" t="s">
        <v>187</v>
      </c>
      <c r="D267" s="9" t="s">
        <v>341</v>
      </c>
      <c r="E267" s="8">
        <v>9876501266</v>
      </c>
      <c r="F267" s="10">
        <v>46206</v>
      </c>
      <c r="G267" s="11">
        <v>0.72509259259259262</v>
      </c>
      <c r="I267" s="11" t="str">
        <f>TEXT(tblAttendance[[#This Row],[Date]],"mmm")</f>
        <v>Jul</v>
      </c>
      <c r="J267" s="11" t="str">
        <f>TEXT(tblAttendance[[#This Row],[Date]],"yyyy")</f>
        <v>2026</v>
      </c>
      <c r="K267" s="11" t="str">
        <f>TEXT(tblAttendance[[#This Row],[Date]],"dddd")</f>
        <v>Friday</v>
      </c>
      <c r="L267" s="28" t="str">
        <f>_xlfn.XLOOKUP(tblAttendance[[#This Row],[Student_ID]],tblStudents[Student_ID],tblStudents[Address])</f>
        <v>Ahilya Nagar, Maharashtra</v>
      </c>
    </row>
    <row r="268" spans="1:12" x14ac:dyDescent="0.3">
      <c r="A268" s="16">
        <v>267</v>
      </c>
      <c r="B268" s="22" t="s">
        <v>188</v>
      </c>
      <c r="C268" s="9" t="s">
        <v>189</v>
      </c>
      <c r="D268" s="9" t="s">
        <v>342</v>
      </c>
      <c r="E268" s="8">
        <v>9876501267</v>
      </c>
      <c r="F268" s="10">
        <v>46206</v>
      </c>
      <c r="G268" s="11">
        <v>0.72513888888888889</v>
      </c>
      <c r="I268" s="11" t="str">
        <f>TEXT(tblAttendance[[#This Row],[Date]],"mmm")</f>
        <v>Jul</v>
      </c>
      <c r="J268" s="11" t="str">
        <f>TEXT(tblAttendance[[#This Row],[Date]],"yyyy")</f>
        <v>2026</v>
      </c>
      <c r="K268" s="11" t="str">
        <f>TEXT(tblAttendance[[#This Row],[Date]],"dddd")</f>
        <v>Friday</v>
      </c>
      <c r="L268" s="28" t="str">
        <f>_xlfn.XLOOKUP(tblAttendance[[#This Row],[Student_ID]],tblStudents[Student_ID],tblStudents[Address])</f>
        <v>Chhatrapati Sambhajinagar, Maharashtra</v>
      </c>
    </row>
    <row r="269" spans="1:12" x14ac:dyDescent="0.3">
      <c r="A269" s="16">
        <v>268</v>
      </c>
      <c r="B269" s="22" t="s">
        <v>190</v>
      </c>
      <c r="C269" s="9" t="s">
        <v>191</v>
      </c>
      <c r="D269" s="9" t="s">
        <v>343</v>
      </c>
      <c r="E269" s="8">
        <v>9876501268</v>
      </c>
      <c r="F269" s="10">
        <v>46206</v>
      </c>
      <c r="G269" s="11">
        <v>0.72517361111111112</v>
      </c>
      <c r="I269" s="11" t="str">
        <f>TEXT(tblAttendance[[#This Row],[Date]],"mmm")</f>
        <v>Jul</v>
      </c>
      <c r="J269" s="11" t="str">
        <f>TEXT(tblAttendance[[#This Row],[Date]],"yyyy")</f>
        <v>2026</v>
      </c>
      <c r="K269" s="11" t="str">
        <f>TEXT(tblAttendance[[#This Row],[Date]],"dddd")</f>
        <v>Friday</v>
      </c>
      <c r="L269" s="28" t="str">
        <f>_xlfn.XLOOKUP(tblAttendance[[#This Row],[Student_ID]],tblStudents[Student_ID],tblStudents[Address])</f>
        <v>Pune, Maharashtra</v>
      </c>
    </row>
    <row r="270" spans="1:12" x14ac:dyDescent="0.3">
      <c r="A270" s="16">
        <v>269</v>
      </c>
      <c r="B270" s="22" t="s">
        <v>192</v>
      </c>
      <c r="C270" s="9" t="s">
        <v>193</v>
      </c>
      <c r="D270" s="9" t="s">
        <v>345</v>
      </c>
      <c r="E270" s="8">
        <v>9876501269</v>
      </c>
      <c r="F270" s="10">
        <v>46206</v>
      </c>
      <c r="G270" s="11">
        <v>0.72520833333333334</v>
      </c>
      <c r="I270" s="11" t="str">
        <f>TEXT(tblAttendance[[#This Row],[Date]],"mmm")</f>
        <v>Jul</v>
      </c>
      <c r="J270" s="11" t="str">
        <f>TEXT(tblAttendance[[#This Row],[Date]],"yyyy")</f>
        <v>2026</v>
      </c>
      <c r="K270" s="11" t="str">
        <f>TEXT(tblAttendance[[#This Row],[Date]],"dddd")</f>
        <v>Friday</v>
      </c>
      <c r="L270" s="28" t="str">
        <f>_xlfn.XLOOKUP(tblAttendance[[#This Row],[Student_ID]],tblStudents[Student_ID],tblStudents[Address])</f>
        <v>Pune, Maharashtra</v>
      </c>
    </row>
    <row r="271" spans="1:12" x14ac:dyDescent="0.3">
      <c r="A271" s="16">
        <v>270</v>
      </c>
      <c r="B271" s="22" t="s">
        <v>194</v>
      </c>
      <c r="C271" s="9" t="s">
        <v>195</v>
      </c>
      <c r="D271" s="9" t="s">
        <v>345</v>
      </c>
      <c r="E271" s="8">
        <v>9876501270</v>
      </c>
      <c r="F271" s="10">
        <v>46206</v>
      </c>
      <c r="G271" s="11">
        <v>0.72525462962962961</v>
      </c>
      <c r="I271" s="11" t="str">
        <f>TEXT(tblAttendance[[#This Row],[Date]],"mmm")</f>
        <v>Jul</v>
      </c>
      <c r="J271" s="11" t="str">
        <f>TEXT(tblAttendance[[#This Row],[Date]],"yyyy")</f>
        <v>2026</v>
      </c>
      <c r="K271" s="11" t="str">
        <f>TEXT(tblAttendance[[#This Row],[Date]],"dddd")</f>
        <v>Friday</v>
      </c>
      <c r="L271" s="28" t="str">
        <f>_xlfn.XLOOKUP(tblAttendance[[#This Row],[Student_ID]],tblStudents[Student_ID],tblStudents[Address])</f>
        <v>Chhatrapati Sambhajinagar, Maharashtra</v>
      </c>
    </row>
    <row r="272" spans="1:12" x14ac:dyDescent="0.3">
      <c r="A272" s="16">
        <v>271</v>
      </c>
      <c r="B272" s="22" t="s">
        <v>196</v>
      </c>
      <c r="C272" s="9" t="s">
        <v>197</v>
      </c>
      <c r="D272" s="9" t="s">
        <v>340</v>
      </c>
      <c r="E272" s="8">
        <v>9876501271</v>
      </c>
      <c r="F272" s="10">
        <v>46206</v>
      </c>
      <c r="G272" s="11">
        <v>0.72528935185185184</v>
      </c>
      <c r="I272" s="11" t="str">
        <f>TEXT(tblAttendance[[#This Row],[Date]],"mmm")</f>
        <v>Jul</v>
      </c>
      <c r="J272" s="11" t="str">
        <f>TEXT(tblAttendance[[#This Row],[Date]],"yyyy")</f>
        <v>2026</v>
      </c>
      <c r="K272" s="11" t="str">
        <f>TEXT(tblAttendance[[#This Row],[Date]],"dddd")</f>
        <v>Friday</v>
      </c>
      <c r="L272" s="28" t="str">
        <f>_xlfn.XLOOKUP(tblAttendance[[#This Row],[Student_ID]],tblStudents[Student_ID],tblStudents[Address])</f>
        <v>Chhatrapati Sambhajinagar, Maharashtra</v>
      </c>
    </row>
    <row r="273" spans="1:12" x14ac:dyDescent="0.3">
      <c r="A273" s="16">
        <v>272</v>
      </c>
      <c r="B273" s="22" t="s">
        <v>198</v>
      </c>
      <c r="C273" s="9" t="s">
        <v>199</v>
      </c>
      <c r="D273" s="9" t="s">
        <v>342</v>
      </c>
      <c r="E273" s="8">
        <v>9876501272</v>
      </c>
      <c r="F273" s="10">
        <v>46206</v>
      </c>
      <c r="G273" s="11">
        <v>0.7253356481481481</v>
      </c>
      <c r="I273" s="11" t="str">
        <f>TEXT(tblAttendance[[#This Row],[Date]],"mmm")</f>
        <v>Jul</v>
      </c>
      <c r="J273" s="11" t="str">
        <f>TEXT(tblAttendance[[#This Row],[Date]],"yyyy")</f>
        <v>2026</v>
      </c>
      <c r="K273" s="11" t="str">
        <f>TEXT(tblAttendance[[#This Row],[Date]],"dddd")</f>
        <v>Friday</v>
      </c>
      <c r="L273" s="28" t="str">
        <f>_xlfn.XLOOKUP(tblAttendance[[#This Row],[Student_ID]],tblStudents[Student_ID],tblStudents[Address])</f>
        <v>Pune, Maharashtra</v>
      </c>
    </row>
    <row r="274" spans="1:12" x14ac:dyDescent="0.3">
      <c r="A274" s="16">
        <v>273</v>
      </c>
      <c r="B274" s="22" t="s">
        <v>200</v>
      </c>
      <c r="C274" s="9" t="s">
        <v>201</v>
      </c>
      <c r="D274" s="9" t="s">
        <v>343</v>
      </c>
      <c r="E274" s="8">
        <v>9876501273</v>
      </c>
      <c r="F274" s="10">
        <v>46206</v>
      </c>
      <c r="G274" s="11">
        <v>0.72537037037037033</v>
      </c>
      <c r="I274" s="11" t="str">
        <f>TEXT(tblAttendance[[#This Row],[Date]],"mmm")</f>
        <v>Jul</v>
      </c>
      <c r="J274" s="11" t="str">
        <f>TEXT(tblAttendance[[#This Row],[Date]],"yyyy")</f>
        <v>2026</v>
      </c>
      <c r="K274" s="11" t="str">
        <f>TEXT(tblAttendance[[#This Row],[Date]],"dddd")</f>
        <v>Friday</v>
      </c>
      <c r="L274" s="28" t="str">
        <f>_xlfn.XLOOKUP(tblAttendance[[#This Row],[Student_ID]],tblStudents[Student_ID],tblStudents[Address])</f>
        <v>Pune, Maharashtra</v>
      </c>
    </row>
    <row r="275" spans="1:12" x14ac:dyDescent="0.3">
      <c r="A275" s="16">
        <v>274</v>
      </c>
      <c r="B275" s="22" t="s">
        <v>202</v>
      </c>
      <c r="C275" s="9" t="s">
        <v>203</v>
      </c>
      <c r="D275" s="9" t="s">
        <v>348</v>
      </c>
      <c r="E275" s="8">
        <v>9876501274</v>
      </c>
      <c r="F275" s="10">
        <v>46206</v>
      </c>
      <c r="G275" s="11">
        <v>0.72540509259259256</v>
      </c>
      <c r="I275" s="11" t="str">
        <f>TEXT(tblAttendance[[#This Row],[Date]],"mmm")</f>
        <v>Jul</v>
      </c>
      <c r="J275" s="11" t="str">
        <f>TEXT(tblAttendance[[#This Row],[Date]],"yyyy")</f>
        <v>2026</v>
      </c>
      <c r="K275" s="11" t="str">
        <f>TEXT(tblAttendance[[#This Row],[Date]],"dddd")</f>
        <v>Friday</v>
      </c>
      <c r="L275" s="28" t="str">
        <f>_xlfn.XLOOKUP(tblAttendance[[#This Row],[Student_ID]],tblStudents[Student_ID],tblStudents[Address])</f>
        <v>Ahilya Nagar, Maharashtra</v>
      </c>
    </row>
    <row r="276" spans="1:12" x14ac:dyDescent="0.3">
      <c r="A276" s="16">
        <v>275</v>
      </c>
      <c r="B276" s="22" t="s">
        <v>204</v>
      </c>
      <c r="C276" s="9" t="s">
        <v>205</v>
      </c>
      <c r="D276" s="9" t="s">
        <v>342</v>
      </c>
      <c r="E276" s="8">
        <v>9876501275</v>
      </c>
      <c r="F276" s="10">
        <v>46206</v>
      </c>
      <c r="G276" s="11">
        <v>0.72543981481481479</v>
      </c>
      <c r="I276" s="11" t="str">
        <f>TEXT(tblAttendance[[#This Row],[Date]],"mmm")</f>
        <v>Jul</v>
      </c>
      <c r="J276" s="11" t="str">
        <f>TEXT(tblAttendance[[#This Row],[Date]],"yyyy")</f>
        <v>2026</v>
      </c>
      <c r="K276" s="11" t="str">
        <f>TEXT(tblAttendance[[#This Row],[Date]],"dddd")</f>
        <v>Friday</v>
      </c>
      <c r="L276" s="28" t="str">
        <f>_xlfn.XLOOKUP(tblAttendance[[#This Row],[Student_ID]],tblStudents[Student_ID],tblStudents[Address])</f>
        <v>Chhatrapati Sambhajinagar, Maharashtra</v>
      </c>
    </row>
    <row r="277" spans="1:12" x14ac:dyDescent="0.3">
      <c r="A277" s="16">
        <v>276</v>
      </c>
      <c r="B277" s="22" t="s">
        <v>206</v>
      </c>
      <c r="C277" s="9" t="s">
        <v>207</v>
      </c>
      <c r="D277" s="9" t="s">
        <v>346</v>
      </c>
      <c r="E277" s="8">
        <v>9876501276</v>
      </c>
      <c r="F277" s="10">
        <v>46206</v>
      </c>
      <c r="G277" s="11">
        <v>0.72548611111111116</v>
      </c>
      <c r="I277" s="11" t="str">
        <f>TEXT(tblAttendance[[#This Row],[Date]],"mmm")</f>
        <v>Jul</v>
      </c>
      <c r="J277" s="11" t="str">
        <f>TEXT(tblAttendance[[#This Row],[Date]],"yyyy")</f>
        <v>2026</v>
      </c>
      <c r="K277" s="11" t="str">
        <f>TEXT(tblAttendance[[#This Row],[Date]],"dddd")</f>
        <v>Friday</v>
      </c>
      <c r="L277" s="28" t="str">
        <f>_xlfn.XLOOKUP(tblAttendance[[#This Row],[Student_ID]],tblStudents[Student_ID],tblStudents[Address])</f>
        <v>Pune, Maharashtra</v>
      </c>
    </row>
    <row r="278" spans="1:12" x14ac:dyDescent="0.3">
      <c r="A278" s="16">
        <v>277</v>
      </c>
      <c r="B278" s="22" t="s">
        <v>208</v>
      </c>
      <c r="C278" s="9" t="s">
        <v>209</v>
      </c>
      <c r="D278" s="9" t="s">
        <v>349</v>
      </c>
      <c r="E278" s="8">
        <v>9834512701</v>
      </c>
      <c r="F278" s="10">
        <v>46206</v>
      </c>
      <c r="G278" s="11">
        <v>0.72553240740740743</v>
      </c>
      <c r="I278" s="11" t="str">
        <f>TEXT(tblAttendance[[#This Row],[Date]],"mmm")</f>
        <v>Jul</v>
      </c>
      <c r="J278" s="11" t="str">
        <f>TEXT(tblAttendance[[#This Row],[Date]],"yyyy")</f>
        <v>2026</v>
      </c>
      <c r="K278" s="11" t="str">
        <f>TEXT(tblAttendance[[#This Row],[Date]],"dddd")</f>
        <v>Friday</v>
      </c>
      <c r="L278" s="28" t="str">
        <f>_xlfn.XLOOKUP(tblAttendance[[#This Row],[Student_ID]],tblStudents[Student_ID],tblStudents[Address])</f>
        <v>Hadapsar, Pune</v>
      </c>
    </row>
    <row r="279" spans="1:12" x14ac:dyDescent="0.3">
      <c r="A279" s="16">
        <v>278</v>
      </c>
      <c r="B279" s="22" t="s">
        <v>211</v>
      </c>
      <c r="C279" s="9" t="s">
        <v>212</v>
      </c>
      <c r="D279" s="9" t="s">
        <v>347</v>
      </c>
      <c r="E279" s="8">
        <v>9834512702</v>
      </c>
      <c r="F279" s="10">
        <v>46206</v>
      </c>
      <c r="G279" s="11">
        <v>0.7255787037037037</v>
      </c>
      <c r="I279" s="11" t="str">
        <f>TEXT(tblAttendance[[#This Row],[Date]],"mmm")</f>
        <v>Jul</v>
      </c>
      <c r="J279" s="11" t="str">
        <f>TEXT(tblAttendance[[#This Row],[Date]],"yyyy")</f>
        <v>2026</v>
      </c>
      <c r="K279" s="11" t="str">
        <f>TEXT(tblAttendance[[#This Row],[Date]],"dddd")</f>
        <v>Friday</v>
      </c>
      <c r="L279" s="28" t="str">
        <f>_xlfn.XLOOKUP(tblAttendance[[#This Row],[Student_ID]],tblStudents[Student_ID],tblStudents[Address])</f>
        <v>Wagholi, Pune</v>
      </c>
    </row>
    <row r="280" spans="1:12" x14ac:dyDescent="0.3">
      <c r="A280" s="16">
        <v>279</v>
      </c>
      <c r="B280" s="22" t="s">
        <v>214</v>
      </c>
      <c r="C280" s="9" t="s">
        <v>215</v>
      </c>
      <c r="D280" s="9" t="s">
        <v>347</v>
      </c>
      <c r="E280" s="8">
        <v>9834512703</v>
      </c>
      <c r="F280" s="10">
        <v>46206</v>
      </c>
      <c r="G280" s="11">
        <v>0.72561342592592593</v>
      </c>
      <c r="I280" s="11" t="str">
        <f>TEXT(tblAttendance[[#This Row],[Date]],"mmm")</f>
        <v>Jul</v>
      </c>
      <c r="J280" s="11" t="str">
        <f>TEXT(tblAttendance[[#This Row],[Date]],"yyyy")</f>
        <v>2026</v>
      </c>
      <c r="K280" s="11" t="str">
        <f>TEXT(tblAttendance[[#This Row],[Date]],"dddd")</f>
        <v>Friday</v>
      </c>
      <c r="L280" s="28" t="str">
        <f>_xlfn.XLOOKUP(tblAttendance[[#This Row],[Student_ID]],tblStudents[Student_ID],tblStudents[Address])</f>
        <v>Chakan, Pune</v>
      </c>
    </row>
    <row r="281" spans="1:12" x14ac:dyDescent="0.3">
      <c r="A281" s="16">
        <v>280</v>
      </c>
      <c r="B281" s="22" t="s">
        <v>217</v>
      </c>
      <c r="C281" s="9" t="s">
        <v>218</v>
      </c>
      <c r="D281" s="9" t="s">
        <v>348</v>
      </c>
      <c r="E281" s="8">
        <v>9834512704</v>
      </c>
      <c r="F281" s="10">
        <v>46206</v>
      </c>
      <c r="G281" s="11">
        <v>0.72565972222222219</v>
      </c>
      <c r="I281" s="11" t="str">
        <f>TEXT(tblAttendance[[#This Row],[Date]],"mmm")</f>
        <v>Jul</v>
      </c>
      <c r="J281" s="11" t="str">
        <f>TEXT(tblAttendance[[#This Row],[Date]],"yyyy")</f>
        <v>2026</v>
      </c>
      <c r="K281" s="11" t="str">
        <f>TEXT(tblAttendance[[#This Row],[Date]],"dddd")</f>
        <v>Friday</v>
      </c>
      <c r="L281" s="28" t="str">
        <f>_xlfn.XLOOKUP(tblAttendance[[#This Row],[Student_ID]],tblStudents[Student_ID],tblStudents[Address])</f>
        <v>Kharadi, Pune</v>
      </c>
    </row>
    <row r="282" spans="1:12" x14ac:dyDescent="0.3">
      <c r="A282" s="16">
        <v>281</v>
      </c>
      <c r="B282" s="22" t="s">
        <v>220</v>
      </c>
      <c r="C282" s="9" t="s">
        <v>221</v>
      </c>
      <c r="D282" s="9" t="s">
        <v>343</v>
      </c>
      <c r="E282" s="8">
        <v>9834512705</v>
      </c>
      <c r="F282" s="10">
        <v>46206</v>
      </c>
      <c r="G282" s="11">
        <v>0.72570601851851857</v>
      </c>
      <c r="I282" s="11" t="str">
        <f>TEXT(tblAttendance[[#This Row],[Date]],"mmm")</f>
        <v>Jul</v>
      </c>
      <c r="J282" s="11" t="str">
        <f>TEXT(tblAttendance[[#This Row],[Date]],"yyyy")</f>
        <v>2026</v>
      </c>
      <c r="K282" s="11" t="str">
        <f>TEXT(tblAttendance[[#This Row],[Date]],"dddd")</f>
        <v>Friday</v>
      </c>
      <c r="L282" s="28" t="str">
        <f>_xlfn.XLOOKUP(tblAttendance[[#This Row],[Student_ID]],tblStudents[Student_ID],tblStudents[Address])</f>
        <v>Hinjawadi, Pune</v>
      </c>
    </row>
    <row r="283" spans="1:12" x14ac:dyDescent="0.3">
      <c r="A283" s="16">
        <v>282</v>
      </c>
      <c r="B283" s="22" t="s">
        <v>223</v>
      </c>
      <c r="C283" s="9" t="s">
        <v>224</v>
      </c>
      <c r="D283" s="9" t="s">
        <v>342</v>
      </c>
      <c r="E283" s="8">
        <v>9834512706</v>
      </c>
      <c r="F283" s="10">
        <v>46206</v>
      </c>
      <c r="G283" s="11">
        <v>0.72601851851851851</v>
      </c>
      <c r="I283" s="11" t="str">
        <f>TEXT(tblAttendance[[#This Row],[Date]],"mmm")</f>
        <v>Jul</v>
      </c>
      <c r="J283" s="11" t="str">
        <f>TEXT(tblAttendance[[#This Row],[Date]],"yyyy")</f>
        <v>2026</v>
      </c>
      <c r="K283" s="11" t="str">
        <f>TEXT(tblAttendance[[#This Row],[Date]],"dddd")</f>
        <v>Friday</v>
      </c>
      <c r="L283" s="28" t="str">
        <f>_xlfn.XLOOKUP(tblAttendance[[#This Row],[Student_ID]],tblStudents[Student_ID],tblStudents[Address])</f>
        <v>Baner, Pune</v>
      </c>
    </row>
    <row r="284" spans="1:12" x14ac:dyDescent="0.3">
      <c r="A284" s="16">
        <v>283</v>
      </c>
      <c r="B284" s="22" t="s">
        <v>226</v>
      </c>
      <c r="C284" s="9" t="s">
        <v>227</v>
      </c>
      <c r="D284" s="9" t="s">
        <v>339</v>
      </c>
      <c r="E284" s="8">
        <v>9834512707</v>
      </c>
      <c r="F284" s="10">
        <v>46206</v>
      </c>
      <c r="G284" s="11">
        <v>0.72606481481481477</v>
      </c>
      <c r="I284" s="11" t="str">
        <f>TEXT(tblAttendance[[#This Row],[Date]],"mmm")</f>
        <v>Jul</v>
      </c>
      <c r="J284" s="11" t="str">
        <f>TEXT(tblAttendance[[#This Row],[Date]],"yyyy")</f>
        <v>2026</v>
      </c>
      <c r="K284" s="11" t="str">
        <f>TEXT(tblAttendance[[#This Row],[Date]],"dddd")</f>
        <v>Friday</v>
      </c>
      <c r="L284" s="28" t="str">
        <f>_xlfn.XLOOKUP(tblAttendance[[#This Row],[Student_ID]],tblStudents[Student_ID],tblStudents[Address])</f>
        <v>Wakad, Pune</v>
      </c>
    </row>
    <row r="285" spans="1:12" x14ac:dyDescent="0.3">
      <c r="A285" s="16">
        <v>284</v>
      </c>
      <c r="B285" s="22" t="s">
        <v>229</v>
      </c>
      <c r="C285" s="9" t="s">
        <v>230</v>
      </c>
      <c r="D285" s="9" t="s">
        <v>339</v>
      </c>
      <c r="E285" s="8">
        <v>9834512708</v>
      </c>
      <c r="F285" s="10">
        <v>46206</v>
      </c>
      <c r="G285" s="11">
        <v>0.726099537037037</v>
      </c>
      <c r="I285" s="11" t="str">
        <f>TEXT(tblAttendance[[#This Row],[Date]],"mmm")</f>
        <v>Jul</v>
      </c>
      <c r="J285" s="11" t="str">
        <f>TEXT(tblAttendance[[#This Row],[Date]],"yyyy")</f>
        <v>2026</v>
      </c>
      <c r="K285" s="11" t="str">
        <f>TEXT(tblAttendance[[#This Row],[Date]],"dddd")</f>
        <v>Friday</v>
      </c>
      <c r="L285" s="28" t="str">
        <f>_xlfn.XLOOKUP(tblAttendance[[#This Row],[Student_ID]],tblStudents[Student_ID],tblStudents[Address])</f>
        <v>Pimpri, Pune</v>
      </c>
    </row>
    <row r="286" spans="1:12" x14ac:dyDescent="0.3">
      <c r="A286" s="16">
        <v>285</v>
      </c>
      <c r="B286" s="22" t="s">
        <v>232</v>
      </c>
      <c r="C286" s="9" t="s">
        <v>233</v>
      </c>
      <c r="D286" s="9" t="s">
        <v>346</v>
      </c>
      <c r="E286" s="8">
        <v>9834512709</v>
      </c>
      <c r="F286" s="10">
        <v>46206</v>
      </c>
      <c r="G286" s="11">
        <v>0.72613425925925923</v>
      </c>
      <c r="I286" s="11" t="str">
        <f>TEXT(tblAttendance[[#This Row],[Date]],"mmm")</f>
        <v>Jul</v>
      </c>
      <c r="J286" s="11" t="str">
        <f>TEXT(tblAttendance[[#This Row],[Date]],"yyyy")</f>
        <v>2026</v>
      </c>
      <c r="K286" s="11" t="str">
        <f>TEXT(tblAttendance[[#This Row],[Date]],"dddd")</f>
        <v>Friday</v>
      </c>
      <c r="L286" s="28" t="str">
        <f>_xlfn.XLOOKUP(tblAttendance[[#This Row],[Student_ID]],tblStudents[Student_ID],tblStudents[Address])</f>
        <v>Chinchwad, Pune</v>
      </c>
    </row>
    <row r="287" spans="1:12" x14ac:dyDescent="0.3">
      <c r="A287" s="16">
        <v>286</v>
      </c>
      <c r="B287" s="22" t="s">
        <v>235</v>
      </c>
      <c r="C287" s="9" t="s">
        <v>236</v>
      </c>
      <c r="D287" s="9" t="s">
        <v>347</v>
      </c>
      <c r="E287" s="8">
        <v>9834512710</v>
      </c>
      <c r="F287" s="10">
        <v>46206</v>
      </c>
      <c r="G287" s="11">
        <v>0.72619212962962965</v>
      </c>
      <c r="I287" s="11" t="str">
        <f>TEXT(tblAttendance[[#This Row],[Date]],"mmm")</f>
        <v>Jul</v>
      </c>
      <c r="J287" s="11" t="str">
        <f>TEXT(tblAttendance[[#This Row],[Date]],"yyyy")</f>
        <v>2026</v>
      </c>
      <c r="K287" s="11" t="str">
        <f>TEXT(tblAttendance[[#This Row],[Date]],"dddd")</f>
        <v>Friday</v>
      </c>
      <c r="L287" s="28" t="str">
        <f>_xlfn.XLOOKUP(tblAttendance[[#This Row],[Student_ID]],tblStudents[Student_ID],tblStudents[Address])</f>
        <v>Talegaon, Pune</v>
      </c>
    </row>
    <row r="288" spans="1:12" x14ac:dyDescent="0.3">
      <c r="A288" s="16">
        <v>287</v>
      </c>
      <c r="B288" s="22" t="s">
        <v>238</v>
      </c>
      <c r="C288" s="9" t="s">
        <v>239</v>
      </c>
      <c r="D288" s="9" t="s">
        <v>339</v>
      </c>
      <c r="E288" s="8">
        <v>9834512711</v>
      </c>
      <c r="F288" s="10">
        <v>46206</v>
      </c>
      <c r="G288" s="11">
        <v>0.72622685185185187</v>
      </c>
      <c r="I288" s="11" t="str">
        <f>TEXT(tblAttendance[[#This Row],[Date]],"mmm")</f>
        <v>Jul</v>
      </c>
      <c r="J288" s="11" t="str">
        <f>TEXT(tblAttendance[[#This Row],[Date]],"yyyy")</f>
        <v>2026</v>
      </c>
      <c r="K288" s="11" t="str">
        <f>TEXT(tblAttendance[[#This Row],[Date]],"dddd")</f>
        <v>Friday</v>
      </c>
      <c r="L288" s="28" t="str">
        <f>_xlfn.XLOOKUP(tblAttendance[[#This Row],[Student_ID]],tblStudents[Student_ID],tblStudents[Address])</f>
        <v>Moshi, Pune</v>
      </c>
    </row>
    <row r="289" spans="1:12" x14ac:dyDescent="0.3">
      <c r="A289" s="16">
        <v>288</v>
      </c>
      <c r="B289" s="22" t="s">
        <v>241</v>
      </c>
      <c r="C289" s="9" t="s">
        <v>242</v>
      </c>
      <c r="D289" s="9" t="s">
        <v>340</v>
      </c>
      <c r="E289" s="8">
        <v>9834512712</v>
      </c>
      <c r="F289" s="10">
        <v>46206</v>
      </c>
      <c r="G289" s="11">
        <v>0.72629629629629633</v>
      </c>
      <c r="I289" s="11" t="str">
        <f>TEXT(tblAttendance[[#This Row],[Date]],"mmm")</f>
        <v>Jul</v>
      </c>
      <c r="J289" s="11" t="str">
        <f>TEXT(tblAttendance[[#This Row],[Date]],"yyyy")</f>
        <v>2026</v>
      </c>
      <c r="K289" s="11" t="str">
        <f>TEXT(tblAttendance[[#This Row],[Date]],"dddd")</f>
        <v>Friday</v>
      </c>
      <c r="L289" s="28" t="str">
        <f>_xlfn.XLOOKUP(tblAttendance[[#This Row],[Student_ID]],tblStudents[Student_ID],tblStudents[Address])</f>
        <v>Bhosari, Pune</v>
      </c>
    </row>
    <row r="290" spans="1:12" x14ac:dyDescent="0.3">
      <c r="A290" s="16">
        <v>289</v>
      </c>
      <c r="B290" s="22" t="s">
        <v>244</v>
      </c>
      <c r="C290" s="9" t="s">
        <v>245</v>
      </c>
      <c r="D290" s="9" t="s">
        <v>341</v>
      </c>
      <c r="E290" s="8">
        <v>9834512713</v>
      </c>
      <c r="F290" s="10">
        <v>46206</v>
      </c>
      <c r="G290" s="11">
        <v>0.7263425925925926</v>
      </c>
      <c r="I290" s="11" t="str">
        <f>TEXT(tblAttendance[[#This Row],[Date]],"mmm")</f>
        <v>Jul</v>
      </c>
      <c r="J290" s="11" t="str">
        <f>TEXT(tblAttendance[[#This Row],[Date]],"yyyy")</f>
        <v>2026</v>
      </c>
      <c r="K290" s="11" t="str">
        <f>TEXT(tblAttendance[[#This Row],[Date]],"dddd")</f>
        <v>Friday</v>
      </c>
      <c r="L290" s="28" t="str">
        <f>_xlfn.XLOOKUP(tblAttendance[[#This Row],[Student_ID]],tblStudents[Student_ID],tblStudents[Address])</f>
        <v>Alandi, Pune</v>
      </c>
    </row>
    <row r="291" spans="1:12" x14ac:dyDescent="0.3">
      <c r="A291" s="16">
        <v>290</v>
      </c>
      <c r="B291" s="22" t="s">
        <v>247</v>
      </c>
      <c r="C291" s="9" t="s">
        <v>248</v>
      </c>
      <c r="D291" s="9" t="s">
        <v>342</v>
      </c>
      <c r="E291" s="8">
        <v>9834512714</v>
      </c>
      <c r="F291" s="10">
        <v>46206</v>
      </c>
      <c r="G291" s="11">
        <v>0.72641203703703705</v>
      </c>
      <c r="I291" s="11" t="str">
        <f>TEXT(tblAttendance[[#This Row],[Date]],"mmm")</f>
        <v>Jul</v>
      </c>
      <c r="J291" s="11" t="str">
        <f>TEXT(tblAttendance[[#This Row],[Date]],"yyyy")</f>
        <v>2026</v>
      </c>
      <c r="K291" s="11" t="str">
        <f>TEXT(tblAttendance[[#This Row],[Date]],"dddd")</f>
        <v>Friday</v>
      </c>
      <c r="L291" s="28" t="str">
        <f>_xlfn.XLOOKUP(tblAttendance[[#This Row],[Student_ID]],tblStudents[Student_ID],tblStudents[Address])</f>
        <v>Lohegaon, Pune</v>
      </c>
    </row>
    <row r="292" spans="1:12" x14ac:dyDescent="0.3">
      <c r="A292" s="16">
        <v>291</v>
      </c>
      <c r="B292" s="22" t="s">
        <v>27</v>
      </c>
      <c r="C292" s="9" t="s">
        <v>24</v>
      </c>
      <c r="D292" s="9" t="s">
        <v>348</v>
      </c>
      <c r="E292" s="8">
        <v>9876501201</v>
      </c>
      <c r="F292" s="10">
        <v>46207</v>
      </c>
      <c r="G292" s="11">
        <v>0.50069444444444444</v>
      </c>
      <c r="I292" s="11" t="str">
        <f>TEXT(tblAttendance[[#This Row],[Date]],"mmm")</f>
        <v>Jul</v>
      </c>
      <c r="J292" s="11" t="str">
        <f>TEXT(tblAttendance[[#This Row],[Date]],"yyyy")</f>
        <v>2026</v>
      </c>
      <c r="K292" s="11" t="str">
        <f>TEXT(tblAttendance[[#This Row],[Date]],"dddd")</f>
        <v>Saturday</v>
      </c>
      <c r="L292" s="28" t="str">
        <f>_xlfn.XLOOKUP(tblAttendance[[#This Row],[Student_ID]],tblStudents[Student_ID],tblStudents[Address])</f>
        <v>Pune, Maharashtra</v>
      </c>
    </row>
    <row r="293" spans="1:12" x14ac:dyDescent="0.3">
      <c r="A293" s="8">
        <v>292</v>
      </c>
      <c r="B293" s="22" t="s">
        <v>27</v>
      </c>
      <c r="C293" s="9" t="s">
        <v>24</v>
      </c>
      <c r="D293" s="9" t="s">
        <v>348</v>
      </c>
      <c r="E293" s="8">
        <v>9876501201</v>
      </c>
      <c r="F293" s="10">
        <v>46208</v>
      </c>
      <c r="G293" s="11">
        <v>0.49327546296296299</v>
      </c>
      <c r="H293" s="11">
        <v>0.49356481481481479</v>
      </c>
      <c r="I293" s="11" t="str">
        <f>TEXT(tblAttendance[[#This Row],[Date]],"mmm")</f>
        <v>Jul</v>
      </c>
      <c r="J293" s="11" t="str">
        <f>TEXT(tblAttendance[[#This Row],[Date]],"yyyy")</f>
        <v>2026</v>
      </c>
      <c r="K293" s="11" t="str">
        <f>TEXT(tblAttendance[[#This Row],[Date]],"dddd")</f>
        <v>Sunday</v>
      </c>
      <c r="L293" s="28" t="str">
        <f>_xlfn.XLOOKUP(tblAttendance[[#This Row],[Student_ID]],tblStudents[Student_ID],tblStudents[Address])</f>
        <v>Pune, Maharashtra</v>
      </c>
    </row>
    <row r="294" spans="1:12" x14ac:dyDescent="0.3">
      <c r="A294" s="8">
        <v>293</v>
      </c>
      <c r="B294" s="22" t="s">
        <v>28</v>
      </c>
      <c r="C294" s="9" t="s">
        <v>29</v>
      </c>
      <c r="D294" s="9" t="s">
        <v>349</v>
      </c>
      <c r="E294" s="8">
        <v>9876501202</v>
      </c>
      <c r="F294" s="10">
        <v>46208</v>
      </c>
      <c r="G294" s="11">
        <v>0.49333333333333335</v>
      </c>
      <c r="H294" s="11">
        <v>0.49361111111111111</v>
      </c>
      <c r="I294" s="11" t="str">
        <f>TEXT(tblAttendance[[#This Row],[Date]],"mmm")</f>
        <v>Jul</v>
      </c>
      <c r="J294" s="11" t="str">
        <f>TEXT(tblAttendance[[#This Row],[Date]],"yyyy")</f>
        <v>2026</v>
      </c>
      <c r="K294" s="11" t="str">
        <f>TEXT(tblAttendance[[#This Row],[Date]],"dddd")</f>
        <v>Sunday</v>
      </c>
      <c r="L294" s="28" t="str">
        <f>_xlfn.XLOOKUP(tblAttendance[[#This Row],[Student_ID]],tblStudents[Student_ID],tblStudents[Address])</f>
        <v>Nashik, Maharashtra</v>
      </c>
    </row>
    <row r="295" spans="1:12" x14ac:dyDescent="0.3">
      <c r="A295" s="8">
        <v>294</v>
      </c>
      <c r="B295" s="22" t="s">
        <v>31</v>
      </c>
      <c r="C295" s="9" t="s">
        <v>32</v>
      </c>
      <c r="D295" s="9" t="s">
        <v>343</v>
      </c>
      <c r="E295" s="8">
        <v>9876501203</v>
      </c>
      <c r="F295" s="10">
        <v>46208</v>
      </c>
      <c r="G295" s="11">
        <v>0.49339120370370371</v>
      </c>
      <c r="H295" s="11">
        <v>0.49372685185185183</v>
      </c>
      <c r="I295" s="11" t="str">
        <f>TEXT(tblAttendance[[#This Row],[Date]],"mmm")</f>
        <v>Jul</v>
      </c>
      <c r="J295" s="11" t="str">
        <f>TEXT(tblAttendance[[#This Row],[Date]],"yyyy")</f>
        <v>2026</v>
      </c>
      <c r="K295" s="11" t="str">
        <f>TEXT(tblAttendance[[#This Row],[Date]],"dddd")</f>
        <v>Sunday</v>
      </c>
      <c r="L295" s="28" t="str">
        <f>_xlfn.XLOOKUP(tblAttendance[[#This Row],[Student_ID]],tblStudents[Student_ID],tblStudents[Address])</f>
        <v>Nagpur, Maharashtra</v>
      </c>
    </row>
    <row r="296" spans="1:12" x14ac:dyDescent="0.3">
      <c r="A296" s="8">
        <v>295</v>
      </c>
      <c r="B296" s="22" t="s">
        <v>34</v>
      </c>
      <c r="C296" s="9" t="s">
        <v>35</v>
      </c>
      <c r="D296" s="9" t="s">
        <v>349</v>
      </c>
      <c r="E296" s="8">
        <v>9876501204</v>
      </c>
      <c r="F296" s="10">
        <v>46208</v>
      </c>
      <c r="G296" s="11">
        <v>0.49344907407407407</v>
      </c>
      <c r="H296" s="11">
        <v>0.49386574074074074</v>
      </c>
      <c r="I296" s="11" t="str">
        <f>TEXT(tblAttendance[[#This Row],[Date]],"mmm")</f>
        <v>Jul</v>
      </c>
      <c r="J296" s="11" t="str">
        <f>TEXT(tblAttendance[[#This Row],[Date]],"yyyy")</f>
        <v>2026</v>
      </c>
      <c r="K296" s="11" t="str">
        <f>TEXT(tblAttendance[[#This Row],[Date]],"dddd")</f>
        <v>Sunday</v>
      </c>
      <c r="L296" s="28" t="str">
        <f>_xlfn.XLOOKUP(tblAttendance[[#This Row],[Student_ID]],tblStudents[Student_ID],tblStudents[Address])</f>
        <v>Mumbai, Maharashtra</v>
      </c>
    </row>
    <row r="297" spans="1:12" x14ac:dyDescent="0.3">
      <c r="A297" s="8">
        <v>296</v>
      </c>
      <c r="B297" s="22" t="s">
        <v>27</v>
      </c>
      <c r="C297" s="9" t="s">
        <v>24</v>
      </c>
      <c r="D297" s="9" t="s">
        <v>348</v>
      </c>
      <c r="E297" s="8">
        <v>9876501201</v>
      </c>
      <c r="F297" s="10">
        <v>46210</v>
      </c>
      <c r="G297" s="11">
        <v>0.52476851851851847</v>
      </c>
      <c r="I297" s="11" t="str">
        <f>TEXT(tblAttendance[[#This Row],[Date]],"mmm")</f>
        <v>Jul</v>
      </c>
      <c r="J297" s="11" t="str">
        <f>TEXT(tblAttendance[[#This Row],[Date]],"yyyy")</f>
        <v>2026</v>
      </c>
      <c r="K297" s="11" t="str">
        <f>TEXT(tblAttendance[[#This Row],[Date]],"dddd")</f>
        <v>Tuesday</v>
      </c>
      <c r="L297" s="28" t="str">
        <f>_xlfn.XLOOKUP(tblAttendance[[#This Row],[Student_ID]],tblStudents[Student_ID],tblStudents[Address])</f>
        <v>Pune, Maharashtra</v>
      </c>
    </row>
    <row r="298" spans="1:12" x14ac:dyDescent="0.3">
      <c r="A298" s="8">
        <v>297</v>
      </c>
      <c r="B298" s="22" t="s">
        <v>27</v>
      </c>
      <c r="C298" s="9" t="s">
        <v>24</v>
      </c>
      <c r="D298" s="9" t="s">
        <v>348</v>
      </c>
      <c r="E298" s="8">
        <v>9876501201</v>
      </c>
      <c r="F298" s="10">
        <v>46211</v>
      </c>
      <c r="G298" s="11">
        <v>0.81620370370370365</v>
      </c>
      <c r="H298" s="11">
        <v>0.82947916666666666</v>
      </c>
      <c r="I298" s="11" t="str">
        <f>TEXT(tblAttendance[[#This Row],[Date]],"mmm")</f>
        <v>Jul</v>
      </c>
      <c r="J298" s="11" t="str">
        <f>TEXT(tblAttendance[[#This Row],[Date]],"yyyy")</f>
        <v>2026</v>
      </c>
      <c r="K298" s="11" t="str">
        <f>TEXT(tblAttendance[[#This Row],[Date]],"dddd")</f>
        <v>Wednesday</v>
      </c>
      <c r="L298" s="28" t="str">
        <f>_xlfn.XLOOKUP(tblAttendance[[#This Row],[Student_ID]],tblStudents[Student_ID],tblStudents[Address])</f>
        <v>Pune, Maharashtra</v>
      </c>
    </row>
    <row r="299" spans="1:12" x14ac:dyDescent="0.3">
      <c r="A299" s="8">
        <v>298</v>
      </c>
      <c r="B299" s="22" t="s">
        <v>28</v>
      </c>
      <c r="C299" s="9" t="s">
        <v>29</v>
      </c>
      <c r="D299" s="9" t="s">
        <v>349</v>
      </c>
      <c r="E299" s="8">
        <v>9876501202</v>
      </c>
      <c r="F299" s="10">
        <v>46211</v>
      </c>
      <c r="G299" s="11">
        <v>0.81625000000000003</v>
      </c>
      <c r="H299" s="11">
        <v>0.82953703703703707</v>
      </c>
      <c r="I299" s="11" t="str">
        <f>TEXT(tblAttendance[[#This Row],[Date]],"mmm")</f>
        <v>Jul</v>
      </c>
      <c r="J299" s="11" t="str">
        <f>TEXT(tblAttendance[[#This Row],[Date]],"yyyy")</f>
        <v>2026</v>
      </c>
      <c r="K299" s="11" t="str">
        <f>TEXT(tblAttendance[[#This Row],[Date]],"dddd")</f>
        <v>Wednesday</v>
      </c>
      <c r="L299" s="28" t="str">
        <f>_xlfn.XLOOKUP(tblAttendance[[#This Row],[Student_ID]],tblStudents[Student_ID],tblStudents[Address])</f>
        <v>Nashik, Maharashtra</v>
      </c>
    </row>
    <row r="300" spans="1:12" x14ac:dyDescent="0.3">
      <c r="A300" s="8">
        <v>299</v>
      </c>
      <c r="B300" s="22" t="s">
        <v>31</v>
      </c>
      <c r="C300" s="9" t="s">
        <v>32</v>
      </c>
      <c r="D300" s="9" t="s">
        <v>343</v>
      </c>
      <c r="E300" s="8">
        <v>9876501203</v>
      </c>
      <c r="F300" s="10">
        <v>46211</v>
      </c>
      <c r="G300" s="11">
        <v>0.8162962962962963</v>
      </c>
      <c r="H300" s="11">
        <v>0.82958333333333334</v>
      </c>
      <c r="I300" s="11" t="str">
        <f>TEXT(tblAttendance[[#This Row],[Date]],"mmm")</f>
        <v>Jul</v>
      </c>
      <c r="J300" s="11" t="str">
        <f>TEXT(tblAttendance[[#This Row],[Date]],"yyyy")</f>
        <v>2026</v>
      </c>
      <c r="K300" s="11" t="str">
        <f>TEXT(tblAttendance[[#This Row],[Date]],"dddd")</f>
        <v>Wednesday</v>
      </c>
      <c r="L300" s="28" t="str">
        <f>_xlfn.XLOOKUP(tblAttendance[[#This Row],[Student_ID]],tblStudents[Student_ID],tblStudents[Address])</f>
        <v>Nagpur, Maharashtra</v>
      </c>
    </row>
    <row r="301" spans="1:12" x14ac:dyDescent="0.3">
      <c r="A301" s="8">
        <v>300</v>
      </c>
      <c r="B301" s="22" t="s">
        <v>34</v>
      </c>
      <c r="C301" s="9" t="s">
        <v>35</v>
      </c>
      <c r="D301" s="9" t="s">
        <v>349</v>
      </c>
      <c r="E301" s="8">
        <v>9876501204</v>
      </c>
      <c r="F301" s="10">
        <v>46211</v>
      </c>
      <c r="G301" s="11">
        <v>0.81634259259259256</v>
      </c>
      <c r="H301" s="11">
        <v>0.82962962962962961</v>
      </c>
      <c r="I301" s="11" t="str">
        <f>TEXT(tblAttendance[[#This Row],[Date]],"mmm")</f>
        <v>Jul</v>
      </c>
      <c r="J301" s="11" t="str">
        <f>TEXT(tblAttendance[[#This Row],[Date]],"yyyy")</f>
        <v>2026</v>
      </c>
      <c r="K301" s="11" t="str">
        <f>TEXT(tblAttendance[[#This Row],[Date]],"dddd")</f>
        <v>Wednesday</v>
      </c>
      <c r="L301" s="28" t="str">
        <f>_xlfn.XLOOKUP(tblAttendance[[#This Row],[Student_ID]],tblStudents[Student_ID],tblStudents[Address])</f>
        <v>Mumbai, Maharashtra</v>
      </c>
    </row>
    <row r="302" spans="1:12" x14ac:dyDescent="0.3">
      <c r="A302" s="8">
        <v>301</v>
      </c>
      <c r="B302" s="22" t="s">
        <v>37</v>
      </c>
      <c r="C302" s="9" t="s">
        <v>38</v>
      </c>
      <c r="D302" s="9" t="s">
        <v>349</v>
      </c>
      <c r="E302" s="8">
        <v>9876501205</v>
      </c>
      <c r="F302" s="10">
        <v>46211</v>
      </c>
      <c r="G302" s="11">
        <v>0.81637731481481479</v>
      </c>
      <c r="H302" s="11">
        <v>0.82967592592592587</v>
      </c>
      <c r="I302" s="11" t="str">
        <f>TEXT(tblAttendance[[#This Row],[Date]],"mmm")</f>
        <v>Jul</v>
      </c>
      <c r="J302" s="11" t="str">
        <f>TEXT(tblAttendance[[#This Row],[Date]],"yyyy")</f>
        <v>2026</v>
      </c>
      <c r="K302" s="11" t="str">
        <f>TEXT(tblAttendance[[#This Row],[Date]],"dddd")</f>
        <v>Wednesday</v>
      </c>
      <c r="L302" s="28" t="str">
        <f>_xlfn.XLOOKUP(tblAttendance[[#This Row],[Student_ID]],tblStudents[Student_ID],tblStudents[Address])</f>
        <v>Chhatrapati Sambhajinagar, Maharashtra</v>
      </c>
    </row>
    <row r="303" spans="1:12" x14ac:dyDescent="0.3">
      <c r="A303" s="8">
        <v>302</v>
      </c>
      <c r="B303" s="22" t="s">
        <v>23</v>
      </c>
      <c r="C303" s="9" t="s">
        <v>40</v>
      </c>
      <c r="D303" s="9" t="s">
        <v>343</v>
      </c>
      <c r="E303" s="8">
        <v>9876501206</v>
      </c>
      <c r="F303" s="10">
        <v>46211</v>
      </c>
      <c r="G303" s="11">
        <v>0.81642361111111106</v>
      </c>
      <c r="H303" s="11">
        <v>0.82975694444444448</v>
      </c>
      <c r="I303" s="11" t="str">
        <f>TEXT(tblAttendance[[#This Row],[Date]],"mmm")</f>
        <v>Jul</v>
      </c>
      <c r="J303" s="11" t="str">
        <f>TEXT(tblAttendance[[#This Row],[Date]],"yyyy")</f>
        <v>2026</v>
      </c>
      <c r="K303" s="11" t="str">
        <f>TEXT(tblAttendance[[#This Row],[Date]],"dddd")</f>
        <v>Wednesday</v>
      </c>
      <c r="L303" s="28" t="str">
        <f>_xlfn.XLOOKUP(tblAttendance[[#This Row],[Student_ID]],tblStudents[Student_ID],tblStudents[Address])</f>
        <v>Jalna, Maharashtra</v>
      </c>
    </row>
    <row r="304" spans="1:12" x14ac:dyDescent="0.3">
      <c r="A304" s="8">
        <v>303</v>
      </c>
      <c r="B304" s="22" t="s">
        <v>42</v>
      </c>
      <c r="C304" s="9" t="s">
        <v>43</v>
      </c>
      <c r="D304" s="9" t="s">
        <v>343</v>
      </c>
      <c r="E304" s="8">
        <v>9876501207</v>
      </c>
      <c r="F304" s="10">
        <v>46211</v>
      </c>
      <c r="G304" s="11">
        <v>0.81645833333333329</v>
      </c>
      <c r="H304" s="11">
        <v>0.82979166666666671</v>
      </c>
      <c r="I304" s="11" t="str">
        <f>TEXT(tblAttendance[[#This Row],[Date]],"mmm")</f>
        <v>Jul</v>
      </c>
      <c r="J304" s="11" t="str">
        <f>TEXT(tblAttendance[[#This Row],[Date]],"yyyy")</f>
        <v>2026</v>
      </c>
      <c r="K304" s="11" t="str">
        <f>TEXT(tblAttendance[[#This Row],[Date]],"dddd")</f>
        <v>Wednesday</v>
      </c>
      <c r="L304" s="28" t="str">
        <f>_xlfn.XLOOKUP(tblAttendance[[#This Row],[Student_ID]],tblStudents[Student_ID],tblStudents[Address])</f>
        <v>Pune, Maharashtra</v>
      </c>
    </row>
    <row r="305" spans="1:12" x14ac:dyDescent="0.3">
      <c r="A305" s="8">
        <v>304</v>
      </c>
      <c r="B305" s="22" t="s">
        <v>44</v>
      </c>
      <c r="C305" s="9" t="s">
        <v>45</v>
      </c>
      <c r="D305" s="9" t="s">
        <v>349</v>
      </c>
      <c r="E305" s="8">
        <v>9876501208</v>
      </c>
      <c r="F305" s="10">
        <v>46211</v>
      </c>
      <c r="G305" s="11">
        <v>0.81650462962962966</v>
      </c>
      <c r="H305" s="11">
        <v>0.82986111111111116</v>
      </c>
      <c r="I305" s="11" t="str">
        <f>TEXT(tblAttendance[[#This Row],[Date]],"mmm")</f>
        <v>Jul</v>
      </c>
      <c r="J305" s="11" t="str">
        <f>TEXT(tblAttendance[[#This Row],[Date]],"yyyy")</f>
        <v>2026</v>
      </c>
      <c r="K305" s="11" t="str">
        <f>TEXT(tblAttendance[[#This Row],[Date]],"dddd")</f>
        <v>Wednesday</v>
      </c>
      <c r="L305" s="28" t="str">
        <f>_xlfn.XLOOKUP(tblAttendance[[#This Row],[Student_ID]],tblStudents[Student_ID],tblStudents[Address])</f>
        <v>Kolhapur, Maharashtra</v>
      </c>
    </row>
    <row r="306" spans="1:12" x14ac:dyDescent="0.3">
      <c r="A306" s="8">
        <v>305</v>
      </c>
      <c r="B306" s="22" t="s">
        <v>47</v>
      </c>
      <c r="C306" s="9" t="s">
        <v>48</v>
      </c>
      <c r="D306" s="9" t="s">
        <v>348</v>
      </c>
      <c r="E306" s="8">
        <v>9876501209</v>
      </c>
      <c r="F306" s="10">
        <v>46211</v>
      </c>
      <c r="G306" s="11">
        <v>0.81655092592592593</v>
      </c>
      <c r="H306" s="11">
        <v>0.82990740740740743</v>
      </c>
      <c r="I306" s="11" t="str">
        <f>TEXT(tblAttendance[[#This Row],[Date]],"mmm")</f>
        <v>Jul</v>
      </c>
      <c r="J306" s="11" t="str">
        <f>TEXT(tblAttendance[[#This Row],[Date]],"yyyy")</f>
        <v>2026</v>
      </c>
      <c r="K306" s="11" t="str">
        <f>TEXT(tblAttendance[[#This Row],[Date]],"dddd")</f>
        <v>Wednesday</v>
      </c>
      <c r="L306" s="28" t="str">
        <f>_xlfn.XLOOKUP(tblAttendance[[#This Row],[Student_ID]],tblStudents[Student_ID],tblStudents[Address])</f>
        <v>Solapur, Maharashtra</v>
      </c>
    </row>
    <row r="307" spans="1:12" x14ac:dyDescent="0.3">
      <c r="A307" s="8">
        <v>306</v>
      </c>
      <c r="B307" s="22" t="s">
        <v>50</v>
      </c>
      <c r="C307" s="9" t="s">
        <v>51</v>
      </c>
      <c r="D307" s="9" t="s">
        <v>348</v>
      </c>
      <c r="E307" s="8">
        <v>9876501210</v>
      </c>
      <c r="F307" s="10">
        <v>46211</v>
      </c>
      <c r="G307" s="11">
        <v>0.81662037037037039</v>
      </c>
      <c r="H307" s="11">
        <v>0.82995370370370369</v>
      </c>
      <c r="I307" s="11" t="str">
        <f>TEXT(tblAttendance[[#This Row],[Date]],"mmm")</f>
        <v>Jul</v>
      </c>
      <c r="J307" s="11" t="str">
        <f>TEXT(tblAttendance[[#This Row],[Date]],"yyyy")</f>
        <v>2026</v>
      </c>
      <c r="K307" s="11" t="str">
        <f>TEXT(tblAttendance[[#This Row],[Date]],"dddd")</f>
        <v>Wednesday</v>
      </c>
      <c r="L307" s="28" t="str">
        <f>_xlfn.XLOOKUP(tblAttendance[[#This Row],[Student_ID]],tblStudents[Student_ID],tblStudents[Address])</f>
        <v>Satara, Maharashtra</v>
      </c>
    </row>
    <row r="308" spans="1:12" x14ac:dyDescent="0.3">
      <c r="A308" s="8">
        <v>307</v>
      </c>
      <c r="B308" s="22" t="s">
        <v>53</v>
      </c>
      <c r="C308" s="9" t="s">
        <v>54</v>
      </c>
      <c r="D308" s="9" t="s">
        <v>349</v>
      </c>
      <c r="E308" s="8">
        <v>9876501211</v>
      </c>
      <c r="F308" s="10">
        <v>46211</v>
      </c>
      <c r="G308" s="11">
        <v>0.81666666666666665</v>
      </c>
      <c r="H308" s="11">
        <v>0.83</v>
      </c>
      <c r="I308" s="11" t="str">
        <f>TEXT(tblAttendance[[#This Row],[Date]],"mmm")</f>
        <v>Jul</v>
      </c>
      <c r="J308" s="11" t="str">
        <f>TEXT(tblAttendance[[#This Row],[Date]],"yyyy")</f>
        <v>2026</v>
      </c>
      <c r="K308" s="11" t="str">
        <f>TEXT(tblAttendance[[#This Row],[Date]],"dddd")</f>
        <v>Wednesday</v>
      </c>
      <c r="L308" s="28" t="str">
        <f>_xlfn.XLOOKUP(tblAttendance[[#This Row],[Student_ID]],tblStudents[Student_ID],tblStudents[Address])</f>
        <v>Sangli, Maharashtra</v>
      </c>
    </row>
    <row r="309" spans="1:12" x14ac:dyDescent="0.3">
      <c r="A309" s="8">
        <v>308</v>
      </c>
      <c r="B309" s="22" t="s">
        <v>56</v>
      </c>
      <c r="C309" s="9" t="s">
        <v>57</v>
      </c>
      <c r="D309" s="9" t="s">
        <v>349</v>
      </c>
      <c r="E309" s="8">
        <v>9876501212</v>
      </c>
      <c r="F309" s="10">
        <v>46211</v>
      </c>
      <c r="G309" s="11">
        <v>0.81672453703703707</v>
      </c>
      <c r="H309" s="11">
        <v>0.83003472222222219</v>
      </c>
      <c r="I309" s="11" t="str">
        <f>TEXT(tblAttendance[[#This Row],[Date]],"mmm")</f>
        <v>Jul</v>
      </c>
      <c r="J309" s="11" t="str">
        <f>TEXT(tblAttendance[[#This Row],[Date]],"yyyy")</f>
        <v>2026</v>
      </c>
      <c r="K309" s="11" t="str">
        <f>TEXT(tblAttendance[[#This Row],[Date]],"dddd")</f>
        <v>Wednesday</v>
      </c>
      <c r="L309" s="28" t="str">
        <f>_xlfn.XLOOKUP(tblAttendance[[#This Row],[Student_ID]],tblStudents[Student_ID],tblStudents[Address])</f>
        <v>Ahilya Nagar, Maharashtra</v>
      </c>
    </row>
    <row r="310" spans="1:12" x14ac:dyDescent="0.3">
      <c r="A310" s="8">
        <v>309</v>
      </c>
      <c r="B310" s="22" t="s">
        <v>58</v>
      </c>
      <c r="C310" s="9" t="s">
        <v>59</v>
      </c>
      <c r="D310" s="9" t="s">
        <v>349</v>
      </c>
      <c r="E310" s="8">
        <v>9876501213</v>
      </c>
      <c r="F310" s="10">
        <v>46211</v>
      </c>
      <c r="G310" s="11">
        <v>0.81677083333333333</v>
      </c>
      <c r="H310" s="11">
        <v>0.8300925925925926</v>
      </c>
      <c r="I310" s="11" t="str">
        <f>TEXT(tblAttendance[[#This Row],[Date]],"mmm")</f>
        <v>Jul</v>
      </c>
      <c r="J310" s="11" t="str">
        <f>TEXT(tblAttendance[[#This Row],[Date]],"yyyy")</f>
        <v>2026</v>
      </c>
      <c r="K310" s="11" t="str">
        <f>TEXT(tblAttendance[[#This Row],[Date]],"dddd")</f>
        <v>Wednesday</v>
      </c>
      <c r="L310" s="28" t="str">
        <f>_xlfn.XLOOKUP(tblAttendance[[#This Row],[Student_ID]],tblStudents[Student_ID],tblStudents[Address])</f>
        <v>Beed, Maharashtra</v>
      </c>
    </row>
    <row r="311" spans="1:12" x14ac:dyDescent="0.3">
      <c r="A311" s="8">
        <v>310</v>
      </c>
      <c r="B311" s="22" t="s">
        <v>61</v>
      </c>
      <c r="C311" s="9" t="s">
        <v>62</v>
      </c>
      <c r="D311" s="9" t="s">
        <v>343</v>
      </c>
      <c r="E311" s="8">
        <v>9876501214</v>
      </c>
      <c r="F311" s="10">
        <v>46211</v>
      </c>
      <c r="G311" s="11">
        <v>0.82262731481481477</v>
      </c>
      <c r="H311" s="11">
        <v>0.83015046296296291</v>
      </c>
      <c r="I311" s="11" t="str">
        <f>TEXT(tblAttendance[[#This Row],[Date]],"mmm")</f>
        <v>Jul</v>
      </c>
      <c r="J311" s="11" t="str">
        <f>TEXT(tblAttendance[[#This Row],[Date]],"yyyy")</f>
        <v>2026</v>
      </c>
      <c r="K311" s="11" t="str">
        <f>TEXT(tblAttendance[[#This Row],[Date]],"dddd")</f>
        <v>Wednesday</v>
      </c>
      <c r="L311" s="28" t="str">
        <f>_xlfn.XLOOKUP(tblAttendance[[#This Row],[Student_ID]],tblStudents[Student_ID],tblStudents[Address])</f>
        <v>Latur, Maharashtra</v>
      </c>
    </row>
    <row r="312" spans="1:12" x14ac:dyDescent="0.3">
      <c r="A312" s="8">
        <v>311</v>
      </c>
      <c r="B312" s="22" t="s">
        <v>64</v>
      </c>
      <c r="C312" s="9" t="s">
        <v>65</v>
      </c>
      <c r="D312" s="9" t="s">
        <v>343</v>
      </c>
      <c r="E312" s="8">
        <v>9876501215</v>
      </c>
      <c r="F312" s="10">
        <v>46211</v>
      </c>
      <c r="G312" s="11">
        <v>0.822662037037037</v>
      </c>
      <c r="H312" s="11">
        <v>0.83020833333333333</v>
      </c>
      <c r="I312" s="11" t="str">
        <f>TEXT(tblAttendance[[#This Row],[Date]],"mmm")</f>
        <v>Jul</v>
      </c>
      <c r="J312" s="11" t="str">
        <f>TEXT(tblAttendance[[#This Row],[Date]],"yyyy")</f>
        <v>2026</v>
      </c>
      <c r="K312" s="11" t="str">
        <f>TEXT(tblAttendance[[#This Row],[Date]],"dddd")</f>
        <v>Wednesday</v>
      </c>
      <c r="L312" s="28" t="str">
        <f>_xlfn.XLOOKUP(tblAttendance[[#This Row],[Student_ID]],tblStudents[Student_ID],tblStudents[Address])</f>
        <v>Akola, Maharashtra</v>
      </c>
    </row>
    <row r="313" spans="1:12" x14ac:dyDescent="0.3">
      <c r="A313" s="8">
        <v>312</v>
      </c>
      <c r="B313" s="22" t="s">
        <v>67</v>
      </c>
      <c r="C313" s="9" t="s">
        <v>68</v>
      </c>
      <c r="D313" s="9" t="s">
        <v>348</v>
      </c>
      <c r="E313" s="8">
        <v>9876501216</v>
      </c>
      <c r="F313" s="10">
        <v>46211</v>
      </c>
      <c r="G313" s="11">
        <v>0.82270833333333337</v>
      </c>
      <c r="H313" s="11">
        <v>0.83025462962962959</v>
      </c>
      <c r="I313" s="11" t="str">
        <f>TEXT(tblAttendance[[#This Row],[Date]],"mmm")</f>
        <v>Jul</v>
      </c>
      <c r="J313" s="11" t="str">
        <f>TEXT(tblAttendance[[#This Row],[Date]],"yyyy")</f>
        <v>2026</v>
      </c>
      <c r="K313" s="11" t="str">
        <f>TEXT(tblAttendance[[#This Row],[Date]],"dddd")</f>
        <v>Wednesday</v>
      </c>
      <c r="L313" s="28" t="str">
        <f>_xlfn.XLOOKUP(tblAttendance[[#This Row],[Student_ID]],tblStudents[Student_ID],tblStudents[Address])</f>
        <v>Dharashiv, Maharashtra</v>
      </c>
    </row>
    <row r="314" spans="1:12" x14ac:dyDescent="0.3">
      <c r="A314" s="8">
        <v>313</v>
      </c>
      <c r="B314" s="22" t="s">
        <v>70</v>
      </c>
      <c r="C314" s="9" t="s">
        <v>71</v>
      </c>
      <c r="D314" s="9" t="s">
        <v>343</v>
      </c>
      <c r="E314" s="8">
        <v>9876501217</v>
      </c>
      <c r="F314" s="10">
        <v>46211</v>
      </c>
      <c r="G314" s="11">
        <v>0.82275462962962964</v>
      </c>
      <c r="H314" s="11">
        <v>0.83028935185185182</v>
      </c>
      <c r="I314" s="11" t="str">
        <f>TEXT(tblAttendance[[#This Row],[Date]],"mmm")</f>
        <v>Jul</v>
      </c>
      <c r="J314" s="11" t="str">
        <f>TEXT(tblAttendance[[#This Row],[Date]],"yyyy")</f>
        <v>2026</v>
      </c>
      <c r="K314" s="11" t="str">
        <f>TEXT(tblAttendance[[#This Row],[Date]],"dddd")</f>
        <v>Wednesday</v>
      </c>
      <c r="L314" s="28" t="str">
        <f>_xlfn.XLOOKUP(tblAttendance[[#This Row],[Student_ID]],tblStudents[Student_ID],tblStudents[Address])</f>
        <v>Pune, Maharashtra</v>
      </c>
    </row>
    <row r="315" spans="1:12" x14ac:dyDescent="0.3">
      <c r="A315" s="8">
        <v>314</v>
      </c>
      <c r="B315" s="22" t="s">
        <v>72</v>
      </c>
      <c r="C315" s="9" t="s">
        <v>73</v>
      </c>
      <c r="D315" s="9" t="s">
        <v>348</v>
      </c>
      <c r="E315" s="8">
        <v>9876501218</v>
      </c>
      <c r="F315" s="10">
        <v>46211</v>
      </c>
      <c r="G315" s="11">
        <v>0.82278935185185187</v>
      </c>
      <c r="H315" s="11">
        <v>0.8303356481481482</v>
      </c>
      <c r="I315" s="11" t="str">
        <f>TEXT(tblAttendance[[#This Row],[Date]],"mmm")</f>
        <v>Jul</v>
      </c>
      <c r="J315" s="11" t="str">
        <f>TEXT(tblAttendance[[#This Row],[Date]],"yyyy")</f>
        <v>2026</v>
      </c>
      <c r="K315" s="11" t="str">
        <f>TEXT(tblAttendance[[#This Row],[Date]],"dddd")</f>
        <v>Wednesday</v>
      </c>
      <c r="L315" s="28" t="str">
        <f>_xlfn.XLOOKUP(tblAttendance[[#This Row],[Student_ID]],tblStudents[Student_ID],tblStudents[Address])</f>
        <v>Thane, Maharashtra</v>
      </c>
    </row>
    <row r="316" spans="1:12" x14ac:dyDescent="0.3">
      <c r="A316" s="8">
        <v>315</v>
      </c>
      <c r="B316" s="22" t="s">
        <v>75</v>
      </c>
      <c r="C316" s="9" t="s">
        <v>76</v>
      </c>
      <c r="D316" s="9" t="s">
        <v>343</v>
      </c>
      <c r="E316" s="8">
        <v>9876501219</v>
      </c>
      <c r="F316" s="10">
        <v>46211</v>
      </c>
      <c r="G316" s="11">
        <v>0.82283564814814814</v>
      </c>
      <c r="H316" s="11">
        <v>0.8303935185185185</v>
      </c>
      <c r="I316" s="11" t="str">
        <f>TEXT(tblAttendance[[#This Row],[Date]],"mmm")</f>
        <v>Jul</v>
      </c>
      <c r="J316" s="11" t="str">
        <f>TEXT(tblAttendance[[#This Row],[Date]],"yyyy")</f>
        <v>2026</v>
      </c>
      <c r="K316" s="11" t="str">
        <f>TEXT(tblAttendance[[#This Row],[Date]],"dddd")</f>
        <v>Wednesday</v>
      </c>
      <c r="L316" s="28" t="str">
        <f>_xlfn.XLOOKUP(tblAttendance[[#This Row],[Student_ID]],tblStudents[Student_ID],tblStudents[Address])</f>
        <v>Jalgaon, Maharashtra</v>
      </c>
    </row>
    <row r="317" spans="1:12" x14ac:dyDescent="0.3">
      <c r="A317" s="8">
        <v>316</v>
      </c>
      <c r="B317" s="22" t="s">
        <v>78</v>
      </c>
      <c r="C317" s="9" t="s">
        <v>79</v>
      </c>
      <c r="D317" s="9" t="s">
        <v>349</v>
      </c>
      <c r="E317" s="8">
        <v>9876501220</v>
      </c>
      <c r="F317" s="10">
        <v>46211</v>
      </c>
      <c r="G317" s="11">
        <v>0.82287037037037036</v>
      </c>
      <c r="H317" s="11">
        <v>0.83045138888888892</v>
      </c>
      <c r="I317" s="11" t="str">
        <f>TEXT(tblAttendance[[#This Row],[Date]],"mmm")</f>
        <v>Jul</v>
      </c>
      <c r="J317" s="11" t="str">
        <f>TEXT(tblAttendance[[#This Row],[Date]],"yyyy")</f>
        <v>2026</v>
      </c>
      <c r="K317" s="11" t="str">
        <f>TEXT(tblAttendance[[#This Row],[Date]],"dddd")</f>
        <v>Wednesday</v>
      </c>
      <c r="L317" s="28" t="str">
        <f>_xlfn.XLOOKUP(tblAttendance[[#This Row],[Student_ID]],tblStudents[Student_ID],tblStudents[Address])</f>
        <v>Amravati, Maharashtra</v>
      </c>
    </row>
    <row r="318" spans="1:12" x14ac:dyDescent="0.3">
      <c r="A318" s="8">
        <v>317</v>
      </c>
      <c r="B318" s="22" t="s">
        <v>81</v>
      </c>
      <c r="C318" s="9" t="s">
        <v>82</v>
      </c>
      <c r="D318" s="9" t="s">
        <v>343</v>
      </c>
      <c r="E318" s="8">
        <v>9876501221</v>
      </c>
      <c r="F318" s="10">
        <v>46211</v>
      </c>
      <c r="G318" s="11">
        <v>0.82290509259259259</v>
      </c>
      <c r="H318" s="11">
        <v>0.83049768518518519</v>
      </c>
      <c r="I318" s="11" t="str">
        <f>TEXT(tblAttendance[[#This Row],[Date]],"mmm")</f>
        <v>Jul</v>
      </c>
      <c r="J318" s="11" t="str">
        <f>TEXT(tblAttendance[[#This Row],[Date]],"yyyy")</f>
        <v>2026</v>
      </c>
      <c r="K318" s="11" t="str">
        <f>TEXT(tblAttendance[[#This Row],[Date]],"dddd")</f>
        <v>Wednesday</v>
      </c>
      <c r="L318" s="28" t="str">
        <f>_xlfn.XLOOKUP(tblAttendance[[#This Row],[Student_ID]],tblStudents[Student_ID],tblStudents[Address])</f>
        <v>Pune, Maharashtra</v>
      </c>
    </row>
    <row r="319" spans="1:12" x14ac:dyDescent="0.3">
      <c r="A319" s="8">
        <v>318</v>
      </c>
      <c r="B319" s="22" t="s">
        <v>83</v>
      </c>
      <c r="C319" s="9" t="s">
        <v>84</v>
      </c>
      <c r="D319" s="9" t="s">
        <v>343</v>
      </c>
      <c r="E319" s="8">
        <v>9876501222</v>
      </c>
      <c r="F319" s="10">
        <v>46211</v>
      </c>
      <c r="G319" s="11">
        <v>0.82296296296296301</v>
      </c>
      <c r="H319" s="11">
        <v>0.83054398148148145</v>
      </c>
      <c r="I319" s="11" t="str">
        <f>TEXT(tblAttendance[[#This Row],[Date]],"mmm")</f>
        <v>Jul</v>
      </c>
      <c r="J319" s="11" t="str">
        <f>TEXT(tblAttendance[[#This Row],[Date]],"yyyy")</f>
        <v>2026</v>
      </c>
      <c r="K319" s="11" t="str">
        <f>TEXT(tblAttendance[[#This Row],[Date]],"dddd")</f>
        <v>Wednesday</v>
      </c>
      <c r="L319" s="28" t="str">
        <f>_xlfn.XLOOKUP(tblAttendance[[#This Row],[Student_ID]],tblStudents[Student_ID],tblStudents[Address])</f>
        <v>Navi Mumbai, Maharashtra</v>
      </c>
    </row>
    <row r="320" spans="1:12" x14ac:dyDescent="0.3">
      <c r="A320" s="8">
        <v>319</v>
      </c>
      <c r="B320" s="22" t="s">
        <v>86</v>
      </c>
      <c r="C320" s="9" t="s">
        <v>87</v>
      </c>
      <c r="D320" s="9" t="s">
        <v>349</v>
      </c>
      <c r="E320" s="8">
        <v>9876501223</v>
      </c>
      <c r="F320" s="10">
        <v>46211</v>
      </c>
      <c r="G320" s="11">
        <v>0.82300925925925927</v>
      </c>
      <c r="H320" s="11">
        <v>0.83059027777777783</v>
      </c>
      <c r="I320" s="11" t="str">
        <f>TEXT(tblAttendance[[#This Row],[Date]],"mmm")</f>
        <v>Jul</v>
      </c>
      <c r="J320" s="11" t="str">
        <f>TEXT(tblAttendance[[#This Row],[Date]],"yyyy")</f>
        <v>2026</v>
      </c>
      <c r="K320" s="11" t="str">
        <f>TEXT(tblAttendance[[#This Row],[Date]],"dddd")</f>
        <v>Wednesday</v>
      </c>
      <c r="L320" s="28" t="str">
        <f>_xlfn.XLOOKUP(tblAttendance[[#This Row],[Student_ID]],tblStudents[Student_ID],tblStudents[Address])</f>
        <v>Parbhani, Maharashtra</v>
      </c>
    </row>
    <row r="321" spans="1:12" x14ac:dyDescent="0.3">
      <c r="A321" s="8">
        <v>320</v>
      </c>
      <c r="B321" s="22" t="s">
        <v>89</v>
      </c>
      <c r="C321" s="9" t="s">
        <v>90</v>
      </c>
      <c r="D321" s="9" t="s">
        <v>348</v>
      </c>
      <c r="E321" s="8">
        <v>9876501224</v>
      </c>
      <c r="F321" s="10">
        <v>46211</v>
      </c>
      <c r="G321" s="11">
        <v>0.82306712962962958</v>
      </c>
      <c r="H321" s="11">
        <v>0.83065972222222217</v>
      </c>
      <c r="I321" s="11" t="str">
        <f>TEXT(tblAttendance[[#This Row],[Date]],"mmm")</f>
        <v>Jul</v>
      </c>
      <c r="J321" s="11" t="str">
        <f>TEXT(tblAttendance[[#This Row],[Date]],"yyyy")</f>
        <v>2026</v>
      </c>
      <c r="K321" s="11" t="str">
        <f>TEXT(tblAttendance[[#This Row],[Date]],"dddd")</f>
        <v>Wednesday</v>
      </c>
      <c r="L321" s="28" t="str">
        <f>_xlfn.XLOOKUP(tblAttendance[[#This Row],[Student_ID]],tblStudents[Student_ID],tblStudents[Address])</f>
        <v>Nanded, Maharashtra</v>
      </c>
    </row>
    <row r="322" spans="1:12" x14ac:dyDescent="0.3">
      <c r="A322" s="8">
        <v>321</v>
      </c>
      <c r="B322" s="22" t="s">
        <v>92</v>
      </c>
      <c r="C322" s="9" t="s">
        <v>93</v>
      </c>
      <c r="D322" s="9" t="s">
        <v>348</v>
      </c>
      <c r="E322" s="8">
        <v>9876501225</v>
      </c>
      <c r="F322" s="10">
        <v>46211</v>
      </c>
      <c r="G322" s="11">
        <v>0.82311342592592596</v>
      </c>
      <c r="H322" s="11">
        <v>0.83071759259259259</v>
      </c>
      <c r="I322" s="11" t="str">
        <f>TEXT(tblAttendance[[#This Row],[Date]],"mmm")</f>
        <v>Jul</v>
      </c>
      <c r="J322" s="11" t="str">
        <f>TEXT(tblAttendance[[#This Row],[Date]],"yyyy")</f>
        <v>2026</v>
      </c>
      <c r="K322" s="11" t="str">
        <f>TEXT(tblAttendance[[#This Row],[Date]],"dddd")</f>
        <v>Wednesday</v>
      </c>
      <c r="L322" s="28" t="str">
        <f>_xlfn.XLOOKUP(tblAttendance[[#This Row],[Student_ID]],tblStudents[Student_ID],tblStudents[Address])</f>
        <v>Wardha, Maharashtra</v>
      </c>
    </row>
    <row r="323" spans="1:12" x14ac:dyDescent="0.3">
      <c r="A323" s="8">
        <v>322</v>
      </c>
      <c r="B323" s="22" t="s">
        <v>95</v>
      </c>
      <c r="C323" s="9" t="s">
        <v>96</v>
      </c>
      <c r="D323" s="9" t="s">
        <v>343</v>
      </c>
      <c r="E323" s="8">
        <v>9876501226</v>
      </c>
      <c r="F323" s="10">
        <v>46211</v>
      </c>
      <c r="G323" s="11">
        <v>0.82317129629629626</v>
      </c>
      <c r="H323" s="11">
        <v>0.83076388888888886</v>
      </c>
      <c r="I323" s="11" t="str">
        <f>TEXT(tblAttendance[[#This Row],[Date]],"mmm")</f>
        <v>Jul</v>
      </c>
      <c r="J323" s="11" t="str">
        <f>TEXT(tblAttendance[[#This Row],[Date]],"yyyy")</f>
        <v>2026</v>
      </c>
      <c r="K323" s="11" t="str">
        <f>TEXT(tblAttendance[[#This Row],[Date]],"dddd")</f>
        <v>Wednesday</v>
      </c>
      <c r="L323" s="28" t="str">
        <f>_xlfn.XLOOKUP(tblAttendance[[#This Row],[Student_ID]],tblStudents[Student_ID],tblStudents[Address])</f>
        <v>Chandrapur, Maharashtra</v>
      </c>
    </row>
    <row r="324" spans="1:12" x14ac:dyDescent="0.3">
      <c r="A324" s="8">
        <v>323</v>
      </c>
      <c r="B324" s="22" t="s">
        <v>98</v>
      </c>
      <c r="C324" s="9" t="s">
        <v>99</v>
      </c>
      <c r="D324" s="9" t="s">
        <v>339</v>
      </c>
      <c r="E324" s="8">
        <v>9876501227</v>
      </c>
      <c r="F324" s="10">
        <v>46211</v>
      </c>
      <c r="G324" s="11">
        <v>0.82321759259259264</v>
      </c>
      <c r="H324" s="11">
        <v>0.83082175925925927</v>
      </c>
      <c r="I324" s="11" t="str">
        <f>TEXT(tblAttendance[[#This Row],[Date]],"mmm")</f>
        <v>Jul</v>
      </c>
      <c r="J324" s="11" t="str">
        <f>TEXT(tblAttendance[[#This Row],[Date]],"yyyy")</f>
        <v>2026</v>
      </c>
      <c r="K324" s="11" t="str">
        <f>TEXT(tblAttendance[[#This Row],[Date]],"dddd")</f>
        <v>Wednesday</v>
      </c>
      <c r="L324" s="28" t="str">
        <f>_xlfn.XLOOKUP(tblAttendance[[#This Row],[Student_ID]],tblStudents[Student_ID],tblStudents[Address])</f>
        <v>Ratnagiri, Maharashtra</v>
      </c>
    </row>
    <row r="325" spans="1:12" x14ac:dyDescent="0.3">
      <c r="A325" s="8">
        <v>324</v>
      </c>
      <c r="B325" s="22" t="s">
        <v>101</v>
      </c>
      <c r="C325" s="9" t="s">
        <v>102</v>
      </c>
      <c r="D325" s="9" t="s">
        <v>342</v>
      </c>
      <c r="E325" s="8">
        <v>9876501228</v>
      </c>
      <c r="F325" s="10">
        <v>46211</v>
      </c>
      <c r="G325" s="11">
        <v>0.82326388888888891</v>
      </c>
      <c r="H325" s="11">
        <v>0.8308564814814815</v>
      </c>
      <c r="I325" s="11" t="str">
        <f>TEXT(tblAttendance[[#This Row],[Date]],"mmm")</f>
        <v>Jul</v>
      </c>
      <c r="J325" s="11" t="str">
        <f>TEXT(tblAttendance[[#This Row],[Date]],"yyyy")</f>
        <v>2026</v>
      </c>
      <c r="K325" s="11" t="str">
        <f>TEXT(tblAttendance[[#This Row],[Date]],"dddd")</f>
        <v>Wednesday</v>
      </c>
      <c r="L325" s="28" t="str">
        <f>_xlfn.XLOOKUP(tblAttendance[[#This Row],[Student_ID]],tblStudents[Student_ID],tblStudents[Address])</f>
        <v>Sindhudurg, Maharashtra</v>
      </c>
    </row>
    <row r="326" spans="1:12" x14ac:dyDescent="0.3">
      <c r="A326" s="8">
        <v>325</v>
      </c>
      <c r="B326" s="22" t="s">
        <v>104</v>
      </c>
      <c r="C326" s="9" t="s">
        <v>105</v>
      </c>
      <c r="D326" s="9" t="s">
        <v>343</v>
      </c>
      <c r="E326" s="8">
        <v>9876501229</v>
      </c>
      <c r="F326" s="10">
        <v>46211</v>
      </c>
      <c r="G326" s="11">
        <v>0.82332175925925921</v>
      </c>
      <c r="H326" s="11">
        <v>0.83090277777777777</v>
      </c>
      <c r="I326" s="11" t="str">
        <f>TEXT(tblAttendance[[#This Row],[Date]],"mmm")</f>
        <v>Jul</v>
      </c>
      <c r="J326" s="11" t="str">
        <f>TEXT(tblAttendance[[#This Row],[Date]],"yyyy")</f>
        <v>2026</v>
      </c>
      <c r="K326" s="11" t="str">
        <f>TEXT(tblAttendance[[#This Row],[Date]],"dddd")</f>
        <v>Wednesday</v>
      </c>
      <c r="L326" s="28" t="str">
        <f>_xlfn.XLOOKUP(tblAttendance[[#This Row],[Student_ID]],tblStudents[Student_ID],tblStudents[Address])</f>
        <v>Hingoli, Maharashtra</v>
      </c>
    </row>
    <row r="327" spans="1:12" x14ac:dyDescent="0.3">
      <c r="A327" s="8">
        <v>326</v>
      </c>
      <c r="B327" s="22" t="s">
        <v>107</v>
      </c>
      <c r="C327" s="9" t="s">
        <v>108</v>
      </c>
      <c r="D327" s="9" t="s">
        <v>343</v>
      </c>
      <c r="E327" s="8">
        <v>9876501230</v>
      </c>
      <c r="F327" s="10">
        <v>46211</v>
      </c>
      <c r="G327" s="11">
        <v>0.82340277777777782</v>
      </c>
      <c r="H327" s="11">
        <v>0.83094907407407403</v>
      </c>
      <c r="I327" s="11" t="str">
        <f>TEXT(tblAttendance[[#This Row],[Date]],"mmm")</f>
        <v>Jul</v>
      </c>
      <c r="J327" s="11" t="str">
        <f>TEXT(tblAttendance[[#This Row],[Date]],"yyyy")</f>
        <v>2026</v>
      </c>
      <c r="K327" s="11" t="str">
        <f>TEXT(tblAttendance[[#This Row],[Date]],"dddd")</f>
        <v>Wednesday</v>
      </c>
      <c r="L327" s="28" t="str">
        <f>_xlfn.XLOOKUP(tblAttendance[[#This Row],[Student_ID]],tblStudents[Student_ID],tblStudents[Address])</f>
        <v>Washim, Maharashtra</v>
      </c>
    </row>
    <row r="328" spans="1:12" x14ac:dyDescent="0.3">
      <c r="A328" s="8">
        <v>327</v>
      </c>
      <c r="B328" s="22" t="s">
        <v>110</v>
      </c>
      <c r="C328" s="9" t="s">
        <v>111</v>
      </c>
      <c r="D328" s="9" t="s">
        <v>345</v>
      </c>
      <c r="E328" s="8">
        <v>9876501231</v>
      </c>
      <c r="F328" s="10">
        <v>46211</v>
      </c>
      <c r="G328" s="11">
        <v>0.82343750000000004</v>
      </c>
      <c r="H328" s="11">
        <v>0.83098379629629626</v>
      </c>
      <c r="I328" s="11" t="str">
        <f>TEXT(tblAttendance[[#This Row],[Date]],"mmm")</f>
        <v>Jul</v>
      </c>
      <c r="J328" s="11" t="str">
        <f>TEXT(tblAttendance[[#This Row],[Date]],"yyyy")</f>
        <v>2026</v>
      </c>
      <c r="K328" s="11" t="str">
        <f>TEXT(tblAttendance[[#This Row],[Date]],"dddd")</f>
        <v>Wednesday</v>
      </c>
      <c r="L328" s="28" t="str">
        <f>_xlfn.XLOOKUP(tblAttendance[[#This Row],[Student_ID]],tblStudents[Student_ID],tblStudents[Address])</f>
        <v>Buldhana, Maharashtra</v>
      </c>
    </row>
    <row r="329" spans="1:12" x14ac:dyDescent="0.3">
      <c r="A329" s="8">
        <v>328</v>
      </c>
      <c r="B329" s="22" t="s">
        <v>113</v>
      </c>
      <c r="C329" s="9" t="s">
        <v>114</v>
      </c>
      <c r="D329" s="9" t="s">
        <v>346</v>
      </c>
      <c r="E329" s="8">
        <v>9876501232</v>
      </c>
      <c r="F329" s="10">
        <v>46211</v>
      </c>
      <c r="G329" s="11">
        <v>0.82347222222222227</v>
      </c>
      <c r="H329" s="11">
        <v>0.83103009259259264</v>
      </c>
      <c r="I329" s="11" t="str">
        <f>TEXT(tblAttendance[[#This Row],[Date]],"mmm")</f>
        <v>Jul</v>
      </c>
      <c r="J329" s="11" t="str">
        <f>TEXT(tblAttendance[[#This Row],[Date]],"yyyy")</f>
        <v>2026</v>
      </c>
      <c r="K329" s="11" t="str">
        <f>TEXT(tblAttendance[[#This Row],[Date]],"dddd")</f>
        <v>Wednesday</v>
      </c>
      <c r="L329" s="28" t="str">
        <f>_xlfn.XLOOKUP(tblAttendance[[#This Row],[Student_ID]],tblStudents[Student_ID],tblStudents[Address])</f>
        <v xml:space="preserve">Yavatmal, Maharashtra </v>
      </c>
    </row>
    <row r="330" spans="1:12" x14ac:dyDescent="0.3">
      <c r="A330" s="8">
        <v>329</v>
      </c>
      <c r="B330" s="22" t="s">
        <v>116</v>
      </c>
      <c r="C330" s="9" t="s">
        <v>117</v>
      </c>
      <c r="D330" s="9" t="s">
        <v>348</v>
      </c>
      <c r="E330" s="8">
        <v>9876501233</v>
      </c>
      <c r="F330" s="10">
        <v>46211</v>
      </c>
      <c r="G330" s="11">
        <v>0.8235069444444445</v>
      </c>
      <c r="H330" s="11">
        <v>0.83107638888888891</v>
      </c>
      <c r="I330" s="11" t="str">
        <f>TEXT(tblAttendance[[#This Row],[Date]],"mmm")</f>
        <v>Jul</v>
      </c>
      <c r="J330" s="11" t="str">
        <f>TEXT(tblAttendance[[#This Row],[Date]],"yyyy")</f>
        <v>2026</v>
      </c>
      <c r="K330" s="11" t="str">
        <f>TEXT(tblAttendance[[#This Row],[Date]],"dddd")</f>
        <v>Wednesday</v>
      </c>
      <c r="L330" s="28" t="str">
        <f>_xlfn.XLOOKUP(tblAttendance[[#This Row],[Student_ID]],tblStudents[Student_ID],tblStudents[Address])</f>
        <v>Gondia, Maharashtra</v>
      </c>
    </row>
    <row r="331" spans="1:12" x14ac:dyDescent="0.3">
      <c r="A331" s="8">
        <v>330</v>
      </c>
      <c r="B331" s="22" t="s">
        <v>119</v>
      </c>
      <c r="C331" s="9" t="s">
        <v>120</v>
      </c>
      <c r="D331" s="9" t="s">
        <v>341</v>
      </c>
      <c r="E331" s="8">
        <v>9876501234</v>
      </c>
      <c r="F331" s="10">
        <v>46211</v>
      </c>
      <c r="G331" s="11">
        <v>0.82355324074074077</v>
      </c>
      <c r="H331" s="11">
        <v>0.83113425925925921</v>
      </c>
      <c r="I331" s="11" t="str">
        <f>TEXT(tblAttendance[[#This Row],[Date]],"mmm")</f>
        <v>Jul</v>
      </c>
      <c r="J331" s="11" t="str">
        <f>TEXT(tblAttendance[[#This Row],[Date]],"yyyy")</f>
        <v>2026</v>
      </c>
      <c r="K331" s="11" t="str">
        <f>TEXT(tblAttendance[[#This Row],[Date]],"dddd")</f>
        <v>Wednesday</v>
      </c>
      <c r="L331" s="28" t="str">
        <f>_xlfn.XLOOKUP(tblAttendance[[#This Row],[Student_ID]],tblStudents[Student_ID],tblStudents[Address])</f>
        <v>Gadchiroli, Maharashtra</v>
      </c>
    </row>
    <row r="332" spans="1:12" x14ac:dyDescent="0.3">
      <c r="A332" s="8">
        <v>331</v>
      </c>
      <c r="B332" s="22" t="s">
        <v>122</v>
      </c>
      <c r="C332" s="9" t="s">
        <v>123</v>
      </c>
      <c r="D332" s="9" t="s">
        <v>339</v>
      </c>
      <c r="E332" s="8">
        <v>9876501235</v>
      </c>
      <c r="F332" s="10">
        <v>46211</v>
      </c>
      <c r="G332" s="11">
        <v>0.82358796296296299</v>
      </c>
      <c r="H332" s="11">
        <v>0.83118055555555559</v>
      </c>
      <c r="I332" s="11" t="str">
        <f>TEXT(tblAttendance[[#This Row],[Date]],"mmm")</f>
        <v>Jul</v>
      </c>
      <c r="J332" s="11" t="str">
        <f>TEXT(tblAttendance[[#This Row],[Date]],"yyyy")</f>
        <v>2026</v>
      </c>
      <c r="K332" s="11" t="str">
        <f>TEXT(tblAttendance[[#This Row],[Date]],"dddd")</f>
        <v>Wednesday</v>
      </c>
      <c r="L332" s="28" t="str">
        <f>_xlfn.XLOOKUP(tblAttendance[[#This Row],[Student_ID]],tblStudents[Student_ID],tblStudents[Address])</f>
        <v>Dhule, Maharashtra</v>
      </c>
    </row>
    <row r="333" spans="1:12" x14ac:dyDescent="0.3">
      <c r="A333" s="8">
        <v>332</v>
      </c>
      <c r="B333" s="22" t="s">
        <v>125</v>
      </c>
      <c r="C333" s="9" t="s">
        <v>126</v>
      </c>
      <c r="D333" s="9" t="s">
        <v>346</v>
      </c>
      <c r="E333" s="8">
        <v>9876501236</v>
      </c>
      <c r="F333" s="10">
        <v>46211</v>
      </c>
      <c r="G333" s="11">
        <v>0.82363425925925926</v>
      </c>
      <c r="H333" s="11">
        <v>0.83121527777777782</v>
      </c>
      <c r="I333" s="11" t="str">
        <f>TEXT(tblAttendance[[#This Row],[Date]],"mmm")</f>
        <v>Jul</v>
      </c>
      <c r="J333" s="11" t="str">
        <f>TEXT(tblAttendance[[#This Row],[Date]],"yyyy")</f>
        <v>2026</v>
      </c>
      <c r="K333" s="11" t="str">
        <f>TEXT(tblAttendance[[#This Row],[Date]],"dddd")</f>
        <v>Wednesday</v>
      </c>
      <c r="L333" s="28" t="str">
        <f>_xlfn.XLOOKUP(tblAttendance[[#This Row],[Student_ID]],tblStudents[Student_ID],tblStudents[Address])</f>
        <v>Pune, Maharashtra</v>
      </c>
    </row>
    <row r="334" spans="1:12" x14ac:dyDescent="0.3">
      <c r="A334" s="8">
        <v>333</v>
      </c>
      <c r="B334" s="22" t="s">
        <v>127</v>
      </c>
      <c r="C334" s="9" t="s">
        <v>128</v>
      </c>
      <c r="D334" s="9" t="s">
        <v>341</v>
      </c>
      <c r="E334" s="8">
        <v>9876501237</v>
      </c>
      <c r="F334" s="10">
        <v>46211</v>
      </c>
      <c r="G334" s="11">
        <v>0.82368055555555553</v>
      </c>
      <c r="H334" s="11">
        <v>0.83126157407407408</v>
      </c>
      <c r="I334" s="11" t="str">
        <f>TEXT(tblAttendance[[#This Row],[Date]],"mmm")</f>
        <v>Jul</v>
      </c>
      <c r="J334" s="11" t="str">
        <f>TEXT(tblAttendance[[#This Row],[Date]],"yyyy")</f>
        <v>2026</v>
      </c>
      <c r="K334" s="11" t="str">
        <f>TEXT(tblAttendance[[#This Row],[Date]],"dddd")</f>
        <v>Wednesday</v>
      </c>
      <c r="L334" s="28" t="str">
        <f>_xlfn.XLOOKUP(tblAttendance[[#This Row],[Student_ID]],tblStudents[Student_ID],tblStudents[Address])</f>
        <v>Pune, Maharashtra</v>
      </c>
    </row>
    <row r="335" spans="1:12" x14ac:dyDescent="0.3">
      <c r="A335" s="8">
        <v>334</v>
      </c>
      <c r="B335" s="22" t="s">
        <v>129</v>
      </c>
      <c r="C335" s="9" t="s">
        <v>130</v>
      </c>
      <c r="D335" s="9" t="s">
        <v>342</v>
      </c>
      <c r="E335" s="8">
        <v>9876501238</v>
      </c>
      <c r="F335" s="10">
        <v>46211</v>
      </c>
      <c r="G335" s="11">
        <v>0.82371527777777775</v>
      </c>
      <c r="H335" s="11">
        <v>0.83130787037037035</v>
      </c>
      <c r="I335" s="11" t="str">
        <f>TEXT(tblAttendance[[#This Row],[Date]],"mmm")</f>
        <v>Jul</v>
      </c>
      <c r="J335" s="11" t="str">
        <f>TEXT(tblAttendance[[#This Row],[Date]],"yyyy")</f>
        <v>2026</v>
      </c>
      <c r="K335" s="11" t="str">
        <f>TEXT(tblAttendance[[#This Row],[Date]],"dddd")</f>
        <v>Wednesday</v>
      </c>
      <c r="L335" s="28" t="str">
        <f>_xlfn.XLOOKUP(tblAttendance[[#This Row],[Student_ID]],tblStudents[Student_ID],tblStudents[Address])</f>
        <v>Ahilya Nagar, Maharashtra</v>
      </c>
    </row>
    <row r="336" spans="1:12" x14ac:dyDescent="0.3">
      <c r="A336" s="8">
        <v>335</v>
      </c>
      <c r="B336" s="22" t="s">
        <v>132</v>
      </c>
      <c r="C336" s="9" t="s">
        <v>133</v>
      </c>
      <c r="D336" s="9" t="s">
        <v>343</v>
      </c>
      <c r="E336" s="8">
        <v>9876501239</v>
      </c>
      <c r="F336" s="10">
        <v>46211</v>
      </c>
      <c r="G336" s="11">
        <v>0.82374999999999998</v>
      </c>
      <c r="H336" s="11">
        <v>0.83136574074074077</v>
      </c>
      <c r="I336" s="11" t="str">
        <f>TEXT(tblAttendance[[#This Row],[Date]],"mmm")</f>
        <v>Jul</v>
      </c>
      <c r="J336" s="11" t="str">
        <f>TEXT(tblAttendance[[#This Row],[Date]],"yyyy")</f>
        <v>2026</v>
      </c>
      <c r="K336" s="11" t="str">
        <f>TEXT(tblAttendance[[#This Row],[Date]],"dddd")</f>
        <v>Wednesday</v>
      </c>
      <c r="L336" s="28" t="str">
        <f>_xlfn.XLOOKUP(tblAttendance[[#This Row],[Student_ID]],tblStudents[Student_ID],tblStudents[Address])</f>
        <v>Chhatrapati Sambhajinagar, Maharashtra</v>
      </c>
    </row>
    <row r="337" spans="1:12" x14ac:dyDescent="0.3">
      <c r="A337" s="8">
        <v>336</v>
      </c>
      <c r="B337" s="22" t="s">
        <v>134</v>
      </c>
      <c r="C337" s="9" t="s">
        <v>135</v>
      </c>
      <c r="D337" s="9" t="s">
        <v>339</v>
      </c>
      <c r="E337" s="8">
        <v>9876501240</v>
      </c>
      <c r="F337" s="10">
        <v>46211</v>
      </c>
      <c r="G337" s="11">
        <v>0.8238078703703704</v>
      </c>
      <c r="H337" s="11">
        <v>0.83146990740740745</v>
      </c>
      <c r="I337" s="11" t="str">
        <f>TEXT(tblAttendance[[#This Row],[Date]],"mmm")</f>
        <v>Jul</v>
      </c>
      <c r="J337" s="11" t="str">
        <f>TEXT(tblAttendance[[#This Row],[Date]],"yyyy")</f>
        <v>2026</v>
      </c>
      <c r="K337" s="11" t="str">
        <f>TEXT(tblAttendance[[#This Row],[Date]],"dddd")</f>
        <v>Wednesday</v>
      </c>
      <c r="L337" s="28" t="str">
        <f>_xlfn.XLOOKUP(tblAttendance[[#This Row],[Student_ID]],tblStudents[Student_ID],tblStudents[Address])</f>
        <v>Pune, Maharashtra</v>
      </c>
    </row>
    <row r="338" spans="1:12" x14ac:dyDescent="0.3">
      <c r="A338" s="8">
        <v>337</v>
      </c>
      <c r="B338" s="22" t="s">
        <v>136</v>
      </c>
      <c r="C338" s="9" t="s">
        <v>137</v>
      </c>
      <c r="D338" s="9" t="s">
        <v>341</v>
      </c>
      <c r="E338" s="8">
        <v>9876501241</v>
      </c>
      <c r="F338" s="10">
        <v>46211</v>
      </c>
      <c r="G338" s="11">
        <v>0.82385416666666667</v>
      </c>
      <c r="H338" s="11">
        <v>0.83157407407407402</v>
      </c>
      <c r="I338" s="11" t="str">
        <f>TEXT(tblAttendance[[#This Row],[Date]],"mmm")</f>
        <v>Jul</v>
      </c>
      <c r="J338" s="11" t="str">
        <f>TEXT(tblAttendance[[#This Row],[Date]],"yyyy")</f>
        <v>2026</v>
      </c>
      <c r="K338" s="11" t="str">
        <f>TEXT(tblAttendance[[#This Row],[Date]],"dddd")</f>
        <v>Wednesday</v>
      </c>
      <c r="L338" s="28" t="str">
        <f>_xlfn.XLOOKUP(tblAttendance[[#This Row],[Student_ID]],tblStudents[Student_ID],tblStudents[Address])</f>
        <v>Pune, Maharashtra</v>
      </c>
    </row>
    <row r="339" spans="1:12" x14ac:dyDescent="0.3">
      <c r="A339" s="8">
        <v>338</v>
      </c>
      <c r="B339" s="22" t="s">
        <v>138</v>
      </c>
      <c r="C339" s="9" t="s">
        <v>139</v>
      </c>
      <c r="D339" s="9" t="s">
        <v>342</v>
      </c>
      <c r="E339" s="8">
        <v>9876501242</v>
      </c>
      <c r="F339" s="10">
        <v>46211</v>
      </c>
      <c r="G339" s="11">
        <v>0.82390046296296293</v>
      </c>
      <c r="H339" s="11">
        <v>0.8316203703703704</v>
      </c>
      <c r="I339" s="11" t="str">
        <f>TEXT(tblAttendance[[#This Row],[Date]],"mmm")</f>
        <v>Jul</v>
      </c>
      <c r="J339" s="11" t="str">
        <f>TEXT(tblAttendance[[#This Row],[Date]],"yyyy")</f>
        <v>2026</v>
      </c>
      <c r="K339" s="11" t="str">
        <f>TEXT(tblAttendance[[#This Row],[Date]],"dddd")</f>
        <v>Wednesday</v>
      </c>
      <c r="L339" s="28" t="str">
        <f>_xlfn.XLOOKUP(tblAttendance[[#This Row],[Student_ID]],tblStudents[Student_ID],tblStudents[Address])</f>
        <v>Ahilya Nagar, Maharashtra</v>
      </c>
    </row>
    <row r="340" spans="1:12" x14ac:dyDescent="0.3">
      <c r="A340" s="8">
        <v>339</v>
      </c>
      <c r="B340" s="22" t="s">
        <v>140</v>
      </c>
      <c r="C340" s="9" t="s">
        <v>141</v>
      </c>
      <c r="D340" s="9" t="s">
        <v>347</v>
      </c>
      <c r="E340" s="8">
        <v>9876501243</v>
      </c>
      <c r="F340" s="10">
        <v>46211</v>
      </c>
      <c r="G340" s="11">
        <v>0.82394675925925931</v>
      </c>
      <c r="H340" s="11">
        <v>0.83165509259259263</v>
      </c>
      <c r="I340" s="11" t="str">
        <f>TEXT(tblAttendance[[#This Row],[Date]],"mmm")</f>
        <v>Jul</v>
      </c>
      <c r="J340" s="11" t="str">
        <f>TEXT(tblAttendance[[#This Row],[Date]],"yyyy")</f>
        <v>2026</v>
      </c>
      <c r="K340" s="11" t="str">
        <f>TEXT(tblAttendance[[#This Row],[Date]],"dddd")</f>
        <v>Wednesday</v>
      </c>
      <c r="L340" s="28" t="str">
        <f>_xlfn.XLOOKUP(tblAttendance[[#This Row],[Student_ID]],tblStudents[Student_ID],tblStudents[Address])</f>
        <v>Chhatrapati Sambhajinagar, Maharashtra</v>
      </c>
    </row>
    <row r="341" spans="1:12" x14ac:dyDescent="0.3">
      <c r="A341" s="8">
        <v>340</v>
      </c>
      <c r="B341" s="22" t="s">
        <v>142</v>
      </c>
      <c r="C341" s="9" t="s">
        <v>143</v>
      </c>
      <c r="D341" s="9" t="s">
        <v>346</v>
      </c>
      <c r="E341" s="8">
        <v>9876501244</v>
      </c>
      <c r="F341" s="10">
        <v>46211</v>
      </c>
      <c r="G341" s="11">
        <v>0.82399305555555558</v>
      </c>
      <c r="H341" s="11">
        <v>0.83171296296296293</v>
      </c>
      <c r="I341" s="11" t="str">
        <f>TEXT(tblAttendance[[#This Row],[Date]],"mmm")</f>
        <v>Jul</v>
      </c>
      <c r="J341" s="11" t="str">
        <f>TEXT(tblAttendance[[#This Row],[Date]],"yyyy")</f>
        <v>2026</v>
      </c>
      <c r="K341" s="11" t="str">
        <f>TEXT(tblAttendance[[#This Row],[Date]],"dddd")</f>
        <v>Wednesday</v>
      </c>
      <c r="L341" s="28" t="str">
        <f>_xlfn.XLOOKUP(tblAttendance[[#This Row],[Student_ID]],tblStudents[Student_ID],tblStudents[Address])</f>
        <v>Pune, Maharashtra</v>
      </c>
    </row>
    <row r="342" spans="1:12" x14ac:dyDescent="0.3">
      <c r="A342" s="8">
        <v>341</v>
      </c>
      <c r="B342" s="22" t="s">
        <v>144</v>
      </c>
      <c r="C342" s="9" t="s">
        <v>145</v>
      </c>
      <c r="D342" s="9" t="s">
        <v>342</v>
      </c>
      <c r="E342" s="8">
        <v>9876501245</v>
      </c>
      <c r="F342" s="10">
        <v>46211</v>
      </c>
      <c r="G342" s="11">
        <v>0.82403935185185184</v>
      </c>
      <c r="H342" s="11">
        <v>0.83178240740740739</v>
      </c>
      <c r="I342" s="11" t="str">
        <f>TEXT(tblAttendance[[#This Row],[Date]],"mmm")</f>
        <v>Jul</v>
      </c>
      <c r="J342" s="11" t="str">
        <f>TEXT(tblAttendance[[#This Row],[Date]],"yyyy")</f>
        <v>2026</v>
      </c>
      <c r="K342" s="11" t="str">
        <f>TEXT(tblAttendance[[#This Row],[Date]],"dddd")</f>
        <v>Wednesday</v>
      </c>
      <c r="L342" s="28" t="str">
        <f>_xlfn.XLOOKUP(tblAttendance[[#This Row],[Student_ID]],tblStudents[Student_ID],tblStudents[Address])</f>
        <v>Pune, Maharashtra</v>
      </c>
    </row>
    <row r="343" spans="1:12" x14ac:dyDescent="0.3">
      <c r="A343" s="8">
        <v>342</v>
      </c>
      <c r="B343" s="22" t="s">
        <v>146</v>
      </c>
      <c r="C343" s="9" t="s">
        <v>147</v>
      </c>
      <c r="D343" s="9" t="s">
        <v>343</v>
      </c>
      <c r="E343" s="8">
        <v>9876501246</v>
      </c>
      <c r="F343" s="10">
        <v>46211</v>
      </c>
      <c r="G343" s="11">
        <v>0.82407407407407407</v>
      </c>
      <c r="H343" s="11">
        <v>0.83182870370370365</v>
      </c>
      <c r="I343" s="11" t="str">
        <f>TEXT(tblAttendance[[#This Row],[Date]],"mmm")</f>
        <v>Jul</v>
      </c>
      <c r="J343" s="11" t="str">
        <f>TEXT(tblAttendance[[#This Row],[Date]],"yyyy")</f>
        <v>2026</v>
      </c>
      <c r="K343" s="11" t="str">
        <f>TEXT(tblAttendance[[#This Row],[Date]],"dddd")</f>
        <v>Wednesday</v>
      </c>
      <c r="L343" s="28" t="str">
        <f>_xlfn.XLOOKUP(tblAttendance[[#This Row],[Student_ID]],tblStudents[Student_ID],tblStudents[Address])</f>
        <v>Ahilya Nagar, Maharashtra</v>
      </c>
    </row>
    <row r="344" spans="1:12" x14ac:dyDescent="0.3">
      <c r="A344" s="8">
        <v>343</v>
      </c>
      <c r="B344" s="22" t="s">
        <v>148</v>
      </c>
      <c r="C344" s="9" t="s">
        <v>149</v>
      </c>
      <c r="D344" s="9" t="s">
        <v>346</v>
      </c>
      <c r="E344" s="8">
        <v>9876501247</v>
      </c>
      <c r="F344" s="10">
        <v>46211</v>
      </c>
      <c r="G344" s="11">
        <v>0.82412037037037034</v>
      </c>
      <c r="H344" s="11">
        <v>0.83188657407407407</v>
      </c>
      <c r="I344" s="11" t="str">
        <f>TEXT(tblAttendance[[#This Row],[Date]],"mmm")</f>
        <v>Jul</v>
      </c>
      <c r="J344" s="11" t="str">
        <f>TEXT(tblAttendance[[#This Row],[Date]],"yyyy")</f>
        <v>2026</v>
      </c>
      <c r="K344" s="11" t="str">
        <f>TEXT(tblAttendance[[#This Row],[Date]],"dddd")</f>
        <v>Wednesday</v>
      </c>
      <c r="L344" s="28" t="str">
        <f>_xlfn.XLOOKUP(tblAttendance[[#This Row],[Student_ID]],tblStudents[Student_ID],tblStudents[Address])</f>
        <v>Chhatrapati Sambhajinagar, Maharashtra</v>
      </c>
    </row>
    <row r="345" spans="1:12" x14ac:dyDescent="0.3">
      <c r="A345" s="8">
        <v>344</v>
      </c>
      <c r="B345" s="22" t="s">
        <v>150</v>
      </c>
      <c r="C345" s="9" t="s">
        <v>151</v>
      </c>
      <c r="D345" s="9" t="s">
        <v>342</v>
      </c>
      <c r="E345" s="8">
        <v>9876501248</v>
      </c>
      <c r="F345" s="10">
        <v>46211</v>
      </c>
      <c r="G345" s="11">
        <v>0.82415509259259256</v>
      </c>
      <c r="H345" s="11">
        <v>0.8319212962962963</v>
      </c>
      <c r="I345" s="11" t="str">
        <f>TEXT(tblAttendance[[#This Row],[Date]],"mmm")</f>
        <v>Jul</v>
      </c>
      <c r="J345" s="11" t="str">
        <f>TEXT(tblAttendance[[#This Row],[Date]],"yyyy")</f>
        <v>2026</v>
      </c>
      <c r="K345" s="11" t="str">
        <f>TEXT(tblAttendance[[#This Row],[Date]],"dddd")</f>
        <v>Wednesday</v>
      </c>
      <c r="L345" s="28" t="str">
        <f>_xlfn.XLOOKUP(tblAttendance[[#This Row],[Student_ID]],tblStudents[Student_ID],tblStudents[Address])</f>
        <v>Pune, Maharashtra</v>
      </c>
    </row>
    <row r="346" spans="1:12" x14ac:dyDescent="0.3">
      <c r="A346" s="8">
        <v>345</v>
      </c>
      <c r="B346" s="22" t="s">
        <v>152</v>
      </c>
      <c r="C346" s="9" t="s">
        <v>153</v>
      </c>
      <c r="D346" s="9" t="s">
        <v>340</v>
      </c>
      <c r="E346" s="8">
        <v>9876501249</v>
      </c>
      <c r="F346" s="10">
        <v>46211</v>
      </c>
      <c r="G346" s="11">
        <v>0.82420138888888894</v>
      </c>
      <c r="H346" s="11">
        <v>0.83195601851851853</v>
      </c>
      <c r="I346" s="11" t="str">
        <f>TEXT(tblAttendance[[#This Row],[Date]],"mmm")</f>
        <v>Jul</v>
      </c>
      <c r="J346" s="11" t="str">
        <f>TEXT(tblAttendance[[#This Row],[Date]],"yyyy")</f>
        <v>2026</v>
      </c>
      <c r="K346" s="11" t="str">
        <f>TEXT(tblAttendance[[#This Row],[Date]],"dddd")</f>
        <v>Wednesday</v>
      </c>
      <c r="L346" s="28" t="str">
        <f>_xlfn.XLOOKUP(tblAttendance[[#This Row],[Student_ID]],tblStudents[Student_ID],tblStudents[Address])</f>
        <v>Pune, Maharashtra</v>
      </c>
    </row>
    <row r="347" spans="1:12" x14ac:dyDescent="0.3">
      <c r="A347" s="8">
        <v>346</v>
      </c>
      <c r="B347" s="22" t="s">
        <v>154</v>
      </c>
      <c r="C347" s="9" t="s">
        <v>155</v>
      </c>
      <c r="D347" s="9" t="s">
        <v>339</v>
      </c>
      <c r="E347" s="8">
        <v>9876501250</v>
      </c>
      <c r="F347" s="10">
        <v>46211</v>
      </c>
      <c r="G347" s="11">
        <v>0.82425925925925925</v>
      </c>
      <c r="H347" s="11">
        <v>0.83208333333333329</v>
      </c>
      <c r="I347" s="11" t="str">
        <f>TEXT(tblAttendance[[#This Row],[Date]],"mmm")</f>
        <v>Jul</v>
      </c>
      <c r="J347" s="11" t="str">
        <f>TEXT(tblAttendance[[#This Row],[Date]],"yyyy")</f>
        <v>2026</v>
      </c>
      <c r="K347" s="11" t="str">
        <f>TEXT(tblAttendance[[#This Row],[Date]],"dddd")</f>
        <v>Wednesday</v>
      </c>
      <c r="L347" s="28" t="str">
        <f>_xlfn.XLOOKUP(tblAttendance[[#This Row],[Student_ID]],tblStudents[Student_ID],tblStudents[Address])</f>
        <v>Ahilya Nagar, Maharashtra</v>
      </c>
    </row>
    <row r="348" spans="1:12" x14ac:dyDescent="0.3">
      <c r="A348" s="8">
        <v>347</v>
      </c>
      <c r="B348" s="22" t="s">
        <v>156</v>
      </c>
      <c r="C348" s="9" t="s">
        <v>157</v>
      </c>
      <c r="D348" s="9" t="s">
        <v>339</v>
      </c>
      <c r="E348" s="8">
        <v>9876501251</v>
      </c>
      <c r="F348" s="10">
        <v>46211</v>
      </c>
      <c r="G348" s="11">
        <v>0.82429398148148147</v>
      </c>
      <c r="H348" s="11">
        <v>0.83212962962962966</v>
      </c>
      <c r="I348" s="11" t="str">
        <f>TEXT(tblAttendance[[#This Row],[Date]],"mmm")</f>
        <v>Jul</v>
      </c>
      <c r="J348" s="11" t="str">
        <f>TEXT(tblAttendance[[#This Row],[Date]],"yyyy")</f>
        <v>2026</v>
      </c>
      <c r="K348" s="11" t="str">
        <f>TEXT(tblAttendance[[#This Row],[Date]],"dddd")</f>
        <v>Wednesday</v>
      </c>
      <c r="L348" s="28" t="str">
        <f>_xlfn.XLOOKUP(tblAttendance[[#This Row],[Student_ID]],tblStudents[Student_ID],tblStudents[Address])</f>
        <v>Chhatrapati Sambhajinagar, Maharashtra</v>
      </c>
    </row>
    <row r="349" spans="1:12" x14ac:dyDescent="0.3">
      <c r="A349" s="8">
        <v>348</v>
      </c>
      <c r="B349" s="22" t="s">
        <v>158</v>
      </c>
      <c r="C349" s="9" t="s">
        <v>159</v>
      </c>
      <c r="D349" s="9" t="s">
        <v>340</v>
      </c>
      <c r="E349" s="8">
        <v>9876501252</v>
      </c>
      <c r="F349" s="10">
        <v>46211</v>
      </c>
      <c r="G349" s="11">
        <v>0.82435185185185189</v>
      </c>
      <c r="H349" s="11">
        <v>0.83218749999999997</v>
      </c>
      <c r="I349" s="11" t="str">
        <f>TEXT(tblAttendance[[#This Row],[Date]],"mmm")</f>
        <v>Jul</v>
      </c>
      <c r="J349" s="11" t="str">
        <f>TEXT(tblAttendance[[#This Row],[Date]],"yyyy")</f>
        <v>2026</v>
      </c>
      <c r="K349" s="11" t="str">
        <f>TEXT(tblAttendance[[#This Row],[Date]],"dddd")</f>
        <v>Wednesday</v>
      </c>
      <c r="L349" s="28" t="str">
        <f>_xlfn.XLOOKUP(tblAttendance[[#This Row],[Student_ID]],tblStudents[Student_ID],tblStudents[Address])</f>
        <v>Pune, Maharashtra</v>
      </c>
    </row>
    <row r="350" spans="1:12" x14ac:dyDescent="0.3">
      <c r="A350" s="8">
        <v>349</v>
      </c>
      <c r="B350" s="22" t="s">
        <v>160</v>
      </c>
      <c r="C350" s="9" t="s">
        <v>161</v>
      </c>
      <c r="D350" s="9" t="s">
        <v>346</v>
      </c>
      <c r="E350" s="8">
        <v>9876501253</v>
      </c>
      <c r="F350" s="10">
        <v>46211</v>
      </c>
      <c r="G350" s="11">
        <v>0.82438657407407412</v>
      </c>
      <c r="H350" s="11">
        <v>0.8322222222222222</v>
      </c>
      <c r="I350" s="11" t="str">
        <f>TEXT(tblAttendance[[#This Row],[Date]],"mmm")</f>
        <v>Jul</v>
      </c>
      <c r="J350" s="11" t="str">
        <f>TEXT(tblAttendance[[#This Row],[Date]],"yyyy")</f>
        <v>2026</v>
      </c>
      <c r="K350" s="11" t="str">
        <f>TEXT(tblAttendance[[#This Row],[Date]],"dddd")</f>
        <v>Wednesday</v>
      </c>
      <c r="L350" s="28" t="str">
        <f>_xlfn.XLOOKUP(tblAttendance[[#This Row],[Student_ID]],tblStudents[Student_ID],tblStudents[Address])</f>
        <v>Pune, Maharashtra</v>
      </c>
    </row>
    <row r="351" spans="1:12" x14ac:dyDescent="0.3">
      <c r="A351" s="8">
        <v>350</v>
      </c>
      <c r="B351" s="22" t="s">
        <v>162</v>
      </c>
      <c r="C351" s="9" t="s">
        <v>163</v>
      </c>
      <c r="D351" s="9" t="s">
        <v>345</v>
      </c>
      <c r="E351" s="8">
        <v>9876501254</v>
      </c>
      <c r="F351" s="10">
        <v>46211</v>
      </c>
      <c r="G351" s="11">
        <v>0.82443287037037039</v>
      </c>
      <c r="H351" s="11">
        <v>0.83230324074074069</v>
      </c>
      <c r="I351" s="11" t="str">
        <f>TEXT(tblAttendance[[#This Row],[Date]],"mmm")</f>
        <v>Jul</v>
      </c>
      <c r="J351" s="11" t="str">
        <f>TEXT(tblAttendance[[#This Row],[Date]],"yyyy")</f>
        <v>2026</v>
      </c>
      <c r="K351" s="11" t="str">
        <f>TEXT(tblAttendance[[#This Row],[Date]],"dddd")</f>
        <v>Wednesday</v>
      </c>
      <c r="L351" s="28" t="str">
        <f>_xlfn.XLOOKUP(tblAttendance[[#This Row],[Student_ID]],tblStudents[Student_ID],tblStudents[Address])</f>
        <v>Ahilya Nagar, Maharashtra</v>
      </c>
    </row>
    <row r="352" spans="1:12" x14ac:dyDescent="0.3">
      <c r="A352" s="8">
        <v>351</v>
      </c>
      <c r="B352" s="22" t="s">
        <v>164</v>
      </c>
      <c r="C352" s="9" t="s">
        <v>165</v>
      </c>
      <c r="D352" s="9" t="s">
        <v>342</v>
      </c>
      <c r="E352" s="8">
        <v>9876501255</v>
      </c>
      <c r="F352" s="10">
        <v>46211</v>
      </c>
      <c r="G352" s="11">
        <v>0.82447916666666665</v>
      </c>
      <c r="H352" s="11">
        <v>0.83240740740740737</v>
      </c>
      <c r="I352" s="11" t="str">
        <f>TEXT(tblAttendance[[#This Row],[Date]],"mmm")</f>
        <v>Jul</v>
      </c>
      <c r="J352" s="11" t="str">
        <f>TEXT(tblAttendance[[#This Row],[Date]],"yyyy")</f>
        <v>2026</v>
      </c>
      <c r="K352" s="11" t="str">
        <f>TEXT(tblAttendance[[#This Row],[Date]],"dddd")</f>
        <v>Wednesday</v>
      </c>
      <c r="L352" s="28" t="str">
        <f>_xlfn.XLOOKUP(tblAttendance[[#This Row],[Student_ID]],tblStudents[Student_ID],tblStudents[Address])</f>
        <v>Chhatrapati Sambhajinagar, Maharashtra</v>
      </c>
    </row>
    <row r="353" spans="1:12" x14ac:dyDescent="0.3">
      <c r="A353" s="8">
        <v>352</v>
      </c>
      <c r="B353" s="22" t="s">
        <v>166</v>
      </c>
      <c r="C353" s="9" t="s">
        <v>167</v>
      </c>
      <c r="D353" s="9" t="s">
        <v>345</v>
      </c>
      <c r="E353" s="8">
        <v>9876501256</v>
      </c>
      <c r="F353" s="10">
        <v>46211</v>
      </c>
      <c r="G353" s="11">
        <v>0.82451388888888888</v>
      </c>
      <c r="H353" s="11">
        <v>0.83246527777777779</v>
      </c>
      <c r="I353" s="11" t="str">
        <f>TEXT(tblAttendance[[#This Row],[Date]],"mmm")</f>
        <v>Jul</v>
      </c>
      <c r="J353" s="11" t="str">
        <f>TEXT(tblAttendance[[#This Row],[Date]],"yyyy")</f>
        <v>2026</v>
      </c>
      <c r="K353" s="11" t="str">
        <f>TEXT(tblAttendance[[#This Row],[Date]],"dddd")</f>
        <v>Wednesday</v>
      </c>
      <c r="L353" s="28" t="str">
        <f>_xlfn.XLOOKUP(tblAttendance[[#This Row],[Student_ID]],tblStudents[Student_ID],tblStudents[Address])</f>
        <v>Pune, Maharashtra</v>
      </c>
    </row>
    <row r="354" spans="1:12" x14ac:dyDescent="0.3">
      <c r="A354" s="8">
        <v>353</v>
      </c>
      <c r="B354" s="22" t="s">
        <v>168</v>
      </c>
      <c r="C354" s="9" t="s">
        <v>169</v>
      </c>
      <c r="D354" s="9" t="s">
        <v>348</v>
      </c>
      <c r="E354" s="8">
        <v>9876501257</v>
      </c>
      <c r="F354" s="10">
        <v>46211</v>
      </c>
      <c r="G354" s="11">
        <v>0.82456018518518515</v>
      </c>
      <c r="H354" s="11">
        <v>0.83251157407407406</v>
      </c>
      <c r="I354" s="11" t="str">
        <f>TEXT(tblAttendance[[#This Row],[Date]],"mmm")</f>
        <v>Jul</v>
      </c>
      <c r="J354" s="11" t="str">
        <f>TEXT(tblAttendance[[#This Row],[Date]],"yyyy")</f>
        <v>2026</v>
      </c>
      <c r="K354" s="11" t="str">
        <f>TEXT(tblAttendance[[#This Row],[Date]],"dddd")</f>
        <v>Wednesday</v>
      </c>
      <c r="L354" s="28" t="str">
        <f>_xlfn.XLOOKUP(tblAttendance[[#This Row],[Student_ID]],tblStudents[Student_ID],tblStudents[Address])</f>
        <v>Pune, Maharashtra</v>
      </c>
    </row>
    <row r="355" spans="1:12" x14ac:dyDescent="0.3">
      <c r="A355" s="8">
        <v>354</v>
      </c>
      <c r="B355" s="22" t="s">
        <v>170</v>
      </c>
      <c r="C355" s="9" t="s">
        <v>171</v>
      </c>
      <c r="D355" s="9" t="s">
        <v>345</v>
      </c>
      <c r="E355" s="8">
        <v>9876501258</v>
      </c>
      <c r="F355" s="10">
        <v>46211</v>
      </c>
      <c r="G355" s="11">
        <v>0.82461805555555556</v>
      </c>
      <c r="H355" s="11">
        <v>0.83255787037037032</v>
      </c>
      <c r="I355" s="11" t="str">
        <f>TEXT(tblAttendance[[#This Row],[Date]],"mmm")</f>
        <v>Jul</v>
      </c>
      <c r="J355" s="11" t="str">
        <f>TEXT(tblAttendance[[#This Row],[Date]],"yyyy")</f>
        <v>2026</v>
      </c>
      <c r="K355" s="11" t="str">
        <f>TEXT(tblAttendance[[#This Row],[Date]],"dddd")</f>
        <v>Wednesday</v>
      </c>
      <c r="L355" s="28" t="str">
        <f>_xlfn.XLOOKUP(tblAttendance[[#This Row],[Student_ID]],tblStudents[Student_ID],tblStudents[Address])</f>
        <v>Ahilya Nagar, Maharashtra</v>
      </c>
    </row>
    <row r="356" spans="1:12" x14ac:dyDescent="0.3">
      <c r="A356" s="8">
        <v>355</v>
      </c>
      <c r="B356" s="22" t="s">
        <v>172</v>
      </c>
      <c r="C356" s="9" t="s">
        <v>173</v>
      </c>
      <c r="D356" s="9" t="s">
        <v>339</v>
      </c>
      <c r="E356" s="8">
        <v>9876501259</v>
      </c>
      <c r="F356" s="10">
        <v>46211</v>
      </c>
      <c r="G356" s="11">
        <v>0.82466435185185183</v>
      </c>
      <c r="H356" s="11">
        <v>0.83261574074074074</v>
      </c>
      <c r="I356" s="11" t="str">
        <f>TEXT(tblAttendance[[#This Row],[Date]],"mmm")</f>
        <v>Jul</v>
      </c>
      <c r="J356" s="11" t="str">
        <f>TEXT(tblAttendance[[#This Row],[Date]],"yyyy")</f>
        <v>2026</v>
      </c>
      <c r="K356" s="11" t="str">
        <f>TEXT(tblAttendance[[#This Row],[Date]],"dddd")</f>
        <v>Wednesday</v>
      </c>
      <c r="L356" s="28" t="str">
        <f>_xlfn.XLOOKUP(tblAttendance[[#This Row],[Student_ID]],tblStudents[Student_ID],tblStudents[Address])</f>
        <v>Chhatrapati Sambhajinagar, Maharashtra</v>
      </c>
    </row>
    <row r="357" spans="1:12" x14ac:dyDescent="0.3">
      <c r="A357" s="8">
        <v>356</v>
      </c>
      <c r="B357" s="22" t="s">
        <v>174</v>
      </c>
      <c r="C357" s="9" t="s">
        <v>175</v>
      </c>
      <c r="D357" s="9" t="s">
        <v>343</v>
      </c>
      <c r="E357" s="8">
        <v>9876501260</v>
      </c>
      <c r="F357" s="10">
        <v>46211</v>
      </c>
      <c r="G357" s="11">
        <v>0.8247106481481481</v>
      </c>
      <c r="H357" s="11">
        <v>0.83266203703703701</v>
      </c>
      <c r="I357" s="11" t="str">
        <f>TEXT(tblAttendance[[#This Row],[Date]],"mmm")</f>
        <v>Jul</v>
      </c>
      <c r="J357" s="11" t="str">
        <f>TEXT(tblAttendance[[#This Row],[Date]],"yyyy")</f>
        <v>2026</v>
      </c>
      <c r="K357" s="11" t="str">
        <f>TEXT(tblAttendance[[#This Row],[Date]],"dddd")</f>
        <v>Wednesday</v>
      </c>
      <c r="L357" s="28" t="str">
        <f>_xlfn.XLOOKUP(tblAttendance[[#This Row],[Student_ID]],tblStudents[Student_ID],tblStudents[Address])</f>
        <v>Pune, Maharashtra</v>
      </c>
    </row>
    <row r="358" spans="1:12" x14ac:dyDescent="0.3">
      <c r="A358" s="8">
        <v>357</v>
      </c>
      <c r="B358" s="22" t="s">
        <v>176</v>
      </c>
      <c r="C358" s="9" t="s">
        <v>177</v>
      </c>
      <c r="D358" s="9" t="s">
        <v>346</v>
      </c>
      <c r="E358" s="8">
        <v>9876501261</v>
      </c>
      <c r="F358" s="10">
        <v>46211</v>
      </c>
      <c r="G358" s="11">
        <v>0.82475694444444447</v>
      </c>
      <c r="H358" s="11">
        <v>0.83271990740740742</v>
      </c>
      <c r="I358" s="11" t="str">
        <f>TEXT(tblAttendance[[#This Row],[Date]],"mmm")</f>
        <v>Jul</v>
      </c>
      <c r="J358" s="11" t="str">
        <f>TEXT(tblAttendance[[#This Row],[Date]],"yyyy")</f>
        <v>2026</v>
      </c>
      <c r="K358" s="11" t="str">
        <f>TEXT(tblAttendance[[#This Row],[Date]],"dddd")</f>
        <v>Wednesday</v>
      </c>
      <c r="L358" s="28" t="str">
        <f>_xlfn.XLOOKUP(tblAttendance[[#This Row],[Student_ID]],tblStudents[Student_ID],tblStudents[Address])</f>
        <v>Pune, Maharashtra</v>
      </c>
    </row>
    <row r="359" spans="1:12" x14ac:dyDescent="0.3">
      <c r="A359" s="8">
        <v>358</v>
      </c>
      <c r="B359" s="22" t="s">
        <v>178</v>
      </c>
      <c r="C359" s="9" t="s">
        <v>179</v>
      </c>
      <c r="D359" s="9" t="s">
        <v>340</v>
      </c>
      <c r="E359" s="8">
        <v>9876501262</v>
      </c>
      <c r="F359" s="10">
        <v>46211</v>
      </c>
      <c r="G359" s="11">
        <v>0.82480324074074074</v>
      </c>
      <c r="H359" s="11">
        <v>0.83276620370370369</v>
      </c>
      <c r="I359" s="11" t="str">
        <f>TEXT(tblAttendance[[#This Row],[Date]],"mmm")</f>
        <v>Jul</v>
      </c>
      <c r="J359" s="11" t="str">
        <f>TEXT(tblAttendance[[#This Row],[Date]],"yyyy")</f>
        <v>2026</v>
      </c>
      <c r="K359" s="11" t="str">
        <f>TEXT(tblAttendance[[#This Row],[Date]],"dddd")</f>
        <v>Wednesday</v>
      </c>
      <c r="L359" s="28" t="str">
        <f>_xlfn.XLOOKUP(tblAttendance[[#This Row],[Student_ID]],tblStudents[Student_ID],tblStudents[Address])</f>
        <v>Ahilya Nagar, Maharashtra</v>
      </c>
    </row>
    <row r="360" spans="1:12" x14ac:dyDescent="0.3">
      <c r="A360" s="8">
        <v>359</v>
      </c>
      <c r="B360" s="22" t="s">
        <v>180</v>
      </c>
      <c r="C360" s="9" t="s">
        <v>181</v>
      </c>
      <c r="D360" s="9" t="s">
        <v>342</v>
      </c>
      <c r="E360" s="8">
        <v>9876501263</v>
      </c>
      <c r="F360" s="10">
        <v>46211</v>
      </c>
      <c r="G360" s="11">
        <v>0.82484953703703701</v>
      </c>
      <c r="H360" s="11">
        <v>0.83283564814814814</v>
      </c>
      <c r="I360" s="11" t="str">
        <f>TEXT(tblAttendance[[#This Row],[Date]],"mmm")</f>
        <v>Jul</v>
      </c>
      <c r="J360" s="11" t="str">
        <f>TEXT(tblAttendance[[#This Row],[Date]],"yyyy")</f>
        <v>2026</v>
      </c>
      <c r="K360" s="11" t="str">
        <f>TEXT(tblAttendance[[#This Row],[Date]],"dddd")</f>
        <v>Wednesday</v>
      </c>
      <c r="L360" s="28" t="str">
        <f>_xlfn.XLOOKUP(tblAttendance[[#This Row],[Student_ID]],tblStudents[Student_ID],tblStudents[Address])</f>
        <v>Chhatrapati Sambhajinagar, Maharashtra</v>
      </c>
    </row>
    <row r="361" spans="1:12" x14ac:dyDescent="0.3">
      <c r="A361" s="8">
        <v>360</v>
      </c>
      <c r="B361" s="22" t="s">
        <v>182</v>
      </c>
      <c r="C361" s="9" t="s">
        <v>183</v>
      </c>
      <c r="D361" s="9" t="s">
        <v>343</v>
      </c>
      <c r="E361" s="8">
        <v>9876501264</v>
      </c>
      <c r="F361" s="10">
        <v>46211</v>
      </c>
      <c r="G361" s="11">
        <v>0.82489583333333338</v>
      </c>
      <c r="H361" s="11">
        <v>0.83289351851851856</v>
      </c>
      <c r="I361" s="11" t="str">
        <f>TEXT(tblAttendance[[#This Row],[Date]],"mmm")</f>
        <v>Jul</v>
      </c>
      <c r="J361" s="11" t="str">
        <f>TEXT(tblAttendance[[#This Row],[Date]],"yyyy")</f>
        <v>2026</v>
      </c>
      <c r="K361" s="11" t="str">
        <f>TEXT(tblAttendance[[#This Row],[Date]],"dddd")</f>
        <v>Wednesday</v>
      </c>
      <c r="L361" s="28" t="str">
        <f>_xlfn.XLOOKUP(tblAttendance[[#This Row],[Student_ID]],tblStudents[Student_ID],tblStudents[Address])</f>
        <v>Pune, Maharashtra</v>
      </c>
    </row>
    <row r="362" spans="1:12" x14ac:dyDescent="0.3">
      <c r="A362" s="8">
        <v>361</v>
      </c>
      <c r="B362" s="22" t="s">
        <v>184</v>
      </c>
      <c r="C362" s="9" t="s">
        <v>185</v>
      </c>
      <c r="D362" s="9" t="s">
        <v>342</v>
      </c>
      <c r="E362" s="8">
        <v>9876501265</v>
      </c>
      <c r="F362" s="10">
        <v>46211</v>
      </c>
      <c r="G362" s="11">
        <v>0.82494212962962965</v>
      </c>
      <c r="H362" s="11">
        <v>0.83295138888888887</v>
      </c>
      <c r="I362" s="11" t="str">
        <f>TEXT(tblAttendance[[#This Row],[Date]],"mmm")</f>
        <v>Jul</v>
      </c>
      <c r="J362" s="11" t="str">
        <f>TEXT(tblAttendance[[#This Row],[Date]],"yyyy")</f>
        <v>2026</v>
      </c>
      <c r="K362" s="11" t="str">
        <f>TEXT(tblAttendance[[#This Row],[Date]],"dddd")</f>
        <v>Wednesday</v>
      </c>
      <c r="L362" s="28" t="str">
        <f>_xlfn.XLOOKUP(tblAttendance[[#This Row],[Student_ID]],tblStudents[Student_ID],tblStudents[Address])</f>
        <v>Pune, Maharashtra</v>
      </c>
    </row>
    <row r="363" spans="1:12" x14ac:dyDescent="0.3">
      <c r="A363" s="8">
        <v>362</v>
      </c>
      <c r="B363" s="22" t="s">
        <v>186</v>
      </c>
      <c r="C363" s="9" t="s">
        <v>187</v>
      </c>
      <c r="D363" s="9" t="s">
        <v>341</v>
      </c>
      <c r="E363" s="8">
        <v>9876501266</v>
      </c>
      <c r="F363" s="10">
        <v>46211</v>
      </c>
      <c r="G363" s="11">
        <v>0.82499999999999996</v>
      </c>
      <c r="H363" s="11">
        <v>0.83300925925925928</v>
      </c>
      <c r="I363" s="11" t="str">
        <f>TEXT(tblAttendance[[#This Row],[Date]],"mmm")</f>
        <v>Jul</v>
      </c>
      <c r="J363" s="11" t="str">
        <f>TEXT(tblAttendance[[#This Row],[Date]],"yyyy")</f>
        <v>2026</v>
      </c>
      <c r="K363" s="11" t="str">
        <f>TEXT(tblAttendance[[#This Row],[Date]],"dddd")</f>
        <v>Wednesday</v>
      </c>
      <c r="L363" s="28" t="str">
        <f>_xlfn.XLOOKUP(tblAttendance[[#This Row],[Student_ID]],tblStudents[Student_ID],tblStudents[Address])</f>
        <v>Ahilya Nagar, Maharashtra</v>
      </c>
    </row>
    <row r="364" spans="1:12" x14ac:dyDescent="0.3">
      <c r="A364" s="8">
        <v>363</v>
      </c>
      <c r="B364" s="22" t="s">
        <v>188</v>
      </c>
      <c r="C364" s="9" t="s">
        <v>189</v>
      </c>
      <c r="D364" s="9" t="s">
        <v>342</v>
      </c>
      <c r="E364" s="8">
        <v>9876501267</v>
      </c>
      <c r="F364" s="10">
        <v>46211</v>
      </c>
      <c r="G364" s="11">
        <v>0.82503472222222218</v>
      </c>
      <c r="H364" s="11">
        <v>0.83309027777777778</v>
      </c>
      <c r="I364" s="11" t="str">
        <f>TEXT(tblAttendance[[#This Row],[Date]],"mmm")</f>
        <v>Jul</v>
      </c>
      <c r="J364" s="11" t="str">
        <f>TEXT(tblAttendance[[#This Row],[Date]],"yyyy")</f>
        <v>2026</v>
      </c>
      <c r="K364" s="11" t="str">
        <f>TEXT(tblAttendance[[#This Row],[Date]],"dddd")</f>
        <v>Wednesday</v>
      </c>
      <c r="L364" s="28" t="str">
        <f>_xlfn.XLOOKUP(tblAttendance[[#This Row],[Student_ID]],tblStudents[Student_ID],tblStudents[Address])</f>
        <v>Chhatrapati Sambhajinagar, Maharashtra</v>
      </c>
    </row>
    <row r="365" spans="1:12" x14ac:dyDescent="0.3">
      <c r="A365" s="8">
        <v>364</v>
      </c>
      <c r="B365" s="22" t="s">
        <v>190</v>
      </c>
      <c r="C365" s="9" t="s">
        <v>191</v>
      </c>
      <c r="D365" s="9" t="s">
        <v>343</v>
      </c>
      <c r="E365" s="8">
        <v>9876501268</v>
      </c>
      <c r="F365" s="10">
        <v>46211</v>
      </c>
      <c r="G365" s="11">
        <v>0.82508101851851856</v>
      </c>
      <c r="H365" s="11">
        <v>0.83317129629629627</v>
      </c>
      <c r="I365" s="11" t="str">
        <f>TEXT(tblAttendance[[#This Row],[Date]],"mmm")</f>
        <v>Jul</v>
      </c>
      <c r="J365" s="11" t="str">
        <f>TEXT(tblAttendance[[#This Row],[Date]],"yyyy")</f>
        <v>2026</v>
      </c>
      <c r="K365" s="11" t="str">
        <f>TEXT(tblAttendance[[#This Row],[Date]],"dddd")</f>
        <v>Wednesday</v>
      </c>
      <c r="L365" s="28" t="str">
        <f>_xlfn.XLOOKUP(tblAttendance[[#This Row],[Student_ID]],tblStudents[Student_ID],tblStudents[Address])</f>
        <v>Pune, Maharashtra</v>
      </c>
    </row>
    <row r="366" spans="1:12" x14ac:dyDescent="0.3">
      <c r="A366" s="8">
        <v>365</v>
      </c>
      <c r="B366" s="22" t="s">
        <v>192</v>
      </c>
      <c r="C366" s="9" t="s">
        <v>193</v>
      </c>
      <c r="D366" s="9" t="s">
        <v>345</v>
      </c>
      <c r="E366" s="8">
        <v>9876501269</v>
      </c>
      <c r="F366" s="10">
        <v>46211</v>
      </c>
      <c r="G366" s="11">
        <v>0.82513888888888887</v>
      </c>
      <c r="H366" s="11">
        <v>0.83322916666666669</v>
      </c>
      <c r="I366" s="11" t="str">
        <f>TEXT(tblAttendance[[#This Row],[Date]],"mmm")</f>
        <v>Jul</v>
      </c>
      <c r="J366" s="11" t="str">
        <f>TEXT(tblAttendance[[#This Row],[Date]],"yyyy")</f>
        <v>2026</v>
      </c>
      <c r="K366" s="11" t="str">
        <f>TEXT(tblAttendance[[#This Row],[Date]],"dddd")</f>
        <v>Wednesday</v>
      </c>
      <c r="L366" s="28" t="str">
        <f>_xlfn.XLOOKUP(tblAttendance[[#This Row],[Student_ID]],tblStudents[Student_ID],tblStudents[Address])</f>
        <v>Pune, Maharashtra</v>
      </c>
    </row>
    <row r="367" spans="1:12" x14ac:dyDescent="0.3">
      <c r="A367" s="8">
        <v>366</v>
      </c>
      <c r="B367" s="22" t="s">
        <v>194</v>
      </c>
      <c r="C367" s="9" t="s">
        <v>195</v>
      </c>
      <c r="D367" s="9" t="s">
        <v>345</v>
      </c>
      <c r="E367" s="8">
        <v>9876501270</v>
      </c>
      <c r="F367" s="10">
        <v>46211</v>
      </c>
      <c r="G367" s="11">
        <v>0.82519675925925928</v>
      </c>
      <c r="H367" s="11">
        <v>0.83335648148148145</v>
      </c>
      <c r="I367" s="11" t="str">
        <f>TEXT(tblAttendance[[#This Row],[Date]],"mmm")</f>
        <v>Jul</v>
      </c>
      <c r="J367" s="11" t="str">
        <f>TEXT(tblAttendance[[#This Row],[Date]],"yyyy")</f>
        <v>2026</v>
      </c>
      <c r="K367" s="11" t="str">
        <f>TEXT(tblAttendance[[#This Row],[Date]],"dddd")</f>
        <v>Wednesday</v>
      </c>
      <c r="L367" s="28" t="str">
        <f>_xlfn.XLOOKUP(tblAttendance[[#This Row],[Student_ID]],tblStudents[Student_ID],tblStudents[Address])</f>
        <v>Chhatrapati Sambhajinagar, Maharashtra</v>
      </c>
    </row>
    <row r="368" spans="1:12" x14ac:dyDescent="0.3">
      <c r="A368" s="8">
        <v>367</v>
      </c>
      <c r="B368" s="22" t="s">
        <v>196</v>
      </c>
      <c r="C368" s="9" t="s">
        <v>197</v>
      </c>
      <c r="D368" s="9" t="s">
        <v>340</v>
      </c>
      <c r="E368" s="8">
        <v>9876501271</v>
      </c>
      <c r="F368" s="10">
        <v>46211</v>
      </c>
      <c r="G368" s="11">
        <v>0.82525462962962959</v>
      </c>
      <c r="H368" s="11">
        <v>0.83340277777777783</v>
      </c>
      <c r="I368" s="11" t="str">
        <f>TEXT(tblAttendance[[#This Row],[Date]],"mmm")</f>
        <v>Jul</v>
      </c>
      <c r="J368" s="11" t="str">
        <f>TEXT(tblAttendance[[#This Row],[Date]],"yyyy")</f>
        <v>2026</v>
      </c>
      <c r="K368" s="11" t="str">
        <f>TEXT(tblAttendance[[#This Row],[Date]],"dddd")</f>
        <v>Wednesday</v>
      </c>
      <c r="L368" s="28" t="str">
        <f>_xlfn.XLOOKUP(tblAttendance[[#This Row],[Student_ID]],tblStudents[Student_ID],tblStudents[Address])</f>
        <v>Chhatrapati Sambhajinagar, Maharashtra</v>
      </c>
    </row>
    <row r="369" spans="1:12" x14ac:dyDescent="0.3">
      <c r="A369" s="8">
        <v>368</v>
      </c>
      <c r="B369" s="22" t="s">
        <v>198</v>
      </c>
      <c r="C369" s="9" t="s">
        <v>199</v>
      </c>
      <c r="D369" s="9" t="s">
        <v>342</v>
      </c>
      <c r="E369" s="8">
        <v>9876501272</v>
      </c>
      <c r="F369" s="10">
        <v>46211</v>
      </c>
      <c r="G369" s="11">
        <v>0.82528935185185182</v>
      </c>
      <c r="H369" s="11">
        <v>0.83344907407407409</v>
      </c>
      <c r="I369" s="11" t="str">
        <f>TEXT(tblAttendance[[#This Row],[Date]],"mmm")</f>
        <v>Jul</v>
      </c>
      <c r="J369" s="11" t="str">
        <f>TEXT(tblAttendance[[#This Row],[Date]],"yyyy")</f>
        <v>2026</v>
      </c>
      <c r="K369" s="11" t="str">
        <f>TEXT(tblAttendance[[#This Row],[Date]],"dddd")</f>
        <v>Wednesday</v>
      </c>
      <c r="L369" s="28" t="str">
        <f>_xlfn.XLOOKUP(tblAttendance[[#This Row],[Student_ID]],tblStudents[Student_ID],tblStudents[Address])</f>
        <v>Pune, Maharashtra</v>
      </c>
    </row>
    <row r="370" spans="1:12" x14ac:dyDescent="0.3">
      <c r="A370" s="8">
        <v>369</v>
      </c>
      <c r="B370" s="22" t="s">
        <v>200</v>
      </c>
      <c r="C370" s="9" t="s">
        <v>201</v>
      </c>
      <c r="D370" s="9" t="s">
        <v>343</v>
      </c>
      <c r="E370" s="8">
        <v>9876501273</v>
      </c>
      <c r="F370" s="10">
        <v>46211</v>
      </c>
      <c r="G370" s="11">
        <v>0.82533564814814819</v>
      </c>
      <c r="H370" s="11">
        <v>0.83349537037037036</v>
      </c>
      <c r="I370" s="11" t="str">
        <f>TEXT(tblAttendance[[#This Row],[Date]],"mmm")</f>
        <v>Jul</v>
      </c>
      <c r="J370" s="11" t="str">
        <f>TEXT(tblAttendance[[#This Row],[Date]],"yyyy")</f>
        <v>2026</v>
      </c>
      <c r="K370" s="11" t="str">
        <f>TEXT(tblAttendance[[#This Row],[Date]],"dddd")</f>
        <v>Wednesday</v>
      </c>
      <c r="L370" s="28" t="str">
        <f>_xlfn.XLOOKUP(tblAttendance[[#This Row],[Student_ID]],tblStudents[Student_ID],tblStudents[Address])</f>
        <v>Pune, Maharashtra</v>
      </c>
    </row>
    <row r="371" spans="1:12" x14ac:dyDescent="0.3">
      <c r="A371" s="8">
        <v>370</v>
      </c>
      <c r="B371" s="22" t="s">
        <v>202</v>
      </c>
      <c r="C371" s="9" t="s">
        <v>203</v>
      </c>
      <c r="D371" s="9" t="s">
        <v>348</v>
      </c>
      <c r="E371" s="8">
        <v>9876501274</v>
      </c>
      <c r="F371" s="10">
        <v>46211</v>
      </c>
      <c r="G371" s="11">
        <v>0.82538194444444446</v>
      </c>
      <c r="H371" s="11">
        <v>0.83355324074074078</v>
      </c>
      <c r="I371" s="11" t="str">
        <f>TEXT(tblAttendance[[#This Row],[Date]],"mmm")</f>
        <v>Jul</v>
      </c>
      <c r="J371" s="11" t="str">
        <f>TEXT(tblAttendance[[#This Row],[Date]],"yyyy")</f>
        <v>2026</v>
      </c>
      <c r="K371" s="11" t="str">
        <f>TEXT(tblAttendance[[#This Row],[Date]],"dddd")</f>
        <v>Wednesday</v>
      </c>
      <c r="L371" s="28" t="str">
        <f>_xlfn.XLOOKUP(tblAttendance[[#This Row],[Student_ID]],tblStudents[Student_ID],tblStudents[Address])</f>
        <v>Ahilya Nagar, Maharashtra</v>
      </c>
    </row>
    <row r="372" spans="1:12" x14ac:dyDescent="0.3">
      <c r="A372" s="8">
        <v>371</v>
      </c>
      <c r="B372" s="22" t="s">
        <v>204</v>
      </c>
      <c r="C372" s="9" t="s">
        <v>205</v>
      </c>
      <c r="D372" s="9" t="s">
        <v>342</v>
      </c>
      <c r="E372" s="8">
        <v>9876501275</v>
      </c>
      <c r="F372" s="10">
        <v>46211</v>
      </c>
      <c r="G372" s="11">
        <v>0.82541666666666669</v>
      </c>
      <c r="H372" s="11">
        <v>0.83359953703703704</v>
      </c>
      <c r="I372" s="11" t="str">
        <f>TEXT(tblAttendance[[#This Row],[Date]],"mmm")</f>
        <v>Jul</v>
      </c>
      <c r="J372" s="11" t="str">
        <f>TEXT(tblAttendance[[#This Row],[Date]],"yyyy")</f>
        <v>2026</v>
      </c>
      <c r="K372" s="11" t="str">
        <f>TEXT(tblAttendance[[#This Row],[Date]],"dddd")</f>
        <v>Wednesday</v>
      </c>
      <c r="L372" s="28" t="str">
        <f>_xlfn.XLOOKUP(tblAttendance[[#This Row],[Student_ID]],tblStudents[Student_ID],tblStudents[Address])</f>
        <v>Chhatrapati Sambhajinagar, Maharashtra</v>
      </c>
    </row>
    <row r="373" spans="1:12" x14ac:dyDescent="0.3">
      <c r="A373" s="8">
        <v>372</v>
      </c>
      <c r="B373" s="22" t="s">
        <v>206</v>
      </c>
      <c r="C373" s="9" t="s">
        <v>207</v>
      </c>
      <c r="D373" s="9" t="s">
        <v>346</v>
      </c>
      <c r="E373" s="8">
        <v>9876501276</v>
      </c>
      <c r="F373" s="10">
        <v>46211</v>
      </c>
      <c r="G373" s="11">
        <v>0.82546296296296295</v>
      </c>
      <c r="H373" s="11">
        <v>0.83363425925925927</v>
      </c>
      <c r="I373" s="11" t="str">
        <f>TEXT(tblAttendance[[#This Row],[Date]],"mmm")</f>
        <v>Jul</v>
      </c>
      <c r="J373" s="11" t="str">
        <f>TEXT(tblAttendance[[#This Row],[Date]],"yyyy")</f>
        <v>2026</v>
      </c>
      <c r="K373" s="11" t="str">
        <f>TEXT(tblAttendance[[#This Row],[Date]],"dddd")</f>
        <v>Wednesday</v>
      </c>
      <c r="L373" s="28" t="str">
        <f>_xlfn.XLOOKUP(tblAttendance[[#This Row],[Student_ID]],tblStudents[Student_ID],tblStudents[Address])</f>
        <v>Pune, Maharashtra</v>
      </c>
    </row>
    <row r="374" spans="1:12" x14ac:dyDescent="0.3">
      <c r="A374" s="8">
        <v>373</v>
      </c>
      <c r="B374" s="22" t="s">
        <v>208</v>
      </c>
      <c r="C374" s="9" t="s">
        <v>209</v>
      </c>
      <c r="D374" s="9" t="s">
        <v>349</v>
      </c>
      <c r="E374" s="8">
        <v>9834512701</v>
      </c>
      <c r="F374" s="10">
        <v>46211</v>
      </c>
      <c r="G374" s="11">
        <v>0.82550925925925922</v>
      </c>
      <c r="H374" s="11">
        <v>0.83368055555555554</v>
      </c>
      <c r="I374" s="11" t="str">
        <f>TEXT(tblAttendance[[#This Row],[Date]],"mmm")</f>
        <v>Jul</v>
      </c>
      <c r="J374" s="11" t="str">
        <f>TEXT(tblAttendance[[#This Row],[Date]],"yyyy")</f>
        <v>2026</v>
      </c>
      <c r="K374" s="11" t="str">
        <f>TEXT(tblAttendance[[#This Row],[Date]],"dddd")</f>
        <v>Wednesday</v>
      </c>
      <c r="L374" s="28" t="str">
        <f>_xlfn.XLOOKUP(tblAttendance[[#This Row],[Student_ID]],tblStudents[Student_ID],tblStudents[Address])</f>
        <v>Hadapsar, Pune</v>
      </c>
    </row>
    <row r="375" spans="1:12" x14ac:dyDescent="0.3">
      <c r="A375" s="8">
        <v>374</v>
      </c>
      <c r="B375" s="22" t="s">
        <v>211</v>
      </c>
      <c r="C375" s="9" t="s">
        <v>212</v>
      </c>
      <c r="D375" s="9" t="s">
        <v>347</v>
      </c>
      <c r="E375" s="8">
        <v>9834512702</v>
      </c>
      <c r="F375" s="10">
        <v>46211</v>
      </c>
      <c r="G375" s="11">
        <v>0.8255555555555556</v>
      </c>
      <c r="H375" s="11">
        <v>0.8337268518518518</v>
      </c>
      <c r="I375" s="11" t="str">
        <f>TEXT(tblAttendance[[#This Row],[Date]],"mmm")</f>
        <v>Jul</v>
      </c>
      <c r="J375" s="11" t="str">
        <f>TEXT(tblAttendance[[#This Row],[Date]],"yyyy")</f>
        <v>2026</v>
      </c>
      <c r="K375" s="11" t="str">
        <f>TEXT(tblAttendance[[#This Row],[Date]],"dddd")</f>
        <v>Wednesday</v>
      </c>
      <c r="L375" s="28" t="str">
        <f>_xlfn.XLOOKUP(tblAttendance[[#This Row],[Student_ID]],tblStudents[Student_ID],tblStudents[Address])</f>
        <v>Wagholi, Pune</v>
      </c>
    </row>
    <row r="376" spans="1:12" x14ac:dyDescent="0.3">
      <c r="A376" s="8">
        <v>375</v>
      </c>
      <c r="B376" s="22" t="s">
        <v>214</v>
      </c>
      <c r="C376" s="9" t="s">
        <v>215</v>
      </c>
      <c r="D376" s="9" t="s">
        <v>347</v>
      </c>
      <c r="E376" s="8">
        <v>9834512703</v>
      </c>
      <c r="F376" s="10">
        <v>46211</v>
      </c>
      <c r="G376" s="11">
        <v>0.82560185185185186</v>
      </c>
      <c r="H376" s="11">
        <v>0.83376157407407403</v>
      </c>
      <c r="I376" s="11" t="str">
        <f>TEXT(tblAttendance[[#This Row],[Date]],"mmm")</f>
        <v>Jul</v>
      </c>
      <c r="J376" s="11" t="str">
        <f>TEXT(tblAttendance[[#This Row],[Date]],"yyyy")</f>
        <v>2026</v>
      </c>
      <c r="K376" s="11" t="str">
        <f>TEXT(tblAttendance[[#This Row],[Date]],"dddd")</f>
        <v>Wednesday</v>
      </c>
      <c r="L376" s="28" t="str">
        <f>_xlfn.XLOOKUP(tblAttendance[[#This Row],[Student_ID]],tblStudents[Student_ID],tblStudents[Address])</f>
        <v>Chakan, Pune</v>
      </c>
    </row>
    <row r="377" spans="1:12" x14ac:dyDescent="0.3">
      <c r="A377" s="8">
        <v>376</v>
      </c>
      <c r="B377" s="22" t="s">
        <v>217</v>
      </c>
      <c r="C377" s="9" t="s">
        <v>218</v>
      </c>
      <c r="D377" s="9" t="s">
        <v>348</v>
      </c>
      <c r="E377" s="8">
        <v>9834512704</v>
      </c>
      <c r="F377" s="10">
        <v>46211</v>
      </c>
      <c r="G377" s="11">
        <v>0.82565972222222217</v>
      </c>
      <c r="H377" s="11">
        <v>0.83381944444444445</v>
      </c>
      <c r="I377" s="11" t="str">
        <f>TEXT(tblAttendance[[#This Row],[Date]],"mmm")</f>
        <v>Jul</v>
      </c>
      <c r="J377" s="11" t="str">
        <f>TEXT(tblAttendance[[#This Row],[Date]],"yyyy")</f>
        <v>2026</v>
      </c>
      <c r="K377" s="11" t="str">
        <f>TEXT(tblAttendance[[#This Row],[Date]],"dddd")</f>
        <v>Wednesday</v>
      </c>
      <c r="L377" s="28" t="str">
        <f>_xlfn.XLOOKUP(tblAttendance[[#This Row],[Student_ID]],tblStudents[Student_ID],tblStudents[Address])</f>
        <v>Kharadi, Pune</v>
      </c>
    </row>
    <row r="378" spans="1:12" x14ac:dyDescent="0.3">
      <c r="A378" s="8">
        <v>377</v>
      </c>
      <c r="B378" s="22" t="s">
        <v>220</v>
      </c>
      <c r="C378" s="9" t="s">
        <v>221</v>
      </c>
      <c r="D378" s="9" t="s">
        <v>343</v>
      </c>
      <c r="E378" s="8">
        <v>9834512705</v>
      </c>
      <c r="F378" s="10">
        <v>46211</v>
      </c>
      <c r="G378" s="11">
        <v>0.8256944444444444</v>
      </c>
      <c r="H378" s="11">
        <v>0.83385416666666667</v>
      </c>
      <c r="I378" s="11" t="str">
        <f>TEXT(tblAttendance[[#This Row],[Date]],"mmm")</f>
        <v>Jul</v>
      </c>
      <c r="J378" s="11" t="str">
        <f>TEXT(tblAttendance[[#This Row],[Date]],"yyyy")</f>
        <v>2026</v>
      </c>
      <c r="K378" s="11" t="str">
        <f>TEXT(tblAttendance[[#This Row],[Date]],"dddd")</f>
        <v>Wednesday</v>
      </c>
      <c r="L378" s="28" t="str">
        <f>_xlfn.XLOOKUP(tblAttendance[[#This Row],[Student_ID]],tblStudents[Student_ID],tblStudents[Address])</f>
        <v>Hinjawadi, Pune</v>
      </c>
    </row>
    <row r="379" spans="1:12" x14ac:dyDescent="0.3">
      <c r="A379" s="8">
        <v>378</v>
      </c>
      <c r="B379" s="22" t="s">
        <v>223</v>
      </c>
      <c r="C379" s="9" t="s">
        <v>224</v>
      </c>
      <c r="D379" s="9" t="s">
        <v>342</v>
      </c>
      <c r="E379" s="8">
        <v>9834512706</v>
      </c>
      <c r="F379" s="10">
        <v>46211</v>
      </c>
      <c r="G379" s="11">
        <v>0.82574074074074078</v>
      </c>
      <c r="H379" s="11">
        <v>0.83390046296296294</v>
      </c>
      <c r="I379" s="11" t="str">
        <f>TEXT(tblAttendance[[#This Row],[Date]],"mmm")</f>
        <v>Jul</v>
      </c>
      <c r="J379" s="11" t="str">
        <f>TEXT(tblAttendance[[#This Row],[Date]],"yyyy")</f>
        <v>2026</v>
      </c>
      <c r="K379" s="11" t="str">
        <f>TEXT(tblAttendance[[#This Row],[Date]],"dddd")</f>
        <v>Wednesday</v>
      </c>
      <c r="L379" s="28" t="str">
        <f>_xlfn.XLOOKUP(tblAttendance[[#This Row],[Student_ID]],tblStudents[Student_ID],tblStudents[Address])</f>
        <v>Baner, Pune</v>
      </c>
    </row>
    <row r="380" spans="1:12" x14ac:dyDescent="0.3">
      <c r="A380" s="8">
        <v>379</v>
      </c>
      <c r="B380" s="22" t="s">
        <v>226</v>
      </c>
      <c r="C380" s="9" t="s">
        <v>227</v>
      </c>
      <c r="D380" s="9" t="s">
        <v>339</v>
      </c>
      <c r="E380" s="8">
        <v>9834512707</v>
      </c>
      <c r="F380" s="10">
        <v>46211</v>
      </c>
      <c r="G380" s="11">
        <v>0.82584490740740746</v>
      </c>
      <c r="H380" s="11">
        <v>0.83393518518518517</v>
      </c>
      <c r="I380" s="11" t="str">
        <f>TEXT(tblAttendance[[#This Row],[Date]],"mmm")</f>
        <v>Jul</v>
      </c>
      <c r="J380" s="11" t="str">
        <f>TEXT(tblAttendance[[#This Row],[Date]],"yyyy")</f>
        <v>2026</v>
      </c>
      <c r="K380" s="11" t="str">
        <f>TEXT(tblAttendance[[#This Row],[Date]],"dddd")</f>
        <v>Wednesday</v>
      </c>
      <c r="L380" s="28" t="str">
        <f>_xlfn.XLOOKUP(tblAttendance[[#This Row],[Student_ID]],tblStudents[Student_ID],tblStudents[Address])</f>
        <v>Wakad, Pune</v>
      </c>
    </row>
    <row r="381" spans="1:12" x14ac:dyDescent="0.3">
      <c r="A381" s="8">
        <v>380</v>
      </c>
      <c r="B381" s="22" t="s">
        <v>229</v>
      </c>
      <c r="C381" s="9" t="s">
        <v>230</v>
      </c>
      <c r="D381" s="9" t="s">
        <v>339</v>
      </c>
      <c r="E381" s="8">
        <v>9834512708</v>
      </c>
      <c r="F381" s="10">
        <v>46211</v>
      </c>
      <c r="G381" s="11">
        <v>0.82589120370370372</v>
      </c>
      <c r="H381" s="11">
        <v>0.83398148148148143</v>
      </c>
      <c r="I381" s="11" t="str">
        <f>TEXT(tblAttendance[[#This Row],[Date]],"mmm")</f>
        <v>Jul</v>
      </c>
      <c r="J381" s="11" t="str">
        <f>TEXT(tblAttendance[[#This Row],[Date]],"yyyy")</f>
        <v>2026</v>
      </c>
      <c r="K381" s="11" t="str">
        <f>TEXT(tblAttendance[[#This Row],[Date]],"dddd")</f>
        <v>Wednesday</v>
      </c>
      <c r="L381" s="28" t="str">
        <f>_xlfn.XLOOKUP(tblAttendance[[#This Row],[Student_ID]],tblStudents[Student_ID],tblStudents[Address])</f>
        <v>Pimpri, Pune</v>
      </c>
    </row>
    <row r="382" spans="1:12" x14ac:dyDescent="0.3">
      <c r="A382" s="8">
        <v>381</v>
      </c>
      <c r="B382" s="22" t="s">
        <v>232</v>
      </c>
      <c r="C382" s="9" t="s">
        <v>233</v>
      </c>
      <c r="D382" s="9" t="s">
        <v>346</v>
      </c>
      <c r="E382" s="8">
        <v>9834512709</v>
      </c>
      <c r="F382" s="10">
        <v>46211</v>
      </c>
      <c r="G382" s="11">
        <v>0.82593749999999999</v>
      </c>
      <c r="H382" s="11">
        <v>0.83406250000000004</v>
      </c>
      <c r="I382" s="11" t="str">
        <f>TEXT(tblAttendance[[#This Row],[Date]],"mmm")</f>
        <v>Jul</v>
      </c>
      <c r="J382" s="11" t="str">
        <f>TEXT(tblAttendance[[#This Row],[Date]],"yyyy")</f>
        <v>2026</v>
      </c>
      <c r="K382" s="11" t="str">
        <f>TEXT(tblAttendance[[#This Row],[Date]],"dddd")</f>
        <v>Wednesday</v>
      </c>
      <c r="L382" s="28" t="str">
        <f>_xlfn.XLOOKUP(tblAttendance[[#This Row],[Student_ID]],tblStudents[Student_ID],tblStudents[Address])</f>
        <v>Chinchwad, Pune</v>
      </c>
    </row>
    <row r="383" spans="1:12" x14ac:dyDescent="0.3">
      <c r="A383" s="8">
        <v>382</v>
      </c>
      <c r="B383" s="22" t="s">
        <v>235</v>
      </c>
      <c r="C383" s="9" t="s">
        <v>236</v>
      </c>
      <c r="D383" s="9" t="s">
        <v>347</v>
      </c>
      <c r="E383" s="8">
        <v>9834512710</v>
      </c>
      <c r="F383" s="10">
        <v>46211</v>
      </c>
      <c r="G383" s="11">
        <v>0.82597222222222222</v>
      </c>
      <c r="H383" s="11">
        <v>0.83412037037037035</v>
      </c>
      <c r="I383" s="11" t="str">
        <f>TEXT(tblAttendance[[#This Row],[Date]],"mmm")</f>
        <v>Jul</v>
      </c>
      <c r="J383" s="11" t="str">
        <f>TEXT(tblAttendance[[#This Row],[Date]],"yyyy")</f>
        <v>2026</v>
      </c>
      <c r="K383" s="11" t="str">
        <f>TEXT(tblAttendance[[#This Row],[Date]],"dddd")</f>
        <v>Wednesday</v>
      </c>
      <c r="L383" s="28" t="str">
        <f>_xlfn.XLOOKUP(tblAttendance[[#This Row],[Student_ID]],tblStudents[Student_ID],tblStudents[Address])</f>
        <v>Talegaon, Pune</v>
      </c>
    </row>
    <row r="384" spans="1:12" x14ac:dyDescent="0.3">
      <c r="A384" s="8">
        <v>383</v>
      </c>
      <c r="B384" s="22" t="s">
        <v>238</v>
      </c>
      <c r="C384" s="9" t="s">
        <v>239</v>
      </c>
      <c r="D384" s="9" t="s">
        <v>339</v>
      </c>
      <c r="E384" s="8">
        <v>9834512711</v>
      </c>
      <c r="F384" s="10">
        <v>46211</v>
      </c>
      <c r="G384" s="11">
        <v>0.82601851851851849</v>
      </c>
      <c r="H384" s="11">
        <v>0.83417824074074076</v>
      </c>
      <c r="I384" s="11" t="str">
        <f>TEXT(tblAttendance[[#This Row],[Date]],"mmm")</f>
        <v>Jul</v>
      </c>
      <c r="J384" s="11" t="str">
        <f>TEXT(tblAttendance[[#This Row],[Date]],"yyyy")</f>
        <v>2026</v>
      </c>
      <c r="K384" s="11" t="str">
        <f>TEXT(tblAttendance[[#This Row],[Date]],"dddd")</f>
        <v>Wednesday</v>
      </c>
      <c r="L384" s="28" t="str">
        <f>_xlfn.XLOOKUP(tblAttendance[[#This Row],[Student_ID]],tblStudents[Student_ID],tblStudents[Address])</f>
        <v>Moshi, Pune</v>
      </c>
    </row>
    <row r="385" spans="1:12" x14ac:dyDescent="0.3">
      <c r="A385" s="8">
        <v>384</v>
      </c>
      <c r="B385" s="22" t="s">
        <v>241</v>
      </c>
      <c r="C385" s="9" t="s">
        <v>242</v>
      </c>
      <c r="D385" s="9" t="s">
        <v>340</v>
      </c>
      <c r="E385" s="8">
        <v>9834512712</v>
      </c>
      <c r="F385" s="10">
        <v>46211</v>
      </c>
      <c r="G385" s="11">
        <v>0.82606481481481486</v>
      </c>
      <c r="H385" s="11">
        <v>0.8343518518518519</v>
      </c>
      <c r="I385" s="11" t="str">
        <f>TEXT(tblAttendance[[#This Row],[Date]],"mmm")</f>
        <v>Jul</v>
      </c>
      <c r="J385" s="11" t="str">
        <f>TEXT(tblAttendance[[#This Row],[Date]],"yyyy")</f>
        <v>2026</v>
      </c>
      <c r="K385" s="11" t="str">
        <f>TEXT(tblAttendance[[#This Row],[Date]],"dddd")</f>
        <v>Wednesday</v>
      </c>
      <c r="L385" s="28" t="str">
        <f>_xlfn.XLOOKUP(tblAttendance[[#This Row],[Student_ID]],tblStudents[Student_ID],tblStudents[Address])</f>
        <v>Bhosari, Pune</v>
      </c>
    </row>
    <row r="386" spans="1:12" x14ac:dyDescent="0.3">
      <c r="A386" s="8">
        <v>385</v>
      </c>
      <c r="B386" s="22" t="s">
        <v>244</v>
      </c>
      <c r="C386" s="9" t="s">
        <v>245</v>
      </c>
      <c r="D386" s="9" t="s">
        <v>341</v>
      </c>
      <c r="E386" s="8">
        <v>9834512713</v>
      </c>
      <c r="F386" s="10">
        <v>46211</v>
      </c>
      <c r="G386" s="11">
        <v>0.82611111111111113</v>
      </c>
      <c r="H386" s="11">
        <v>0.83440972222222221</v>
      </c>
      <c r="I386" s="11" t="str">
        <f>TEXT(tblAttendance[[#This Row],[Date]],"mmm")</f>
        <v>Jul</v>
      </c>
      <c r="J386" s="11" t="str">
        <f>TEXT(tblAttendance[[#This Row],[Date]],"yyyy")</f>
        <v>2026</v>
      </c>
      <c r="K386" s="11" t="str">
        <f>TEXT(tblAttendance[[#This Row],[Date]],"dddd")</f>
        <v>Wednesday</v>
      </c>
      <c r="L386" s="28" t="str">
        <f>_xlfn.XLOOKUP(tblAttendance[[#This Row],[Student_ID]],tblStudents[Student_ID],tblStudents[Address])</f>
        <v>Alandi, Pune</v>
      </c>
    </row>
    <row r="387" spans="1:12" x14ac:dyDescent="0.3">
      <c r="A387" s="8">
        <v>386</v>
      </c>
      <c r="B387" s="22" t="s">
        <v>247</v>
      </c>
      <c r="C387" s="9" t="s">
        <v>248</v>
      </c>
      <c r="D387" s="9" t="s">
        <v>342</v>
      </c>
      <c r="E387" s="8">
        <v>9834512714</v>
      </c>
      <c r="F387" s="10">
        <v>46211</v>
      </c>
      <c r="G387" s="11">
        <v>0.8261574074074074</v>
      </c>
      <c r="H387" s="11">
        <v>0.83445601851851847</v>
      </c>
      <c r="I387" s="11" t="str">
        <f>TEXT(tblAttendance[[#This Row],[Date]],"mmm")</f>
        <v>Jul</v>
      </c>
      <c r="J387" s="11" t="str">
        <f>TEXT(tblAttendance[[#This Row],[Date]],"yyyy")</f>
        <v>2026</v>
      </c>
      <c r="K387" s="11" t="str">
        <f>TEXT(tblAttendance[[#This Row],[Date]],"dddd")</f>
        <v>Wednesday</v>
      </c>
      <c r="L387" s="28" t="str">
        <f>_xlfn.XLOOKUP(tblAttendance[[#This Row],[Student_ID]],tblStudents[Student_ID],tblStudents[Address])</f>
        <v>Lohegaon, Pune</v>
      </c>
    </row>
    <row r="388" spans="1:12" x14ac:dyDescent="0.3">
      <c r="A388" s="8">
        <v>387</v>
      </c>
      <c r="B388" s="22" t="s">
        <v>250</v>
      </c>
      <c r="C388" s="9" t="s">
        <v>251</v>
      </c>
      <c r="D388" s="9" t="s">
        <v>343</v>
      </c>
      <c r="E388" s="8">
        <v>9834512715</v>
      </c>
      <c r="F388" s="10">
        <v>46211</v>
      </c>
      <c r="G388" s="11">
        <v>0.82621527777777781</v>
      </c>
      <c r="H388" s="11">
        <v>0.83450231481481485</v>
      </c>
      <c r="I388" s="11" t="str">
        <f>TEXT(tblAttendance[[#This Row],[Date]],"mmm")</f>
        <v>Jul</v>
      </c>
      <c r="J388" s="11" t="str">
        <f>TEXT(tblAttendance[[#This Row],[Date]],"yyyy")</f>
        <v>2026</v>
      </c>
      <c r="K388" s="11" t="str">
        <f>TEXT(tblAttendance[[#This Row],[Date]],"dddd")</f>
        <v>Wednesday</v>
      </c>
      <c r="L388" s="28" t="str">
        <f>_xlfn.XLOOKUP(tblAttendance[[#This Row],[Student_ID]],tblStudents[Student_ID],tblStudents[Address])</f>
        <v>Dhanori, Pune</v>
      </c>
    </row>
    <row r="389" spans="1:12" x14ac:dyDescent="0.3">
      <c r="A389" s="8">
        <v>388</v>
      </c>
      <c r="B389" s="22" t="s">
        <v>253</v>
      </c>
      <c r="C389" s="9" t="s">
        <v>254</v>
      </c>
      <c r="D389" s="9" t="s">
        <v>343</v>
      </c>
      <c r="E389" s="8">
        <v>9834512716</v>
      </c>
      <c r="F389" s="10">
        <v>46211</v>
      </c>
      <c r="G389" s="11">
        <v>0.82626157407407408</v>
      </c>
      <c r="H389" s="11">
        <v>0.83466435185185184</v>
      </c>
      <c r="I389" s="11" t="str">
        <f>TEXT(tblAttendance[[#This Row],[Date]],"mmm")</f>
        <v>Jul</v>
      </c>
      <c r="J389" s="11" t="str">
        <f>TEXT(tblAttendance[[#This Row],[Date]],"yyyy")</f>
        <v>2026</v>
      </c>
      <c r="K389" s="11" t="str">
        <f>TEXT(tblAttendance[[#This Row],[Date]],"dddd")</f>
        <v>Wednesday</v>
      </c>
      <c r="L389" s="28" t="str">
        <f>_xlfn.XLOOKUP(tblAttendance[[#This Row],[Student_ID]],tblStudents[Student_ID],tblStudents[Address])</f>
        <v>Kondhwa, Pune</v>
      </c>
    </row>
    <row r="390" spans="1:12" x14ac:dyDescent="0.3">
      <c r="A390" s="8">
        <v>389</v>
      </c>
      <c r="B390" s="22" t="s">
        <v>256</v>
      </c>
      <c r="C390" s="9" t="s">
        <v>257</v>
      </c>
      <c r="D390" s="9" t="s">
        <v>345</v>
      </c>
      <c r="E390" s="8">
        <v>9834512717</v>
      </c>
      <c r="F390" s="10">
        <v>46211</v>
      </c>
      <c r="G390" s="11">
        <v>0.82630787037037035</v>
      </c>
      <c r="H390" s="11">
        <v>0.83473379629629629</v>
      </c>
      <c r="I390" s="11" t="str">
        <f>TEXT(tblAttendance[[#This Row],[Date]],"mmm")</f>
        <v>Jul</v>
      </c>
      <c r="J390" s="11" t="str">
        <f>TEXT(tblAttendance[[#This Row],[Date]],"yyyy")</f>
        <v>2026</v>
      </c>
      <c r="K390" s="11" t="str">
        <f>TEXT(tblAttendance[[#This Row],[Date]],"dddd")</f>
        <v>Wednesday</v>
      </c>
      <c r="L390" s="28" t="str">
        <f>_xlfn.XLOOKUP(tblAttendance[[#This Row],[Student_ID]],tblStudents[Student_ID],tblStudents[Address])</f>
        <v>Katraj, Pune</v>
      </c>
    </row>
    <row r="391" spans="1:12" x14ac:dyDescent="0.3">
      <c r="A391" s="8">
        <v>390</v>
      </c>
      <c r="B391" s="22" t="s">
        <v>259</v>
      </c>
      <c r="C391" s="9" t="s">
        <v>260</v>
      </c>
      <c r="D391" s="9" t="s">
        <v>346</v>
      </c>
      <c r="E391" s="8">
        <v>9834512718</v>
      </c>
      <c r="F391" s="10">
        <v>46211</v>
      </c>
      <c r="G391" s="11">
        <v>0.82635416666666661</v>
      </c>
      <c r="H391" s="11">
        <v>0.83478009259259256</v>
      </c>
      <c r="I391" s="11" t="str">
        <f>TEXT(tblAttendance[[#This Row],[Date]],"mmm")</f>
        <v>Jul</v>
      </c>
      <c r="J391" s="11" t="str">
        <f>TEXT(tblAttendance[[#This Row],[Date]],"yyyy")</f>
        <v>2026</v>
      </c>
      <c r="K391" s="11" t="str">
        <f>TEXT(tblAttendance[[#This Row],[Date]],"dddd")</f>
        <v>Wednesday</v>
      </c>
      <c r="L391" s="28" t="str">
        <f>_xlfn.XLOOKUP(tblAttendance[[#This Row],[Student_ID]],tblStudents[Student_ID],tblStudents[Address])</f>
        <v>Shivajinagar, Pune</v>
      </c>
    </row>
    <row r="392" spans="1:12" x14ac:dyDescent="0.3">
      <c r="A392" s="8">
        <v>391</v>
      </c>
      <c r="B392" s="22" t="s">
        <v>262</v>
      </c>
      <c r="C392" s="9" t="s">
        <v>263</v>
      </c>
      <c r="D392" s="9" t="s">
        <v>348</v>
      </c>
      <c r="E392" s="8">
        <v>9834512719</v>
      </c>
      <c r="F392" s="10">
        <v>46211</v>
      </c>
      <c r="G392" s="11">
        <v>0.82640046296296299</v>
      </c>
      <c r="H392" s="11">
        <v>0.83482638888888894</v>
      </c>
      <c r="I392" s="11" t="str">
        <f>TEXT(tblAttendance[[#This Row],[Date]],"mmm")</f>
        <v>Jul</v>
      </c>
      <c r="J392" s="11" t="str">
        <f>TEXT(tblAttendance[[#This Row],[Date]],"yyyy")</f>
        <v>2026</v>
      </c>
      <c r="K392" s="11" t="str">
        <f>TEXT(tblAttendance[[#This Row],[Date]],"dddd")</f>
        <v>Wednesday</v>
      </c>
      <c r="L392" s="28" t="str">
        <f>_xlfn.XLOOKUP(tblAttendance[[#This Row],[Student_ID]],tblStudents[Student_ID],tblStudents[Address])</f>
        <v>Bavdhan, Pune</v>
      </c>
    </row>
    <row r="393" spans="1:12" x14ac:dyDescent="0.3">
      <c r="A393" s="8">
        <v>392</v>
      </c>
      <c r="B393" s="22" t="s">
        <v>265</v>
      </c>
      <c r="C393" s="9" t="s">
        <v>266</v>
      </c>
      <c r="D393" s="9" t="s">
        <v>348</v>
      </c>
      <c r="E393" s="8">
        <v>9834512720</v>
      </c>
      <c r="F393" s="10">
        <v>46211</v>
      </c>
      <c r="G393" s="11">
        <v>0.82644675925925926</v>
      </c>
      <c r="H393" s="11">
        <v>0.83486111111111116</v>
      </c>
      <c r="I393" s="11" t="str">
        <f>TEXT(tblAttendance[[#This Row],[Date]],"mmm")</f>
        <v>Jul</v>
      </c>
      <c r="J393" s="11" t="str">
        <f>TEXT(tblAttendance[[#This Row],[Date]],"yyyy")</f>
        <v>2026</v>
      </c>
      <c r="K393" s="11" t="str">
        <f>TEXT(tblAttendance[[#This Row],[Date]],"dddd")</f>
        <v>Wednesday</v>
      </c>
      <c r="L393" s="28" t="str">
        <f>_xlfn.XLOOKUP(tblAttendance[[#This Row],[Student_ID]],tblStudents[Student_ID],tblStudents[Address])</f>
        <v>Nigdi, Pune</v>
      </c>
    </row>
    <row r="394" spans="1:12" x14ac:dyDescent="0.3">
      <c r="A394" s="8">
        <v>393</v>
      </c>
      <c r="B394" s="22" t="s">
        <v>268</v>
      </c>
      <c r="C394" s="9" t="s">
        <v>269</v>
      </c>
      <c r="D394" s="9" t="s">
        <v>349</v>
      </c>
      <c r="E394" s="8">
        <v>9834512721</v>
      </c>
      <c r="F394" s="10">
        <v>46211</v>
      </c>
      <c r="G394" s="11">
        <v>0.82648148148148148</v>
      </c>
      <c r="H394" s="11">
        <v>0.83489583333333328</v>
      </c>
      <c r="I394" s="11" t="str">
        <f>TEXT(tblAttendance[[#This Row],[Date]],"mmm")</f>
        <v>Jul</v>
      </c>
      <c r="J394" s="11" t="str">
        <f>TEXT(tblAttendance[[#This Row],[Date]],"yyyy")</f>
        <v>2026</v>
      </c>
      <c r="K394" s="11" t="str">
        <f>TEXT(tblAttendance[[#This Row],[Date]],"dddd")</f>
        <v>Wednesday</v>
      </c>
      <c r="L394" s="28" t="str">
        <f>_xlfn.XLOOKUP(tblAttendance[[#This Row],[Student_ID]],tblStudents[Student_ID],tblStudents[Address])</f>
        <v>Ravet, Pune</v>
      </c>
    </row>
    <row r="395" spans="1:12" x14ac:dyDescent="0.3">
      <c r="A395" s="8">
        <v>394</v>
      </c>
      <c r="B395" s="22" t="s">
        <v>271</v>
      </c>
      <c r="C395" s="9" t="s">
        <v>272</v>
      </c>
      <c r="D395" s="9" t="s">
        <v>349</v>
      </c>
      <c r="E395" s="8">
        <v>9834512722</v>
      </c>
      <c r="F395" s="10">
        <v>46211</v>
      </c>
      <c r="G395" s="11">
        <v>0.8265393518518519</v>
      </c>
      <c r="H395" s="11">
        <v>0.83494212962962966</v>
      </c>
      <c r="I395" s="11" t="str">
        <f>TEXT(tblAttendance[[#This Row],[Date]],"mmm")</f>
        <v>Jul</v>
      </c>
      <c r="J395" s="11" t="str">
        <f>TEXT(tblAttendance[[#This Row],[Date]],"yyyy")</f>
        <v>2026</v>
      </c>
      <c r="K395" s="11" t="str">
        <f>TEXT(tblAttendance[[#This Row],[Date]],"dddd")</f>
        <v>Wednesday</v>
      </c>
      <c r="L395" s="28" t="str">
        <f>_xlfn.XLOOKUP(tblAttendance[[#This Row],[Student_ID]],tblStudents[Student_ID],tblStudents[Address])</f>
        <v>Dhayari, Pune</v>
      </c>
    </row>
    <row r="396" spans="1:12" x14ac:dyDescent="0.3">
      <c r="A396" s="8">
        <v>395</v>
      </c>
      <c r="B396" s="22" t="s">
        <v>274</v>
      </c>
      <c r="C396" s="9" t="s">
        <v>275</v>
      </c>
      <c r="D396" s="9" t="s">
        <v>348</v>
      </c>
      <c r="E396" s="8">
        <v>9834512723</v>
      </c>
      <c r="F396" s="10">
        <v>46211</v>
      </c>
      <c r="G396" s="11">
        <v>0.82659722222222221</v>
      </c>
      <c r="H396" s="11">
        <v>0.83498842592592593</v>
      </c>
      <c r="I396" s="11" t="str">
        <f>TEXT(tblAttendance[[#This Row],[Date]],"mmm")</f>
        <v>Jul</v>
      </c>
      <c r="J396" s="11" t="str">
        <f>TEXT(tblAttendance[[#This Row],[Date]],"yyyy")</f>
        <v>2026</v>
      </c>
      <c r="K396" s="11" t="str">
        <f>TEXT(tblAttendance[[#This Row],[Date]],"dddd")</f>
        <v>Wednesday</v>
      </c>
      <c r="L396" s="28" t="str">
        <f>_xlfn.XLOOKUP(tblAttendance[[#This Row],[Student_ID]],tblStudents[Student_ID],tblStudents[Address])</f>
        <v>Narhe, Pune</v>
      </c>
    </row>
    <row r="397" spans="1:12" x14ac:dyDescent="0.3">
      <c r="A397" s="8">
        <v>396</v>
      </c>
      <c r="B397" s="22" t="s">
        <v>277</v>
      </c>
      <c r="C397" s="9" t="s">
        <v>278</v>
      </c>
      <c r="D397" s="9" t="s">
        <v>347</v>
      </c>
      <c r="E397" s="8">
        <v>9834512724</v>
      </c>
      <c r="F397" s="10">
        <v>46211</v>
      </c>
      <c r="G397" s="11">
        <v>0.8266782407407407</v>
      </c>
      <c r="I397" s="11" t="str">
        <f>TEXT(tblAttendance[[#This Row],[Date]],"mmm")</f>
        <v>Jul</v>
      </c>
      <c r="J397" s="11" t="str">
        <f>TEXT(tblAttendance[[#This Row],[Date]],"yyyy")</f>
        <v>2026</v>
      </c>
      <c r="K397" s="11" t="str">
        <f>TEXT(tblAttendance[[#This Row],[Date]],"dddd")</f>
        <v>Wednesday</v>
      </c>
      <c r="L397" s="28" t="str">
        <f>_xlfn.XLOOKUP(tblAttendance[[#This Row],[Student_ID]],tblStudents[Student_ID],tblStudents[Address])</f>
        <v>Fursungi, Pune</v>
      </c>
    </row>
    <row r="398" spans="1:12" x14ac:dyDescent="0.3">
      <c r="A398" s="8">
        <v>397</v>
      </c>
      <c r="B398" s="22" t="s">
        <v>280</v>
      </c>
      <c r="C398" s="9" t="s">
        <v>281</v>
      </c>
      <c r="D398" s="9" t="s">
        <v>347</v>
      </c>
      <c r="E398" s="8">
        <v>9834512725</v>
      </c>
      <c r="F398" s="10">
        <v>46211</v>
      </c>
      <c r="G398" s="11">
        <v>0.82673611111111112</v>
      </c>
      <c r="I398" s="11" t="str">
        <f>TEXT(tblAttendance[[#This Row],[Date]],"mmm")</f>
        <v>Jul</v>
      </c>
      <c r="J398" s="11" t="str">
        <f>TEXT(tblAttendance[[#This Row],[Date]],"yyyy")</f>
        <v>2026</v>
      </c>
      <c r="K398" s="11" t="str">
        <f>TEXT(tblAttendance[[#This Row],[Date]],"dddd")</f>
        <v>Wednesday</v>
      </c>
      <c r="L398" s="28" t="str">
        <f>_xlfn.XLOOKUP(tblAttendance[[#This Row],[Student_ID]],tblStudents[Student_ID],tblStudents[Address])</f>
        <v>Mundhwa, Pune</v>
      </c>
    </row>
    <row r="399" spans="1:12" x14ac:dyDescent="0.3">
      <c r="A399" s="8">
        <v>398</v>
      </c>
      <c r="B399" s="22" t="s">
        <v>283</v>
      </c>
      <c r="C399" s="9" t="s">
        <v>284</v>
      </c>
      <c r="D399" s="9" t="s">
        <v>346</v>
      </c>
      <c r="E399" s="8">
        <v>9834512726</v>
      </c>
      <c r="F399" s="10">
        <v>46211</v>
      </c>
      <c r="G399" s="11">
        <v>0.82677083333333334</v>
      </c>
      <c r="I399" s="11" t="str">
        <f>TEXT(tblAttendance[[#This Row],[Date]],"mmm")</f>
        <v>Jul</v>
      </c>
      <c r="J399" s="11" t="str">
        <f>TEXT(tblAttendance[[#This Row],[Date]],"yyyy")</f>
        <v>2026</v>
      </c>
      <c r="K399" s="11" t="str">
        <f>TEXT(tblAttendance[[#This Row],[Date]],"dddd")</f>
        <v>Wednesday</v>
      </c>
      <c r="L399" s="28" t="str">
        <f>_xlfn.XLOOKUP(tblAttendance[[#This Row],[Student_ID]],tblStudents[Student_ID],tblStudents[Address])</f>
        <v>Ahilya Nagar, Maharashtra</v>
      </c>
    </row>
    <row r="400" spans="1:12" x14ac:dyDescent="0.3">
      <c r="A400" s="8">
        <v>399</v>
      </c>
      <c r="B400" s="22" t="s">
        <v>285</v>
      </c>
      <c r="C400" s="9" t="s">
        <v>286</v>
      </c>
      <c r="D400" s="9" t="s">
        <v>345</v>
      </c>
      <c r="E400" s="8">
        <v>9834512727</v>
      </c>
      <c r="F400" s="10">
        <v>46211</v>
      </c>
      <c r="G400" s="11">
        <v>0.82680555555555557</v>
      </c>
      <c r="I400" s="11" t="str">
        <f>TEXT(tblAttendance[[#This Row],[Date]],"mmm")</f>
        <v>Jul</v>
      </c>
      <c r="J400" s="11" t="str">
        <f>TEXT(tblAttendance[[#This Row],[Date]],"yyyy")</f>
        <v>2026</v>
      </c>
      <c r="K400" s="11" t="str">
        <f>TEXT(tblAttendance[[#This Row],[Date]],"dddd")</f>
        <v>Wednesday</v>
      </c>
      <c r="L400" s="28" t="str">
        <f>_xlfn.XLOOKUP(tblAttendance[[#This Row],[Student_ID]],tblStudents[Student_ID],tblStudents[Address])</f>
        <v>Shrirampur</v>
      </c>
    </row>
    <row r="401" spans="1:12" x14ac:dyDescent="0.3">
      <c r="A401" s="8">
        <v>400</v>
      </c>
      <c r="B401" s="22" t="s">
        <v>288</v>
      </c>
      <c r="C401" s="9" t="s">
        <v>289</v>
      </c>
      <c r="D401" s="9" t="s">
        <v>345</v>
      </c>
      <c r="E401" s="8">
        <v>9834512728</v>
      </c>
      <c r="F401" s="10">
        <v>46211</v>
      </c>
      <c r="G401" s="11">
        <v>0.82686342592592588</v>
      </c>
      <c r="I401" s="11" t="str">
        <f>TEXT(tblAttendance[[#This Row],[Date]],"mmm")</f>
        <v>Jul</v>
      </c>
      <c r="J401" s="11" t="str">
        <f>TEXT(tblAttendance[[#This Row],[Date]],"yyyy")</f>
        <v>2026</v>
      </c>
      <c r="K401" s="11" t="str">
        <f>TEXT(tblAttendance[[#This Row],[Date]],"dddd")</f>
        <v>Wednesday</v>
      </c>
      <c r="L401" s="28" t="str">
        <f>_xlfn.XLOOKUP(tblAttendance[[#This Row],[Student_ID]],tblStudents[Student_ID],tblStudents[Address])</f>
        <v>Sangamner</v>
      </c>
    </row>
    <row r="402" spans="1:12" x14ac:dyDescent="0.3">
      <c r="A402" s="8">
        <v>401</v>
      </c>
      <c r="B402" s="22" t="s">
        <v>291</v>
      </c>
      <c r="C402" s="9" t="s">
        <v>292</v>
      </c>
      <c r="D402" s="9" t="s">
        <v>343</v>
      </c>
      <c r="E402" s="8">
        <v>9834512729</v>
      </c>
      <c r="F402" s="10">
        <v>46211</v>
      </c>
      <c r="G402" s="11">
        <v>0.82693287037037033</v>
      </c>
      <c r="I402" s="11" t="str">
        <f>TEXT(tblAttendance[[#This Row],[Date]],"mmm")</f>
        <v>Jul</v>
      </c>
      <c r="J402" s="11" t="str">
        <f>TEXT(tblAttendance[[#This Row],[Date]],"yyyy")</f>
        <v>2026</v>
      </c>
      <c r="K402" s="11" t="str">
        <f>TEXT(tblAttendance[[#This Row],[Date]],"dddd")</f>
        <v>Wednesday</v>
      </c>
      <c r="L402" s="28" t="str">
        <f>_xlfn.XLOOKUP(tblAttendance[[#This Row],[Student_ID]],tblStudents[Student_ID],tblStudents[Address])</f>
        <v>Rahata</v>
      </c>
    </row>
    <row r="403" spans="1:12" x14ac:dyDescent="0.3">
      <c r="A403" s="8">
        <v>402</v>
      </c>
      <c r="B403" s="22" t="s">
        <v>294</v>
      </c>
      <c r="C403" s="9" t="s">
        <v>295</v>
      </c>
      <c r="D403" s="9" t="s">
        <v>343</v>
      </c>
      <c r="E403" s="8">
        <v>9834512730</v>
      </c>
      <c r="F403" s="10">
        <v>46211</v>
      </c>
      <c r="G403" s="11">
        <v>0.82697916666666671</v>
      </c>
      <c r="I403" s="11" t="str">
        <f>TEXT(tblAttendance[[#This Row],[Date]],"mmm")</f>
        <v>Jul</v>
      </c>
      <c r="J403" s="11" t="str">
        <f>TEXT(tblAttendance[[#This Row],[Date]],"yyyy")</f>
        <v>2026</v>
      </c>
      <c r="K403" s="11" t="str">
        <f>TEXT(tblAttendance[[#This Row],[Date]],"dddd")</f>
        <v>Wednesday</v>
      </c>
      <c r="L403" s="28" t="str">
        <f>_xlfn.XLOOKUP(tblAttendance[[#This Row],[Student_ID]],tblStudents[Student_ID],tblStudents[Address])</f>
        <v>Rahuri</v>
      </c>
    </row>
    <row r="404" spans="1:12" x14ac:dyDescent="0.3">
      <c r="A404" s="8">
        <v>403</v>
      </c>
      <c r="B404" s="22" t="s">
        <v>297</v>
      </c>
      <c r="C404" s="9" t="s">
        <v>298</v>
      </c>
      <c r="D404" s="9" t="s">
        <v>342</v>
      </c>
      <c r="E404" s="8">
        <v>9834512731</v>
      </c>
      <c r="F404" s="10">
        <v>46211</v>
      </c>
      <c r="G404" s="11">
        <v>0.82702546296296298</v>
      </c>
      <c r="I404" s="11" t="str">
        <f>TEXT(tblAttendance[[#This Row],[Date]],"mmm")</f>
        <v>Jul</v>
      </c>
      <c r="J404" s="11" t="str">
        <f>TEXT(tblAttendance[[#This Row],[Date]],"yyyy")</f>
        <v>2026</v>
      </c>
      <c r="K404" s="11" t="str">
        <f>TEXT(tblAttendance[[#This Row],[Date]],"dddd")</f>
        <v>Wednesday</v>
      </c>
      <c r="L404" s="28" t="str">
        <f>_xlfn.XLOOKUP(tblAttendance[[#This Row],[Student_ID]],tblStudents[Student_ID],tblStudents[Address])</f>
        <v>Pathardi</v>
      </c>
    </row>
    <row r="405" spans="1:12" x14ac:dyDescent="0.3">
      <c r="A405" s="8">
        <v>404</v>
      </c>
      <c r="B405" s="22" t="s">
        <v>300</v>
      </c>
      <c r="C405" s="9" t="s">
        <v>301</v>
      </c>
      <c r="D405" s="9" t="s">
        <v>341</v>
      </c>
      <c r="E405" s="8">
        <v>9834512732</v>
      </c>
      <c r="F405" s="10">
        <v>46211</v>
      </c>
      <c r="G405" s="11">
        <v>0.82708333333333328</v>
      </c>
      <c r="I405" s="11" t="str">
        <f>TEXT(tblAttendance[[#This Row],[Date]],"mmm")</f>
        <v>Jul</v>
      </c>
      <c r="J405" s="11" t="str">
        <f>TEXT(tblAttendance[[#This Row],[Date]],"yyyy")</f>
        <v>2026</v>
      </c>
      <c r="K405" s="11" t="str">
        <f>TEXT(tblAttendance[[#This Row],[Date]],"dddd")</f>
        <v>Wednesday</v>
      </c>
      <c r="L405" s="28" t="str">
        <f>_xlfn.XLOOKUP(tblAttendance[[#This Row],[Student_ID]],tblStudents[Student_ID],tblStudents[Address])</f>
        <v>Nevasa</v>
      </c>
    </row>
    <row r="406" spans="1:12" x14ac:dyDescent="0.3">
      <c r="A406" s="8">
        <v>405</v>
      </c>
      <c r="B406" s="22" t="s">
        <v>303</v>
      </c>
      <c r="C406" s="9" t="s">
        <v>304</v>
      </c>
      <c r="D406" s="9" t="s">
        <v>340</v>
      </c>
      <c r="E406" s="8">
        <v>9834512733</v>
      </c>
      <c r="F406" s="10">
        <v>46211</v>
      </c>
      <c r="G406" s="11">
        <v>0.82712962962962966</v>
      </c>
      <c r="I406" s="11" t="str">
        <f>TEXT(tblAttendance[[#This Row],[Date]],"mmm")</f>
        <v>Jul</v>
      </c>
      <c r="J406" s="11" t="str">
        <f>TEXT(tblAttendance[[#This Row],[Date]],"yyyy")</f>
        <v>2026</v>
      </c>
      <c r="K406" s="11" t="str">
        <f>TEXT(tblAttendance[[#This Row],[Date]],"dddd")</f>
        <v>Wednesday</v>
      </c>
      <c r="L406" s="28" t="str">
        <f>_xlfn.XLOOKUP(tblAttendance[[#This Row],[Student_ID]],tblStudents[Student_ID],tblStudents[Address])</f>
        <v>Shevgaon</v>
      </c>
    </row>
    <row r="407" spans="1:12" x14ac:dyDescent="0.3">
      <c r="A407" s="8">
        <v>406</v>
      </c>
      <c r="B407" s="22" t="s">
        <v>306</v>
      </c>
      <c r="C407" s="9" t="s">
        <v>307</v>
      </c>
      <c r="D407" s="9" t="s">
        <v>339</v>
      </c>
      <c r="E407" s="8">
        <v>9834512734</v>
      </c>
      <c r="F407" s="10">
        <v>46211</v>
      </c>
      <c r="G407" s="11">
        <v>0.82718749999999996</v>
      </c>
      <c r="I407" s="11" t="str">
        <f>TEXT(tblAttendance[[#This Row],[Date]],"mmm")</f>
        <v>Jul</v>
      </c>
      <c r="J407" s="11" t="str">
        <f>TEXT(tblAttendance[[#This Row],[Date]],"yyyy")</f>
        <v>2026</v>
      </c>
      <c r="K407" s="11" t="str">
        <f>TEXT(tblAttendance[[#This Row],[Date]],"dddd")</f>
        <v>Wednesday</v>
      </c>
      <c r="L407" s="28" t="str">
        <f>_xlfn.XLOOKUP(tblAttendance[[#This Row],[Student_ID]],tblStudents[Student_ID],tblStudents[Address])</f>
        <v>Jamkhed</v>
      </c>
    </row>
    <row r="408" spans="1:12" x14ac:dyDescent="0.3">
      <c r="A408" s="8">
        <v>407</v>
      </c>
      <c r="B408" s="22" t="s">
        <v>309</v>
      </c>
      <c r="C408" s="9" t="s">
        <v>310</v>
      </c>
      <c r="D408" s="9" t="s">
        <v>341</v>
      </c>
      <c r="E408" s="8">
        <v>9834512735</v>
      </c>
      <c r="F408" s="10">
        <v>46211</v>
      </c>
      <c r="G408" s="11">
        <v>0.82730324074074069</v>
      </c>
      <c r="I408" s="11" t="str">
        <f>TEXT(tblAttendance[[#This Row],[Date]],"mmm")</f>
        <v>Jul</v>
      </c>
      <c r="J408" s="11" t="str">
        <f>TEXT(tblAttendance[[#This Row],[Date]],"yyyy")</f>
        <v>2026</v>
      </c>
      <c r="K408" s="11" t="str">
        <f>TEXT(tblAttendance[[#This Row],[Date]],"dddd")</f>
        <v>Wednesday</v>
      </c>
      <c r="L408" s="28" t="str">
        <f>_xlfn.XLOOKUP(tblAttendance[[#This Row],[Student_ID]],tblStudents[Student_ID],tblStudents[Address])</f>
        <v>Karjat, Ahilya Nagar, Maharashtra</v>
      </c>
    </row>
    <row r="409" spans="1:12" x14ac:dyDescent="0.3">
      <c r="A409" s="8">
        <v>408</v>
      </c>
      <c r="B409" s="22" t="s">
        <v>357</v>
      </c>
      <c r="C409" s="9" t="s">
        <v>358</v>
      </c>
      <c r="D409" s="9" t="s">
        <v>345</v>
      </c>
      <c r="E409" s="8">
        <v>9584672315</v>
      </c>
      <c r="F409" s="10">
        <v>46211</v>
      </c>
      <c r="G409" s="11">
        <v>0.82734953703703706</v>
      </c>
      <c r="I409" s="11" t="str">
        <f>TEXT(tblAttendance[[#This Row],[Date]],"mmm")</f>
        <v>Jul</v>
      </c>
      <c r="J409" s="11" t="str">
        <f>TEXT(tblAttendance[[#This Row],[Date]],"yyyy")</f>
        <v>2026</v>
      </c>
      <c r="K409" s="11" t="str">
        <f>TEXT(tblAttendance[[#This Row],[Date]],"dddd")</f>
        <v>Wednesday</v>
      </c>
      <c r="L409" s="28" t="str">
        <f>_xlfn.XLOOKUP(tblAttendance[[#This Row],[Student_ID]],tblStudents[Student_ID],tblStudents[Address])</f>
        <v>Pune, Maharashtra</v>
      </c>
    </row>
    <row r="410" spans="1:12" x14ac:dyDescent="0.3">
      <c r="A410" s="8">
        <v>409</v>
      </c>
      <c r="B410" s="22" t="s">
        <v>359</v>
      </c>
      <c r="C410" s="9" t="s">
        <v>360</v>
      </c>
      <c r="D410" s="9" t="s">
        <v>344</v>
      </c>
      <c r="E410" s="8">
        <v>9855647524</v>
      </c>
      <c r="F410" s="10">
        <v>46211</v>
      </c>
      <c r="G410" s="11">
        <v>0.82738425925925929</v>
      </c>
      <c r="I410" s="11" t="str">
        <f>TEXT(tblAttendance[[#This Row],[Date]],"mmm")</f>
        <v>Jul</v>
      </c>
      <c r="J410" s="11" t="str">
        <f>TEXT(tblAttendance[[#This Row],[Date]],"yyyy")</f>
        <v>2026</v>
      </c>
      <c r="K410" s="11" t="str">
        <f>TEXT(tblAttendance[[#This Row],[Date]],"dddd")</f>
        <v>Wednesday</v>
      </c>
      <c r="L410" s="28" t="str">
        <f>_xlfn.XLOOKUP(tblAttendance[[#This Row],[Student_ID]],tblStudents[Student_ID],tblStudents[Address])</f>
        <v>Pune, Maharashtra</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0B70A-CE93-4884-BBD8-2E392D055ED3}">
  <sheetPr codeName="Sheet6">
    <tabColor theme="6" tint="0.39997558519241921"/>
  </sheetPr>
  <dimension ref="A9:L63"/>
  <sheetViews>
    <sheetView showGridLines="0" zoomScale="74" workbookViewId="0">
      <selection activeCell="C16" sqref="C16"/>
    </sheetView>
  </sheetViews>
  <sheetFormatPr defaultRowHeight="14.4" x14ac:dyDescent="0.3"/>
  <cols>
    <col min="1" max="1" width="10.19921875" customWidth="1"/>
    <col min="2" max="2" width="13.09765625" bestFit="1" customWidth="1"/>
    <col min="3" max="3" width="17.796875" bestFit="1" customWidth="1"/>
    <col min="5" max="5" width="12.8984375" bestFit="1" customWidth="1"/>
    <col min="6" max="6" width="12.09765625" bestFit="1" customWidth="1"/>
    <col min="7" max="7" width="18.796875" customWidth="1"/>
    <col min="8" max="8" width="12.8984375" bestFit="1" customWidth="1"/>
    <col min="9" max="9" width="35" bestFit="1" customWidth="1"/>
    <col min="10" max="10" width="17.796875" bestFit="1" customWidth="1"/>
    <col min="11" max="11" width="24.796875" bestFit="1" customWidth="1"/>
    <col min="12" max="12" width="17.19921875" bestFit="1" customWidth="1"/>
  </cols>
  <sheetData>
    <row r="9" spans="1:9" x14ac:dyDescent="0.3">
      <c r="B9" s="30" t="s">
        <v>324</v>
      </c>
      <c r="C9" t="s">
        <v>326</v>
      </c>
      <c r="E9" s="30" t="s">
        <v>324</v>
      </c>
      <c r="F9" t="s">
        <v>338</v>
      </c>
      <c r="H9" s="30" t="s">
        <v>324</v>
      </c>
      <c r="I9" t="s">
        <v>326</v>
      </c>
    </row>
    <row r="10" spans="1:9" x14ac:dyDescent="0.3">
      <c r="B10" s="34" t="s">
        <v>365</v>
      </c>
      <c r="C10" s="52">
        <v>23</v>
      </c>
      <c r="E10" s="31" t="s">
        <v>311</v>
      </c>
      <c r="F10">
        <v>0</v>
      </c>
      <c r="H10" s="31" t="s">
        <v>328</v>
      </c>
      <c r="I10">
        <v>88</v>
      </c>
    </row>
    <row r="11" spans="1:9" x14ac:dyDescent="0.3">
      <c r="B11" s="34" t="s">
        <v>352</v>
      </c>
      <c r="C11" s="52">
        <v>14</v>
      </c>
      <c r="E11" s="31" t="s">
        <v>26</v>
      </c>
      <c r="F11">
        <v>0</v>
      </c>
      <c r="H11" s="39" t="s">
        <v>370</v>
      </c>
      <c r="I11">
        <v>88</v>
      </c>
    </row>
    <row r="12" spans="1:9" x14ac:dyDescent="0.3">
      <c r="B12" s="34" t="s">
        <v>355</v>
      </c>
      <c r="C12" s="52">
        <v>14</v>
      </c>
      <c r="E12" s="31" t="s">
        <v>325</v>
      </c>
      <c r="F12">
        <v>0</v>
      </c>
      <c r="H12" s="31" t="s">
        <v>329</v>
      </c>
      <c r="I12">
        <v>321</v>
      </c>
    </row>
    <row r="13" spans="1:9" x14ac:dyDescent="0.3">
      <c r="A13" t="s">
        <v>327</v>
      </c>
      <c r="B13" s="34" t="s">
        <v>351</v>
      </c>
      <c r="C13" s="52">
        <v>12</v>
      </c>
      <c r="H13" s="39" t="s">
        <v>371</v>
      </c>
      <c r="I13">
        <v>112</v>
      </c>
    </row>
    <row r="14" spans="1:9" x14ac:dyDescent="0.3">
      <c r="B14" s="34" t="s">
        <v>356</v>
      </c>
      <c r="C14" s="52">
        <v>10</v>
      </c>
      <c r="D14" t="s">
        <v>327</v>
      </c>
      <c r="H14" s="39" t="s">
        <v>372</v>
      </c>
      <c r="I14">
        <v>90</v>
      </c>
    </row>
    <row r="15" spans="1:9" x14ac:dyDescent="0.3">
      <c r="B15" s="34" t="s">
        <v>353</v>
      </c>
      <c r="C15" s="52">
        <v>10</v>
      </c>
      <c r="H15" s="39" t="s">
        <v>373</v>
      </c>
      <c r="I15">
        <v>1</v>
      </c>
    </row>
    <row r="16" spans="1:9" x14ac:dyDescent="0.3">
      <c r="B16" s="34" t="s">
        <v>366</v>
      </c>
      <c r="C16" s="52">
        <v>10</v>
      </c>
      <c r="H16" s="39" t="s">
        <v>374</v>
      </c>
      <c r="I16">
        <v>4</v>
      </c>
    </row>
    <row r="17" spans="1:12" x14ac:dyDescent="0.3">
      <c r="B17" s="34" t="s">
        <v>354</v>
      </c>
      <c r="C17" s="52">
        <v>7</v>
      </c>
      <c r="H17" s="39" t="s">
        <v>375</v>
      </c>
      <c r="I17">
        <v>1</v>
      </c>
    </row>
    <row r="18" spans="1:12" x14ac:dyDescent="0.3">
      <c r="B18" s="34" t="s">
        <v>367</v>
      </c>
      <c r="C18" s="52">
        <v>6</v>
      </c>
      <c r="E18" s="30" t="s">
        <v>324</v>
      </c>
      <c r="F18" t="s">
        <v>326</v>
      </c>
      <c r="H18" s="39" t="s">
        <v>376</v>
      </c>
      <c r="I18">
        <v>113</v>
      </c>
    </row>
    <row r="19" spans="1:12" x14ac:dyDescent="0.3">
      <c r="B19" s="34" t="s">
        <v>368</v>
      </c>
      <c r="C19" s="52">
        <v>6</v>
      </c>
      <c r="E19" s="31" t="s">
        <v>362</v>
      </c>
      <c r="F19" s="52">
        <v>14</v>
      </c>
      <c r="H19" s="31" t="s">
        <v>325</v>
      </c>
      <c r="I19">
        <v>409</v>
      </c>
      <c r="K19" s="35"/>
      <c r="L19" s="35"/>
    </row>
    <row r="20" spans="1:12" x14ac:dyDescent="0.3">
      <c r="B20" s="34" t="s">
        <v>369</v>
      </c>
      <c r="C20" s="52">
        <v>1</v>
      </c>
      <c r="E20" s="31" t="s">
        <v>361</v>
      </c>
      <c r="F20" s="52">
        <v>99</v>
      </c>
      <c r="K20" s="36"/>
      <c r="L20" s="36"/>
    </row>
    <row r="21" spans="1:12" x14ac:dyDescent="0.3">
      <c r="B21" s="31" t="s">
        <v>325</v>
      </c>
      <c r="C21" s="52">
        <v>113</v>
      </c>
      <c r="E21" s="31" t="s">
        <v>325</v>
      </c>
      <c r="F21" s="52">
        <v>113</v>
      </c>
      <c r="K21" s="36"/>
      <c r="L21" s="36"/>
    </row>
    <row r="22" spans="1:12" x14ac:dyDescent="0.3">
      <c r="K22" s="36"/>
      <c r="L22" s="36"/>
    </row>
    <row r="23" spans="1:12" x14ac:dyDescent="0.3">
      <c r="K23" s="36"/>
      <c r="L23" s="36"/>
    </row>
    <row r="24" spans="1:12" x14ac:dyDescent="0.3">
      <c r="K24" s="36"/>
      <c r="L24" s="36"/>
    </row>
    <row r="25" spans="1:12" x14ac:dyDescent="0.3">
      <c r="K25" s="36"/>
      <c r="L25" s="36"/>
    </row>
    <row r="26" spans="1:12" x14ac:dyDescent="0.3">
      <c r="K26" s="36"/>
      <c r="L26" s="36"/>
    </row>
    <row r="29" spans="1:12" x14ac:dyDescent="0.3">
      <c r="A29" s="30" t="s">
        <v>324</v>
      </c>
      <c r="B29" t="s">
        <v>326</v>
      </c>
      <c r="E29" s="30" t="s">
        <v>324</v>
      </c>
      <c r="F29" t="s">
        <v>326</v>
      </c>
      <c r="I29" s="30" t="s">
        <v>324</v>
      </c>
      <c r="J29" t="s">
        <v>326</v>
      </c>
    </row>
    <row r="30" spans="1:12" x14ac:dyDescent="0.3">
      <c r="A30" s="31" t="s">
        <v>328</v>
      </c>
      <c r="B30">
        <v>88</v>
      </c>
      <c r="E30" s="31" t="s">
        <v>330</v>
      </c>
      <c r="F30">
        <v>88</v>
      </c>
      <c r="I30" s="31" t="s">
        <v>36</v>
      </c>
      <c r="J30" s="52">
        <v>1</v>
      </c>
    </row>
    <row r="31" spans="1:12" x14ac:dyDescent="0.3">
      <c r="A31" s="31" t="s">
        <v>329</v>
      </c>
      <c r="B31">
        <v>321</v>
      </c>
      <c r="E31" s="31" t="s">
        <v>331</v>
      </c>
      <c r="F31">
        <v>225</v>
      </c>
      <c r="I31" s="31" t="s">
        <v>63</v>
      </c>
      <c r="J31" s="52">
        <v>1</v>
      </c>
    </row>
    <row r="32" spans="1:12" x14ac:dyDescent="0.3">
      <c r="A32" s="31" t="s">
        <v>325</v>
      </c>
      <c r="B32">
        <v>409</v>
      </c>
      <c r="E32" s="31" t="s">
        <v>332</v>
      </c>
      <c r="F32">
        <v>90</v>
      </c>
      <c r="I32" s="31" t="s">
        <v>66</v>
      </c>
      <c r="J32" s="52">
        <v>1</v>
      </c>
    </row>
    <row r="33" spans="5:10" x14ac:dyDescent="0.3">
      <c r="E33" s="31" t="s">
        <v>333</v>
      </c>
      <c r="F33">
        <v>1</v>
      </c>
      <c r="I33" s="31" t="s">
        <v>80</v>
      </c>
      <c r="J33" s="52">
        <v>1</v>
      </c>
    </row>
    <row r="34" spans="5:10" x14ac:dyDescent="0.3">
      <c r="E34" s="31" t="s">
        <v>363</v>
      </c>
      <c r="F34">
        <v>4</v>
      </c>
      <c r="I34" s="31" t="s">
        <v>33</v>
      </c>
      <c r="J34" s="52">
        <v>1</v>
      </c>
    </row>
    <row r="35" spans="5:10" x14ac:dyDescent="0.3">
      <c r="E35" s="31" t="s">
        <v>364</v>
      </c>
      <c r="F35">
        <v>1</v>
      </c>
      <c r="I35" s="31" t="s">
        <v>112</v>
      </c>
      <c r="J35" s="52">
        <v>1</v>
      </c>
    </row>
    <row r="36" spans="5:10" x14ac:dyDescent="0.3">
      <c r="E36" s="31" t="s">
        <v>325</v>
      </c>
      <c r="F36">
        <v>409</v>
      </c>
      <c r="I36" s="31" t="s">
        <v>91</v>
      </c>
      <c r="J36" s="52">
        <v>1</v>
      </c>
    </row>
    <row r="37" spans="5:10" x14ac:dyDescent="0.3">
      <c r="I37" s="31" t="s">
        <v>69</v>
      </c>
      <c r="J37" s="52">
        <v>1</v>
      </c>
    </row>
    <row r="38" spans="5:10" x14ac:dyDescent="0.3">
      <c r="I38" s="31" t="s">
        <v>109</v>
      </c>
      <c r="J38" s="52">
        <v>1</v>
      </c>
    </row>
    <row r="39" spans="5:10" x14ac:dyDescent="0.3">
      <c r="I39" s="31" t="s">
        <v>30</v>
      </c>
      <c r="J39" s="52">
        <v>1</v>
      </c>
    </row>
    <row r="40" spans="5:10" x14ac:dyDescent="0.3">
      <c r="I40" s="31" t="s">
        <v>121</v>
      </c>
      <c r="J40" s="52">
        <v>1</v>
      </c>
    </row>
    <row r="41" spans="5:10" x14ac:dyDescent="0.3">
      <c r="I41" s="31" t="s">
        <v>85</v>
      </c>
      <c r="J41" s="52">
        <v>1</v>
      </c>
    </row>
    <row r="42" spans="5:10" x14ac:dyDescent="0.3">
      <c r="I42" s="31" t="s">
        <v>106</v>
      </c>
      <c r="J42" s="52">
        <v>1</v>
      </c>
    </row>
    <row r="43" spans="5:10" x14ac:dyDescent="0.3">
      <c r="I43" s="31" t="s">
        <v>88</v>
      </c>
      <c r="J43" s="52">
        <v>1</v>
      </c>
    </row>
    <row r="44" spans="5:10" x14ac:dyDescent="0.3">
      <c r="I44" s="31" t="s">
        <v>41</v>
      </c>
      <c r="J44" s="52">
        <v>1</v>
      </c>
    </row>
    <row r="45" spans="5:10" x14ac:dyDescent="0.3">
      <c r="I45" s="31" t="s">
        <v>100</v>
      </c>
      <c r="J45" s="52">
        <v>1</v>
      </c>
    </row>
    <row r="46" spans="5:10" x14ac:dyDescent="0.3">
      <c r="I46" s="31" t="s">
        <v>115</v>
      </c>
      <c r="J46" s="52">
        <v>1</v>
      </c>
    </row>
    <row r="47" spans="5:10" x14ac:dyDescent="0.3">
      <c r="I47" s="31" t="s">
        <v>290</v>
      </c>
      <c r="J47" s="52">
        <v>1</v>
      </c>
    </row>
    <row r="48" spans="5:10" x14ac:dyDescent="0.3">
      <c r="I48" s="31" t="s">
        <v>97</v>
      </c>
      <c r="J48" s="52">
        <v>1</v>
      </c>
    </row>
    <row r="49" spans="1:10" x14ac:dyDescent="0.3">
      <c r="I49" s="31" t="s">
        <v>55</v>
      </c>
      <c r="J49" s="52">
        <v>1</v>
      </c>
    </row>
    <row r="50" spans="1:10" x14ac:dyDescent="0.3">
      <c r="I50" s="31" t="s">
        <v>118</v>
      </c>
      <c r="J50" s="52">
        <v>1</v>
      </c>
    </row>
    <row r="51" spans="1:10" x14ac:dyDescent="0.3">
      <c r="I51" s="31" t="s">
        <v>52</v>
      </c>
      <c r="J51" s="52">
        <v>1</v>
      </c>
    </row>
    <row r="52" spans="1:10" x14ac:dyDescent="0.3">
      <c r="I52" s="31" t="s">
        <v>46</v>
      </c>
      <c r="J52" s="52">
        <v>1</v>
      </c>
    </row>
    <row r="53" spans="1:10" x14ac:dyDescent="0.3">
      <c r="I53" s="31" t="s">
        <v>103</v>
      </c>
      <c r="J53" s="52">
        <v>1</v>
      </c>
    </row>
    <row r="54" spans="1:10" x14ac:dyDescent="0.3">
      <c r="I54" s="31" t="s">
        <v>124</v>
      </c>
      <c r="J54" s="52">
        <v>1</v>
      </c>
    </row>
    <row r="55" spans="1:10" x14ac:dyDescent="0.3">
      <c r="I55" s="31" t="s">
        <v>49</v>
      </c>
      <c r="J55" s="52">
        <v>1</v>
      </c>
    </row>
    <row r="56" spans="1:10" x14ac:dyDescent="0.3">
      <c r="I56" s="31" t="s">
        <v>60</v>
      </c>
      <c r="J56" s="52">
        <v>1</v>
      </c>
    </row>
    <row r="57" spans="1:10" x14ac:dyDescent="0.3">
      <c r="A57" s="32" t="s">
        <v>5</v>
      </c>
      <c r="B57" s="32" t="s">
        <v>337</v>
      </c>
      <c r="I57" s="31" t="s">
        <v>74</v>
      </c>
      <c r="J57" s="52">
        <v>1</v>
      </c>
    </row>
    <row r="58" spans="1:10" x14ac:dyDescent="0.3">
      <c r="A58" s="32" t="s">
        <v>335</v>
      </c>
      <c r="B58" s="32">
        <f ca="1">COUNTIFS(Student_Entry!F:F,TODAY(),
          Student_Entry!G:G,"&lt;&gt;")</f>
        <v>0</v>
      </c>
      <c r="I58" s="31" t="s">
        <v>77</v>
      </c>
      <c r="J58" s="52">
        <v>1</v>
      </c>
    </row>
    <row r="59" spans="1:10" x14ac:dyDescent="0.3">
      <c r="A59" s="32" t="s">
        <v>336</v>
      </c>
      <c r="B59" s="32">
        <f ca="1">COUNTIFS(Student_Entry!F:F,TODAY(),
          Student_Entry!H:H,"&lt;&gt;")</f>
        <v>0</v>
      </c>
      <c r="I59" s="31" t="s">
        <v>94</v>
      </c>
      <c r="J59" s="52">
        <v>1</v>
      </c>
    </row>
    <row r="60" spans="1:10" x14ac:dyDescent="0.3">
      <c r="I60" s="31" t="s">
        <v>39</v>
      </c>
      <c r="J60" s="52">
        <v>12</v>
      </c>
    </row>
    <row r="61" spans="1:10" x14ac:dyDescent="0.3">
      <c r="I61" s="31" t="s">
        <v>131</v>
      </c>
      <c r="J61" s="52">
        <v>19</v>
      </c>
    </row>
    <row r="62" spans="1:10" x14ac:dyDescent="0.3">
      <c r="I62" s="31" t="s">
        <v>25</v>
      </c>
      <c r="J62" s="52">
        <v>52</v>
      </c>
    </row>
    <row r="63" spans="1:10" x14ac:dyDescent="0.3">
      <c r="I63" s="31" t="s">
        <v>325</v>
      </c>
      <c r="J63" s="52">
        <v>113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79256-E88D-4911-8D00-D0C6BDC8940A}">
  <sheetPr codeName="Sheet5">
    <tabColor theme="7" tint="0.39997558519241921"/>
  </sheetPr>
  <dimension ref="A1:Y63"/>
  <sheetViews>
    <sheetView showGridLines="0" showRowColHeaders="0" zoomScale="85" zoomScaleNormal="85" workbookViewId="0"/>
  </sheetViews>
  <sheetFormatPr defaultRowHeight="14.4" x14ac:dyDescent="0.3"/>
  <cols>
    <col min="1" max="23" width="8.796875" customWidth="1"/>
  </cols>
  <sheetData>
    <row r="1" spans="1:25" x14ac:dyDescent="0.3">
      <c r="A1" s="40"/>
      <c r="B1" s="41"/>
      <c r="C1" s="41"/>
      <c r="D1" s="41"/>
      <c r="E1" s="41"/>
      <c r="F1" s="41"/>
      <c r="G1" s="41"/>
      <c r="H1" s="41"/>
      <c r="I1" s="41"/>
      <c r="J1" s="41"/>
      <c r="K1" s="41"/>
      <c r="L1" s="41"/>
      <c r="M1" s="41"/>
      <c r="N1" s="41"/>
      <c r="O1" s="41"/>
      <c r="P1" s="41"/>
      <c r="Q1" s="41"/>
      <c r="R1" s="41"/>
      <c r="S1" s="41"/>
      <c r="T1" s="41"/>
      <c r="U1" s="41"/>
      <c r="V1" s="41"/>
      <c r="W1" s="41"/>
      <c r="X1" s="41"/>
      <c r="Y1" s="42"/>
    </row>
    <row r="2" spans="1:25" x14ac:dyDescent="0.3">
      <c r="A2" s="43"/>
      <c r="B2" s="44"/>
      <c r="C2" s="44"/>
      <c r="D2" s="44"/>
      <c r="E2" s="44"/>
      <c r="F2" s="44"/>
      <c r="G2" s="44"/>
      <c r="H2" s="44"/>
      <c r="I2" s="44"/>
      <c r="J2" s="44"/>
      <c r="K2" s="44"/>
      <c r="L2" s="44"/>
      <c r="M2" s="44"/>
      <c r="N2" s="44"/>
      <c r="O2" s="44"/>
      <c r="P2" s="44"/>
      <c r="Q2" s="44"/>
      <c r="R2" s="44"/>
      <c r="S2" s="44"/>
      <c r="T2" s="44"/>
      <c r="U2" s="44"/>
      <c r="V2" s="44"/>
      <c r="W2" s="44"/>
      <c r="X2" s="44"/>
      <c r="Y2" s="45"/>
    </row>
    <row r="3" spans="1:25" x14ac:dyDescent="0.3">
      <c r="A3" s="43"/>
      <c r="B3" s="44"/>
      <c r="C3" s="44"/>
      <c r="D3" s="44"/>
      <c r="E3" s="44"/>
      <c r="F3" s="44"/>
      <c r="G3" s="44"/>
      <c r="H3" s="44"/>
      <c r="I3" s="44"/>
      <c r="J3" s="44"/>
      <c r="K3" s="44"/>
      <c r="L3" s="44"/>
      <c r="M3" s="44"/>
      <c r="N3" s="44"/>
      <c r="O3" s="44"/>
      <c r="P3" s="44"/>
      <c r="Q3" s="44"/>
      <c r="R3" s="44"/>
      <c r="S3" s="44"/>
      <c r="T3" s="44"/>
      <c r="U3" s="44"/>
      <c r="V3" s="44"/>
      <c r="W3" s="44"/>
      <c r="X3" s="44"/>
      <c r="Y3" s="45"/>
    </row>
    <row r="4" spans="1:25" x14ac:dyDescent="0.3">
      <c r="A4" s="43"/>
      <c r="B4" s="44"/>
      <c r="C4" s="44"/>
      <c r="D4" s="44"/>
      <c r="E4" s="44"/>
      <c r="F4" s="44"/>
      <c r="G4" s="44"/>
      <c r="H4" s="44"/>
      <c r="I4" s="44"/>
      <c r="J4" s="44"/>
      <c r="K4" s="44"/>
      <c r="L4" s="44"/>
      <c r="M4" s="44"/>
      <c r="N4" s="44"/>
      <c r="O4" s="44"/>
      <c r="P4" s="44"/>
      <c r="Q4" s="44"/>
      <c r="R4" s="44"/>
      <c r="S4" s="44"/>
      <c r="T4" s="44"/>
      <c r="U4" s="44"/>
      <c r="V4" s="44"/>
      <c r="W4" s="44"/>
      <c r="X4" s="44"/>
      <c r="Y4" s="45"/>
    </row>
    <row r="5" spans="1:25" x14ac:dyDescent="0.3">
      <c r="A5" s="43"/>
      <c r="B5" s="44"/>
      <c r="C5" s="44"/>
      <c r="D5" s="44"/>
      <c r="E5" s="44"/>
      <c r="F5" s="44"/>
      <c r="G5" s="44"/>
      <c r="H5" s="44"/>
      <c r="I5" s="44"/>
      <c r="J5" s="44"/>
      <c r="K5" s="44"/>
      <c r="L5" s="44"/>
      <c r="M5" s="44"/>
      <c r="N5" s="44"/>
      <c r="O5" s="44"/>
      <c r="P5" s="44"/>
      <c r="Q5" s="44"/>
      <c r="R5" s="44"/>
      <c r="S5" s="44"/>
      <c r="T5" s="44"/>
      <c r="U5" s="44"/>
      <c r="V5" s="44"/>
      <c r="W5" s="44"/>
      <c r="X5" s="44"/>
      <c r="Y5" s="45"/>
    </row>
    <row r="6" spans="1:25" x14ac:dyDescent="0.3">
      <c r="A6" s="43"/>
      <c r="B6" s="44"/>
      <c r="C6" s="44"/>
      <c r="D6" s="44"/>
      <c r="E6" s="44"/>
      <c r="F6" s="44"/>
      <c r="G6" s="44"/>
      <c r="H6" s="44"/>
      <c r="I6" s="44"/>
      <c r="J6" s="44"/>
      <c r="K6" s="44"/>
      <c r="L6" s="44"/>
      <c r="M6" s="44"/>
      <c r="N6" s="44"/>
      <c r="O6" s="44"/>
      <c r="P6" s="44"/>
      <c r="Q6" s="44"/>
      <c r="R6" s="44"/>
      <c r="S6" s="44"/>
      <c r="T6" s="44"/>
      <c r="U6" s="44"/>
      <c r="V6" s="44"/>
      <c r="W6" s="44"/>
      <c r="X6" s="44"/>
      <c r="Y6" s="45"/>
    </row>
    <row r="7" spans="1:25" x14ac:dyDescent="0.3">
      <c r="A7" s="43"/>
      <c r="B7" s="44"/>
      <c r="C7" s="44"/>
      <c r="D7" s="44"/>
      <c r="E7" s="44"/>
      <c r="F7" s="44"/>
      <c r="G7" s="44"/>
      <c r="H7" s="44"/>
      <c r="I7" s="44"/>
      <c r="J7" s="44"/>
      <c r="K7" s="44"/>
      <c r="L7" s="44"/>
      <c r="M7" s="44"/>
      <c r="N7" s="44"/>
      <c r="O7" s="44"/>
      <c r="P7" s="44"/>
      <c r="Q7" s="44"/>
      <c r="R7" s="44"/>
      <c r="S7" s="44"/>
      <c r="T7" s="44"/>
      <c r="U7" s="44"/>
      <c r="V7" s="44"/>
      <c r="W7" s="44"/>
      <c r="X7" s="44"/>
      <c r="Y7" s="45"/>
    </row>
    <row r="8" spans="1:25" x14ac:dyDescent="0.3">
      <c r="A8" s="43"/>
      <c r="B8" s="44"/>
      <c r="C8" s="44"/>
      <c r="D8" s="44"/>
      <c r="E8" s="44"/>
      <c r="F8" s="44"/>
      <c r="G8" s="44"/>
      <c r="H8" s="44"/>
      <c r="I8" s="44"/>
      <c r="J8" s="44"/>
      <c r="K8" s="44"/>
      <c r="L8" s="44"/>
      <c r="M8" s="44"/>
      <c r="N8" s="44"/>
      <c r="O8" s="44"/>
      <c r="P8" s="44"/>
      <c r="Q8" s="44"/>
      <c r="R8" s="44"/>
      <c r="S8" s="44"/>
      <c r="T8" s="44"/>
      <c r="U8" s="44"/>
      <c r="V8" s="44"/>
      <c r="W8" s="44"/>
      <c r="X8" s="44"/>
      <c r="Y8" s="45"/>
    </row>
    <row r="9" spans="1:25" x14ac:dyDescent="0.3">
      <c r="A9" s="43"/>
      <c r="B9" s="44"/>
      <c r="C9" s="44"/>
      <c r="D9" s="44"/>
      <c r="E9" s="44"/>
      <c r="F9" s="44"/>
      <c r="G9" s="44"/>
      <c r="H9" s="44"/>
      <c r="I9" s="44"/>
      <c r="J9" s="44"/>
      <c r="K9" s="44"/>
      <c r="L9" s="44"/>
      <c r="M9" s="44"/>
      <c r="N9" s="44"/>
      <c r="O9" s="44"/>
      <c r="P9" s="44"/>
      <c r="Q9" s="44"/>
      <c r="R9" s="44"/>
      <c r="S9" s="44"/>
      <c r="T9" s="44"/>
      <c r="U9" s="44"/>
      <c r="V9" s="44"/>
      <c r="W9" s="44"/>
      <c r="X9" s="44"/>
      <c r="Y9" s="45"/>
    </row>
    <row r="10" spans="1:25" x14ac:dyDescent="0.3">
      <c r="A10" s="43"/>
      <c r="B10" s="44"/>
      <c r="C10" s="44"/>
      <c r="D10" s="44"/>
      <c r="E10" s="44"/>
      <c r="F10" s="44"/>
      <c r="G10" s="44"/>
      <c r="H10" s="44"/>
      <c r="I10" s="44"/>
      <c r="J10" s="44"/>
      <c r="K10" s="44"/>
      <c r="L10" s="44"/>
      <c r="M10" s="44"/>
      <c r="N10" s="44"/>
      <c r="O10" s="44"/>
      <c r="P10" s="44"/>
      <c r="Q10" s="44"/>
      <c r="R10" s="44"/>
      <c r="S10" s="44"/>
      <c r="T10" s="44"/>
      <c r="U10" s="44"/>
      <c r="V10" s="44"/>
      <c r="W10" s="44"/>
      <c r="X10" s="44"/>
      <c r="Y10" s="45"/>
    </row>
    <row r="11" spans="1:25" x14ac:dyDescent="0.3">
      <c r="A11" s="43"/>
      <c r="B11" s="44"/>
      <c r="C11" s="44"/>
      <c r="D11" s="44"/>
      <c r="E11" s="44"/>
      <c r="F11" s="44"/>
      <c r="G11" s="44"/>
      <c r="H11" s="44"/>
      <c r="I11" s="44"/>
      <c r="J11" s="44"/>
      <c r="K11" s="44"/>
      <c r="L11" s="44"/>
      <c r="M11" s="44"/>
      <c r="N11" s="44"/>
      <c r="O11" s="44"/>
      <c r="P11" s="44"/>
      <c r="Q11" s="44"/>
      <c r="R11" s="44"/>
      <c r="S11" s="44"/>
      <c r="T11" s="44"/>
      <c r="U11" s="44"/>
      <c r="V11" s="44"/>
      <c r="W11" s="44"/>
      <c r="X11" s="44"/>
      <c r="Y11" s="45"/>
    </row>
    <row r="12" spans="1:25" x14ac:dyDescent="0.3">
      <c r="A12" s="43"/>
      <c r="B12" s="44"/>
      <c r="C12" s="44"/>
      <c r="D12" s="44"/>
      <c r="E12" s="44"/>
      <c r="F12" s="44"/>
      <c r="G12" s="44"/>
      <c r="H12" s="44"/>
      <c r="I12" s="44"/>
      <c r="J12" s="44"/>
      <c r="K12" s="44"/>
      <c r="L12" s="44"/>
      <c r="M12" s="44"/>
      <c r="N12" s="44"/>
      <c r="O12" s="44"/>
      <c r="P12" s="44"/>
      <c r="Q12" s="44"/>
      <c r="R12" s="44"/>
      <c r="S12" s="44"/>
      <c r="T12" s="44"/>
      <c r="U12" s="44"/>
      <c r="V12" s="44"/>
      <c r="W12" s="44"/>
      <c r="X12" s="44"/>
      <c r="Y12" s="45"/>
    </row>
    <row r="13" spans="1:25" x14ac:dyDescent="0.3">
      <c r="A13" s="43"/>
      <c r="B13" s="44"/>
      <c r="C13" s="44"/>
      <c r="D13" s="44"/>
      <c r="E13" s="44"/>
      <c r="F13" s="44"/>
      <c r="G13" s="44"/>
      <c r="H13" s="44"/>
      <c r="I13" s="44"/>
      <c r="J13" s="44"/>
      <c r="K13" s="44"/>
      <c r="L13" s="44"/>
      <c r="M13" s="44"/>
      <c r="N13" s="44"/>
      <c r="O13" s="44"/>
      <c r="P13" s="44"/>
      <c r="Q13" s="44"/>
      <c r="R13" s="44"/>
      <c r="S13" s="44"/>
      <c r="T13" s="44"/>
      <c r="U13" s="44"/>
      <c r="V13" s="44"/>
      <c r="W13" s="44"/>
      <c r="X13" s="44"/>
      <c r="Y13" s="45"/>
    </row>
    <row r="14" spans="1:25" x14ac:dyDescent="0.3">
      <c r="A14" s="43"/>
      <c r="B14" s="44"/>
      <c r="C14" s="44"/>
      <c r="D14" s="44"/>
      <c r="E14" s="44"/>
      <c r="F14" s="44"/>
      <c r="G14" s="44"/>
      <c r="H14" s="44"/>
      <c r="I14" s="44"/>
      <c r="J14" s="44"/>
      <c r="K14" s="44"/>
      <c r="L14" s="44"/>
      <c r="M14" s="44"/>
      <c r="N14" s="44"/>
      <c r="O14" s="44"/>
      <c r="P14" s="44"/>
      <c r="Q14" s="44"/>
      <c r="R14" s="44"/>
      <c r="S14" s="44"/>
      <c r="T14" s="44"/>
      <c r="U14" s="44"/>
      <c r="V14" s="44"/>
      <c r="W14" s="44"/>
      <c r="X14" s="44"/>
      <c r="Y14" s="45"/>
    </row>
    <row r="15" spans="1:25" x14ac:dyDescent="0.3">
      <c r="A15" s="43"/>
      <c r="B15" s="44"/>
      <c r="C15" s="44"/>
      <c r="D15" s="44"/>
      <c r="E15" s="44"/>
      <c r="F15" s="44"/>
      <c r="G15" s="44"/>
      <c r="H15" s="44"/>
      <c r="I15" s="44"/>
      <c r="J15" s="44"/>
      <c r="K15" s="44"/>
      <c r="L15" s="44"/>
      <c r="M15" s="44"/>
      <c r="N15" s="44"/>
      <c r="O15" s="44"/>
      <c r="P15" s="44"/>
      <c r="Q15" s="44"/>
      <c r="R15" s="44"/>
      <c r="S15" s="44"/>
      <c r="T15" s="44"/>
      <c r="U15" s="44"/>
      <c r="V15" s="44"/>
      <c r="W15" s="44"/>
      <c r="X15" s="44"/>
      <c r="Y15" s="45"/>
    </row>
    <row r="16" spans="1:25" x14ac:dyDescent="0.3">
      <c r="A16" s="43"/>
      <c r="B16" s="44"/>
      <c r="C16" s="44"/>
      <c r="D16" s="44"/>
      <c r="E16" s="44"/>
      <c r="F16" s="44"/>
      <c r="G16" s="44"/>
      <c r="H16" s="44"/>
      <c r="I16" s="44"/>
      <c r="J16" s="44"/>
      <c r="K16" s="44"/>
      <c r="L16" s="44"/>
      <c r="M16" s="44"/>
      <c r="N16" s="44"/>
      <c r="O16" s="44"/>
      <c r="P16" s="44"/>
      <c r="Q16" s="44"/>
      <c r="R16" s="44"/>
      <c r="S16" s="44"/>
      <c r="T16" s="44"/>
      <c r="U16" s="44"/>
      <c r="V16" s="44"/>
      <c r="W16" s="44"/>
      <c r="X16" s="44"/>
      <c r="Y16" s="45"/>
    </row>
    <row r="17" spans="1:25" x14ac:dyDescent="0.3">
      <c r="A17" s="43"/>
      <c r="B17" s="44"/>
      <c r="C17" s="44"/>
      <c r="D17" s="44"/>
      <c r="E17" s="44"/>
      <c r="F17" s="44"/>
      <c r="G17" s="44"/>
      <c r="H17" s="44"/>
      <c r="I17" s="44"/>
      <c r="J17" s="44"/>
      <c r="K17" s="44"/>
      <c r="L17" s="44"/>
      <c r="M17" s="44"/>
      <c r="N17" s="44"/>
      <c r="O17" s="44"/>
      <c r="P17" s="44"/>
      <c r="Q17" s="44"/>
      <c r="R17" s="44"/>
      <c r="S17" s="44"/>
      <c r="T17" s="44"/>
      <c r="U17" s="44"/>
      <c r="V17" s="44"/>
      <c r="W17" s="44"/>
      <c r="X17" s="44"/>
      <c r="Y17" s="45"/>
    </row>
    <row r="18" spans="1:25" x14ac:dyDescent="0.3">
      <c r="A18" s="43"/>
      <c r="B18" s="44"/>
      <c r="C18" s="44"/>
      <c r="D18" s="44"/>
      <c r="E18" s="44"/>
      <c r="F18" s="44"/>
      <c r="G18" s="44"/>
      <c r="H18" s="44"/>
      <c r="I18" s="44"/>
      <c r="J18" s="44"/>
      <c r="K18" s="44"/>
      <c r="L18" s="44"/>
      <c r="M18" s="44"/>
      <c r="N18" s="44"/>
      <c r="O18" s="44"/>
      <c r="P18" s="44"/>
      <c r="Q18" s="44"/>
      <c r="R18" s="44"/>
      <c r="S18" s="44"/>
      <c r="T18" s="44"/>
      <c r="U18" s="44"/>
      <c r="V18" s="44"/>
      <c r="W18" s="44"/>
      <c r="X18" s="44"/>
      <c r="Y18" s="45"/>
    </row>
    <row r="19" spans="1:25" x14ac:dyDescent="0.3">
      <c r="A19" s="43"/>
      <c r="B19" s="44"/>
      <c r="C19" s="44"/>
      <c r="D19" s="44"/>
      <c r="E19" s="44"/>
      <c r="F19" s="44"/>
      <c r="G19" s="44"/>
      <c r="H19" s="44"/>
      <c r="I19" s="44"/>
      <c r="J19" s="44"/>
      <c r="K19" s="44"/>
      <c r="L19" s="44"/>
      <c r="M19" s="44"/>
      <c r="N19" s="44"/>
      <c r="O19" s="44"/>
      <c r="P19" s="44"/>
      <c r="Q19" s="44"/>
      <c r="R19" s="44"/>
      <c r="S19" s="44"/>
      <c r="T19" s="44"/>
      <c r="U19" s="44"/>
      <c r="V19" s="44"/>
      <c r="W19" s="44"/>
      <c r="X19" s="44"/>
      <c r="Y19" s="45"/>
    </row>
    <row r="20" spans="1:25" x14ac:dyDescent="0.3">
      <c r="A20" s="43"/>
      <c r="B20" s="44"/>
      <c r="C20" s="44"/>
      <c r="D20" s="44"/>
      <c r="E20" s="44"/>
      <c r="F20" s="44"/>
      <c r="G20" s="44"/>
      <c r="H20" s="44"/>
      <c r="I20" s="44"/>
      <c r="J20" s="44"/>
      <c r="K20" s="44"/>
      <c r="L20" s="44"/>
      <c r="M20" s="44"/>
      <c r="N20" s="44"/>
      <c r="O20" s="44"/>
      <c r="P20" s="44"/>
      <c r="Q20" s="44"/>
      <c r="R20" s="44"/>
      <c r="S20" s="44"/>
      <c r="T20" s="44"/>
      <c r="U20" s="44"/>
      <c r="V20" s="44"/>
      <c r="W20" s="44"/>
      <c r="X20" s="44"/>
      <c r="Y20" s="45"/>
    </row>
    <row r="21" spans="1:25" x14ac:dyDescent="0.3">
      <c r="A21" s="43"/>
      <c r="B21" s="44"/>
      <c r="C21" s="44"/>
      <c r="D21" s="44"/>
      <c r="E21" s="44"/>
      <c r="F21" s="44"/>
      <c r="G21" s="44"/>
      <c r="H21" s="44"/>
      <c r="I21" s="44"/>
      <c r="J21" s="44"/>
      <c r="K21" s="44"/>
      <c r="L21" s="44"/>
      <c r="M21" s="44"/>
      <c r="N21" s="44"/>
      <c r="O21" s="44"/>
      <c r="P21" s="44"/>
      <c r="Q21" s="44"/>
      <c r="R21" s="44"/>
      <c r="S21" s="44"/>
      <c r="T21" s="44"/>
      <c r="U21" s="44"/>
      <c r="V21" s="44"/>
      <c r="W21" s="44"/>
      <c r="X21" s="44"/>
      <c r="Y21" s="45"/>
    </row>
    <row r="22" spans="1:25" x14ac:dyDescent="0.3">
      <c r="A22" s="43"/>
      <c r="B22" s="44"/>
      <c r="C22" s="44"/>
      <c r="D22" s="44"/>
      <c r="E22" s="44"/>
      <c r="F22" s="44"/>
      <c r="G22" s="44"/>
      <c r="H22" s="44"/>
      <c r="I22" s="44"/>
      <c r="J22" s="44"/>
      <c r="K22" s="44"/>
      <c r="L22" s="44"/>
      <c r="M22" s="44"/>
      <c r="N22" s="44"/>
      <c r="O22" s="44"/>
      <c r="P22" s="44"/>
      <c r="Q22" s="44"/>
      <c r="R22" s="44"/>
      <c r="S22" s="44"/>
      <c r="T22" s="44"/>
      <c r="U22" s="44"/>
      <c r="V22" s="44"/>
      <c r="W22" s="44"/>
      <c r="X22" s="44"/>
      <c r="Y22" s="45"/>
    </row>
    <row r="23" spans="1:25" x14ac:dyDescent="0.3">
      <c r="A23" s="43"/>
      <c r="B23" s="44"/>
      <c r="C23" s="44"/>
      <c r="D23" s="44"/>
      <c r="E23" s="44"/>
      <c r="F23" s="44"/>
      <c r="G23" s="44"/>
      <c r="H23" s="44"/>
      <c r="I23" s="44"/>
      <c r="J23" s="44"/>
      <c r="K23" s="44"/>
      <c r="L23" s="44"/>
      <c r="M23" s="44"/>
      <c r="N23" s="44"/>
      <c r="O23" s="44"/>
      <c r="P23" s="44"/>
      <c r="Q23" s="44"/>
      <c r="R23" s="44"/>
      <c r="S23" s="44"/>
      <c r="T23" s="44"/>
      <c r="U23" s="44"/>
      <c r="V23" s="44"/>
      <c r="W23" s="44"/>
      <c r="X23" s="44"/>
      <c r="Y23" s="45"/>
    </row>
    <row r="24" spans="1:25" x14ac:dyDescent="0.3">
      <c r="A24" s="43"/>
      <c r="B24" s="44"/>
      <c r="C24" s="44"/>
      <c r="D24" s="44"/>
      <c r="E24" s="44"/>
      <c r="F24" s="44"/>
      <c r="G24" s="44"/>
      <c r="H24" s="44"/>
      <c r="I24" s="44"/>
      <c r="J24" s="44"/>
      <c r="K24" s="44"/>
      <c r="L24" s="44"/>
      <c r="M24" s="44"/>
      <c r="N24" s="44"/>
      <c r="O24" s="44"/>
      <c r="P24" s="44"/>
      <c r="Q24" s="44"/>
      <c r="R24" s="44"/>
      <c r="S24" s="44"/>
      <c r="T24" s="44"/>
      <c r="U24" s="44"/>
      <c r="V24" s="44"/>
      <c r="W24" s="44"/>
      <c r="X24" s="44"/>
      <c r="Y24" s="45"/>
    </row>
    <row r="25" spans="1:25" x14ac:dyDescent="0.3">
      <c r="A25" s="43"/>
      <c r="B25" s="44"/>
      <c r="C25" s="44"/>
      <c r="D25" s="44"/>
      <c r="E25" s="44"/>
      <c r="F25" s="44"/>
      <c r="G25" s="44"/>
      <c r="H25" s="44"/>
      <c r="I25" s="44"/>
      <c r="J25" s="44"/>
      <c r="K25" s="44"/>
      <c r="L25" s="44"/>
      <c r="M25" s="44"/>
      <c r="N25" s="44"/>
      <c r="O25" s="44"/>
      <c r="P25" s="44"/>
      <c r="Q25" s="44"/>
      <c r="R25" s="44"/>
      <c r="S25" s="44"/>
      <c r="T25" s="44"/>
      <c r="U25" s="44"/>
      <c r="V25" s="44"/>
      <c r="W25" s="44"/>
      <c r="X25" s="44"/>
      <c r="Y25" s="45"/>
    </row>
    <row r="26" spans="1:25" x14ac:dyDescent="0.3">
      <c r="A26" s="43"/>
      <c r="B26" s="44"/>
      <c r="C26" s="44"/>
      <c r="D26" s="44"/>
      <c r="E26" s="44"/>
      <c r="F26" s="44"/>
      <c r="G26" s="44"/>
      <c r="H26" s="44"/>
      <c r="I26" s="44"/>
      <c r="J26" s="44"/>
      <c r="K26" s="44"/>
      <c r="L26" s="44"/>
      <c r="M26" s="44"/>
      <c r="N26" s="44"/>
      <c r="O26" s="44"/>
      <c r="P26" s="44"/>
      <c r="Q26" s="44"/>
      <c r="R26" s="44"/>
      <c r="S26" s="44"/>
      <c r="T26" s="44"/>
      <c r="U26" s="44"/>
      <c r="V26" s="44"/>
      <c r="W26" s="44"/>
      <c r="X26" s="44"/>
      <c r="Y26" s="45"/>
    </row>
    <row r="27" spans="1:25" x14ac:dyDescent="0.3">
      <c r="A27" s="43"/>
      <c r="B27" s="44"/>
      <c r="C27" s="44"/>
      <c r="D27" s="44"/>
      <c r="E27" s="44"/>
      <c r="F27" s="44"/>
      <c r="G27" s="44"/>
      <c r="H27" s="44"/>
      <c r="I27" s="44"/>
      <c r="J27" s="44"/>
      <c r="K27" s="44"/>
      <c r="L27" s="44"/>
      <c r="M27" s="44"/>
      <c r="N27" s="44"/>
      <c r="O27" s="44"/>
      <c r="P27" s="44"/>
      <c r="Q27" s="44"/>
      <c r="R27" s="44"/>
      <c r="S27" s="44"/>
      <c r="T27" s="44"/>
      <c r="U27" s="44"/>
      <c r="V27" s="44"/>
      <c r="W27" s="44"/>
      <c r="X27" s="44"/>
      <c r="Y27" s="45"/>
    </row>
    <row r="28" spans="1:25" x14ac:dyDescent="0.3">
      <c r="A28" s="43"/>
      <c r="B28" s="44"/>
      <c r="C28" s="44"/>
      <c r="D28" s="44"/>
      <c r="E28" s="44"/>
      <c r="F28" s="44"/>
      <c r="G28" s="44"/>
      <c r="H28" s="44"/>
      <c r="I28" s="44"/>
      <c r="J28" s="44"/>
      <c r="K28" s="44"/>
      <c r="L28" s="44"/>
      <c r="M28" s="44"/>
      <c r="N28" s="44"/>
      <c r="O28" s="44"/>
      <c r="P28" s="44"/>
      <c r="Q28" s="44"/>
      <c r="R28" s="44"/>
      <c r="S28" s="44"/>
      <c r="T28" s="44"/>
      <c r="U28" s="44"/>
      <c r="V28" s="44"/>
      <c r="W28" s="44"/>
      <c r="X28" s="44"/>
      <c r="Y28" s="45"/>
    </row>
    <row r="29" spans="1:25" x14ac:dyDescent="0.3">
      <c r="A29" s="43"/>
      <c r="B29" s="44"/>
      <c r="C29" s="44"/>
      <c r="D29" s="44"/>
      <c r="E29" s="44"/>
      <c r="F29" s="44"/>
      <c r="G29" s="44"/>
      <c r="H29" s="44"/>
      <c r="I29" s="44"/>
      <c r="J29" s="44"/>
      <c r="K29" s="44"/>
      <c r="L29" s="44"/>
      <c r="M29" s="44"/>
      <c r="N29" s="44"/>
      <c r="O29" s="44"/>
      <c r="P29" s="44"/>
      <c r="Q29" s="44"/>
      <c r="R29" s="44"/>
      <c r="S29" s="44"/>
      <c r="T29" s="44"/>
      <c r="U29" s="44"/>
      <c r="V29" s="44"/>
      <c r="W29" s="44"/>
      <c r="X29" s="44"/>
      <c r="Y29" s="45"/>
    </row>
    <row r="30" spans="1:25" x14ac:dyDescent="0.3">
      <c r="A30" s="43"/>
      <c r="B30" s="44"/>
      <c r="C30" s="44"/>
      <c r="D30" s="44"/>
      <c r="E30" s="44"/>
      <c r="F30" s="44"/>
      <c r="G30" s="44"/>
      <c r="H30" s="44"/>
      <c r="I30" s="44"/>
      <c r="J30" s="44"/>
      <c r="K30" s="44"/>
      <c r="L30" s="44"/>
      <c r="M30" s="44"/>
      <c r="N30" s="44"/>
      <c r="O30" s="44"/>
      <c r="P30" s="44"/>
      <c r="Q30" s="44"/>
      <c r="R30" s="44"/>
      <c r="S30" s="44"/>
      <c r="T30" s="44"/>
      <c r="U30" s="44"/>
      <c r="V30" s="44"/>
      <c r="W30" s="44"/>
      <c r="X30" s="44"/>
      <c r="Y30" s="45"/>
    </row>
    <row r="31" spans="1:25" x14ac:dyDescent="0.3">
      <c r="A31" s="43"/>
      <c r="B31" s="44"/>
      <c r="C31" s="44"/>
      <c r="D31" s="44"/>
      <c r="E31" s="44"/>
      <c r="F31" s="44"/>
      <c r="G31" s="44"/>
      <c r="H31" s="44"/>
      <c r="I31" s="44"/>
      <c r="J31" s="44"/>
      <c r="K31" s="44"/>
      <c r="L31" s="44"/>
      <c r="M31" s="44"/>
      <c r="N31" s="44"/>
      <c r="O31" s="44"/>
      <c r="P31" s="44"/>
      <c r="Q31" s="44"/>
      <c r="R31" s="44"/>
      <c r="S31" s="44"/>
      <c r="T31" s="44"/>
      <c r="U31" s="44"/>
      <c r="V31" s="44"/>
      <c r="W31" s="44"/>
      <c r="X31" s="44"/>
      <c r="Y31" s="45"/>
    </row>
    <row r="32" spans="1:25" x14ac:dyDescent="0.3">
      <c r="A32" s="43"/>
      <c r="B32" s="44"/>
      <c r="C32" s="44"/>
      <c r="D32" s="44"/>
      <c r="E32" s="44"/>
      <c r="F32" s="44"/>
      <c r="G32" s="44"/>
      <c r="H32" s="44"/>
      <c r="I32" s="44"/>
      <c r="J32" s="44"/>
      <c r="K32" s="44"/>
      <c r="L32" s="44"/>
      <c r="M32" s="44"/>
      <c r="N32" s="44"/>
      <c r="O32" s="44"/>
      <c r="P32" s="44"/>
      <c r="Q32" s="44"/>
      <c r="R32" s="44"/>
      <c r="S32" s="44"/>
      <c r="T32" s="44"/>
      <c r="U32" s="44"/>
      <c r="V32" s="44"/>
      <c r="W32" s="44"/>
      <c r="X32" s="44"/>
      <c r="Y32" s="45"/>
    </row>
    <row r="33" spans="1:25" x14ac:dyDescent="0.3">
      <c r="A33" s="43"/>
      <c r="B33" s="44"/>
      <c r="C33" s="44"/>
      <c r="D33" s="44"/>
      <c r="E33" s="44"/>
      <c r="F33" s="44"/>
      <c r="G33" s="44"/>
      <c r="H33" s="44"/>
      <c r="I33" s="44"/>
      <c r="J33" s="44"/>
      <c r="K33" s="44"/>
      <c r="L33" s="44"/>
      <c r="M33" s="44"/>
      <c r="N33" s="44"/>
      <c r="O33" s="44"/>
      <c r="P33" s="44"/>
      <c r="Q33" s="44"/>
      <c r="R33" s="44"/>
      <c r="S33" s="44"/>
      <c r="T33" s="44"/>
      <c r="U33" s="44"/>
      <c r="V33" s="44"/>
      <c r="W33" s="44"/>
      <c r="X33" s="44"/>
      <c r="Y33" s="45"/>
    </row>
    <row r="34" spans="1:25" x14ac:dyDescent="0.3">
      <c r="A34" s="43"/>
      <c r="B34" s="44"/>
      <c r="C34" s="44"/>
      <c r="D34" s="44"/>
      <c r="E34" s="44"/>
      <c r="F34" s="44"/>
      <c r="G34" s="44"/>
      <c r="H34" s="44"/>
      <c r="I34" s="44"/>
      <c r="J34" s="44"/>
      <c r="K34" s="44"/>
      <c r="L34" s="44"/>
      <c r="M34" s="44"/>
      <c r="N34" s="44"/>
      <c r="O34" s="44"/>
      <c r="P34" s="44"/>
      <c r="Q34" s="44"/>
      <c r="R34" s="44"/>
      <c r="S34" s="44"/>
      <c r="T34" s="44"/>
      <c r="U34" s="44"/>
      <c r="V34" s="44"/>
      <c r="W34" s="44"/>
      <c r="X34" s="44"/>
      <c r="Y34" s="45"/>
    </row>
    <row r="35" spans="1:25" x14ac:dyDescent="0.3">
      <c r="A35" s="43"/>
      <c r="B35" s="44"/>
      <c r="C35" s="44"/>
      <c r="D35" s="44"/>
      <c r="E35" s="44"/>
      <c r="F35" s="44"/>
      <c r="G35" s="44"/>
      <c r="H35" s="44"/>
      <c r="I35" s="44"/>
      <c r="J35" s="44"/>
      <c r="K35" s="44"/>
      <c r="L35" s="44"/>
      <c r="M35" s="44"/>
      <c r="N35" s="44"/>
      <c r="O35" s="44"/>
      <c r="P35" s="44"/>
      <c r="Q35" s="44"/>
      <c r="R35" s="44"/>
      <c r="S35" s="44"/>
      <c r="T35" s="44"/>
      <c r="U35" s="44"/>
      <c r="V35" s="44"/>
      <c r="W35" s="44"/>
      <c r="X35" s="44"/>
      <c r="Y35" s="45"/>
    </row>
    <row r="36" spans="1:25" x14ac:dyDescent="0.3">
      <c r="A36" s="43"/>
      <c r="B36" s="44"/>
      <c r="C36" s="44"/>
      <c r="D36" s="44"/>
      <c r="E36" s="44"/>
      <c r="F36" s="44"/>
      <c r="G36" s="44"/>
      <c r="H36" s="44"/>
      <c r="I36" s="44"/>
      <c r="J36" s="44"/>
      <c r="K36" s="44"/>
      <c r="L36" s="44"/>
      <c r="M36" s="44"/>
      <c r="N36" s="44"/>
      <c r="O36" s="44"/>
      <c r="P36" s="44"/>
      <c r="Q36" s="44"/>
      <c r="R36" s="44"/>
      <c r="S36" s="44"/>
      <c r="T36" s="44"/>
      <c r="U36" s="44"/>
      <c r="V36" s="44"/>
      <c r="W36" s="44"/>
      <c r="X36" s="44"/>
      <c r="Y36" s="45"/>
    </row>
    <row r="37" spans="1:25" x14ac:dyDescent="0.3">
      <c r="A37" s="43"/>
      <c r="B37" s="44"/>
      <c r="C37" s="44"/>
      <c r="D37" s="44"/>
      <c r="E37" s="44"/>
      <c r="F37" s="44"/>
      <c r="G37" s="44"/>
      <c r="H37" s="44"/>
      <c r="I37" s="44"/>
      <c r="J37" s="44"/>
      <c r="K37" s="44"/>
      <c r="L37" s="44"/>
      <c r="M37" s="44"/>
      <c r="N37" s="44"/>
      <c r="O37" s="44"/>
      <c r="P37" s="44"/>
      <c r="Q37" s="44"/>
      <c r="R37" s="44"/>
      <c r="S37" s="44"/>
      <c r="T37" s="44"/>
      <c r="U37" s="44"/>
      <c r="V37" s="44"/>
      <c r="W37" s="44"/>
      <c r="X37" s="44"/>
      <c r="Y37" s="45"/>
    </row>
    <row r="38" spans="1:25" x14ac:dyDescent="0.3">
      <c r="A38" s="43"/>
      <c r="B38" s="44"/>
      <c r="C38" s="44"/>
      <c r="D38" s="44"/>
      <c r="E38" s="44"/>
      <c r="F38" s="44"/>
      <c r="G38" s="44"/>
      <c r="H38" s="44"/>
      <c r="I38" s="44"/>
      <c r="J38" s="44"/>
      <c r="K38" s="44"/>
      <c r="L38" s="44"/>
      <c r="M38" s="44"/>
      <c r="N38" s="44"/>
      <c r="O38" s="44"/>
      <c r="P38" s="44"/>
      <c r="Q38" s="44"/>
      <c r="R38" s="44"/>
      <c r="S38" s="44"/>
      <c r="T38" s="44"/>
      <c r="U38" s="44"/>
      <c r="V38" s="44"/>
      <c r="W38" s="44"/>
      <c r="X38" s="44"/>
      <c r="Y38" s="45"/>
    </row>
    <row r="39" spans="1:25" x14ac:dyDescent="0.3">
      <c r="A39" s="43"/>
      <c r="B39" s="44"/>
      <c r="C39" s="44"/>
      <c r="D39" s="44"/>
      <c r="E39" s="44"/>
      <c r="F39" s="44"/>
      <c r="G39" s="44"/>
      <c r="H39" s="44"/>
      <c r="I39" s="44"/>
      <c r="J39" s="44"/>
      <c r="K39" s="44"/>
      <c r="L39" s="44"/>
      <c r="M39" s="44"/>
      <c r="N39" s="44"/>
      <c r="O39" s="44"/>
      <c r="P39" s="44"/>
      <c r="Q39" s="44"/>
      <c r="R39" s="44"/>
      <c r="S39" s="44"/>
      <c r="T39" s="44"/>
      <c r="U39" s="44"/>
      <c r="V39" s="44"/>
      <c r="W39" s="44"/>
      <c r="X39" s="44"/>
      <c r="Y39" s="45"/>
    </row>
    <row r="40" spans="1:25" x14ac:dyDescent="0.3">
      <c r="A40" s="43"/>
      <c r="B40" s="44"/>
      <c r="C40" s="44"/>
      <c r="D40" s="44"/>
      <c r="E40" s="44"/>
      <c r="F40" s="44"/>
      <c r="G40" s="44"/>
      <c r="H40" s="44"/>
      <c r="I40" s="44"/>
      <c r="J40" s="44"/>
      <c r="K40" s="44"/>
      <c r="L40" s="44"/>
      <c r="M40" s="44"/>
      <c r="N40" s="44"/>
      <c r="O40" s="44"/>
      <c r="P40" s="44"/>
      <c r="Q40" s="44"/>
      <c r="R40" s="44"/>
      <c r="S40" s="44"/>
      <c r="T40" s="44"/>
      <c r="U40" s="44"/>
      <c r="V40" s="44"/>
      <c r="W40" s="44"/>
      <c r="X40" s="44"/>
      <c r="Y40" s="45"/>
    </row>
    <row r="41" spans="1:25" x14ac:dyDescent="0.3">
      <c r="A41" s="43"/>
      <c r="B41" s="44"/>
      <c r="C41" s="44"/>
      <c r="D41" s="44"/>
      <c r="E41" s="44"/>
      <c r="F41" s="44"/>
      <c r="G41" s="44"/>
      <c r="H41" s="44"/>
      <c r="I41" s="44"/>
      <c r="J41" s="44"/>
      <c r="K41" s="44"/>
      <c r="L41" s="44"/>
      <c r="M41" s="44"/>
      <c r="N41" s="44"/>
      <c r="O41" s="44"/>
      <c r="P41" s="44"/>
      <c r="Q41" s="44"/>
      <c r="R41" s="44"/>
      <c r="S41" s="44"/>
      <c r="T41" s="44"/>
      <c r="U41" s="44"/>
      <c r="V41" s="44"/>
      <c r="W41" s="44"/>
      <c r="X41" s="44"/>
      <c r="Y41" s="45"/>
    </row>
    <row r="42" spans="1:25" x14ac:dyDescent="0.3">
      <c r="A42" s="43"/>
      <c r="B42" s="44"/>
      <c r="C42" s="44"/>
      <c r="D42" s="44"/>
      <c r="E42" s="44"/>
      <c r="F42" s="44"/>
      <c r="G42" s="44"/>
      <c r="H42" s="44"/>
      <c r="I42" s="44"/>
      <c r="J42" s="44"/>
      <c r="K42" s="44"/>
      <c r="L42" s="44"/>
      <c r="M42" s="44"/>
      <c r="N42" s="44"/>
      <c r="O42" s="44"/>
      <c r="P42" s="44"/>
      <c r="Q42" s="44"/>
      <c r="R42" s="44"/>
      <c r="S42" s="44"/>
      <c r="T42" s="44"/>
      <c r="U42" s="44"/>
      <c r="V42" s="44"/>
      <c r="W42" s="44"/>
      <c r="X42" s="44"/>
      <c r="Y42" s="45"/>
    </row>
    <row r="43" spans="1:25" x14ac:dyDescent="0.3">
      <c r="A43" s="43"/>
      <c r="B43" s="44"/>
      <c r="C43" s="44"/>
      <c r="D43" s="44"/>
      <c r="E43" s="44"/>
      <c r="F43" s="44"/>
      <c r="G43" s="44"/>
      <c r="H43" s="44"/>
      <c r="I43" s="44"/>
      <c r="J43" s="44"/>
      <c r="K43" s="44"/>
      <c r="L43" s="44"/>
      <c r="M43" s="44"/>
      <c r="N43" s="44"/>
      <c r="O43" s="44"/>
      <c r="P43" s="44"/>
      <c r="Q43" s="44"/>
      <c r="R43" s="44"/>
      <c r="S43" s="44"/>
      <c r="T43" s="44"/>
      <c r="U43" s="44"/>
      <c r="V43" s="44"/>
      <c r="W43" s="44"/>
      <c r="X43" s="44"/>
      <c r="Y43" s="45"/>
    </row>
    <row r="44" spans="1:25" x14ac:dyDescent="0.3">
      <c r="A44" s="46"/>
      <c r="B44" s="47"/>
      <c r="C44" s="47"/>
      <c r="D44" s="47"/>
      <c r="E44" s="47"/>
      <c r="F44" s="47"/>
      <c r="G44" s="47"/>
      <c r="H44" s="47"/>
      <c r="I44" s="47"/>
      <c r="J44" s="47"/>
      <c r="K44" s="47"/>
      <c r="L44" s="47"/>
      <c r="M44" s="47"/>
      <c r="N44" s="47"/>
      <c r="O44" s="47"/>
      <c r="P44" s="47"/>
      <c r="Q44" s="47"/>
      <c r="R44" s="47"/>
      <c r="S44" s="47"/>
      <c r="T44" s="47"/>
      <c r="U44" s="47"/>
      <c r="V44" s="47"/>
      <c r="W44" s="47"/>
      <c r="X44" s="47"/>
      <c r="Y44" s="48"/>
    </row>
    <row r="45" spans="1:25" x14ac:dyDescent="0.3">
      <c r="A45" s="49"/>
      <c r="B45" s="50"/>
      <c r="C45" s="50"/>
      <c r="D45" s="50"/>
      <c r="E45" s="50"/>
      <c r="F45" s="50"/>
      <c r="G45" s="50"/>
      <c r="H45" s="50"/>
      <c r="I45" s="50"/>
      <c r="J45" s="50"/>
      <c r="K45" s="50"/>
      <c r="L45" s="50"/>
      <c r="M45" s="50"/>
      <c r="N45" s="50"/>
      <c r="O45" s="50"/>
      <c r="P45" s="50"/>
      <c r="Q45" s="50"/>
      <c r="R45" s="50"/>
      <c r="S45" s="50"/>
      <c r="T45" s="50"/>
      <c r="U45" s="50"/>
      <c r="V45" s="50"/>
      <c r="W45" s="50"/>
      <c r="X45" s="50"/>
      <c r="Y45" s="51"/>
    </row>
    <row r="56" spans="1:2" ht="27.6" hidden="1" customHeight="1" x14ac:dyDescent="0.3">
      <c r="A56" s="38" t="s">
        <v>317</v>
      </c>
      <c r="B56" s="37">
        <f>COUNTA(Student_Data!A:A)-1</f>
        <v>113</v>
      </c>
    </row>
    <row r="57" spans="1:2" ht="27.6" hidden="1" customHeight="1" x14ac:dyDescent="0.3">
      <c r="A57" s="38" t="s">
        <v>316</v>
      </c>
      <c r="B57" s="37">
        <f ca="1">COUNTIFS(Student_Entry!F:F,TODAY(),
          Student_Entry!G:G,"&lt;&gt;")</f>
        <v>0</v>
      </c>
    </row>
    <row r="58" spans="1:2" ht="27.6" hidden="1" customHeight="1" x14ac:dyDescent="0.3">
      <c r="A58" s="38" t="s">
        <v>315</v>
      </c>
      <c r="B58" s="37">
        <f ca="1">COUNTIFS(Student_Entry!F:F,TODAY(),
          Student_Entry!H:H,"&lt;&gt;")</f>
        <v>0</v>
      </c>
    </row>
    <row r="59" spans="1:2" ht="27.6" hidden="1" customHeight="1" x14ac:dyDescent="0.3">
      <c r="A59" s="38" t="s">
        <v>314</v>
      </c>
      <c r="B59" s="37">
        <f ca="1">SUM(B57:B58)</f>
        <v>0</v>
      </c>
    </row>
    <row r="60" spans="1:2" ht="27.6" hidden="1" customHeight="1" x14ac:dyDescent="0.3">
      <c r="A60" s="38" t="s">
        <v>313</v>
      </c>
      <c r="B60" s="37">
        <f>COUNTA(Settings!D2:D100)</f>
        <v>11</v>
      </c>
    </row>
    <row r="61" spans="1:2" ht="27.6" hidden="1" customHeight="1" x14ac:dyDescent="0.3">
      <c r="A61" s="38" t="s">
        <v>312</v>
      </c>
      <c r="B61" s="37" t="str">
        <f ca="1">TEXT(NOW(),"dd-mmm-yyyy hh:mm AM/PM")</f>
        <v>23-Jul-2026 03:05 PM</v>
      </c>
    </row>
    <row r="62" spans="1:2" ht="27.6" hidden="1" customHeight="1" x14ac:dyDescent="0.3">
      <c r="A62" s="38" t="s">
        <v>319</v>
      </c>
      <c r="B62" s="37" t="str">
        <f ca="1">TEXT(TODAY(),"dd-mmm-yyyy dddd")</f>
        <v>23-Jul-2026 Thursday</v>
      </c>
    </row>
    <row r="63" spans="1:2" ht="27.6" hidden="1" customHeight="1" x14ac:dyDescent="0.3">
      <c r="A63" s="38" t="s">
        <v>318</v>
      </c>
      <c r="B63" s="37" t="str">
        <f ca="1">TEXT(NOW(),"hh:mm AM/PM")</f>
        <v>03:05 PM</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Settings</vt:lpstr>
      <vt:lpstr>Home</vt:lpstr>
      <vt:lpstr>Student_Data</vt:lpstr>
      <vt:lpstr>Student_Entry</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 sangle</dc:creator>
  <cp:lastModifiedBy>ankit sangle</cp:lastModifiedBy>
  <dcterms:created xsi:type="dcterms:W3CDTF">2026-06-06T07:01:22Z</dcterms:created>
  <dcterms:modified xsi:type="dcterms:W3CDTF">2026-07-23T09:35:00Z</dcterms:modified>
</cp:coreProperties>
</file>