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kit/Documents/PGDSBA/PCA/"/>
    </mc:Choice>
  </mc:AlternateContent>
  <xr:revisionPtr revIDLastSave="0" documentId="13_ncr:9_{A0C065DA-542D-464A-8445-5603E2611809}" xr6:coauthVersionLast="45" xr6:coauthVersionMax="45" xr10:uidLastSave="{00000000-0000-0000-0000-000000000000}"/>
  <bookViews>
    <workbookView xWindow="0" yWindow="460" windowWidth="28800" windowHeight="16260" activeTab="2" xr2:uid="{00000000-000D-0000-FFFF-FFFF00000000}"/>
  </bookViews>
  <sheets>
    <sheet name="Fever" sheetId="1" r:id="rId1"/>
    <sheet name="Master" sheetId="2" r:id="rId2"/>
    <sheet name="A" sheetId="3" r:id="rId3"/>
    <sheet name="A-values" sheetId="7" r:id="rId4"/>
    <sheet name="Sheet7" sheetId="8" r:id="rId5"/>
    <sheet name="B one way" sheetId="5" r:id="rId6"/>
  </sheets>
  <definedNames>
    <definedName name="_xlnm._FilterDatabase" localSheetId="5" hidden="1">'B one way'!$A$1:$B$37</definedName>
    <definedName name="_xlnm._FilterDatabase" localSheetId="1" hidden="1">Master!$A$1:$D$37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N22" i="5" l="1"/>
  <c r="N21" i="5"/>
  <c r="N20" i="5"/>
  <c r="L21" i="5"/>
  <c r="L20" i="5"/>
  <c r="G20" i="5"/>
  <c r="G21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5" i="5"/>
  <c r="M5" i="5"/>
  <c r="L5" i="5"/>
  <c r="N4" i="5"/>
  <c r="M4" i="5"/>
  <c r="L4" i="5"/>
  <c r="N3" i="5"/>
  <c r="M3" i="5"/>
  <c r="L3" i="5"/>
  <c r="N2" i="5"/>
  <c r="M2" i="5"/>
  <c r="L2" i="5"/>
  <c r="G19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G16" i="5"/>
  <c r="I15" i="5"/>
  <c r="H15" i="5"/>
  <c r="G15" i="5"/>
  <c r="T21" i="3"/>
  <c r="S21" i="3"/>
  <c r="Q21" i="3"/>
  <c r="J48" i="3"/>
  <c r="F1" i="3"/>
  <c r="Q23" i="3"/>
  <c r="Q22" i="3"/>
  <c r="O11" i="3"/>
  <c r="O10" i="3"/>
  <c r="P14" i="3" s="1"/>
  <c r="O9" i="3"/>
  <c r="R21" i="3" l="1"/>
  <c r="P13" i="3"/>
  <c r="K17" i="3"/>
  <c r="K46" i="3" s="1"/>
  <c r="J17" i="3"/>
  <c r="J45" i="3" s="1"/>
  <c r="I17" i="3"/>
  <c r="I35" i="3" l="1"/>
  <c r="J36" i="3"/>
  <c r="K37" i="3"/>
  <c r="I39" i="3"/>
  <c r="J40" i="3"/>
  <c r="K41" i="3"/>
  <c r="I43" i="3"/>
  <c r="J44" i="3"/>
  <c r="K45" i="3"/>
  <c r="J35" i="3"/>
  <c r="K36" i="3"/>
  <c r="I38" i="3"/>
  <c r="J39" i="3"/>
  <c r="K40" i="3"/>
  <c r="I42" i="3"/>
  <c r="J43" i="3"/>
  <c r="K44" i="3"/>
  <c r="I46" i="3"/>
  <c r="L17" i="3"/>
  <c r="J49" i="3" s="1"/>
  <c r="K35" i="3"/>
  <c r="I37" i="3"/>
  <c r="J38" i="3"/>
  <c r="K39" i="3"/>
  <c r="I41" i="3"/>
  <c r="J42" i="3"/>
  <c r="K43" i="3"/>
  <c r="I45" i="3"/>
  <c r="J46" i="3"/>
  <c r="I36" i="3"/>
  <c r="J37" i="3"/>
  <c r="K38" i="3"/>
  <c r="I40" i="3"/>
  <c r="J41" i="3"/>
  <c r="K42" i="3"/>
  <c r="I44" i="3"/>
  <c r="J34" i="3" l="1"/>
  <c r="K34" i="3"/>
  <c r="I34" i="3"/>
  <c r="J30" i="3"/>
  <c r="J28" i="3"/>
  <c r="J26" i="3"/>
  <c r="J24" i="3"/>
  <c r="J22" i="3"/>
  <c r="J20" i="3"/>
  <c r="I28" i="3"/>
  <c r="I24" i="3"/>
  <c r="I20" i="3"/>
  <c r="K31" i="3"/>
  <c r="K29" i="3"/>
  <c r="K27" i="3"/>
  <c r="K25" i="3"/>
  <c r="K23" i="3"/>
  <c r="K21" i="3"/>
  <c r="I31" i="3"/>
  <c r="I27" i="3"/>
  <c r="I23" i="3"/>
  <c r="J31" i="3"/>
  <c r="J29" i="3"/>
  <c r="J27" i="3"/>
  <c r="J25" i="3"/>
  <c r="J23" i="3"/>
  <c r="J21" i="3"/>
  <c r="I30" i="3"/>
  <c r="I26" i="3"/>
  <c r="I22" i="3"/>
  <c r="K30" i="3"/>
  <c r="K28" i="3"/>
  <c r="K26" i="3"/>
  <c r="K24" i="3"/>
  <c r="K22" i="3"/>
  <c r="K20" i="3"/>
  <c r="I29" i="3"/>
  <c r="I25" i="3"/>
  <c r="I21" i="3"/>
  <c r="K49" i="3"/>
  <c r="I49" i="3"/>
  <c r="J19" i="3" l="1"/>
  <c r="J33" i="3"/>
</calcChain>
</file>

<file path=xl/sharedStrings.xml><?xml version="1.0" encoding="utf-8"?>
<sst xmlns="http://purl.oclc.org/ooxml/spreadsheetml/main" count="110" uniqueCount="57">
  <si>
    <t>A</t>
  </si>
  <si>
    <t>B</t>
  </si>
  <si>
    <t>Volunteer</t>
  </si>
  <si>
    <t>Relief</t>
  </si>
  <si>
    <t>Level 1</t>
  </si>
  <si>
    <t>Level 2</t>
  </si>
  <si>
    <t>Level 3</t>
  </si>
  <si>
    <t>Mean</t>
  </si>
  <si>
    <t>SST</t>
  </si>
  <si>
    <t>SSB</t>
  </si>
  <si>
    <t>SSE</t>
  </si>
  <si>
    <t>N</t>
  </si>
  <si>
    <t>C</t>
  </si>
  <si>
    <t>DOF</t>
  </si>
  <si>
    <t>SSTr</t>
  </si>
  <si>
    <t>SSTo</t>
  </si>
  <si>
    <t>To</t>
  </si>
  <si>
    <t>E</t>
  </si>
  <si>
    <t>Tr</t>
  </si>
  <si>
    <t>MS</t>
  </si>
  <si>
    <t>MSS</t>
  </si>
  <si>
    <t>SSTr/DOF(Tr)</t>
  </si>
  <si>
    <t>Source Var</t>
  </si>
  <si>
    <t>Between</t>
  </si>
  <si>
    <t>Within</t>
  </si>
  <si>
    <t>Total</t>
  </si>
  <si>
    <t>SS</t>
  </si>
  <si>
    <t>F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</si>
  <si>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</si>
  <si>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</si>
  <si>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</si>
  <si>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</si>
  <si>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</si>
  <si>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</si>
  <si>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</si>
  <si>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</si>
  <si>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</si>
  <si>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</si>
  <si>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</si>
  <si>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df</t>
  </si>
  <si>
    <t>P-value</t>
  </si>
  <si>
    <t>F crit</t>
  </si>
  <si>
    <t>Between Groups</t>
  </si>
  <si>
    <t>Within Groups</t>
  </si>
  <si>
    <t>Column 3</t>
  </si>
  <si>
    <t>P-Value</t>
  </si>
  <si>
    <t>Fcritical</t>
  </si>
  <si>
    <t>B_1</t>
  </si>
  <si>
    <t>B_2</t>
  </si>
  <si>
    <t>B_3</t>
  </si>
  <si>
    <t>Total Mean</t>
  </si>
  <si>
    <t>SSW</t>
  </si>
  <si>
    <t>MSSB</t>
  </si>
  <si>
    <t>MSSW</t>
  </si>
  <si>
    <t>F value</t>
  </si>
  <si>
    <t>P Value</t>
  </si>
  <si>
    <t>F Critical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</si>
</sst>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00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0" fillId="0" borderId="10" xfId="0" applyBorder="1"/>
    <xf numFmtId="0" fontId="19" fillId="0" borderId="10" xfId="0" applyFont="1" applyBorder="1"/>
    <xf numFmtId="0" fontId="20" fillId="0" borderId="0" xfId="0" applyFont="1" applyFill="1" applyBorder="1"/>
    <xf numFmtId="164" fontId="0" fillId="0" borderId="0" xfId="0" applyNumberFormat="1"/>
    <xf numFmtId="2" fontId="0" fillId="0" borderId="0" xfId="0" applyNumberFormat="1"/>
    <xf numFmtId="0" fontId="0" fillId="0" borderId="13" xfId="0" applyBorder="1"/>
    <xf numFmtId="2" fontId="0" fillId="0" borderId="14" xfId="0" applyNumberForma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16" fillId="0" borderId="0" xfId="0" applyNumberFormat="1" applyFont="1"/>
    <xf numFmtId="2" fontId="16" fillId="0" borderId="16" xfId="0" applyNumberFormat="1" applyFont="1" applyBorder="1"/>
    <xf numFmtId="2" fontId="16" fillId="0" borderId="17" xfId="0" applyNumberFormat="1" applyFont="1" applyBorder="1"/>
    <xf numFmtId="2" fontId="16" fillId="0" borderId="18" xfId="0" applyNumberFormat="1" applyFont="1" applyBorder="1"/>
    <xf numFmtId="0" fontId="0" fillId="0" borderId="0" xfId="0" applyBorder="1"/>
    <xf numFmtId="0" fontId="0" fillId="0" borderId="0" xfId="0" applyFill="1" applyBorder="1" applyAlignment="1"/>
    <xf numFmtId="0" fontId="0" fillId="0" borderId="17" xfId="0" applyFill="1" applyBorder="1" applyAlignment="1"/>
    <xf numFmtId="0" fontId="21" fillId="0" borderId="1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2" fillId="0" borderId="0" xfId="42" applyFont="1" applyAlignment="1">
      <alignment horizontal="center"/>
    </xf>
    <xf numFmtId="0" fontId="16" fillId="0" borderId="0" xfId="0" applyFont="1"/>
    <xf numFmtId="165" fontId="0" fillId="0" borderId="0" xfId="0" applyNumberFormat="1"/>
    <xf numFmtId="0" fontId="16" fillId="0" borderId="13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2" fontId="16" fillId="0" borderId="12" xfId="0" applyNumberFormat="1" applyFont="1" applyBorder="1" applyAlignment="1">
      <alignment horizontal="right"/>
    </xf>
    <xf numFmtId="2" fontId="16" fillId="0" borderId="11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sqref="A1:D3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2.4</v>
      </c>
    </row>
    <row r="3" spans="1:4">
      <c r="A3">
        <v>1</v>
      </c>
      <c r="B3">
        <v>1</v>
      </c>
      <c r="C3">
        <v>2</v>
      </c>
      <c r="D3">
        <v>2.7</v>
      </c>
    </row>
    <row r="4" spans="1:4">
      <c r="A4">
        <v>1</v>
      </c>
      <c r="B4">
        <v>1</v>
      </c>
      <c r="C4">
        <v>3</v>
      </c>
      <c r="D4">
        <v>2.2999999999999998</v>
      </c>
    </row>
    <row r="5" spans="1:4">
      <c r="A5">
        <v>1</v>
      </c>
      <c r="B5">
        <v>1</v>
      </c>
      <c r="C5">
        <v>4</v>
      </c>
      <c r="D5">
        <v>2.5</v>
      </c>
    </row>
    <row r="6" spans="1:4">
      <c r="A6">
        <v>1</v>
      </c>
      <c r="B6">
        <v>2</v>
      </c>
      <c r="C6">
        <v>1</v>
      </c>
      <c r="D6">
        <v>4.5999999999999996</v>
      </c>
    </row>
    <row r="7" spans="1:4">
      <c r="A7">
        <v>1</v>
      </c>
      <c r="B7">
        <v>2</v>
      </c>
      <c r="C7">
        <v>2</v>
      </c>
      <c r="D7">
        <v>4.2</v>
      </c>
    </row>
    <row r="8" spans="1:4">
      <c r="A8">
        <v>1</v>
      </c>
      <c r="B8">
        <v>2</v>
      </c>
      <c r="C8">
        <v>3</v>
      </c>
      <c r="D8">
        <v>4.9000000000000004</v>
      </c>
    </row>
    <row r="9" spans="1:4">
      <c r="A9">
        <v>1</v>
      </c>
      <c r="B9">
        <v>2</v>
      </c>
      <c r="C9">
        <v>4</v>
      </c>
      <c r="D9">
        <v>4.7</v>
      </c>
    </row>
    <row r="10" spans="1:4">
      <c r="A10">
        <v>1</v>
      </c>
      <c r="B10">
        <v>3</v>
      </c>
      <c r="C10">
        <v>1</v>
      </c>
      <c r="D10">
        <v>4.8</v>
      </c>
    </row>
    <row r="11" spans="1:4">
      <c r="A11">
        <v>1</v>
      </c>
      <c r="B11">
        <v>3</v>
      </c>
      <c r="C11">
        <v>2</v>
      </c>
      <c r="D11">
        <v>4.5</v>
      </c>
    </row>
    <row r="12" spans="1:4">
      <c r="A12">
        <v>1</v>
      </c>
      <c r="B12">
        <v>3</v>
      </c>
      <c r="C12">
        <v>3</v>
      </c>
      <c r="D12">
        <v>4.4000000000000004</v>
      </c>
    </row>
    <row r="13" spans="1:4">
      <c r="A13">
        <v>1</v>
      </c>
      <c r="B13">
        <v>3</v>
      </c>
      <c r="C13">
        <v>4</v>
      </c>
      <c r="D13">
        <v>4.5999999999999996</v>
      </c>
    </row>
    <row r="14" spans="1:4">
      <c r="A14">
        <v>2</v>
      </c>
      <c r="B14">
        <v>1</v>
      </c>
      <c r="C14">
        <v>1</v>
      </c>
      <c r="D14">
        <v>5.8</v>
      </c>
    </row>
    <row r="15" spans="1:4">
      <c r="A15">
        <v>2</v>
      </c>
      <c r="B15">
        <v>1</v>
      </c>
      <c r="C15">
        <v>2</v>
      </c>
      <c r="D15">
        <v>5.2</v>
      </c>
    </row>
    <row r="16" spans="1:4">
      <c r="A16">
        <v>2</v>
      </c>
      <c r="B16">
        <v>1</v>
      </c>
      <c r="C16">
        <v>3</v>
      </c>
      <c r="D16">
        <v>5.5</v>
      </c>
    </row>
    <row r="17" spans="1:4">
      <c r="A17">
        <v>2</v>
      </c>
      <c r="B17">
        <v>1</v>
      </c>
      <c r="C17">
        <v>4</v>
      </c>
      <c r="D17">
        <v>5.3</v>
      </c>
    </row>
    <row r="18" spans="1:4">
      <c r="A18">
        <v>2</v>
      </c>
      <c r="B18">
        <v>2</v>
      </c>
      <c r="C18">
        <v>1</v>
      </c>
      <c r="D18">
        <v>8.9</v>
      </c>
    </row>
    <row r="19" spans="1:4">
      <c r="A19">
        <v>2</v>
      </c>
      <c r="B19">
        <v>2</v>
      </c>
      <c r="C19">
        <v>2</v>
      </c>
      <c r="D19">
        <v>9.1</v>
      </c>
    </row>
    <row r="20" spans="1:4">
      <c r="A20">
        <v>2</v>
      </c>
      <c r="B20">
        <v>2</v>
      </c>
      <c r="C20">
        <v>3</v>
      </c>
      <c r="D20">
        <v>8.6999999999999993</v>
      </c>
    </row>
    <row r="21" spans="1:4">
      <c r="A21">
        <v>2</v>
      </c>
      <c r="B21">
        <v>2</v>
      </c>
      <c r="C21">
        <v>4</v>
      </c>
      <c r="D21">
        <v>9</v>
      </c>
    </row>
    <row r="22" spans="1:4">
      <c r="A22">
        <v>2</v>
      </c>
      <c r="B22">
        <v>3</v>
      </c>
      <c r="C22">
        <v>1</v>
      </c>
      <c r="D22">
        <v>9.1</v>
      </c>
    </row>
    <row r="23" spans="1:4">
      <c r="A23">
        <v>2</v>
      </c>
      <c r="B23">
        <v>3</v>
      </c>
      <c r="C23">
        <v>2</v>
      </c>
      <c r="D23">
        <v>9.3000000000000007</v>
      </c>
    </row>
    <row r="24" spans="1:4">
      <c r="A24">
        <v>2</v>
      </c>
      <c r="B24">
        <v>3</v>
      </c>
      <c r="C24">
        <v>3</v>
      </c>
      <c r="D24">
        <v>8.6999999999999993</v>
      </c>
    </row>
    <row r="25" spans="1:4">
      <c r="A25">
        <v>2</v>
      </c>
      <c r="B25">
        <v>3</v>
      </c>
      <c r="C25">
        <v>4</v>
      </c>
      <c r="D25">
        <v>9.4</v>
      </c>
    </row>
    <row r="26" spans="1:4">
      <c r="A26">
        <v>3</v>
      </c>
      <c r="B26">
        <v>1</v>
      </c>
      <c r="C26">
        <v>1</v>
      </c>
      <c r="D26">
        <v>6.1</v>
      </c>
    </row>
    <row r="27" spans="1:4">
      <c r="A27">
        <v>3</v>
      </c>
      <c r="B27">
        <v>1</v>
      </c>
      <c r="C27">
        <v>2</v>
      </c>
      <c r="D27">
        <v>5.7</v>
      </c>
    </row>
    <row r="28" spans="1:4">
      <c r="A28">
        <v>3</v>
      </c>
      <c r="B28">
        <v>1</v>
      </c>
      <c r="C28">
        <v>3</v>
      </c>
      <c r="D28">
        <v>5.9</v>
      </c>
    </row>
    <row r="29" spans="1:4">
      <c r="A29">
        <v>3</v>
      </c>
      <c r="B29">
        <v>1</v>
      </c>
      <c r="C29">
        <v>4</v>
      </c>
      <c r="D29">
        <v>6.2</v>
      </c>
    </row>
    <row r="30" spans="1:4">
      <c r="A30">
        <v>3</v>
      </c>
      <c r="B30">
        <v>2</v>
      </c>
      <c r="C30">
        <v>1</v>
      </c>
      <c r="D30">
        <v>9.9</v>
      </c>
    </row>
    <row r="31" spans="1:4">
      <c r="A31">
        <v>3</v>
      </c>
      <c r="B31">
        <v>2</v>
      </c>
      <c r="C31">
        <v>2</v>
      </c>
      <c r="D31">
        <v>10.5</v>
      </c>
    </row>
    <row r="32" spans="1:4">
      <c r="A32">
        <v>3</v>
      </c>
      <c r="B32">
        <v>2</v>
      </c>
      <c r="C32">
        <v>3</v>
      </c>
      <c r="D32">
        <v>10.6</v>
      </c>
    </row>
    <row r="33" spans="1:4">
      <c r="A33">
        <v>3</v>
      </c>
      <c r="B33">
        <v>2</v>
      </c>
      <c r="C33">
        <v>4</v>
      </c>
      <c r="D33">
        <v>10.1</v>
      </c>
    </row>
    <row r="34" spans="1:4">
      <c r="A34">
        <v>3</v>
      </c>
      <c r="B34">
        <v>3</v>
      </c>
      <c r="C34">
        <v>1</v>
      </c>
      <c r="D34">
        <v>13.5</v>
      </c>
    </row>
    <row r="35" spans="1:4">
      <c r="A35">
        <v>3</v>
      </c>
      <c r="B35">
        <v>3</v>
      </c>
      <c r="C35">
        <v>2</v>
      </c>
      <c r="D35">
        <v>13</v>
      </c>
    </row>
    <row r="36" spans="1:4">
      <c r="A36">
        <v>3</v>
      </c>
      <c r="B36">
        <v>3</v>
      </c>
      <c r="C36">
        <v>3</v>
      </c>
      <c r="D36">
        <v>13.3</v>
      </c>
    </row>
    <row r="37" spans="1:4">
      <c r="A37">
        <v>3</v>
      </c>
      <c r="B37">
        <v>3</v>
      </c>
      <c r="C37">
        <v>4</v>
      </c>
      <c r="D37">
        <v>13.2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selection sqref="A1:D37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1</v>
      </c>
      <c r="B2">
        <v>1</v>
      </c>
      <c r="C2">
        <v>1</v>
      </c>
      <c r="D2">
        <v>2.4</v>
      </c>
    </row>
    <row r="3" spans="1:11">
      <c r="A3">
        <v>1</v>
      </c>
      <c r="B3">
        <v>1</v>
      </c>
      <c r="C3">
        <v>2</v>
      </c>
      <c r="D3">
        <v>2.7</v>
      </c>
    </row>
    <row r="4" spans="1:11">
      <c r="A4">
        <v>1</v>
      </c>
      <c r="B4">
        <v>1</v>
      </c>
      <c r="C4">
        <v>3</v>
      </c>
      <c r="D4">
        <v>2.2999999999999998</v>
      </c>
    </row>
    <row r="5" spans="1:11">
      <c r="A5">
        <v>1</v>
      </c>
      <c r="B5">
        <v>1</v>
      </c>
      <c r="C5">
        <v>4</v>
      </c>
      <c r="D5">
        <v>2.5</v>
      </c>
    </row>
    <row r="6" spans="1:11">
      <c r="A6">
        <v>1</v>
      </c>
      <c r="B6">
        <v>2</v>
      </c>
      <c r="C6">
        <v>1</v>
      </c>
      <c r="D6">
        <v>4.5999999999999996</v>
      </c>
    </row>
    <row r="7" spans="1:11">
      <c r="A7">
        <v>1</v>
      </c>
      <c r="B7">
        <v>2</v>
      </c>
      <c r="C7">
        <v>2</v>
      </c>
      <c r="D7">
        <v>4.2</v>
      </c>
    </row>
    <row r="8" spans="1:11">
      <c r="A8">
        <v>1</v>
      </c>
      <c r="B8">
        <v>2</v>
      </c>
      <c r="C8">
        <v>3</v>
      </c>
      <c r="D8">
        <v>4.9000000000000004</v>
      </c>
    </row>
    <row r="9" spans="1:11">
      <c r="A9">
        <v>1</v>
      </c>
      <c r="B9">
        <v>2</v>
      </c>
      <c r="C9">
        <v>4</v>
      </c>
      <c r="D9">
        <v>4.7</v>
      </c>
    </row>
    <row r="10" spans="1:11">
      <c r="A10">
        <v>1</v>
      </c>
      <c r="B10">
        <v>3</v>
      </c>
      <c r="C10">
        <v>1</v>
      </c>
      <c r="D10">
        <v>4.8</v>
      </c>
    </row>
    <row r="11" spans="1:11">
      <c r="A11">
        <v>1</v>
      </c>
      <c r="B11">
        <v>3</v>
      </c>
      <c r="C11">
        <v>2</v>
      </c>
      <c r="D11">
        <v>4.5</v>
      </c>
    </row>
    <row r="12" spans="1:11">
      <c r="A12">
        <v>1</v>
      </c>
      <c r="B12">
        <v>3</v>
      </c>
      <c r="C12">
        <v>3</v>
      </c>
      <c r="D12">
        <v>4.4000000000000004</v>
      </c>
    </row>
    <row r="13" spans="1:11">
      <c r="A13">
        <v>1</v>
      </c>
      <c r="B13">
        <v>3</v>
      </c>
      <c r="C13">
        <v>4</v>
      </c>
      <c r="D13">
        <v>4.5999999999999996</v>
      </c>
    </row>
    <row r="14" spans="1:11">
      <c r="A14">
        <v>2</v>
      </c>
      <c r="B14">
        <v>1</v>
      </c>
      <c r="C14">
        <v>1</v>
      </c>
      <c r="D14">
        <v>5.8</v>
      </c>
      <c r="H14" s="1"/>
      <c r="I14" s="1"/>
      <c r="J14" s="1"/>
      <c r="K14" s="1"/>
    </row>
    <row r="15" spans="1:11">
      <c r="A15">
        <v>2</v>
      </c>
      <c r="B15">
        <v>1</v>
      </c>
      <c r="C15">
        <v>2</v>
      </c>
      <c r="D15">
        <v>5.2</v>
      </c>
      <c r="H15" s="1"/>
      <c r="I15" s="1"/>
      <c r="J15" s="1"/>
      <c r="K15" s="1"/>
    </row>
    <row r="16" spans="1:11">
      <c r="A16">
        <v>2</v>
      </c>
      <c r="B16">
        <v>1</v>
      </c>
      <c r="C16">
        <v>3</v>
      </c>
      <c r="D16">
        <v>5.5</v>
      </c>
    </row>
    <row r="17" spans="1:4">
      <c r="A17">
        <v>2</v>
      </c>
      <c r="B17">
        <v>1</v>
      </c>
      <c r="C17">
        <v>4</v>
      </c>
      <c r="D17">
        <v>5.3</v>
      </c>
    </row>
    <row r="18" spans="1:4">
      <c r="A18">
        <v>2</v>
      </c>
      <c r="B18">
        <v>2</v>
      </c>
      <c r="C18">
        <v>1</v>
      </c>
      <c r="D18">
        <v>8.9</v>
      </c>
    </row>
    <row r="19" spans="1:4">
      <c r="A19">
        <v>2</v>
      </c>
      <c r="B19">
        <v>2</v>
      </c>
      <c r="C19">
        <v>2</v>
      </c>
      <c r="D19">
        <v>9.1</v>
      </c>
    </row>
    <row r="20" spans="1:4">
      <c r="A20">
        <v>2</v>
      </c>
      <c r="B20">
        <v>2</v>
      </c>
      <c r="C20">
        <v>3</v>
      </c>
      <c r="D20">
        <v>8.6999999999999993</v>
      </c>
    </row>
    <row r="21" spans="1:4">
      <c r="A21">
        <v>2</v>
      </c>
      <c r="B21">
        <v>2</v>
      </c>
      <c r="C21">
        <v>4</v>
      </c>
      <c r="D21">
        <v>9</v>
      </c>
    </row>
    <row r="22" spans="1:4">
      <c r="A22">
        <v>2</v>
      </c>
      <c r="B22">
        <v>3</v>
      </c>
      <c r="C22">
        <v>1</v>
      </c>
      <c r="D22">
        <v>9.1</v>
      </c>
    </row>
    <row r="23" spans="1:4">
      <c r="A23">
        <v>2</v>
      </c>
      <c r="B23">
        <v>3</v>
      </c>
      <c r="C23">
        <v>2</v>
      </c>
      <c r="D23">
        <v>9.3000000000000007</v>
      </c>
    </row>
    <row r="24" spans="1:4">
      <c r="A24">
        <v>2</v>
      </c>
      <c r="B24">
        <v>3</v>
      </c>
      <c r="C24">
        <v>3</v>
      </c>
      <c r="D24">
        <v>8.6999999999999993</v>
      </c>
    </row>
    <row r="25" spans="1:4">
      <c r="A25">
        <v>2</v>
      </c>
      <c r="B25">
        <v>3</v>
      </c>
      <c r="C25">
        <v>4</v>
      </c>
      <c r="D25">
        <v>9.4</v>
      </c>
    </row>
    <row r="26" spans="1:4">
      <c r="A26">
        <v>3</v>
      </c>
      <c r="B26">
        <v>1</v>
      </c>
      <c r="C26">
        <v>1</v>
      </c>
      <c r="D26">
        <v>6.1</v>
      </c>
    </row>
    <row r="27" spans="1:4">
      <c r="A27">
        <v>3</v>
      </c>
      <c r="B27">
        <v>1</v>
      </c>
      <c r="C27">
        <v>2</v>
      </c>
      <c r="D27">
        <v>5.7</v>
      </c>
    </row>
    <row r="28" spans="1:4">
      <c r="A28">
        <v>3</v>
      </c>
      <c r="B28">
        <v>1</v>
      </c>
      <c r="C28">
        <v>3</v>
      </c>
      <c r="D28">
        <v>5.9</v>
      </c>
    </row>
    <row r="29" spans="1:4">
      <c r="A29">
        <v>3</v>
      </c>
      <c r="B29">
        <v>1</v>
      </c>
      <c r="C29">
        <v>4</v>
      </c>
      <c r="D29">
        <v>6.2</v>
      </c>
    </row>
    <row r="30" spans="1:4">
      <c r="A30">
        <v>3</v>
      </c>
      <c r="B30">
        <v>2</v>
      </c>
      <c r="C30">
        <v>1</v>
      </c>
      <c r="D30">
        <v>9.9</v>
      </c>
    </row>
    <row r="31" spans="1:4">
      <c r="A31">
        <v>3</v>
      </c>
      <c r="B31">
        <v>2</v>
      </c>
      <c r="C31">
        <v>2</v>
      </c>
      <c r="D31">
        <v>10.5</v>
      </c>
    </row>
    <row r="32" spans="1:4">
      <c r="A32">
        <v>3</v>
      </c>
      <c r="B32">
        <v>2</v>
      </c>
      <c r="C32">
        <v>3</v>
      </c>
      <c r="D32">
        <v>10.6</v>
      </c>
    </row>
    <row r="33" spans="1:4">
      <c r="A33">
        <v>3</v>
      </c>
      <c r="B33">
        <v>2</v>
      </c>
      <c r="C33">
        <v>4</v>
      </c>
      <c r="D33">
        <v>10.1</v>
      </c>
    </row>
    <row r="34" spans="1:4">
      <c r="A34">
        <v>3</v>
      </c>
      <c r="B34">
        <v>3</v>
      </c>
      <c r="C34">
        <v>1</v>
      </c>
      <c r="D34">
        <v>13.5</v>
      </c>
    </row>
    <row r="35" spans="1:4">
      <c r="A35">
        <v>3</v>
      </c>
      <c r="B35">
        <v>3</v>
      </c>
      <c r="C35">
        <v>2</v>
      </c>
      <c r="D35">
        <v>13</v>
      </c>
    </row>
    <row r="36" spans="1:4">
      <c r="A36">
        <v>3</v>
      </c>
      <c r="B36">
        <v>3</v>
      </c>
      <c r="C36">
        <v>3</v>
      </c>
      <c r="D36">
        <v>13.3</v>
      </c>
    </row>
    <row r="37" spans="1:4">
      <c r="A37">
        <v>3</v>
      </c>
      <c r="B37">
        <v>3</v>
      </c>
      <c r="C37">
        <v>4</v>
      </c>
      <c r="D37">
        <v>13.2</v>
      </c>
    </row>
  </sheetData>
  <autoFilter ref="A1:D37" xr:uid="{00000000-0009-0000-0000-000001000000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"/>
  <sheetViews>
    <sheetView tabSelected="1" workbookViewId="0">
      <selection activeCell="N8" sqref="N8:P14"/>
    </sheetView>
  </sheetViews>
  <sheetFormatPr baseColWidth="10" defaultRowHeight="16"/>
  <cols>
    <col min="10" max="10" width="13" customWidth="1"/>
    <col min="15" max="15" width="12.1640625" bestFit="1" customWidth="1"/>
    <col min="19" max="19" width="12.1640625" bestFit="1" customWidth="1"/>
  </cols>
  <sheetData>
    <row r="1" spans="1:16">
      <c r="E1" s="24" t="s">
        <v>7</v>
      </c>
      <c r="F1" s="14">
        <f>AVERAGE(D3:D38)</f>
        <v>7.1833333333333327</v>
      </c>
    </row>
    <row r="2" spans="1:16">
      <c r="A2" s="24" t="s">
        <v>0</v>
      </c>
      <c r="B2" s="24" t="s">
        <v>1</v>
      </c>
      <c r="C2" s="24" t="s">
        <v>2</v>
      </c>
      <c r="D2" s="24" t="s">
        <v>3</v>
      </c>
      <c r="E2" s="24" t="s">
        <v>8</v>
      </c>
    </row>
    <row r="3" spans="1:16">
      <c r="A3">
        <v>1</v>
      </c>
      <c r="B3">
        <v>1</v>
      </c>
      <c r="C3">
        <v>1</v>
      </c>
      <c r="D3">
        <v>2.4</v>
      </c>
      <c r="I3" s="27" t="s">
        <v>4</v>
      </c>
      <c r="J3" s="27" t="s">
        <v>5</v>
      </c>
      <c r="K3" s="27" t="s">
        <v>6</v>
      </c>
      <c r="M3" s="24" t="s">
        <v>15</v>
      </c>
    </row>
    <row r="4" spans="1:16">
      <c r="A4">
        <v>1</v>
      </c>
      <c r="B4">
        <v>1</v>
      </c>
      <c r="C4">
        <v>2</v>
      </c>
      <c r="D4">
        <v>2.7</v>
      </c>
      <c r="I4" s="2">
        <v>2.4</v>
      </c>
      <c r="J4" s="3">
        <v>5.8</v>
      </c>
      <c r="K4" s="2">
        <v>6.1</v>
      </c>
      <c r="M4" s="24" t="s">
        <v>10</v>
      </c>
    </row>
    <row r="5" spans="1:16">
      <c r="A5">
        <v>1</v>
      </c>
      <c r="B5">
        <v>1</v>
      </c>
      <c r="C5">
        <v>3</v>
      </c>
      <c r="D5">
        <v>2.2999999999999998</v>
      </c>
      <c r="I5" s="2">
        <v>2.7</v>
      </c>
      <c r="J5" s="3">
        <v>5.2</v>
      </c>
      <c r="K5" s="2">
        <v>5.7</v>
      </c>
      <c r="M5" s="24" t="s">
        <v>14</v>
      </c>
    </row>
    <row r="6" spans="1:16">
      <c r="A6">
        <v>1</v>
      </c>
      <c r="B6">
        <v>1</v>
      </c>
      <c r="C6">
        <v>4</v>
      </c>
      <c r="D6">
        <v>2.5</v>
      </c>
      <c r="I6" s="2">
        <v>2.2999999999999998</v>
      </c>
      <c r="J6" s="3">
        <v>5.5</v>
      </c>
      <c r="K6" s="2">
        <v>5.9</v>
      </c>
      <c r="M6" s="4" t="s">
        <v>11</v>
      </c>
      <c r="N6">
        <v>36</v>
      </c>
    </row>
    <row r="7" spans="1:16">
      <c r="A7">
        <v>1</v>
      </c>
      <c r="B7">
        <v>2</v>
      </c>
      <c r="C7">
        <v>1</v>
      </c>
      <c r="D7">
        <v>4.5999999999999996</v>
      </c>
      <c r="I7" s="2">
        <v>2.5</v>
      </c>
      <c r="J7" s="3">
        <v>5.3</v>
      </c>
      <c r="K7" s="2">
        <v>6.2</v>
      </c>
      <c r="M7" s="24" t="s">
        <v>12</v>
      </c>
      <c r="N7">
        <v>3</v>
      </c>
    </row>
    <row r="8" spans="1:16">
      <c r="A8">
        <v>1</v>
      </c>
      <c r="B8">
        <v>2</v>
      </c>
      <c r="C8">
        <v>2</v>
      </c>
      <c r="D8">
        <v>4.2</v>
      </c>
      <c r="I8" s="2">
        <v>4.5999999999999996</v>
      </c>
      <c r="J8" s="3">
        <v>8.9</v>
      </c>
      <c r="K8" s="2">
        <v>9.9</v>
      </c>
      <c r="M8" s="24"/>
      <c r="N8" s="24"/>
      <c r="O8" s="24"/>
      <c r="P8" s="24"/>
    </row>
    <row r="9" spans="1:16">
      <c r="A9">
        <v>1</v>
      </c>
      <c r="B9">
        <v>2</v>
      </c>
      <c r="C9">
        <v>3</v>
      </c>
      <c r="D9">
        <v>4.9000000000000004</v>
      </c>
      <c r="I9" s="2">
        <v>4.2</v>
      </c>
      <c r="J9" s="3">
        <v>9.1</v>
      </c>
      <c r="K9" s="2">
        <v>10.5</v>
      </c>
      <c r="M9" s="24" t="s">
        <v>13</v>
      </c>
      <c r="N9" s="24" t="s">
        <v>18</v>
      </c>
      <c r="O9" s="24">
        <f>N6-N7</f>
        <v>33</v>
      </c>
      <c r="P9" s="24"/>
    </row>
    <row r="10" spans="1:16">
      <c r="A10">
        <v>1</v>
      </c>
      <c r="B10">
        <v>2</v>
      </c>
      <c r="C10">
        <v>4</v>
      </c>
      <c r="D10">
        <v>4.7</v>
      </c>
      <c r="I10" s="2">
        <v>4.9000000000000004</v>
      </c>
      <c r="J10" s="3">
        <v>8.6999999999999993</v>
      </c>
      <c r="K10" s="2">
        <v>10.6</v>
      </c>
      <c r="M10" s="24" t="s">
        <v>13</v>
      </c>
      <c r="N10" s="24" t="s">
        <v>17</v>
      </c>
      <c r="O10" s="24">
        <f>N7-1</f>
        <v>2</v>
      </c>
      <c r="P10" s="24"/>
    </row>
    <row r="11" spans="1:16">
      <c r="A11">
        <v>1</v>
      </c>
      <c r="B11">
        <v>3</v>
      </c>
      <c r="C11">
        <v>1</v>
      </c>
      <c r="D11">
        <v>4.8</v>
      </c>
      <c r="I11" s="2">
        <v>4.7</v>
      </c>
      <c r="J11" s="3">
        <v>9</v>
      </c>
      <c r="K11" s="2">
        <v>10.1</v>
      </c>
      <c r="M11" s="24" t="s">
        <v>13</v>
      </c>
      <c r="N11" s="24" t="s">
        <v>16</v>
      </c>
      <c r="O11" s="24">
        <f>N6-1</f>
        <v>35</v>
      </c>
      <c r="P11" s="24"/>
    </row>
    <row r="12" spans="1:16">
      <c r="A12">
        <v>1</v>
      </c>
      <c r="B12">
        <v>3</v>
      </c>
      <c r="C12">
        <v>2</v>
      </c>
      <c r="D12">
        <v>4.5</v>
      </c>
      <c r="I12" s="2">
        <v>4.8</v>
      </c>
      <c r="J12" s="3">
        <v>9.1</v>
      </c>
      <c r="K12" s="2">
        <v>13.5</v>
      </c>
      <c r="M12" s="24"/>
      <c r="N12" s="24"/>
      <c r="O12" s="24"/>
      <c r="P12" s="24"/>
    </row>
    <row r="13" spans="1:16">
      <c r="A13">
        <v>1</v>
      </c>
      <c r="B13">
        <v>3</v>
      </c>
      <c r="C13">
        <v>3</v>
      </c>
      <c r="D13">
        <v>4.4000000000000004</v>
      </c>
      <c r="I13" s="2">
        <v>4.5</v>
      </c>
      <c r="J13" s="3">
        <v>9.3000000000000007</v>
      </c>
      <c r="K13" s="2">
        <v>13</v>
      </c>
      <c r="M13" s="24" t="s">
        <v>20</v>
      </c>
      <c r="N13" s="24" t="s">
        <v>18</v>
      </c>
      <c r="O13" s="24" t="s">
        <v>21</v>
      </c>
      <c r="P13" s="24">
        <f>P21/O9</f>
        <v>6.6672727272727288</v>
      </c>
    </row>
    <row r="14" spans="1:16">
      <c r="A14">
        <v>1</v>
      </c>
      <c r="B14">
        <v>3</v>
      </c>
      <c r="C14">
        <v>4</v>
      </c>
      <c r="D14">
        <v>4.5999999999999996</v>
      </c>
      <c r="I14" s="2">
        <v>4.4000000000000004</v>
      </c>
      <c r="J14" s="3">
        <v>8.6999999999999993</v>
      </c>
      <c r="K14" s="2">
        <v>13.3</v>
      </c>
      <c r="M14" s="24" t="s">
        <v>20</v>
      </c>
      <c r="N14" s="24" t="s">
        <v>17</v>
      </c>
      <c r="O14" s="24" t="s">
        <v>21</v>
      </c>
      <c r="P14" s="24">
        <f>P22/O10</f>
        <v>77.35499999999999</v>
      </c>
    </row>
    <row r="15" spans="1:16">
      <c r="A15">
        <v>2</v>
      </c>
      <c r="B15">
        <v>1</v>
      </c>
      <c r="C15">
        <v>1</v>
      </c>
      <c r="D15">
        <v>5.8</v>
      </c>
      <c r="I15" s="2">
        <v>4.5999999999999996</v>
      </c>
      <c r="J15" s="3">
        <v>9.4</v>
      </c>
      <c r="K15" s="2">
        <v>13.2</v>
      </c>
    </row>
    <row r="16" spans="1:16">
      <c r="A16">
        <v>2</v>
      </c>
      <c r="B16">
        <v>1</v>
      </c>
      <c r="C16">
        <v>2</v>
      </c>
      <c r="D16">
        <v>5.2</v>
      </c>
    </row>
    <row r="17" spans="1:20">
      <c r="A17">
        <v>2</v>
      </c>
      <c r="B17">
        <v>1</v>
      </c>
      <c r="C17">
        <v>3</v>
      </c>
      <c r="D17">
        <v>5.5</v>
      </c>
      <c r="H17" t="s">
        <v>7</v>
      </c>
      <c r="I17" s="6">
        <f>AVERAGE(I4:I15)</f>
        <v>3.8833333333333333</v>
      </c>
      <c r="J17" s="6">
        <f>AVERAGE(J4:J15)</f>
        <v>7.833333333333333</v>
      </c>
      <c r="K17" s="6">
        <f>AVERAGE(K4:K15)</f>
        <v>9.8333333333333339</v>
      </c>
      <c r="L17" s="6">
        <f>AVERAGE(I17:K17)</f>
        <v>7.1833333333333336</v>
      </c>
    </row>
    <row r="18" spans="1:20" ht="17" thickBot="1">
      <c r="A18">
        <v>2</v>
      </c>
      <c r="B18">
        <v>1</v>
      </c>
      <c r="C18">
        <v>4</v>
      </c>
      <c r="D18">
        <v>5.3</v>
      </c>
    </row>
    <row r="19" spans="1:20">
      <c r="A19">
        <v>2</v>
      </c>
      <c r="B19">
        <v>2</v>
      </c>
      <c r="C19">
        <v>1</v>
      </c>
      <c r="D19">
        <v>8.9</v>
      </c>
      <c r="I19" s="28" t="s">
        <v>15</v>
      </c>
      <c r="J19" s="29">
        <f>SUM(I20:K31)</f>
        <v>374.72999999999996</v>
      </c>
      <c r="K19" s="26"/>
    </row>
    <row r="20" spans="1:20">
      <c r="A20">
        <v>2</v>
      </c>
      <c r="B20">
        <v>2</v>
      </c>
      <c r="C20">
        <v>2</v>
      </c>
      <c r="D20">
        <v>9.1</v>
      </c>
      <c r="I20" s="8">
        <f>(I4-$L$17)^2</f>
        <v>22.880277777777778</v>
      </c>
      <c r="J20" s="9">
        <f t="shared" ref="J20:K20" si="0">(J4-$L$17)^2</f>
        <v>1.9136111111111123</v>
      </c>
      <c r="K20" s="10">
        <f t="shared" si="0"/>
        <v>1.1736111111111125</v>
      </c>
      <c r="M20" s="24" t="s">
        <v>22</v>
      </c>
      <c r="N20" s="24"/>
      <c r="O20" s="24" t="s">
        <v>13</v>
      </c>
      <c r="P20" s="24" t="s">
        <v>26</v>
      </c>
      <c r="Q20" s="24" t="s">
        <v>20</v>
      </c>
      <c r="R20" s="24" t="s">
        <v>27</v>
      </c>
      <c r="S20" s="24" t="s">
        <v>45</v>
      </c>
      <c r="T20" s="24" t="s">
        <v>46</v>
      </c>
    </row>
    <row r="21" spans="1:20">
      <c r="A21">
        <v>2</v>
      </c>
      <c r="B21">
        <v>2</v>
      </c>
      <c r="C21">
        <v>3</v>
      </c>
      <c r="D21">
        <v>8.6999999999999993</v>
      </c>
      <c r="I21" s="8">
        <f t="shared" ref="I21:K31" si="1">(I5-$L$17)^2</f>
        <v>20.100277777777777</v>
      </c>
      <c r="J21" s="9">
        <f t="shared" si="1"/>
        <v>3.9336111111111114</v>
      </c>
      <c r="K21" s="10">
        <f t="shared" si="1"/>
        <v>2.200277777777778</v>
      </c>
      <c r="M21" s="24" t="s">
        <v>14</v>
      </c>
      <c r="N21" t="s">
        <v>23</v>
      </c>
      <c r="O21">
        <v>2</v>
      </c>
      <c r="P21">
        <v>220.02000000000004</v>
      </c>
      <c r="Q21">
        <f>P21/O21</f>
        <v>110.01000000000002</v>
      </c>
      <c r="R21">
        <f>Q21/Q22</f>
        <v>23.465386852821414</v>
      </c>
      <c r="S21">
        <f>_xlfn.F.DIST.RT(R21,O21,O22)</f>
        <v>4.5782418430432336E-7</v>
      </c>
      <c r="T21">
        <f>_xlfn.F.INV.RT(0.05,O21,O23)</f>
        <v>3.267423524742497</v>
      </c>
    </row>
    <row r="22" spans="1:20">
      <c r="A22">
        <v>2</v>
      </c>
      <c r="B22">
        <v>2</v>
      </c>
      <c r="C22">
        <v>4</v>
      </c>
      <c r="D22">
        <v>9</v>
      </c>
      <c r="I22" s="8">
        <f t="shared" si="1"/>
        <v>23.84694444444445</v>
      </c>
      <c r="J22" s="9">
        <f t="shared" si="1"/>
        <v>2.8336111111111117</v>
      </c>
      <c r="K22" s="10">
        <f t="shared" si="1"/>
        <v>1.6469444444444441</v>
      </c>
      <c r="M22" s="24" t="s">
        <v>10</v>
      </c>
      <c r="N22" t="s">
        <v>24</v>
      </c>
      <c r="O22">
        <v>33</v>
      </c>
      <c r="P22">
        <v>154.70999999999998</v>
      </c>
      <c r="Q22">
        <f t="shared" ref="Q22:Q23" si="2">P22/O22</f>
        <v>4.6881818181818176</v>
      </c>
    </row>
    <row r="23" spans="1:20">
      <c r="A23">
        <v>2</v>
      </c>
      <c r="B23">
        <v>3</v>
      </c>
      <c r="C23">
        <v>1</v>
      </c>
      <c r="D23">
        <v>9.1</v>
      </c>
      <c r="I23" s="8">
        <f t="shared" si="1"/>
        <v>21.933611111111112</v>
      </c>
      <c r="J23" s="9">
        <f t="shared" si="1"/>
        <v>3.546944444444446</v>
      </c>
      <c r="K23" s="10">
        <f t="shared" si="1"/>
        <v>0.96694444444444461</v>
      </c>
      <c r="M23" s="24" t="s">
        <v>15</v>
      </c>
      <c r="N23" t="s">
        <v>25</v>
      </c>
      <c r="O23">
        <v>35</v>
      </c>
      <c r="P23">
        <v>374.72999999999996</v>
      </c>
      <c r="Q23">
        <f t="shared" si="2"/>
        <v>10.706571428571428</v>
      </c>
    </row>
    <row r="24" spans="1:20">
      <c r="A24">
        <v>2</v>
      </c>
      <c r="B24">
        <v>3</v>
      </c>
      <c r="C24">
        <v>2</v>
      </c>
      <c r="D24">
        <v>9.3000000000000007</v>
      </c>
      <c r="I24" s="8">
        <f t="shared" si="1"/>
        <v>6.6736111111111143</v>
      </c>
      <c r="J24" s="9">
        <f t="shared" si="1"/>
        <v>2.946944444444445</v>
      </c>
      <c r="K24" s="10">
        <f t="shared" si="1"/>
        <v>7.3802777777777786</v>
      </c>
    </row>
    <row r="25" spans="1:20">
      <c r="A25">
        <v>2</v>
      </c>
      <c r="B25">
        <v>3</v>
      </c>
      <c r="C25">
        <v>3</v>
      </c>
      <c r="D25">
        <v>8.6999999999999993</v>
      </c>
      <c r="I25" s="8">
        <f t="shared" si="1"/>
        <v>8.9002777777777773</v>
      </c>
      <c r="J25" s="9">
        <f t="shared" si="1"/>
        <v>3.6736111111111089</v>
      </c>
      <c r="K25" s="10">
        <f t="shared" si="1"/>
        <v>11.000277777777777</v>
      </c>
    </row>
    <row r="26" spans="1:20">
      <c r="A26">
        <v>2</v>
      </c>
      <c r="B26">
        <v>3</v>
      </c>
      <c r="C26">
        <v>4</v>
      </c>
      <c r="D26">
        <v>9.4</v>
      </c>
      <c r="I26" s="8">
        <f t="shared" si="1"/>
        <v>5.2136111111111108</v>
      </c>
      <c r="J26" s="9">
        <f t="shared" si="1"/>
        <v>2.300277777777775</v>
      </c>
      <c r="K26" s="10">
        <f t="shared" si="1"/>
        <v>11.673611111111107</v>
      </c>
    </row>
    <row r="27" spans="1:20">
      <c r="A27">
        <v>3</v>
      </c>
      <c r="B27">
        <v>1</v>
      </c>
      <c r="C27">
        <v>1</v>
      </c>
      <c r="D27">
        <v>6.1</v>
      </c>
      <c r="I27" s="8">
        <f t="shared" si="1"/>
        <v>6.1669444444444448</v>
      </c>
      <c r="J27" s="9">
        <f t="shared" si="1"/>
        <v>3.3002777777777768</v>
      </c>
      <c r="K27" s="10">
        <f t="shared" si="1"/>
        <v>8.5069444444444411</v>
      </c>
    </row>
    <row r="28" spans="1:20">
      <c r="A28">
        <v>3</v>
      </c>
      <c r="B28">
        <v>1</v>
      </c>
      <c r="C28">
        <v>2</v>
      </c>
      <c r="D28">
        <v>5.7</v>
      </c>
      <c r="I28" s="8">
        <f t="shared" si="1"/>
        <v>5.6802777777777793</v>
      </c>
      <c r="J28" s="9">
        <f t="shared" si="1"/>
        <v>3.6736111111111089</v>
      </c>
      <c r="K28" s="10">
        <f t="shared" si="1"/>
        <v>39.900277777777774</v>
      </c>
    </row>
    <row r="29" spans="1:20">
      <c r="A29">
        <v>3</v>
      </c>
      <c r="B29">
        <v>1</v>
      </c>
      <c r="C29">
        <v>3</v>
      </c>
      <c r="D29">
        <v>5.9</v>
      </c>
      <c r="I29" s="8">
        <f t="shared" si="1"/>
        <v>7.2002777777777789</v>
      </c>
      <c r="J29" s="9">
        <f t="shared" si="1"/>
        <v>4.48027777777778</v>
      </c>
      <c r="K29" s="10">
        <f t="shared" si="1"/>
        <v>33.833611111111111</v>
      </c>
    </row>
    <row r="30" spans="1:20">
      <c r="A30">
        <v>3</v>
      </c>
      <c r="B30">
        <v>1</v>
      </c>
      <c r="C30">
        <v>4</v>
      </c>
      <c r="D30">
        <v>6.2</v>
      </c>
      <c r="I30" s="8">
        <f t="shared" si="1"/>
        <v>7.746944444444444</v>
      </c>
      <c r="J30" s="9">
        <f t="shared" si="1"/>
        <v>2.300277777777775</v>
      </c>
      <c r="K30" s="10">
        <f t="shared" si="1"/>
        <v>37.413611111111116</v>
      </c>
    </row>
    <row r="31" spans="1:20" ht="17" thickBot="1">
      <c r="A31">
        <v>3</v>
      </c>
      <c r="B31">
        <v>2</v>
      </c>
      <c r="C31">
        <v>1</v>
      </c>
      <c r="D31">
        <v>9.9</v>
      </c>
      <c r="I31" s="11">
        <f t="shared" si="1"/>
        <v>6.6736111111111143</v>
      </c>
      <c r="J31" s="12">
        <f t="shared" si="1"/>
        <v>4.9136111111111118</v>
      </c>
      <c r="K31" s="13">
        <f t="shared" si="1"/>
        <v>36.200277777777764</v>
      </c>
    </row>
    <row r="32" spans="1:20" ht="17" thickBot="1">
      <c r="A32">
        <v>3</v>
      </c>
      <c r="B32">
        <v>2</v>
      </c>
      <c r="C32">
        <v>2</v>
      </c>
      <c r="D32">
        <v>10.5</v>
      </c>
      <c r="I32" s="6"/>
    </row>
    <row r="33" spans="1:11">
      <c r="A33">
        <v>3</v>
      </c>
      <c r="B33">
        <v>2</v>
      </c>
      <c r="C33">
        <v>3</v>
      </c>
      <c r="D33">
        <v>10.6</v>
      </c>
      <c r="I33" s="30" t="s">
        <v>10</v>
      </c>
      <c r="J33" s="31">
        <f>SUM(I34:K34)</f>
        <v>154.70999999999998</v>
      </c>
      <c r="K33" s="7"/>
    </row>
    <row r="34" spans="1:11" ht="17" thickBot="1">
      <c r="A34">
        <v>3</v>
      </c>
      <c r="B34">
        <v>2</v>
      </c>
      <c r="C34">
        <v>4</v>
      </c>
      <c r="D34">
        <v>10.1</v>
      </c>
      <c r="I34" s="15">
        <f>SUM(I35:I46)</f>
        <v>12.336666666666666</v>
      </c>
      <c r="J34" s="16">
        <f>SUM(J35:J46)</f>
        <v>34.746666666666663</v>
      </c>
      <c r="K34" s="17">
        <f>SUM(K35:K46)</f>
        <v>107.62666666666667</v>
      </c>
    </row>
    <row r="35" spans="1:11">
      <c r="A35">
        <v>3</v>
      </c>
      <c r="B35">
        <v>3</v>
      </c>
      <c r="C35">
        <v>1</v>
      </c>
      <c r="D35">
        <v>13.5</v>
      </c>
      <c r="I35" s="6">
        <f>(I4-I$17)^2</f>
        <v>2.200277777777778</v>
      </c>
      <c r="J35" s="6">
        <f t="shared" ref="J35:K35" si="3">(J4-J$17)^2</f>
        <v>4.1344444444444441</v>
      </c>
      <c r="K35" s="6">
        <f t="shared" si="3"/>
        <v>13.937777777777784</v>
      </c>
    </row>
    <row r="36" spans="1:11">
      <c r="A36">
        <v>3</v>
      </c>
      <c r="B36">
        <v>3</v>
      </c>
      <c r="C36">
        <v>2</v>
      </c>
      <c r="D36">
        <v>13</v>
      </c>
      <c r="I36" s="6">
        <f t="shared" ref="I36:K36" si="4">(I5-I$17)^2</f>
        <v>1.4002777777777773</v>
      </c>
      <c r="J36" s="6">
        <f t="shared" si="4"/>
        <v>6.9344444444444422</v>
      </c>
      <c r="K36" s="6">
        <f t="shared" si="4"/>
        <v>17.084444444444447</v>
      </c>
    </row>
    <row r="37" spans="1:11">
      <c r="A37">
        <v>3</v>
      </c>
      <c r="B37">
        <v>3</v>
      </c>
      <c r="C37">
        <v>3</v>
      </c>
      <c r="D37">
        <v>13.3</v>
      </c>
      <c r="I37" s="6">
        <f t="shared" ref="I37:K37" si="5">(I6-I$17)^2</f>
        <v>2.5069444444444451</v>
      </c>
      <c r="J37" s="6">
        <f t="shared" si="5"/>
        <v>5.4444444444444429</v>
      </c>
      <c r="K37" s="6">
        <f t="shared" si="5"/>
        <v>15.471111111111114</v>
      </c>
    </row>
    <row r="38" spans="1:11">
      <c r="A38">
        <v>3</v>
      </c>
      <c r="B38">
        <v>3</v>
      </c>
      <c r="C38">
        <v>4</v>
      </c>
      <c r="D38">
        <v>13.2</v>
      </c>
      <c r="I38" s="6">
        <f t="shared" ref="I38:K38" si="6">(I7-I$17)^2</f>
        <v>1.9136111111111109</v>
      </c>
      <c r="J38" s="6">
        <f t="shared" si="6"/>
        <v>6.4177777777777774</v>
      </c>
      <c r="K38" s="6">
        <f t="shared" si="6"/>
        <v>13.201111111111114</v>
      </c>
    </row>
    <row r="39" spans="1:11">
      <c r="A39" s="18"/>
      <c r="B39" s="18"/>
      <c r="C39" s="18"/>
      <c r="I39" s="6">
        <f t="shared" ref="I39:K39" si="7">(I8-I$17)^2</f>
        <v>0.51361111111111069</v>
      </c>
      <c r="J39" s="6">
        <f t="shared" si="7"/>
        <v>1.1377777777777791</v>
      </c>
      <c r="K39" s="6">
        <f t="shared" si="7"/>
        <v>4.4444444444444132E-3</v>
      </c>
    </row>
    <row r="40" spans="1:11">
      <c r="A40" s="18"/>
      <c r="B40" s="18"/>
      <c r="C40" s="18"/>
      <c r="I40" s="6">
        <f t="shared" ref="I40:K40" si="8">(I9-I$17)^2</f>
        <v>0.10027777777777791</v>
      </c>
      <c r="J40" s="6">
        <f t="shared" si="8"/>
        <v>1.6044444444444443</v>
      </c>
      <c r="K40" s="6">
        <f t="shared" si="8"/>
        <v>0.44444444444444364</v>
      </c>
    </row>
    <row r="41" spans="1:11">
      <c r="A41" s="18"/>
      <c r="B41" s="18"/>
      <c r="C41" s="18"/>
      <c r="I41" s="6">
        <f t="shared" ref="I41:K41" si="9">(I10-I$17)^2</f>
        <v>1.0336111111111119</v>
      </c>
      <c r="J41" s="6">
        <f t="shared" si="9"/>
        <v>0.7511111111111104</v>
      </c>
      <c r="K41" s="6">
        <f t="shared" si="9"/>
        <v>0.58777777777777629</v>
      </c>
    </row>
    <row r="42" spans="1:11">
      <c r="A42" s="18"/>
      <c r="B42" s="18"/>
      <c r="C42" s="18"/>
      <c r="I42" s="6">
        <f t="shared" ref="I42:K42" si="10">(I11-I$17)^2</f>
        <v>0.66694444444444478</v>
      </c>
      <c r="J42" s="6">
        <f t="shared" si="10"/>
        <v>1.3611111111111118</v>
      </c>
      <c r="K42" s="6">
        <f t="shared" si="10"/>
        <v>7.1111111111110611E-2</v>
      </c>
    </row>
    <row r="43" spans="1:11">
      <c r="A43" s="18"/>
      <c r="B43" s="18"/>
      <c r="C43" s="18"/>
      <c r="I43" s="6">
        <f t="shared" ref="I43:K43" si="11">(I12-I$17)^2</f>
        <v>0.84027777777777746</v>
      </c>
      <c r="J43" s="6">
        <f t="shared" si="11"/>
        <v>1.6044444444444443</v>
      </c>
      <c r="K43" s="6">
        <f t="shared" si="11"/>
        <v>13.444444444444439</v>
      </c>
    </row>
    <row r="44" spans="1:11">
      <c r="A44" s="18"/>
      <c r="B44" s="18"/>
      <c r="C44" s="18"/>
      <c r="I44" s="6">
        <f t="shared" ref="I44:K44" si="12">(I13-I$17)^2</f>
        <v>0.38027777777777783</v>
      </c>
      <c r="J44" s="6">
        <f t="shared" si="12"/>
        <v>2.1511111111111139</v>
      </c>
      <c r="K44" s="6">
        <f t="shared" si="12"/>
        <v>10.027777777777773</v>
      </c>
    </row>
    <row r="45" spans="1:11">
      <c r="A45" s="18"/>
      <c r="B45" s="18"/>
      <c r="C45" s="18"/>
      <c r="I45" s="6">
        <f t="shared" ref="I45:K45" si="13">(I14-I$17)^2</f>
        <v>0.26694444444444482</v>
      </c>
      <c r="J45" s="6">
        <f t="shared" si="13"/>
        <v>0.7511111111111104</v>
      </c>
      <c r="K45" s="6">
        <f t="shared" si="13"/>
        <v>12.017777777777779</v>
      </c>
    </row>
    <row r="46" spans="1:11">
      <c r="A46" s="18"/>
      <c r="B46" s="18"/>
      <c r="C46" s="18"/>
      <c r="I46" s="6">
        <f t="shared" ref="I46:K46" si="14">(I15-I$17)^2</f>
        <v>0.51361111111111069</v>
      </c>
      <c r="J46" s="6">
        <f t="shared" si="14"/>
        <v>2.4544444444444466</v>
      </c>
      <c r="K46" s="6">
        <f t="shared" si="14"/>
        <v>11.334444444444436</v>
      </c>
    </row>
    <row r="47" spans="1:11">
      <c r="A47" s="18"/>
      <c r="B47" s="18"/>
      <c r="C47" s="18"/>
      <c r="I47" s="6"/>
    </row>
    <row r="48" spans="1:11">
      <c r="I48" s="6" t="s">
        <v>14</v>
      </c>
      <c r="J48" s="6">
        <f>SUM(I49:K49)*12</f>
        <v>220.02000000000004</v>
      </c>
    </row>
    <row r="49" spans="9:11">
      <c r="I49" s="6">
        <f>(I17-$L$17)^2</f>
        <v>10.890000000000002</v>
      </c>
      <c r="J49" s="6">
        <f t="shared" ref="J49:K49" si="15">(J17-$L$17)^2</f>
        <v>0.42249999999999932</v>
      </c>
      <c r="K49" s="6">
        <f t="shared" si="15"/>
        <v>7.0225000000000017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G12" sqref="G12"/>
    </sheetView>
  </sheetViews>
  <sheetFormatPr baseColWidth="10" defaultRowHeight="16"/>
  <cols>
    <col min="1" max="1" width="18" bestFit="1" customWidth="1"/>
  </cols>
  <sheetData>
    <row r="1" spans="1:7">
      <c r="A1" t="s">
        <v>28</v>
      </c>
    </row>
    <row r="3" spans="1:7" ht="17" thickBot="1">
      <c r="A3" t="s">
        <v>29</v>
      </c>
    </row>
    <row r="4" spans="1:7">
      <c r="A4" s="21" t="s">
        <v>30</v>
      </c>
      <c r="B4" s="21" t="s">
        <v>31</v>
      </c>
      <c r="C4" s="21" t="s">
        <v>32</v>
      </c>
      <c r="D4" s="21" t="s">
        <v>33</v>
      </c>
      <c r="E4" s="21" t="s">
        <v>34</v>
      </c>
    </row>
    <row r="5" spans="1:7">
      <c r="A5" s="19" t="s">
        <v>35</v>
      </c>
      <c r="B5" s="19">
        <v>12</v>
      </c>
      <c r="C5" s="19">
        <v>46.6</v>
      </c>
      <c r="D5" s="19">
        <v>3.8833333333333333</v>
      </c>
      <c r="E5" s="19">
        <v>1.121515151515152</v>
      </c>
    </row>
    <row r="6" spans="1:7">
      <c r="A6" s="19" t="s">
        <v>36</v>
      </c>
      <c r="B6" s="19">
        <v>12</v>
      </c>
      <c r="C6" s="19">
        <v>94</v>
      </c>
      <c r="D6" s="19">
        <v>7.833333333333333</v>
      </c>
      <c r="E6" s="19">
        <v>3.1587878787878689</v>
      </c>
    </row>
    <row r="7" spans="1:7" ht="17" thickBot="1">
      <c r="A7" s="20" t="s">
        <v>44</v>
      </c>
      <c r="B7" s="20">
        <v>12</v>
      </c>
      <c r="C7" s="20">
        <v>118</v>
      </c>
      <c r="D7" s="20">
        <v>9.8333333333333339</v>
      </c>
      <c r="E7" s="20">
        <v>9.784242424242434</v>
      </c>
    </row>
    <row r="10" spans="1:7" ht="17" thickBot="1">
      <c r="A10" t="s">
        <v>37</v>
      </c>
    </row>
    <row r="11" spans="1:7">
      <c r="A11" s="21" t="s">
        <v>38</v>
      </c>
      <c r="B11" s="21" t="s">
        <v>26</v>
      </c>
      <c r="C11" s="21" t="s">
        <v>39</v>
      </c>
      <c r="D11" s="21" t="s">
        <v>19</v>
      </c>
      <c r="E11" s="21" t="s">
        <v>27</v>
      </c>
      <c r="F11" s="21" t="s">
        <v>40</v>
      </c>
      <c r="G11" s="21" t="s">
        <v>41</v>
      </c>
    </row>
    <row r="12" spans="1:7">
      <c r="A12" s="19" t="s">
        <v>42</v>
      </c>
      <c r="B12" s="19">
        <v>220.01999999999998</v>
      </c>
      <c r="C12" s="19">
        <v>2</v>
      </c>
      <c r="D12" s="19">
        <v>110.00999999999999</v>
      </c>
      <c r="E12" s="19">
        <v>23.46538685282141</v>
      </c>
      <c r="F12" s="19">
        <v>4.5782418430432336E-7</v>
      </c>
      <c r="G12" s="19">
        <v>3.2849176510382869</v>
      </c>
    </row>
    <row r="13" spans="1:7">
      <c r="A13" s="19" t="s">
        <v>43</v>
      </c>
      <c r="B13" s="19">
        <v>154.70999999999998</v>
      </c>
      <c r="C13" s="19">
        <v>33</v>
      </c>
      <c r="D13" s="19">
        <v>4.6881818181818176</v>
      </c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 ht="17" thickBot="1">
      <c r="A15" s="20" t="s">
        <v>25</v>
      </c>
      <c r="B15" s="20">
        <v>374.72999999999996</v>
      </c>
      <c r="C15" s="20">
        <v>35</v>
      </c>
      <c r="D15" s="20"/>
      <c r="E15" s="20"/>
      <c r="F15" s="20"/>
      <c r="G15" s="20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C13" sqref="C13"/>
    </sheetView>
  </sheetViews>
  <sheetFormatPr baseColWidth="10" defaultRowHeight="16"/>
  <sheetData>
    <row r="1" spans="1:7">
      <c r="A1" t="s">
        <v>28</v>
      </c>
    </row>
    <row r="3" spans="1:7" ht="17" thickBot="1">
      <c r="A3" t="s">
        <v>29</v>
      </c>
    </row>
    <row r="4" spans="1:7">
      <c r="A4" s="21" t="s">
        <v>30</v>
      </c>
      <c r="B4" s="21" t="s">
        <v>31</v>
      </c>
      <c r="C4" s="21" t="s">
        <v>32</v>
      </c>
      <c r="D4" s="21" t="s">
        <v>33</v>
      </c>
      <c r="E4" s="21" t="s">
        <v>34</v>
      </c>
    </row>
    <row r="5" spans="1:7">
      <c r="A5" s="19" t="s">
        <v>35</v>
      </c>
      <c r="B5" s="19">
        <v>12</v>
      </c>
      <c r="C5" s="19">
        <v>55.6</v>
      </c>
      <c r="D5" s="19">
        <v>4.6333333333333337</v>
      </c>
      <c r="E5" s="19">
        <v>2.6315151515151509</v>
      </c>
    </row>
    <row r="6" spans="1:7">
      <c r="A6" s="19" t="s">
        <v>36</v>
      </c>
      <c r="B6" s="19">
        <v>12</v>
      </c>
      <c r="C6" s="19">
        <v>95.2</v>
      </c>
      <c r="D6" s="19">
        <v>7.9333333333333336</v>
      </c>
      <c r="E6" s="19">
        <v>6.4533333333333243</v>
      </c>
    </row>
    <row r="7" spans="1:7" ht="17" thickBot="1">
      <c r="A7" s="20" t="s">
        <v>44</v>
      </c>
      <c r="B7" s="20">
        <v>12</v>
      </c>
      <c r="C7" s="20">
        <v>107.80000000000001</v>
      </c>
      <c r="D7" s="20">
        <v>8.9833333333333343</v>
      </c>
      <c r="E7" s="20">
        <v>13.739696969696949</v>
      </c>
    </row>
    <row r="10" spans="1:7" ht="17" thickBot="1">
      <c r="A10" t="s">
        <v>37</v>
      </c>
    </row>
    <row r="11" spans="1:7">
      <c r="A11" s="21" t="s">
        <v>38</v>
      </c>
      <c r="B11" s="21" t="s">
        <v>26</v>
      </c>
      <c r="C11" s="21" t="s">
        <v>39</v>
      </c>
      <c r="D11" s="21" t="s">
        <v>19</v>
      </c>
      <c r="E11" s="21" t="s">
        <v>27</v>
      </c>
      <c r="F11" s="21" t="s">
        <v>40</v>
      </c>
      <c r="G11" s="21" t="s">
        <v>41</v>
      </c>
    </row>
    <row r="12" spans="1:7">
      <c r="A12" s="19" t="s">
        <v>42</v>
      </c>
      <c r="B12" s="19">
        <v>123.66000000000003</v>
      </c>
      <c r="C12" s="19">
        <v>2</v>
      </c>
      <c r="D12" s="19">
        <v>61.830000000000013</v>
      </c>
      <c r="E12" s="19">
        <v>8.1267773927589921</v>
      </c>
      <c r="F12" s="19">
        <v>1.3497704987694861E-3</v>
      </c>
      <c r="G12" s="19">
        <v>3.2849176510382869</v>
      </c>
    </row>
    <row r="13" spans="1:7">
      <c r="A13" s="19" t="s">
        <v>43</v>
      </c>
      <c r="B13" s="19">
        <v>251.07000000000005</v>
      </c>
      <c r="C13" s="19">
        <v>33</v>
      </c>
      <c r="D13" s="19">
        <v>7.6081818181818193</v>
      </c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 ht="17" thickBot="1">
      <c r="A15" s="20" t="s">
        <v>25</v>
      </c>
      <c r="B15" s="20">
        <v>374.73000000000008</v>
      </c>
      <c r="C15" s="20">
        <v>35</v>
      </c>
      <c r="D15" s="20"/>
      <c r="E15" s="20"/>
      <c r="F15" s="20"/>
      <c r="G15" s="20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selection activeCell="M20" sqref="M20:M22"/>
    </sheetView>
  </sheetViews>
  <sheetFormatPr baseColWidth="10" defaultRowHeight="16"/>
  <cols>
    <col min="7" max="7" width="19.83203125" bestFit="1" customWidth="1"/>
    <col min="12" max="12" width="16.83203125" bestFit="1" customWidth="1"/>
    <col min="13" max="14" width="17.83203125" bestFit="1" customWidth="1"/>
  </cols>
  <sheetData>
    <row r="1" spans="1:14">
      <c r="A1" t="s">
        <v>1</v>
      </c>
      <c r="B1" t="s">
        <v>3</v>
      </c>
      <c r="C1" t="s">
        <v>8</v>
      </c>
      <c r="G1" s="22" t="s">
        <v>47</v>
      </c>
      <c r="H1" s="23" t="s">
        <v>48</v>
      </c>
      <c r="I1" s="22" t="s">
        <v>49</v>
      </c>
    </row>
    <row r="2" spans="1:14">
      <c r="A2">
        <v>1</v>
      </c>
      <c r="B2">
        <v>2.4</v>
      </c>
      <c r="C2" s="6">
        <f>(B2-$G$16)^2</f>
        <v>22.880277777777778</v>
      </c>
      <c r="G2">
        <v>2.4</v>
      </c>
      <c r="H2">
        <v>4.5999999999999996</v>
      </c>
      <c r="I2">
        <v>4.8</v>
      </c>
      <c r="L2" s="25">
        <f>(G2-G$15)^2</f>
        <v>4.9877777777777803</v>
      </c>
      <c r="M2" s="25">
        <f t="shared" ref="M2:M13" si="0">(H2-H$15)^2</f>
        <v>11.111111111111114</v>
      </c>
      <c r="N2" s="25">
        <f t="shared" ref="N2:N13" si="1">(I2-I$15)^2</f>
        <v>17.500277777777786</v>
      </c>
    </row>
    <row r="3" spans="1:14">
      <c r="A3">
        <v>1</v>
      </c>
      <c r="B3">
        <v>2.7</v>
      </c>
      <c r="C3" s="6">
        <f t="shared" ref="C3:C37" si="2">(B3-$G$16)^2</f>
        <v>20.100277777777769</v>
      </c>
      <c r="G3">
        <v>2.7</v>
      </c>
      <c r="H3">
        <v>4.2</v>
      </c>
      <c r="I3">
        <v>4.5</v>
      </c>
      <c r="L3" s="25">
        <f t="shared" ref="L3:L13" si="3">(G3-G$15)^2</f>
        <v>3.7377777777777785</v>
      </c>
      <c r="M3" s="25">
        <f t="shared" si="0"/>
        <v>13.937777777777779</v>
      </c>
      <c r="N3" s="25">
        <f t="shared" si="1"/>
        <v>20.100277777777787</v>
      </c>
    </row>
    <row r="4" spans="1:14">
      <c r="A4">
        <v>1</v>
      </c>
      <c r="B4">
        <v>2.2999999999999998</v>
      </c>
      <c r="C4" s="6">
        <f t="shared" si="2"/>
        <v>23.846944444444439</v>
      </c>
      <c r="G4">
        <v>2.2999999999999998</v>
      </c>
      <c r="H4">
        <v>4.9000000000000004</v>
      </c>
      <c r="I4">
        <v>4.4000000000000004</v>
      </c>
      <c r="L4" s="25">
        <f t="shared" si="3"/>
        <v>5.4444444444444473</v>
      </c>
      <c r="M4" s="25">
        <f t="shared" si="0"/>
        <v>9.2011111111111106</v>
      </c>
      <c r="N4" s="25">
        <f t="shared" si="1"/>
        <v>21.00694444444445</v>
      </c>
    </row>
    <row r="5" spans="1:14">
      <c r="A5">
        <v>1</v>
      </c>
      <c r="B5">
        <v>2.5</v>
      </c>
      <c r="C5" s="6">
        <f t="shared" si="2"/>
        <v>21.933611111111105</v>
      </c>
      <c r="G5">
        <v>2.5</v>
      </c>
      <c r="H5">
        <v>4.7</v>
      </c>
      <c r="I5">
        <v>4.5999999999999996</v>
      </c>
      <c r="L5" s="25">
        <f t="shared" si="3"/>
        <v>4.5511111111111129</v>
      </c>
      <c r="M5" s="25">
        <f t="shared" si="0"/>
        <v>10.454444444444444</v>
      </c>
      <c r="N5" s="25">
        <f t="shared" si="1"/>
        <v>19.213611111111124</v>
      </c>
    </row>
    <row r="6" spans="1:14">
      <c r="A6">
        <v>2</v>
      </c>
      <c r="B6">
        <v>4.5999999999999996</v>
      </c>
      <c r="C6" s="6">
        <f t="shared" si="2"/>
        <v>6.6736111111111098</v>
      </c>
      <c r="G6">
        <v>5.8</v>
      </c>
      <c r="H6">
        <v>8.9</v>
      </c>
      <c r="I6">
        <v>9.1</v>
      </c>
      <c r="L6" s="25">
        <f t="shared" si="3"/>
        <v>1.3611111111111098</v>
      </c>
      <c r="M6" s="25">
        <f t="shared" si="0"/>
        <v>0.93444444444444463</v>
      </c>
      <c r="N6" s="25">
        <f t="shared" si="1"/>
        <v>1.3611111111110807E-2</v>
      </c>
    </row>
    <row r="7" spans="1:14">
      <c r="A7">
        <v>2</v>
      </c>
      <c r="B7">
        <v>4.2</v>
      </c>
      <c r="C7" s="6">
        <f t="shared" si="2"/>
        <v>8.900277777777772</v>
      </c>
      <c r="G7">
        <v>5.2</v>
      </c>
      <c r="H7">
        <v>9.1</v>
      </c>
      <c r="I7">
        <v>9.3000000000000007</v>
      </c>
      <c r="L7" s="25">
        <f t="shared" si="3"/>
        <v>0.32111111111111085</v>
      </c>
      <c r="M7" s="25">
        <f t="shared" si="0"/>
        <v>1.3611111111111098</v>
      </c>
      <c r="N7" s="25">
        <f t="shared" si="1"/>
        <v>0.10027777777777763</v>
      </c>
    </row>
    <row r="8" spans="1:14">
      <c r="A8">
        <v>2</v>
      </c>
      <c r="B8">
        <v>4.9000000000000004</v>
      </c>
      <c r="C8" s="6">
        <f t="shared" si="2"/>
        <v>5.2136111111111063</v>
      </c>
      <c r="G8">
        <v>5.5</v>
      </c>
      <c r="H8">
        <v>8.6999999999999993</v>
      </c>
      <c r="I8">
        <v>8.6999999999999993</v>
      </c>
      <c r="L8" s="25">
        <f t="shared" si="3"/>
        <v>0.7511111111111104</v>
      </c>
      <c r="M8" s="25">
        <f t="shared" si="0"/>
        <v>0.58777777777777629</v>
      </c>
      <c r="N8" s="25">
        <f t="shared" si="1"/>
        <v>8.0277777777778711E-2</v>
      </c>
    </row>
    <row r="9" spans="1:14">
      <c r="A9">
        <v>2</v>
      </c>
      <c r="B9">
        <v>4.7</v>
      </c>
      <c r="C9" s="6">
        <f t="shared" si="2"/>
        <v>6.1669444444444403</v>
      </c>
      <c r="G9">
        <v>5.3</v>
      </c>
      <c r="H9">
        <v>9</v>
      </c>
      <c r="I9">
        <v>9.4</v>
      </c>
      <c r="L9" s="25">
        <f t="shared" si="3"/>
        <v>0.44444444444444364</v>
      </c>
      <c r="M9" s="25">
        <f t="shared" si="0"/>
        <v>1.1377777777777773</v>
      </c>
      <c r="N9" s="25">
        <f t="shared" si="1"/>
        <v>0.17361111111111061</v>
      </c>
    </row>
    <row r="10" spans="1:14">
      <c r="A10">
        <v>3</v>
      </c>
      <c r="B10">
        <v>4.8</v>
      </c>
      <c r="C10" s="6">
        <f t="shared" si="2"/>
        <v>5.6802777777777758</v>
      </c>
      <c r="G10">
        <v>6.1</v>
      </c>
      <c r="H10">
        <v>9.9</v>
      </c>
      <c r="I10">
        <v>13.5</v>
      </c>
      <c r="L10" s="25">
        <f t="shared" si="3"/>
        <v>2.151111111111109</v>
      </c>
      <c r="M10" s="25">
        <f t="shared" si="0"/>
        <v>3.8677777777777784</v>
      </c>
      <c r="N10" s="25">
        <f t="shared" si="1"/>
        <v>20.40027777777777</v>
      </c>
    </row>
    <row r="11" spans="1:14">
      <c r="A11">
        <v>3</v>
      </c>
      <c r="B11">
        <v>4.5</v>
      </c>
      <c r="C11" s="6">
        <f t="shared" si="2"/>
        <v>7.2002777777777744</v>
      </c>
      <c r="G11">
        <v>5.7</v>
      </c>
      <c r="H11">
        <v>10.5</v>
      </c>
      <c r="I11">
        <v>13</v>
      </c>
      <c r="L11" s="25">
        <f t="shared" si="3"/>
        <v>1.1377777777777773</v>
      </c>
      <c r="M11" s="25">
        <f t="shared" si="0"/>
        <v>6.5877777777777764</v>
      </c>
      <c r="N11" s="25">
        <f t="shared" si="1"/>
        <v>16.133611111111104</v>
      </c>
    </row>
    <row r="12" spans="1:14">
      <c r="A12">
        <v>3</v>
      </c>
      <c r="B12">
        <v>4.4000000000000004</v>
      </c>
      <c r="C12" s="6">
        <f t="shared" si="2"/>
        <v>7.7469444444444386</v>
      </c>
      <c r="G12">
        <v>5.9</v>
      </c>
      <c r="H12">
        <v>10.6</v>
      </c>
      <c r="I12">
        <v>13.3</v>
      </c>
      <c r="L12" s="25">
        <f t="shared" si="3"/>
        <v>1.6044444444444443</v>
      </c>
      <c r="M12" s="25">
        <f t="shared" si="0"/>
        <v>7.1111111111111081</v>
      </c>
      <c r="N12" s="25">
        <f t="shared" si="1"/>
        <v>18.633611111111108</v>
      </c>
    </row>
    <row r="13" spans="1:14">
      <c r="A13">
        <v>3</v>
      </c>
      <c r="B13">
        <v>4.5999999999999996</v>
      </c>
      <c r="C13" s="6">
        <f t="shared" si="2"/>
        <v>6.6736111111111098</v>
      </c>
      <c r="G13">
        <v>6.2</v>
      </c>
      <c r="H13">
        <v>10.1</v>
      </c>
      <c r="I13">
        <v>13.2</v>
      </c>
      <c r="L13" s="25">
        <f t="shared" si="3"/>
        <v>2.4544444444444435</v>
      </c>
      <c r="M13" s="25">
        <f t="shared" si="0"/>
        <v>4.694444444444442</v>
      </c>
      <c r="N13" s="25">
        <f t="shared" si="1"/>
        <v>17.780277777777762</v>
      </c>
    </row>
    <row r="14" spans="1:14">
      <c r="A14">
        <v>1</v>
      </c>
      <c r="B14">
        <v>5.8</v>
      </c>
      <c r="C14" s="6">
        <f t="shared" si="2"/>
        <v>1.9136111111111098</v>
      </c>
    </row>
    <row r="15" spans="1:14">
      <c r="A15">
        <v>1</v>
      </c>
      <c r="B15">
        <v>5.2</v>
      </c>
      <c r="C15" s="6">
        <f t="shared" si="2"/>
        <v>3.9336111111111078</v>
      </c>
      <c r="F15" s="24" t="s">
        <v>7</v>
      </c>
      <c r="G15" s="14">
        <f>AVERAGE(G2:G13)</f>
        <v>4.6333333333333337</v>
      </c>
      <c r="H15" s="14">
        <f t="shared" ref="H15:I15" si="4">AVERAGE(H2:H13)</f>
        <v>7.9333333333333336</v>
      </c>
      <c r="I15" s="14">
        <f t="shared" si="4"/>
        <v>8.9833333333333343</v>
      </c>
    </row>
    <row r="16" spans="1:14">
      <c r="A16">
        <v>1</v>
      </c>
      <c r="B16">
        <v>5.5</v>
      </c>
      <c r="C16" s="6">
        <f t="shared" si="2"/>
        <v>2.8336111111111091</v>
      </c>
      <c r="F16" t="s">
        <v>50</v>
      </c>
      <c r="G16" s="6">
        <f>AVERAGE(B2:B37)</f>
        <v>7.1833333333333327</v>
      </c>
    </row>
    <row r="17" spans="1:14">
      <c r="A17">
        <v>1</v>
      </c>
      <c r="B17">
        <v>5.3</v>
      </c>
      <c r="C17" s="6">
        <f t="shared" si="2"/>
        <v>3.5469444444444425</v>
      </c>
    </row>
    <row r="18" spans="1:14">
      <c r="A18">
        <v>2</v>
      </c>
      <c r="B18">
        <v>8.9</v>
      </c>
      <c r="C18" s="6">
        <f t="shared" si="2"/>
        <v>2.9469444444444477</v>
      </c>
      <c r="I18" t="s">
        <v>13</v>
      </c>
    </row>
    <row r="19" spans="1:14">
      <c r="A19">
        <v>2</v>
      </c>
      <c r="B19">
        <v>9.1</v>
      </c>
      <c r="C19" s="6">
        <f t="shared" si="2"/>
        <v>3.673611111111112</v>
      </c>
      <c r="F19" t="s">
        <v>8</v>
      </c>
      <c r="G19" s="6">
        <f>SUM(C2:C37)</f>
        <v>374.73000000000013</v>
      </c>
      <c r="I19">
        <v>35</v>
      </c>
    </row>
    <row r="20" spans="1:14">
      <c r="A20">
        <v>2</v>
      </c>
      <c r="B20">
        <v>8.6999999999999993</v>
      </c>
      <c r="C20" s="6">
        <f t="shared" si="2"/>
        <v>2.3002777777777776</v>
      </c>
      <c r="F20" t="s">
        <v>9</v>
      </c>
      <c r="G20" s="6">
        <f>12*((G15-$G$16)^2+(H15-$G$16)^2+(I15-$G$16)^2)</f>
        <v>123.66000000000003</v>
      </c>
      <c r="I20">
        <v>2</v>
      </c>
      <c r="K20" t="s">
        <v>52</v>
      </c>
      <c r="L20">
        <f>G20/I20</f>
        <v>61.830000000000013</v>
      </c>
      <c r="M20" s="24" t="s">
        <v>54</v>
      </c>
      <c r="N20">
        <f>L20/L21</f>
        <v>8.1267773927589904</v>
      </c>
    </row>
    <row r="21" spans="1:14">
      <c r="A21">
        <v>2</v>
      </c>
      <c r="B21">
        <v>9</v>
      </c>
      <c r="C21" s="6">
        <f t="shared" si="2"/>
        <v>3.3002777777777803</v>
      </c>
      <c r="F21" t="s">
        <v>51</v>
      </c>
      <c r="G21" s="5">
        <f>SUM(L2:N13)</f>
        <v>251.07000000000008</v>
      </c>
      <c r="I21">
        <v>33</v>
      </c>
      <c r="K21" t="s">
        <v>53</v>
      </c>
      <c r="L21">
        <f>G21/I21</f>
        <v>7.6081818181818202</v>
      </c>
      <c r="M21" s="24" t="s">
        <v>55</v>
      </c>
      <c r="N21">
        <f>_xlfn.F.DIST.RT(N20,2,33)</f>
        <v>1.3497704987694896E-3</v>
      </c>
    </row>
    <row r="22" spans="1:14">
      <c r="A22">
        <v>3</v>
      </c>
      <c r="B22">
        <v>9.1</v>
      </c>
      <c r="C22" s="6">
        <f t="shared" si="2"/>
        <v>3.673611111111112</v>
      </c>
      <c r="M22" s="24" t="s">
        <v>56</v>
      </c>
      <c r="N22">
        <f>_xlfn.F.INV.RT(0.05,2,33)</f>
        <v>3.2849176510382869</v>
      </c>
    </row>
    <row r="23" spans="1:14">
      <c r="A23">
        <v>3</v>
      </c>
      <c r="B23">
        <v>9.3000000000000007</v>
      </c>
      <c r="C23" s="6">
        <f t="shared" si="2"/>
        <v>4.4802777777777836</v>
      </c>
    </row>
    <row r="24" spans="1:14">
      <c r="A24">
        <v>3</v>
      </c>
      <c r="B24">
        <v>8.6999999999999993</v>
      </c>
      <c r="C24" s="6">
        <f t="shared" si="2"/>
        <v>2.3002777777777776</v>
      </c>
    </row>
    <row r="25" spans="1:14">
      <c r="A25">
        <v>3</v>
      </c>
      <c r="B25">
        <v>9.4</v>
      </c>
      <c r="C25" s="6">
        <f t="shared" si="2"/>
        <v>4.9136111111111154</v>
      </c>
    </row>
    <row r="26" spans="1:14">
      <c r="A26">
        <v>1</v>
      </c>
      <c r="B26">
        <v>6.1</v>
      </c>
      <c r="C26" s="6">
        <f t="shared" si="2"/>
        <v>1.1736111111111105</v>
      </c>
    </row>
    <row r="27" spans="1:14">
      <c r="A27">
        <v>1</v>
      </c>
      <c r="B27">
        <v>5.7</v>
      </c>
      <c r="C27" s="6">
        <f t="shared" si="2"/>
        <v>2.2002777777777753</v>
      </c>
    </row>
    <row r="28" spans="1:14">
      <c r="A28">
        <v>1</v>
      </c>
      <c r="B28">
        <v>5.9</v>
      </c>
      <c r="C28" s="6">
        <f t="shared" si="2"/>
        <v>1.6469444444444419</v>
      </c>
    </row>
    <row r="29" spans="1:14">
      <c r="A29">
        <v>1</v>
      </c>
      <c r="B29">
        <v>6.2</v>
      </c>
      <c r="C29" s="6">
        <f t="shared" si="2"/>
        <v>0.96694444444444283</v>
      </c>
    </row>
    <row r="30" spans="1:14">
      <c r="A30">
        <v>2</v>
      </c>
      <c r="B30">
        <v>9.9</v>
      </c>
      <c r="C30" s="6">
        <f t="shared" si="2"/>
        <v>7.380277777777783</v>
      </c>
    </row>
    <row r="31" spans="1:14">
      <c r="A31">
        <v>2</v>
      </c>
      <c r="B31">
        <v>10.5</v>
      </c>
      <c r="C31" s="6">
        <f t="shared" si="2"/>
        <v>11.000277777777782</v>
      </c>
    </row>
    <row r="32" spans="1:14">
      <c r="A32">
        <v>2</v>
      </c>
      <c r="B32">
        <v>10.6</v>
      </c>
      <c r="C32" s="6">
        <f t="shared" si="2"/>
        <v>11.673611111111112</v>
      </c>
    </row>
    <row r="33" spans="1:3">
      <c r="A33">
        <v>2</v>
      </c>
      <c r="B33">
        <v>10.1</v>
      </c>
      <c r="C33" s="6">
        <f t="shared" si="2"/>
        <v>8.5069444444444464</v>
      </c>
    </row>
    <row r="34" spans="1:3">
      <c r="A34">
        <v>3</v>
      </c>
      <c r="B34">
        <v>13.5</v>
      </c>
      <c r="C34" s="6">
        <f t="shared" si="2"/>
        <v>39.900277777777788</v>
      </c>
    </row>
    <row r="35" spans="1:3">
      <c r="A35">
        <v>3</v>
      </c>
      <c r="B35">
        <v>13</v>
      </c>
      <c r="C35" s="6">
        <f t="shared" si="2"/>
        <v>33.833611111111118</v>
      </c>
    </row>
    <row r="36" spans="1:3">
      <c r="A36">
        <v>3</v>
      </c>
      <c r="B36">
        <v>13.3</v>
      </c>
      <c r="C36" s="6">
        <f t="shared" si="2"/>
        <v>37.41361111111113</v>
      </c>
    </row>
    <row r="37" spans="1:3">
      <c r="A37">
        <v>3</v>
      </c>
      <c r="B37">
        <v>13.2</v>
      </c>
      <c r="C37" s="6">
        <f t="shared" si="2"/>
        <v>36.200277777777778</v>
      </c>
    </row>
  </sheetData>
  <autoFilter ref="A1:B37" xr:uid="{00000000-0009-0000-0000-000005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Fever</vt:lpstr>
      <vt:lpstr>Master</vt:lpstr>
      <vt:lpstr>A</vt:lpstr>
      <vt:lpstr>A-values</vt:lpstr>
      <vt:lpstr>Sheet7</vt:lpstr>
      <vt:lpstr>B one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Verma</dc:creator>
  <cp:lastModifiedBy>Ankit Verma</cp:lastModifiedBy>
  <dcterms:created xsi:type="dcterms:W3CDTF">2020-04-17T09:39:44Z</dcterms:created>
  <dcterms:modified xsi:type="dcterms:W3CDTF">2020-04-19T07:17:41Z</dcterms:modified>
</cp:coreProperties>
</file>