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QS339TU\Downloads\"/>
    </mc:Choice>
  </mc:AlternateContent>
  <xr:revisionPtr revIDLastSave="0" documentId="13_ncr:1_{06271227-DF86-471D-BB72-EC5AB5B04536}" xr6:coauthVersionLast="47" xr6:coauthVersionMax="47" xr10:uidLastSave="{00000000-0000-0000-0000-000000000000}"/>
  <bookViews>
    <workbookView xWindow="-108" yWindow="-108" windowWidth="23256" windowHeight="12456" xr2:uid="{EEAD3644-9BE6-443A-8968-048C6967FC6D}"/>
  </bookViews>
  <sheets>
    <sheet name="Overall Team's Score" sheetId="1" r:id="rId1"/>
    <sheet name="Batch-1(Poor)" sheetId="3" r:id="rId2"/>
    <sheet name="Batch-2(Average)" sheetId="4" r:id="rId3"/>
    <sheet name="Batch-3(Good)" sheetId="5" r:id="rId4"/>
    <sheet name="Learning Path" sheetId="6" r:id="rId5"/>
    <sheet name="Training's Date" sheetId="7" r:id="rId6"/>
  </sheets>
  <externalReferences>
    <externalReference r:id="rId7"/>
  </externalReferences>
  <definedNames>
    <definedName name="_xlnm._FilterDatabase" localSheetId="0" hidden="1">'Overall Team''s Score'!$A$1:$S$29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4" i="1" l="1"/>
  <c r="R24" i="1"/>
  <c r="R16" i="1"/>
  <c r="R17" i="1"/>
  <c r="R19" i="1"/>
  <c r="R12" i="1"/>
  <c r="R21" i="1"/>
  <c r="R22" i="1"/>
  <c r="R26" i="1"/>
  <c r="R18" i="1"/>
  <c r="R11" i="1"/>
  <c r="R3" i="1"/>
  <c r="R4" i="1"/>
  <c r="R20" i="1"/>
  <c r="R23" i="1"/>
  <c r="R10" i="1"/>
  <c r="R5" i="1"/>
  <c r="R28" i="1"/>
  <c r="R9" i="1"/>
  <c r="R2" i="1"/>
  <c r="R7" i="1"/>
  <c r="R15" i="1"/>
  <c r="R6" i="1"/>
  <c r="R13" i="1"/>
  <c r="R27" i="1"/>
  <c r="R25" i="1"/>
  <c r="R29" i="1"/>
  <c r="R8" i="1"/>
  <c r="F5" i="1"/>
  <c r="G5" i="1"/>
  <c r="H5" i="1"/>
  <c r="G10" i="1"/>
  <c r="G8" i="1"/>
  <c r="G14" i="1"/>
  <c r="G24" i="1"/>
  <c r="G16" i="1"/>
  <c r="G17" i="1"/>
  <c r="G19" i="1"/>
  <c r="G12" i="1"/>
  <c r="G21" i="1"/>
  <c r="G22" i="1"/>
  <c r="G26" i="1"/>
  <c r="G18" i="1"/>
  <c r="G11" i="1"/>
  <c r="G3" i="1"/>
  <c r="G4" i="1"/>
  <c r="G20" i="1"/>
  <c r="G23" i="1"/>
  <c r="F8" i="1"/>
  <c r="F14" i="1"/>
  <c r="F24" i="1"/>
  <c r="F16" i="1"/>
  <c r="F17" i="1"/>
  <c r="F19" i="1"/>
  <c r="F12" i="1"/>
  <c r="F21" i="1"/>
  <c r="F22" i="1"/>
  <c r="F26" i="1"/>
  <c r="F18" i="1"/>
  <c r="F11" i="1"/>
  <c r="F3" i="1"/>
  <c r="F4" i="1"/>
  <c r="F20" i="1"/>
  <c r="F23" i="1"/>
  <c r="F10" i="1"/>
  <c r="H8" i="1"/>
  <c r="I8" i="1"/>
  <c r="O8" i="1"/>
  <c r="F9" i="1"/>
  <c r="G9" i="1"/>
  <c r="H9" i="1"/>
  <c r="I9" i="1"/>
  <c r="O9" i="1"/>
  <c r="H10" i="1"/>
  <c r="I10" i="1"/>
  <c r="O10" i="1"/>
  <c r="O28" i="1"/>
  <c r="I28" i="1"/>
  <c r="H28" i="1"/>
  <c r="G28" i="1"/>
  <c r="F28" i="1"/>
  <c r="O27" i="1"/>
  <c r="I27" i="1"/>
  <c r="H27" i="1"/>
  <c r="G27" i="1"/>
  <c r="F27" i="1"/>
  <c r="O26" i="1"/>
  <c r="I26" i="1"/>
  <c r="H26" i="1"/>
  <c r="O25" i="1"/>
  <c r="I25" i="1"/>
  <c r="H25" i="1"/>
  <c r="G25" i="1"/>
  <c r="F25" i="1"/>
  <c r="O24" i="1"/>
  <c r="I24" i="1"/>
  <c r="H24" i="1"/>
  <c r="O23" i="1"/>
  <c r="I23" i="1"/>
  <c r="H23" i="1"/>
  <c r="O22" i="1"/>
  <c r="I22" i="1"/>
  <c r="H22" i="1"/>
  <c r="O21" i="1"/>
  <c r="I21" i="1"/>
  <c r="H21" i="1"/>
  <c r="O20" i="1"/>
  <c r="I20" i="1"/>
  <c r="H20" i="1"/>
  <c r="O19" i="1"/>
  <c r="I19" i="1"/>
  <c r="H19" i="1"/>
  <c r="O18" i="1"/>
  <c r="I18" i="1"/>
  <c r="H18" i="1"/>
  <c r="O17" i="1"/>
  <c r="I17" i="1"/>
  <c r="H17" i="1"/>
  <c r="O16" i="1"/>
  <c r="I16" i="1"/>
  <c r="H16" i="1"/>
  <c r="O15" i="1"/>
  <c r="I15" i="1"/>
  <c r="H15" i="1"/>
  <c r="G15" i="1"/>
  <c r="F15" i="1"/>
  <c r="O14" i="1"/>
  <c r="I14" i="1"/>
  <c r="H14" i="1"/>
  <c r="O13" i="1"/>
  <c r="I13" i="1"/>
  <c r="H13" i="1"/>
  <c r="G13" i="1"/>
  <c r="F13" i="1"/>
  <c r="O12" i="1"/>
  <c r="I12" i="1"/>
  <c r="H12" i="1"/>
  <c r="O11" i="1"/>
  <c r="I11" i="1"/>
  <c r="H11" i="1"/>
  <c r="O7" i="1"/>
  <c r="I7" i="1"/>
  <c r="H7" i="1"/>
  <c r="G7" i="1"/>
  <c r="F7" i="1"/>
  <c r="O6" i="1"/>
  <c r="I6" i="1"/>
  <c r="H6" i="1"/>
  <c r="G6" i="1"/>
  <c r="F6" i="1"/>
  <c r="O5" i="1"/>
  <c r="I5" i="1"/>
  <c r="O4" i="1"/>
  <c r="I4" i="1"/>
  <c r="H4" i="1"/>
  <c r="O3" i="1"/>
  <c r="I3" i="1"/>
  <c r="H3" i="1"/>
  <c r="O2" i="1"/>
  <c r="I2" i="1"/>
  <c r="H2" i="1"/>
  <c r="G2" i="1"/>
  <c r="F2" i="1"/>
</calcChain>
</file>

<file path=xl/sharedStrings.xml><?xml version="1.0" encoding="utf-8"?>
<sst xmlns="http://schemas.openxmlformats.org/spreadsheetml/2006/main" count="601" uniqueCount="221">
  <si>
    <t>Sr No.</t>
  </si>
  <si>
    <t>Name</t>
  </si>
  <si>
    <t>Designation</t>
  </si>
  <si>
    <t>Location</t>
  </si>
  <si>
    <t>Group</t>
  </si>
  <si>
    <t>Overall Exp.</t>
  </si>
  <si>
    <t>Anaplan Exp.</t>
  </si>
  <si>
    <t>Current Project</t>
  </si>
  <si>
    <t>Anaplan Certification</t>
  </si>
  <si>
    <t>Date of Evaluation</t>
  </si>
  <si>
    <t>Evaluator</t>
  </si>
  <si>
    <t>Interview Score (Scale - 1 to 10)</t>
  </si>
  <si>
    <t>Gaps found based on the Evaluations</t>
  </si>
  <si>
    <t>EXAMS Score
/25</t>
  </si>
  <si>
    <t>Total</t>
  </si>
  <si>
    <t>Strengths</t>
  </si>
  <si>
    <t>Weakness</t>
  </si>
  <si>
    <t>Performance Grading</t>
  </si>
  <si>
    <t>Revaluation Required</t>
  </si>
  <si>
    <t>Total Marks/35</t>
  </si>
  <si>
    <t>Grade</t>
  </si>
  <si>
    <t>Maddula Reddy</t>
  </si>
  <si>
    <t>Senior Analyst</t>
  </si>
  <si>
    <t>Bengaluru (UB City)</t>
  </si>
  <si>
    <t>Someswara</t>
  </si>
  <si>
    <t>Require more focus on learning how to build Formulas, Revist concepts on ALM, DCA and Selective Access</t>
  </si>
  <si>
    <t>1. Poor performance in MCQs, struggles with knowledge recall</t>
  </si>
  <si>
    <t>1. Should revist the basics again.
2. More Practice Required.</t>
  </si>
  <si>
    <t>35-30</t>
  </si>
  <si>
    <t>Excellant</t>
  </si>
  <si>
    <t>Prajakta More</t>
  </si>
  <si>
    <t>Consultant</t>
  </si>
  <si>
    <t>Pune (Panchshil Tech Park)</t>
  </si>
  <si>
    <t>Akhil</t>
  </si>
  <si>
    <t>Had Confusion on Sum and Lookup Functions..need to brush up on them</t>
  </si>
  <si>
    <t>1. Strong grasp of theoretical knowledge.
2. Open to new ideas, technologies, and eager to learn.</t>
  </si>
  <si>
    <t>1.Difficulty recalling and understanding key concepts
2.Struggles with hands-on tasks
3.Struggles with clarity, lacks confidence</t>
  </si>
  <si>
    <t>29-25</t>
  </si>
  <si>
    <t>Good</t>
  </si>
  <si>
    <t>Vegesna Rama Varma</t>
  </si>
  <si>
    <t>Associate Consultant</t>
  </si>
  <si>
    <t>Hyderabad-SkyView10-SouthLobby</t>
  </si>
  <si>
    <t>Complete Level 3 and also learn new Features of Anaplan</t>
  </si>
  <si>
    <t>24-16</t>
  </si>
  <si>
    <t>Average</t>
  </si>
  <si>
    <t>Debashree Pradhan</t>
  </si>
  <si>
    <t>Gurgaon (Sector 44)</t>
  </si>
  <si>
    <t>Saurabh</t>
  </si>
  <si>
    <t>1. Good recall, understanding of Anaplan concepts.</t>
  </si>
  <si>
    <t>&lt;16</t>
  </si>
  <si>
    <t>Poor</t>
  </si>
  <si>
    <t>Jai Prakash Singh</t>
  </si>
  <si>
    <t>Need to brush up technical knowledge</t>
  </si>
  <si>
    <t>1. Good recall, understanding of Anaplan concepts.
2. Understanding towards client requirement</t>
  </si>
  <si>
    <t>1.Difficulty recalling and understanding key concepts
2.Struggles with hands-on tasks
3. Sometimes overlooks minor details</t>
  </si>
  <si>
    <t>Prashant Sharma</t>
  </si>
  <si>
    <t>6</t>
  </si>
  <si>
    <t>Bhavna Karale</t>
  </si>
  <si>
    <t>1.Struggles with hands-on tasks</t>
  </si>
  <si>
    <t>Sourabh Kumar</t>
  </si>
  <si>
    <t xml:space="preserve">Need to complete Anaplan L1,2 certifications </t>
  </si>
  <si>
    <t>1. Good recall, understanding of Anaplan concepts.
2. Quick Learner</t>
  </si>
  <si>
    <t>Ankit Kumar Verma</t>
  </si>
  <si>
    <t>Need more hands-on experience, and learn about new concepts related to Anaplan</t>
  </si>
  <si>
    <t>1. Strong grasp of theoretical knowledge.
2. Breaks down problems into smaller tasks
3. Open to new ideas, technologies, and eager to learn.</t>
  </si>
  <si>
    <t>1. Needs to build confidence in client interactions
2.Poor performance in MCQs, struggles with knowledge recall
3.Struggles with hands-on tasks</t>
  </si>
  <si>
    <t>Sujit Mishra</t>
  </si>
  <si>
    <t>1.Struggles with hands-on tasks.   
2.Should Improve the way of approach towards the problem.   
3.Practice new use cases regularly 
4.Allocate more time to Learn and understand how different scenarios are built in the current project.</t>
  </si>
  <si>
    <t>Moved to Average after interviewing</t>
  </si>
  <si>
    <t>Nishant Keswani</t>
  </si>
  <si>
    <t>Improve understanding of Actions, Functions, Modules</t>
  </si>
  <si>
    <t>1. Good recall, understanding of Anaplan concepts.
2. Works well within small teams, eager to contribute and share ideas.
3. Open to new ideas, technologies, and eager to learn.</t>
  </si>
  <si>
    <t>1.Difficulty recalling and understanding key concepts
2.Struggles with hands-on tasks</t>
  </si>
  <si>
    <t>Nandita Sharma</t>
  </si>
  <si>
    <t>1. Good understanding of Anaplan Concepts</t>
  </si>
  <si>
    <t xml:space="preserve">1. Struggles with Hands on Tasks
2. Revisit L2 Again.
3. Needs lot of Practice
</t>
  </si>
  <si>
    <t>Akshar N Belur</t>
  </si>
  <si>
    <t xml:space="preserve">1. Struggles with Hands on Tasks
2. Practice new use cases regularly.
</t>
  </si>
  <si>
    <t>Amartya .</t>
  </si>
  <si>
    <t>Have to revisit on basics and require some hands-on</t>
  </si>
  <si>
    <t>Ravi Shanker</t>
  </si>
  <si>
    <t>Learn about Function, Scenarios, Optimization</t>
  </si>
  <si>
    <t>Konakala Neela</t>
  </si>
  <si>
    <t>Complete SA and also learn new functionalites for Anaplan</t>
  </si>
  <si>
    <t>1. struggles with knowledge recall</t>
  </si>
  <si>
    <t>Nalin Parhi</t>
  </si>
  <si>
    <t>Conceptually good, Requires brush up on Line item Subsets, DCA</t>
  </si>
  <si>
    <t>"1. Struggles with Hands on Tasks
2. Should Understand the Relatioship between line item formats and formulas.
3. Allocate more time to Learn and understand how different scenarios are built in the current project.
"</t>
  </si>
  <si>
    <t>Bhupesh Yadav</t>
  </si>
  <si>
    <t>Revisit ALM Concepts, Needs more hands on experience</t>
  </si>
  <si>
    <t>1. Good understanding of Anaplan Concepts.
2. The way of approach towards the given issue is good.</t>
  </si>
  <si>
    <t>1. Struggles with Hands on Tasks
2. Should Understand the Relatioship between line item formats and formulas.
3. Practice new use cases regularly.</t>
  </si>
  <si>
    <t>Valiveti Rajeswari</t>
  </si>
  <si>
    <t>1.Struggles with hands-on tasks.   
2.Should Improve the way of approach towards the problem.   
3.Allocate more time to Learn and understand how different scenarios are built in the current project.</t>
  </si>
  <si>
    <t>Manisha Maiti</t>
  </si>
  <si>
    <t>Have good understanding in concepts finding it difficult in implimenting them in Anaplan. Require hands-on experience and need to brush up on import errors.</t>
  </si>
  <si>
    <t>Agnivo Chakraborty</t>
  </si>
  <si>
    <t>Need to focus on some familiar functions (Find item, Text, value etc). Requires brushup in ALM.</t>
  </si>
  <si>
    <t>Layana Nair</t>
  </si>
  <si>
    <t>Conceptually good, Need to explore  more on DCA and selective Access Concepts</t>
  </si>
  <si>
    <t>1. Practice different formulas.
2. Practice New use cases regularly.</t>
  </si>
  <si>
    <t>Tanisha Sonkhiya</t>
  </si>
  <si>
    <t>Need brush ups on many technical knowledge</t>
  </si>
  <si>
    <t>Bukke Vinod Naik</t>
  </si>
  <si>
    <t>Needs some practice on DCA. Rest every thing looks fine.</t>
  </si>
  <si>
    <t>Sameer Joshi</t>
  </si>
  <si>
    <t>Need to focus on more Anaplan Functions like OFFSET, POST and should well verse with these</t>
  </si>
  <si>
    <t>1. Good recall, understanding of Anaplan concepts
2. Strong grasp of theoretical knowledge.
3. Good practical skills, can apply concepts well.
4. Understanding towards client requirement</t>
  </si>
  <si>
    <t>1. Time management &amp; Accuracy</t>
  </si>
  <si>
    <t>Sumit Sharma</t>
  </si>
  <si>
    <t>Good understanding of Anaplan technical stuffs, need more hands-on</t>
  </si>
  <si>
    <t>Rishika Hansaria</t>
  </si>
  <si>
    <t>Need to explore new functionalites in Anaplan</t>
  </si>
  <si>
    <t>Annem Veera H Reddy</t>
  </si>
  <si>
    <t>NA</t>
  </si>
  <si>
    <t>No Certification/Not Updated</t>
  </si>
  <si>
    <t>Comment</t>
  </si>
  <si>
    <t>moved to average</t>
  </si>
  <si>
    <t>Added later</t>
  </si>
  <si>
    <t>Anaplan Learning Path - Topics.xlsx</t>
  </si>
  <si>
    <t>Sr No</t>
  </si>
  <si>
    <t>Topic</t>
  </si>
  <si>
    <t>Week</t>
  </si>
  <si>
    <t>Day</t>
  </si>
  <si>
    <t>Date</t>
  </si>
  <si>
    <t>Assigned to</t>
  </si>
  <si>
    <t>Status</t>
  </si>
  <si>
    <t>What is a List in Anaplan?</t>
  </si>
  <si>
    <t>Week 1</t>
  </si>
  <si>
    <t>Wednesday</t>
  </si>
  <si>
    <t>Group 1</t>
  </si>
  <si>
    <t>Completed</t>
  </si>
  <si>
    <t>Types of Lists</t>
  </si>
  <si>
    <t>Hierarchical Lists</t>
  </si>
  <si>
    <t>List Properties</t>
  </si>
  <si>
    <t>List Actions</t>
  </si>
  <si>
    <t>Group 2</t>
  </si>
  <si>
    <t>Numbered List</t>
  </si>
  <si>
    <t>List Subsets</t>
  </si>
  <si>
    <t>Friday</t>
  </si>
  <si>
    <t>Group 3</t>
  </si>
  <si>
    <t>Configure tab</t>
  </si>
  <si>
    <t>What is a Module in Anaplan?</t>
  </si>
  <si>
    <t>Group 4</t>
  </si>
  <si>
    <t> Completed</t>
  </si>
  <si>
    <t>Types of Modules</t>
  </si>
  <si>
    <t>Creating and Managing Modules</t>
  </si>
  <si>
    <t>What are Views, Subsidary views in Anaplan?</t>
  </si>
  <si>
    <t>Data Types in Anaplan</t>
  </si>
  <si>
    <t>Week 2</t>
  </si>
  <si>
    <t> </t>
  </si>
  <si>
    <t>Summaries</t>
  </si>
  <si>
    <t>Applies to</t>
  </si>
  <si>
    <t>Time in Anaplan</t>
  </si>
  <si>
    <t>Time Range</t>
  </si>
  <si>
    <t>Time-based Lists</t>
  </si>
  <si>
    <t>Time Settings and Configurations</t>
  </si>
  <si>
    <t>Group 5</t>
  </si>
  <si>
    <t>What are Versions,Bulk Copy in Anaplan?</t>
  </si>
  <si>
    <t>Creating and Managing Versions</t>
  </si>
  <si>
    <t>Importing Data into Anaplan</t>
  </si>
  <si>
    <t>Exporting Data from Anaplan</t>
  </si>
  <si>
    <t>Model Modes, Copying, Importing</t>
  </si>
  <si>
    <t>IF THEN ELSE, SUM, Item, Parent, Code</t>
  </si>
  <si>
    <t>Week 3</t>
  </si>
  <si>
    <t>LOOKUP, SELECT</t>
  </si>
  <si>
    <t>OFFSET, LEAD, LAG, POST</t>
  </si>
  <si>
    <t>TIMESUM, MOVINGSUM, CUMULATE</t>
  </si>
  <si>
    <t>START, CURRENTPERIODSTART/END</t>
  </si>
  <si>
    <t>FIND, FINDITEM, TEXTLIST</t>
  </si>
  <si>
    <t>RANK, INPERIOD, NAME, VALUE</t>
  </si>
  <si>
    <t>ISFIRSTOCCURENCE, ISBLANK, ABS</t>
  </si>
  <si>
    <t>RIGHT, LEFT, LENGTH, UPPER</t>
  </si>
  <si>
    <t>Week 4</t>
  </si>
  <si>
    <t>YEARTODATE, YEARVALUE</t>
  </si>
  <si>
    <t>FILTERS</t>
  </si>
  <si>
    <t>LINEITEM SUBSET</t>
  </si>
  <si>
    <t>Conditional Formatting</t>
  </si>
  <si>
    <t>Aggregations in Anaplan</t>
  </si>
  <si>
    <t>DISCO, PLANS</t>
  </si>
  <si>
    <t>What is Action</t>
  </si>
  <si>
    <t>Types of Actions</t>
  </si>
  <si>
    <t>Week 5</t>
  </si>
  <si>
    <t>Process</t>
  </si>
  <si>
    <t>User Roles</t>
  </si>
  <si>
    <t>Functional Area</t>
  </si>
  <si>
    <t>Contents</t>
  </si>
  <si>
    <t>Saturday</t>
  </si>
  <si>
    <t>Security in Anaplan</t>
  </si>
  <si>
    <t>DCA</t>
  </si>
  <si>
    <t>Selective Access</t>
  </si>
  <si>
    <t>Week 6</t>
  </si>
  <si>
    <t>Model Performance Optimization</t>
  </si>
  <si>
    <t>Week 7</t>
  </si>
  <si>
    <t>Breakback in Anaplan</t>
  </si>
  <si>
    <t>Dashboards in Anaplan</t>
  </si>
  <si>
    <t>NUX</t>
  </si>
  <si>
    <t>Use top level as Default page - UX</t>
  </si>
  <si>
    <t>Week 8</t>
  </si>
  <si>
    <t>Classic Dashboard</t>
  </si>
  <si>
    <t>ALM (Application Lifecycle Management)</t>
  </si>
  <si>
    <t>Revision Tags</t>
  </si>
  <si>
    <t>Nested Formulas in Anaplan</t>
  </si>
  <si>
    <t>Week 9</t>
  </si>
  <si>
    <t>Cross-Model Referencing</t>
  </si>
  <si>
    <t>Anaplan HyperConnect</t>
  </si>
  <si>
    <t>Anaplan Connect</t>
  </si>
  <si>
    <t>Topics</t>
  </si>
  <si>
    <t>Start Date</t>
  </si>
  <si>
    <t>End Date</t>
  </si>
  <si>
    <t>Batch-1(Poor) Traning Start</t>
  </si>
  <si>
    <t>26th March 2025</t>
  </si>
  <si>
    <t>10th May 2025</t>
  </si>
  <si>
    <t>Batch-2(Average) Traning Start</t>
  </si>
  <si>
    <t>7 th April 2025</t>
  </si>
  <si>
    <t xml:space="preserve">Batch-3(Good) Integration training </t>
  </si>
  <si>
    <t>Functional traning for All</t>
  </si>
  <si>
    <t>15th May 2025</t>
  </si>
  <si>
    <t>Group-2 Test 2 surprise</t>
  </si>
  <si>
    <t>26 th may 2025</t>
  </si>
  <si>
    <t>Bi Weekly Meeting 3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</si>
</sst>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sz val="11"/>
      <color rgb="FFFF0000"/>
      <name val="Aptos Narrow"/>
      <family val="2"/>
      <scheme val="minor"/>
    </font>
    <font>
      <b/>
      <sz val="11"/>
      <color theme="1"/>
      <name val="Aptos Narrow"/>
      <family val="2"/>
      <scheme val="minor"/>
    </font>
    <font>
      <b/>
      <sz val="11"/>
      <color rgb="FF000000"/>
      <name val="Calibri"/>
      <family val="2"/>
    </font>
    <font>
      <b/>
      <sz val="11"/>
      <color rgb="FF000000"/>
      <name val="Aptos Narrow"/>
      <family val="2"/>
    </font>
    <font>
      <sz val="11"/>
      <color rgb="FF000000"/>
      <name val="Aptos Narrow"/>
      <family val="2"/>
    </font>
    <font>
      <sz val="11"/>
      <color rgb="FF000000"/>
      <name val="Calibri"/>
      <family val="2"/>
    </font>
    <font>
      <u/>
      <sz val="11"/>
      <color theme="10"/>
      <name val="Aptos Narrow"/>
      <family val="2"/>
      <scheme val="minor"/>
    </font>
    <font>
      <sz val="11"/>
      <name val="Aptos Narrow"/>
      <family val="2"/>
      <scheme val="minor"/>
    </font>
    <font>
      <b/>
      <sz val="11"/>
      <color rgb="FF000000"/>
      <name val="Aptos Narrow"/>
      <family val="2"/>
      <scheme val="minor"/>
    </font>
    <font>
      <u/>
      <sz val="11"/>
      <color theme="1"/>
      <name val="Aptos Narrow"/>
      <family val="2"/>
      <scheme val="minor"/>
    </font>
    <font>
      <sz val="11"/>
      <color rgb="FF000000"/>
      <name val="Aptos Narrow"/>
      <family val="2"/>
    </font>
  </fonts>
  <fills count="18">
    <fill>
      <patternFill patternType="none"/>
    </fill>
    <fill>
      <patternFill patternType="gray125"/>
    </fill>
    <fill>
      <patternFill patternType="solid">
        <fgColor theme="6" tint="0.79998168889431442"/>
        <bgColor indexed="64"/>
      </patternFill>
    </fill>
    <fill>
      <patternFill patternType="solid">
        <fgColor theme="2" tint="-9.9978637043366805E-2"/>
        <bgColor indexed="64"/>
      </patternFill>
    </fill>
    <fill>
      <patternFill patternType="solid">
        <fgColor theme="3" tint="0.89999084444715716"/>
        <bgColor indexed="64"/>
      </patternFill>
    </fill>
    <fill>
      <patternFill patternType="solid">
        <fgColor rgb="FFE2EFDA"/>
        <bgColor rgb="FF000000"/>
      </patternFill>
    </fill>
    <fill>
      <patternFill patternType="solid">
        <fgColor theme="8"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6C3"/>
        <bgColor indexed="64"/>
      </patternFill>
    </fill>
    <fill>
      <patternFill patternType="solid">
        <fgColor rgb="FFFFC3C3"/>
        <bgColor indexed="64"/>
      </patternFill>
    </fill>
    <fill>
      <patternFill patternType="solid">
        <fgColor rgb="FFFFC000"/>
        <bgColor indexed="64"/>
      </patternFill>
    </fill>
    <fill>
      <patternFill patternType="solid">
        <fgColor rgb="FFFFC000"/>
        <bgColor rgb="FF000000"/>
      </patternFill>
    </fill>
    <fill>
      <patternFill patternType="solid">
        <fgColor theme="9" tint="0.59999389629810485"/>
        <bgColor indexed="64"/>
      </patternFill>
    </fill>
    <fill>
      <patternFill patternType="solid">
        <fgColor rgb="FFFF0000"/>
        <bgColor indexed="64"/>
      </patternFill>
    </fill>
    <fill>
      <patternFill patternType="solid">
        <fgColor theme="0"/>
        <bgColor indexed="64"/>
      </patternFill>
    </fill>
    <fill>
      <patternFill patternType="solid">
        <fgColor rgb="FFFCCCCC"/>
        <bgColor indexed="64"/>
      </patternFill>
    </fill>
    <fill>
      <patternFill patternType="solid">
        <fgColor rgb="FFDAE9F8"/>
        <bgColor rgb="FF000000"/>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71">
    <xf numFmtId="0" fontId="0" fillId="0" borderId="0" xfId="0"/>
    <xf numFmtId="0" fontId="0" fillId="0" borderId="1" xfId="0" applyBorder="1"/>
    <xf numFmtId="0" fontId="0" fillId="0" borderId="0" xfId="0" applyAlignment="1">
      <alignment vertical="center" wrapText="1"/>
    </xf>
    <xf numFmtId="0" fontId="0" fillId="0" borderId="1" xfId="0" applyBorder="1" applyAlignment="1">
      <alignment vertical="center"/>
    </xf>
    <xf numFmtId="0" fontId="8" fillId="0" borderId="1" xfId="0" applyFont="1" applyBorder="1" applyAlignment="1">
      <alignment vertical="center"/>
    </xf>
    <xf numFmtId="0" fontId="2" fillId="0" borderId="1" xfId="0" applyFont="1" applyBorder="1" applyAlignment="1">
      <alignment vertical="center" wrapText="1"/>
    </xf>
    <xf numFmtId="0" fontId="7" fillId="0" borderId="0" xfId="1"/>
    <xf numFmtId="0" fontId="2" fillId="4" borderId="0" xfId="0" applyFont="1" applyFill="1"/>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xf>
    <xf numFmtId="14" fontId="0" fillId="0" borderId="0" xfId="0" applyNumberFormat="1" applyAlignment="1">
      <alignment horizontal="left"/>
    </xf>
    <xf numFmtId="0" fontId="0" fillId="11" borderId="3" xfId="0" applyFill="1" applyBorder="1"/>
    <xf numFmtId="0" fontId="2" fillId="2" borderId="3" xfId="0" applyFont="1" applyFill="1" applyBorder="1" applyAlignment="1">
      <alignment horizontal="center"/>
    </xf>
    <xf numFmtId="0" fontId="2" fillId="2" borderId="3" xfId="0" applyFont="1" applyFill="1" applyBorder="1" applyAlignment="1">
      <alignment horizontal="left" vertical="center"/>
    </xf>
    <xf numFmtId="0" fontId="2" fillId="2" borderId="3"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3" xfId="0" applyFont="1" applyFill="1" applyBorder="1" applyAlignment="1">
      <alignment horizontal="left" vertical="center"/>
    </xf>
    <xf numFmtId="14" fontId="2" fillId="3" borderId="3" xfId="0" applyNumberFormat="1" applyFont="1" applyFill="1" applyBorder="1" applyAlignment="1">
      <alignment horizontal="left" vertical="center"/>
    </xf>
    <xf numFmtId="0" fontId="2" fillId="3" borderId="3" xfId="0" applyFont="1" applyFill="1" applyBorder="1" applyAlignment="1">
      <alignment horizontal="center" vertical="center" wrapText="1"/>
    </xf>
    <xf numFmtId="0" fontId="0" fillId="7" borderId="3" xfId="0" applyFill="1" applyBorder="1" applyAlignment="1">
      <alignment vertical="center"/>
    </xf>
    <xf numFmtId="0" fontId="0" fillId="0" borderId="3" xfId="0" applyBorder="1" applyAlignment="1">
      <alignment horizontal="center"/>
    </xf>
    <xf numFmtId="14" fontId="0" fillId="0" borderId="3" xfId="0" applyNumberFormat="1" applyBorder="1" applyAlignment="1">
      <alignment horizontal="left"/>
    </xf>
    <xf numFmtId="0" fontId="0" fillId="0" borderId="3" xfId="0" applyBorder="1"/>
    <xf numFmtId="0" fontId="2" fillId="4" borderId="3" xfId="0" applyFont="1" applyFill="1" applyBorder="1" applyAlignment="1">
      <alignment horizontal="center"/>
    </xf>
    <xf numFmtId="0" fontId="3" fillId="5" borderId="3" xfId="0" applyFont="1" applyFill="1" applyBorder="1" applyAlignment="1">
      <alignment horizontal="center"/>
    </xf>
    <xf numFmtId="0" fontId="3" fillId="5" borderId="3" xfId="0" applyFont="1" applyFill="1" applyBorder="1" applyAlignment="1">
      <alignment horizontal="center" vertical="center"/>
    </xf>
    <xf numFmtId="0" fontId="0" fillId="8" borderId="3" xfId="0" applyFill="1" applyBorder="1" applyAlignment="1">
      <alignment vertical="center"/>
    </xf>
    <xf numFmtId="0" fontId="4" fillId="4" borderId="3" xfId="0" applyFont="1" applyFill="1" applyBorder="1" applyAlignment="1">
      <alignment horizontal="center"/>
    </xf>
    <xf numFmtId="0" fontId="5" fillId="0" borderId="3" xfId="0" applyFont="1" applyBorder="1" applyAlignment="1">
      <alignment wrapText="1"/>
    </xf>
    <xf numFmtId="0" fontId="0" fillId="9" borderId="3" xfId="0" applyFill="1" applyBorder="1" applyAlignment="1">
      <alignment vertical="center"/>
    </xf>
    <xf numFmtId="0" fontId="0" fillId="3" borderId="3" xfId="0" applyFill="1" applyBorder="1" applyAlignment="1">
      <alignment vertical="center"/>
    </xf>
    <xf numFmtId="0" fontId="0" fillId="0" borderId="3" xfId="0" quotePrefix="1" applyBorder="1"/>
    <xf numFmtId="0" fontId="0" fillId="11" borderId="3" xfId="0" applyFill="1" applyBorder="1" applyAlignment="1">
      <alignment horizontal="center" vertical="center"/>
    </xf>
    <xf numFmtId="0" fontId="0" fillId="11" borderId="3" xfId="0" applyFill="1" applyBorder="1" applyAlignment="1">
      <alignment horizontal="left" vertical="center"/>
    </xf>
    <xf numFmtId="14" fontId="0" fillId="11" borderId="3" xfId="0" applyNumberFormat="1" applyFill="1" applyBorder="1" applyAlignment="1">
      <alignment horizontal="left" vertical="center"/>
    </xf>
    <xf numFmtId="0" fontId="0" fillId="10" borderId="3" xfId="0" applyFill="1" applyBorder="1"/>
    <xf numFmtId="0" fontId="0" fillId="2" borderId="3" xfId="0" applyFill="1" applyBorder="1" applyAlignment="1">
      <alignment vertical="center"/>
    </xf>
    <xf numFmtId="0" fontId="0" fillId="11" borderId="3" xfId="0" applyFill="1" applyBorder="1" applyAlignment="1">
      <alignment horizontal="center"/>
    </xf>
    <xf numFmtId="0" fontId="0" fillId="11" borderId="3" xfId="0" applyFill="1" applyBorder="1" applyAlignment="1">
      <alignment vertical="center"/>
    </xf>
    <xf numFmtId="0" fontId="0" fillId="11" borderId="3" xfId="0" applyFill="1" applyBorder="1" applyAlignment="1">
      <alignment horizontal="left"/>
    </xf>
    <xf numFmtId="14" fontId="0" fillId="11" borderId="3" xfId="0" applyNumberFormat="1" applyFill="1" applyBorder="1" applyAlignment="1">
      <alignment horizontal="left"/>
    </xf>
    <xf numFmtId="0" fontId="2" fillId="11" borderId="3" xfId="0" applyFont="1" applyFill="1" applyBorder="1" applyAlignment="1">
      <alignment horizontal="center"/>
    </xf>
    <xf numFmtId="0" fontId="3" fillId="12" borderId="3" xfId="0" applyFont="1" applyFill="1" applyBorder="1" applyAlignment="1">
      <alignment horizontal="center"/>
    </xf>
    <xf numFmtId="0" fontId="3" fillId="12" borderId="3" xfId="0" applyFont="1" applyFill="1" applyBorder="1" applyAlignment="1">
      <alignment horizontal="center" vertical="center"/>
    </xf>
    <xf numFmtId="0" fontId="0" fillId="11" borderId="3" xfId="0" applyFill="1" applyBorder="1" applyAlignment="1">
      <alignment wrapText="1"/>
    </xf>
    <xf numFmtId="0" fontId="6" fillId="0" borderId="3" xfId="0" applyFont="1" applyBorder="1"/>
    <xf numFmtId="0" fontId="0" fillId="0" borderId="3" xfId="0" applyBorder="1" applyAlignment="1">
      <alignment horizontal="left" vertical="center"/>
    </xf>
    <xf numFmtId="0" fontId="0" fillId="0" borderId="3" xfId="0" applyBorder="1" applyAlignment="1">
      <alignment horizontal="left"/>
    </xf>
    <xf numFmtId="0" fontId="1" fillId="0" borderId="3" xfId="0" applyFont="1" applyBorder="1" applyAlignment="1">
      <alignment horizontal="left" vertical="center"/>
    </xf>
    <xf numFmtId="0" fontId="1" fillId="0" borderId="3" xfId="0" applyFont="1" applyBorder="1" applyAlignment="1">
      <alignment horizontal="left"/>
    </xf>
    <xf numFmtId="0" fontId="9" fillId="15" borderId="3" xfId="0" applyFont="1" applyFill="1" applyBorder="1" applyAlignment="1">
      <alignment wrapText="1"/>
    </xf>
    <xf numFmtId="0" fontId="10" fillId="0" borderId="0" xfId="0" applyFont="1"/>
    <xf numFmtId="0" fontId="2" fillId="0" borderId="3" xfId="0" applyFont="1" applyBorder="1" applyAlignment="1">
      <alignment vertical="center" wrapText="1"/>
    </xf>
    <xf numFmtId="0" fontId="0" fillId="16" borderId="3" xfId="0" applyFill="1" applyBorder="1" applyAlignment="1">
      <alignment vertical="center" wrapText="1"/>
    </xf>
    <xf numFmtId="0" fontId="0" fillId="0" borderId="3" xfId="0" applyBorder="1" applyAlignment="1">
      <alignment vertical="center" wrapText="1"/>
    </xf>
    <xf numFmtId="0" fontId="11" fillId="0" borderId="2" xfId="0" applyFont="1" applyBorder="1"/>
    <xf numFmtId="0" fontId="11" fillId="0" borderId="5" xfId="0" applyFont="1" applyBorder="1"/>
    <xf numFmtId="0" fontId="2" fillId="11" borderId="3" xfId="0" applyFont="1" applyFill="1" applyBorder="1" applyAlignment="1">
      <alignment horizontal="center" vertical="center"/>
    </xf>
    <xf numFmtId="0" fontId="2" fillId="11" borderId="3" xfId="0" applyFont="1" applyFill="1" applyBorder="1"/>
    <xf numFmtId="0" fontId="4" fillId="17" borderId="1" xfId="0" applyFont="1" applyFill="1" applyBorder="1" applyAlignment="1">
      <alignment wrapText="1"/>
    </xf>
    <xf numFmtId="0" fontId="4" fillId="17" borderId="4" xfId="0" applyFont="1" applyFill="1" applyBorder="1" applyAlignment="1">
      <alignment wrapText="1"/>
    </xf>
    <xf numFmtId="0" fontId="5" fillId="0" borderId="2" xfId="0" applyFont="1" applyBorder="1" applyAlignment="1">
      <alignment wrapText="1"/>
    </xf>
    <xf numFmtId="0" fontId="5" fillId="0" borderId="5" xfId="0" applyFont="1" applyBorder="1" applyAlignment="1">
      <alignment wrapText="1"/>
    </xf>
    <xf numFmtId="16" fontId="5" fillId="0" borderId="5" xfId="0" applyNumberFormat="1" applyFont="1" applyBorder="1" applyAlignment="1">
      <alignment wrapText="1"/>
    </xf>
    <xf numFmtId="0" fontId="5" fillId="0" borderId="5" xfId="0" applyFont="1" applyBorder="1"/>
    <xf numFmtId="0" fontId="2" fillId="0" borderId="3" xfId="0" applyFont="1" applyBorder="1"/>
    <xf numFmtId="0" fontId="2" fillId="13" borderId="3" xfId="0" applyFont="1" applyFill="1" applyBorder="1"/>
    <xf numFmtId="0" fontId="0" fillId="13" borderId="3" xfId="0" applyFill="1" applyBorder="1"/>
    <xf numFmtId="0" fontId="2" fillId="14" borderId="3" xfId="0" applyFont="1" applyFill="1" applyBorder="1"/>
    <xf numFmtId="0" fontId="0" fillId="6" borderId="3" xfId="0"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C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LQ326EG\Downloads\T&amp;D%20-%20Anaplan,%20Power%20BI,%20Pigment%20-%20Evaluation.xlsx" TargetMode="External"/><Relationship Id="rId1" Type="http://schemas.openxmlformats.org/officeDocument/2006/relationships/externalLinkPath" Target="/Users/LQ326EG/Downloads/T&amp;D%20-%20Anaplan,%20Power%20BI,%20Pigment%20-%20Evalu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naplan"/>
      <sheetName val="In Office Evaluation"/>
      <sheetName val="Batch"/>
      <sheetName val="Learning Path - Topics"/>
      <sheetName val="Ratings &amp; Charts"/>
    </sheetNames>
    <sheetDataSet>
      <sheetData sheetId="0" refreshError="1">
        <row r="2">
          <cell r="B2" t="str">
            <v>Agnivo Chakraborty</v>
          </cell>
          <cell r="C2" t="str">
            <v>Agnivo.Chakraborty@in.ey.com</v>
          </cell>
          <cell r="D2" t="str">
            <v>Consultant</v>
          </cell>
          <cell r="E2" t="str">
            <v>Bengaluru (UB City)</v>
          </cell>
          <cell r="F2" t="str">
            <v>2.5 Years</v>
          </cell>
          <cell r="G2" t="str">
            <v>2 Years</v>
          </cell>
          <cell r="H2" t="str">
            <v>Alstom Promenade Dev</v>
          </cell>
          <cell r="I2" t="b">
            <v>1</v>
          </cell>
          <cell r="J2" t="b">
            <v>1</v>
          </cell>
          <cell r="K2" t="b">
            <v>1</v>
          </cell>
          <cell r="L2" t="b">
            <v>0</v>
          </cell>
          <cell r="M2" t="str">
            <v>75%</v>
          </cell>
        </row>
        <row r="3">
          <cell r="B3" t="str">
            <v>Akshar N Belur</v>
          </cell>
          <cell r="C3" t="str">
            <v>akshar.belur@in.ey.com</v>
          </cell>
          <cell r="D3" t="str">
            <v>Associate Consultant</v>
          </cell>
          <cell r="E3" t="str">
            <v>Bengaluru (UB City)</v>
          </cell>
          <cell r="F3" t="str">
            <v>8.4 Years</v>
          </cell>
          <cell r="G3" t="str">
            <v>0.10 Years</v>
          </cell>
          <cell r="H3" t="str">
            <v>Diagio support</v>
          </cell>
          <cell r="I3" t="b">
            <v>1</v>
          </cell>
          <cell r="J3" t="b">
            <v>1</v>
          </cell>
          <cell r="K3" t="b">
            <v>0</v>
          </cell>
          <cell r="L3" t="b">
            <v>0</v>
          </cell>
          <cell r="M3" t="str">
            <v>50%</v>
          </cell>
        </row>
        <row r="4">
          <cell r="B4" t="str">
            <v>Amartya .</v>
          </cell>
          <cell r="C4" t="str">
            <v>amartya@in.ey.com</v>
          </cell>
          <cell r="D4" t="str">
            <v>Senior Analyst</v>
          </cell>
          <cell r="E4" t="str">
            <v>Bengaluru (UB City)</v>
          </cell>
          <cell r="F4" t="str">
            <v>0.7 Years</v>
          </cell>
          <cell r="G4" t="str">
            <v>0.7 Years</v>
          </cell>
          <cell r="H4" t="str">
            <v>Alstom Support</v>
          </cell>
          <cell r="I4" t="b">
            <v>1</v>
          </cell>
          <cell r="J4" t="b">
            <v>1</v>
          </cell>
          <cell r="K4" t="b">
            <v>1</v>
          </cell>
          <cell r="L4" t="b">
            <v>0</v>
          </cell>
          <cell r="M4" t="str">
            <v>75%</v>
          </cell>
        </row>
        <row r="5">
          <cell r="B5" t="str">
            <v>Ashish Dabhade</v>
          </cell>
          <cell r="C5" t="str">
            <v>ashish.r.dabhade@in.ey.com</v>
          </cell>
          <cell r="D5" t="str">
            <v>Consultant</v>
          </cell>
          <cell r="E5" t="str">
            <v>Pune (Panchshil Tech Park)</v>
          </cell>
          <cell r="F5" t="str">
            <v>3.5 Years</v>
          </cell>
          <cell r="G5" t="str">
            <v>3.5 Years</v>
          </cell>
          <cell r="H5" t="str">
            <v>ABI - VCNL</v>
          </cell>
          <cell r="I5" t="b">
            <v>1</v>
          </cell>
          <cell r="J5" t="b">
            <v>1</v>
          </cell>
          <cell r="K5" t="b">
            <v>1</v>
          </cell>
          <cell r="L5" t="b">
            <v>0</v>
          </cell>
          <cell r="M5" t="str">
            <v>75%</v>
          </cell>
        </row>
        <row r="6">
          <cell r="B6" t="str">
            <v>Bhavna Karale</v>
          </cell>
          <cell r="C6" t="str">
            <v>Bhavna.Karale@in.ey.com</v>
          </cell>
          <cell r="D6" t="str">
            <v>Consultant</v>
          </cell>
          <cell r="E6" t="str">
            <v>Pune (Panchshil Tech Park)</v>
          </cell>
          <cell r="F6" t="str">
            <v>3.2 Years</v>
          </cell>
          <cell r="G6" t="str">
            <v>3.2 Years</v>
          </cell>
          <cell r="H6" t="str">
            <v>ABI-support</v>
          </cell>
          <cell r="I6" t="b">
            <v>1</v>
          </cell>
          <cell r="J6" t="b">
            <v>1</v>
          </cell>
          <cell r="K6" t="b">
            <v>1</v>
          </cell>
          <cell r="L6" t="b">
            <v>0</v>
          </cell>
          <cell r="M6" t="str">
            <v>75%</v>
          </cell>
        </row>
        <row r="7">
          <cell r="B7" t="str">
            <v>Bhupesh Yadav</v>
          </cell>
          <cell r="C7" t="str">
            <v>bhupesh.yadav1@in.ey.com</v>
          </cell>
          <cell r="D7" t="str">
            <v>Consultant</v>
          </cell>
          <cell r="E7" t="str">
            <v>Bengaluru (UB City)</v>
          </cell>
          <cell r="I7" t="b">
            <v>0</v>
          </cell>
          <cell r="J7" t="b">
            <v>0</v>
          </cell>
          <cell r="K7" t="b">
            <v>0</v>
          </cell>
          <cell r="L7" t="b">
            <v>0</v>
          </cell>
          <cell r="M7" t="str">
            <v>0%</v>
          </cell>
        </row>
        <row r="8">
          <cell r="B8" t="str">
            <v>Bukke Vinod Naik</v>
          </cell>
          <cell r="C8" t="str">
            <v>bukke.naik@in.ey.com</v>
          </cell>
          <cell r="D8" t="str">
            <v>Associate Consultant</v>
          </cell>
          <cell r="E8" t="str">
            <v>Bengaluru (UB City)</v>
          </cell>
          <cell r="F8" t="str">
            <v>2.9 Years</v>
          </cell>
          <cell r="G8" t="str">
            <v>2.9 Years</v>
          </cell>
          <cell r="H8" t="str">
            <v>Alstom Promenade Dev</v>
          </cell>
          <cell r="I8" t="b">
            <v>1</v>
          </cell>
          <cell r="J8" t="b">
            <v>1</v>
          </cell>
          <cell r="K8" t="b">
            <v>1</v>
          </cell>
          <cell r="L8" t="b">
            <v>0</v>
          </cell>
          <cell r="M8" t="str">
            <v>75%</v>
          </cell>
        </row>
        <row r="9">
          <cell r="B9" t="str">
            <v>Debashree Pradhan</v>
          </cell>
          <cell r="C9" t="str">
            <v>Debashree.Pradhan@in.ey.com</v>
          </cell>
          <cell r="D9" t="str">
            <v>Associate Consultant</v>
          </cell>
          <cell r="E9" t="str">
            <v>Gurgaon (Sector 44)</v>
          </cell>
          <cell r="F9" t="str">
            <v>1.7 Years</v>
          </cell>
          <cell r="G9" t="str">
            <v>1 Years</v>
          </cell>
          <cell r="H9" t="str">
            <v>Alstom DEV</v>
          </cell>
          <cell r="I9" t="b">
            <v>1</v>
          </cell>
          <cell r="J9" t="b">
            <v>1</v>
          </cell>
          <cell r="K9" t="b">
            <v>0</v>
          </cell>
          <cell r="L9" t="b">
            <v>0</v>
          </cell>
          <cell r="M9" t="str">
            <v>50%</v>
          </cell>
        </row>
        <row r="10">
          <cell r="B10" t="str">
            <v>Jai Prakash Singh</v>
          </cell>
          <cell r="C10" t="str">
            <v>jai.singh2@in.ey.com</v>
          </cell>
          <cell r="D10" t="str">
            <v>Consultant</v>
          </cell>
          <cell r="E10" t="str">
            <v>Gurgaon (Sector 44)</v>
          </cell>
          <cell r="F10" t="str">
            <v>8.2 Years</v>
          </cell>
          <cell r="G10" t="str">
            <v>3.5 Years</v>
          </cell>
          <cell r="H10" t="str">
            <v>Diageo Support</v>
          </cell>
          <cell r="I10" t="b">
            <v>1</v>
          </cell>
          <cell r="J10" t="b">
            <v>1</v>
          </cell>
          <cell r="K10" t="b">
            <v>1</v>
          </cell>
          <cell r="L10" t="b">
            <v>0</v>
          </cell>
          <cell r="M10" t="str">
            <v>75%</v>
          </cell>
        </row>
        <row r="11">
          <cell r="B11" t="str">
            <v>Konakala Neela</v>
          </cell>
          <cell r="C11" t="str">
            <v>konakala.neela@in.ey.com</v>
          </cell>
          <cell r="D11" t="str">
            <v>Consultant</v>
          </cell>
          <cell r="E11" t="str">
            <v>Hyderabad-SkyView10-SouthLobby</v>
          </cell>
          <cell r="F11" t="str">
            <v>2.5 Years</v>
          </cell>
          <cell r="G11" t="str">
            <v>2.5 Years</v>
          </cell>
          <cell r="H11" t="str">
            <v>Diageo Support</v>
          </cell>
          <cell r="I11" t="b">
            <v>1</v>
          </cell>
          <cell r="J11" t="b">
            <v>1</v>
          </cell>
          <cell r="K11" t="b">
            <v>1</v>
          </cell>
          <cell r="L11" t="b">
            <v>0</v>
          </cell>
          <cell r="M11" t="str">
            <v>75%</v>
          </cell>
        </row>
        <row r="12">
          <cell r="B12" t="str">
            <v>Layana Nair</v>
          </cell>
          <cell r="C12" t="str">
            <v>layana.nair@in.ey.com</v>
          </cell>
          <cell r="D12" t="str">
            <v>Associate Consultant</v>
          </cell>
          <cell r="E12" t="str">
            <v>Bengaluru (UB City)</v>
          </cell>
          <cell r="F12" t="str">
            <v>2 Years</v>
          </cell>
          <cell r="G12" t="str">
            <v>2 Years</v>
          </cell>
          <cell r="H12" t="str">
            <v>Support</v>
          </cell>
          <cell r="I12" t="b">
            <v>1</v>
          </cell>
          <cell r="J12" t="b">
            <v>1</v>
          </cell>
          <cell r="K12" t="b">
            <v>1</v>
          </cell>
          <cell r="L12" t="b">
            <v>0</v>
          </cell>
          <cell r="M12" t="str">
            <v>75%</v>
          </cell>
        </row>
        <row r="13">
          <cell r="B13" t="str">
            <v>Maddula Reddy</v>
          </cell>
          <cell r="C13" t="str">
            <v>maddula.reddy@in.ey.com</v>
          </cell>
          <cell r="D13" t="str">
            <v>Senior Analyst</v>
          </cell>
          <cell r="E13" t="str">
            <v>Bengaluru (UB City)</v>
          </cell>
          <cell r="F13" t="str">
            <v>1.9 Years</v>
          </cell>
          <cell r="G13" t="str">
            <v>1 Year</v>
          </cell>
          <cell r="H13" t="str">
            <v>NA</v>
          </cell>
          <cell r="I13" t="b">
            <v>1</v>
          </cell>
          <cell r="J13" t="b">
            <v>1</v>
          </cell>
          <cell r="K13" t="b">
            <v>0</v>
          </cell>
          <cell r="L13" t="b">
            <v>0</v>
          </cell>
          <cell r="M13" t="str">
            <v>50%</v>
          </cell>
        </row>
        <row r="14">
          <cell r="B14" t="str">
            <v>Manisha Maiti</v>
          </cell>
          <cell r="C14" t="str">
            <v>manisha.maiti@in.ey.com</v>
          </cell>
          <cell r="D14" t="str">
            <v>Senior Analyst</v>
          </cell>
          <cell r="E14" t="str">
            <v>Bengaluru (UB City)</v>
          </cell>
          <cell r="F14" t="str">
            <v>1.5 Years</v>
          </cell>
          <cell r="G14" t="str">
            <v>0.7 Years</v>
          </cell>
          <cell r="H14" t="str">
            <v>Alstom Support</v>
          </cell>
          <cell r="I14" t="b">
            <v>1</v>
          </cell>
          <cell r="J14" t="b">
            <v>1</v>
          </cell>
          <cell r="K14" t="b">
            <v>0</v>
          </cell>
          <cell r="L14" t="b">
            <v>0</v>
          </cell>
          <cell r="M14" t="str">
            <v>50%</v>
          </cell>
        </row>
        <row r="15">
          <cell r="B15" t="str">
            <v>Mirza Baig</v>
          </cell>
          <cell r="C15" t="str">
            <v>mirza.baig11@in.ey.com</v>
          </cell>
          <cell r="D15" t="str">
            <v>Associate Consultant</v>
          </cell>
          <cell r="E15" t="str">
            <v>Hyderabad-SkyView10-SouthLobby</v>
          </cell>
          <cell r="F15" t="str">
            <v xml:space="preserve">3.4 Years </v>
          </cell>
          <cell r="G15" t="str">
            <v xml:space="preserve">3.4 Years </v>
          </cell>
          <cell r="H15" t="str">
            <v>Diagio support</v>
          </cell>
          <cell r="I15" t="b">
            <v>1</v>
          </cell>
          <cell r="J15" t="b">
            <v>1</v>
          </cell>
          <cell r="K15" t="b">
            <v>1</v>
          </cell>
          <cell r="L15" t="b">
            <v>0</v>
          </cell>
          <cell r="M15" t="str">
            <v>75%</v>
          </cell>
        </row>
        <row r="16">
          <cell r="B16" t="str">
            <v>Nalin Parhi</v>
          </cell>
          <cell r="C16" t="str">
            <v>nalin.parhi@in.ey.com</v>
          </cell>
          <cell r="D16" t="str">
            <v>Associate Consultant</v>
          </cell>
          <cell r="E16" t="str">
            <v>Bengaluru (UB City)</v>
          </cell>
          <cell r="F16" t="str">
            <v>1.7 Years</v>
          </cell>
          <cell r="G16" t="str">
            <v>1.7 Years</v>
          </cell>
          <cell r="H16" t="str">
            <v>Alstom Promenade Dev</v>
          </cell>
          <cell r="I16" t="b">
            <v>1</v>
          </cell>
          <cell r="J16" t="b">
            <v>1</v>
          </cell>
          <cell r="K16" t="b">
            <v>0</v>
          </cell>
          <cell r="L16" t="b">
            <v>0</v>
          </cell>
          <cell r="M16" t="str">
            <v>50%</v>
          </cell>
        </row>
        <row r="17">
          <cell r="B17" t="str">
            <v>Nandita Sharma</v>
          </cell>
          <cell r="C17" t="str">
            <v>nandita.sharma3@in.ey.com</v>
          </cell>
          <cell r="D17" t="str">
            <v>Consultant</v>
          </cell>
          <cell r="E17" t="str">
            <v>Bengaluru (UB City)</v>
          </cell>
          <cell r="F17" t="str">
            <v>0.7 Years</v>
          </cell>
          <cell r="G17" t="str">
            <v>0.7 Years</v>
          </cell>
          <cell r="H17" t="str">
            <v>ABI-support</v>
          </cell>
          <cell r="I17" t="b">
            <v>1</v>
          </cell>
          <cell r="J17" t="b">
            <v>1</v>
          </cell>
          <cell r="K17" t="b">
            <v>0</v>
          </cell>
          <cell r="L17" t="b">
            <v>0</v>
          </cell>
          <cell r="M17" t="str">
            <v>50%</v>
          </cell>
        </row>
        <row r="18">
          <cell r="B18" t="str">
            <v>Nishant Keswani</v>
          </cell>
          <cell r="C18" t="str">
            <v>nishant.keswani@in.ey.com</v>
          </cell>
          <cell r="D18" t="str">
            <v>Consultant</v>
          </cell>
          <cell r="E18" t="str">
            <v>Gurgaon (Sector 44)</v>
          </cell>
          <cell r="F18" t="str">
            <v>5 Years</v>
          </cell>
          <cell r="G18" t="str">
            <v>0.1 Years</v>
          </cell>
          <cell r="H18" t="str">
            <v>Diagio ( NAM Shadow )</v>
          </cell>
          <cell r="I18" t="b">
            <v>1</v>
          </cell>
          <cell r="J18" t="b">
            <v>1</v>
          </cell>
          <cell r="K18" t="b">
            <v>0</v>
          </cell>
          <cell r="L18" t="b">
            <v>0</v>
          </cell>
          <cell r="M18" t="str">
            <v>50%</v>
          </cell>
        </row>
        <row r="19">
          <cell r="B19" t="str">
            <v>Prajakta More</v>
          </cell>
          <cell r="C19" t="str">
            <v>prajakta.more@in.ey.com</v>
          </cell>
          <cell r="D19" t="str">
            <v>Consultant</v>
          </cell>
          <cell r="E19" t="str">
            <v>Pune (Panchshil Tech Park)</v>
          </cell>
          <cell r="F19" t="str">
            <v>4 Years</v>
          </cell>
          <cell r="G19" t="str">
            <v>4 Years</v>
          </cell>
          <cell r="H19" t="str">
            <v>Alstom Dev</v>
          </cell>
          <cell r="I19" t="b">
            <v>1</v>
          </cell>
          <cell r="J19" t="b">
            <v>1</v>
          </cell>
          <cell r="K19" t="b">
            <v>1</v>
          </cell>
          <cell r="L19" t="b">
            <v>0</v>
          </cell>
          <cell r="M19" t="str">
            <v>75%</v>
          </cell>
        </row>
        <row r="20">
          <cell r="B20" t="str">
            <v>Prashant Sharma</v>
          </cell>
          <cell r="C20" t="str">
            <v>Prashant.Sharma7@in.ey.com</v>
          </cell>
          <cell r="D20" t="str">
            <v>Consultant</v>
          </cell>
          <cell r="E20" t="str">
            <v>Gurgaon (Sector 44)</v>
          </cell>
          <cell r="F20" t="str">
            <v>3 .2 Years</v>
          </cell>
          <cell r="G20" t="str">
            <v>2 Years</v>
          </cell>
          <cell r="H20" t="str">
            <v>Diagio support</v>
          </cell>
          <cell r="I20" t="b">
            <v>1</v>
          </cell>
          <cell r="J20" t="b">
            <v>1</v>
          </cell>
          <cell r="K20" t="b">
            <v>1</v>
          </cell>
          <cell r="L20" t="b">
            <v>0</v>
          </cell>
          <cell r="M20" t="str">
            <v>75%</v>
          </cell>
        </row>
        <row r="21">
          <cell r="B21" t="str">
            <v>Valiveti Rajeswari</v>
          </cell>
          <cell r="C21" t="str">
            <v>valiveti.rajeswari@in.ey.com</v>
          </cell>
          <cell r="D21" t="str">
            <v>Consultant</v>
          </cell>
          <cell r="E21" t="str">
            <v>Hyderabad-SkyView10-SouthLobby</v>
          </cell>
          <cell r="F21" t="str">
            <v>3.6 Years</v>
          </cell>
          <cell r="G21" t="str">
            <v>3.3 Years</v>
          </cell>
          <cell r="H21" t="str">
            <v>Alstom DEV</v>
          </cell>
          <cell r="I21" t="b">
            <v>1</v>
          </cell>
          <cell r="J21" t="b">
            <v>1</v>
          </cell>
          <cell r="K21" t="b">
            <v>1</v>
          </cell>
          <cell r="L21" t="b">
            <v>0</v>
          </cell>
          <cell r="M21" t="str">
            <v>75%</v>
          </cell>
        </row>
        <row r="22">
          <cell r="B22" t="str">
            <v>Ravi Shanker</v>
          </cell>
          <cell r="C22" t="str">
            <v>Ravi.Shanker@in.ey.com</v>
          </cell>
          <cell r="D22" t="str">
            <v>Associate Consultant</v>
          </cell>
          <cell r="E22" t="str">
            <v>Gurgaon (Sector 44)</v>
          </cell>
          <cell r="F22" t="str">
            <v>1.8 Years</v>
          </cell>
          <cell r="G22" t="str">
            <v>1.8 Years</v>
          </cell>
          <cell r="H22" t="str">
            <v>Alstom Support</v>
          </cell>
          <cell r="I22" t="b">
            <v>1</v>
          </cell>
          <cell r="J22" t="b">
            <v>1</v>
          </cell>
          <cell r="K22" t="b">
            <v>1</v>
          </cell>
          <cell r="L22" t="b">
            <v>0</v>
          </cell>
          <cell r="M22" t="str">
            <v>75%</v>
          </cell>
        </row>
        <row r="23">
          <cell r="B23" t="str">
            <v>Reetik Mehraa</v>
          </cell>
          <cell r="C23" t="str">
            <v>Reetik.Mehraa@in.ey.com</v>
          </cell>
          <cell r="D23" t="str">
            <v>Associate Consultant</v>
          </cell>
          <cell r="E23" t="str">
            <v>Gurgaon (Sector 44)</v>
          </cell>
          <cell r="I23" t="b">
            <v>1</v>
          </cell>
          <cell r="J23" t="b">
            <v>1</v>
          </cell>
          <cell r="K23" t="b">
            <v>0</v>
          </cell>
          <cell r="L23" t="b">
            <v>0</v>
          </cell>
          <cell r="M23" t="str">
            <v>50%</v>
          </cell>
        </row>
        <row r="24">
          <cell r="B24" t="str">
            <v>Rishika Hansaria</v>
          </cell>
          <cell r="C24" t="str">
            <v>Rishika.Hansaria@in.ey.com</v>
          </cell>
          <cell r="D24" t="str">
            <v>Consultant</v>
          </cell>
          <cell r="E24" t="str">
            <v>Bengaluru (UB City)</v>
          </cell>
          <cell r="F24" t="str">
            <v>4.5 Years</v>
          </cell>
          <cell r="G24" t="str">
            <v>4.5 Years</v>
          </cell>
          <cell r="H24" t="str">
            <v>ABinBev - IBP</v>
          </cell>
          <cell r="I24" t="b">
            <v>1</v>
          </cell>
          <cell r="J24" t="b">
            <v>1</v>
          </cell>
          <cell r="K24" t="b">
            <v>1</v>
          </cell>
          <cell r="L24" t="b">
            <v>0</v>
          </cell>
          <cell r="M24" t="str">
            <v>75%</v>
          </cell>
        </row>
        <row r="25">
          <cell r="B25" t="str">
            <v>Sai Arpitha R</v>
          </cell>
          <cell r="C25" t="str">
            <v>Sai.R3@in.ey.com</v>
          </cell>
          <cell r="D25" t="str">
            <v>Consultant</v>
          </cell>
          <cell r="E25" t="str">
            <v>Bengaluru (UB City)</v>
          </cell>
          <cell r="F25" t="str">
            <v>4.3 Years</v>
          </cell>
          <cell r="G25" t="str">
            <v>4.3 Years</v>
          </cell>
          <cell r="H25" t="str">
            <v>Alstom DEV</v>
          </cell>
          <cell r="I25" t="b">
            <v>1</v>
          </cell>
          <cell r="J25" t="b">
            <v>1</v>
          </cell>
          <cell r="K25" t="b">
            <v>1</v>
          </cell>
          <cell r="L25" t="b">
            <v>0</v>
          </cell>
          <cell r="M25" t="str">
            <v>75%</v>
          </cell>
        </row>
        <row r="26">
          <cell r="B26" t="str">
            <v>Sameer Joshi</v>
          </cell>
          <cell r="C26" t="str">
            <v>sameer.joshi@in.ey.com</v>
          </cell>
          <cell r="D26" t="str">
            <v>Consultant</v>
          </cell>
          <cell r="E26" t="str">
            <v>Pune (Panchshil Tech Park)</v>
          </cell>
          <cell r="F26" t="str">
            <v>4.8 Years</v>
          </cell>
          <cell r="G26" t="str">
            <v>1.8 Years</v>
          </cell>
          <cell r="H26" t="str">
            <v>Diageo Support</v>
          </cell>
          <cell r="I26" t="b">
            <v>1</v>
          </cell>
          <cell r="J26" t="b">
            <v>1</v>
          </cell>
          <cell r="K26" t="b">
            <v>1</v>
          </cell>
          <cell r="L26" t="b">
            <v>0</v>
          </cell>
          <cell r="M26" t="str">
            <v>75%</v>
          </cell>
        </row>
        <row r="27">
          <cell r="B27" t="str">
            <v>Shubham Jha</v>
          </cell>
          <cell r="C27" t="str">
            <v>Shubham.Jha@in.ey.com</v>
          </cell>
          <cell r="D27" t="str">
            <v>Associate Consultant</v>
          </cell>
          <cell r="E27" t="str">
            <v>Gurgaon (Sector 44)</v>
          </cell>
          <cell r="F27" t="str">
            <v>2.8 Years</v>
          </cell>
          <cell r="G27" t="str">
            <v>2.8 Years</v>
          </cell>
          <cell r="H27" t="str">
            <v>Diageo Support</v>
          </cell>
          <cell r="I27" t="b">
            <v>1</v>
          </cell>
          <cell r="J27" t="b">
            <v>1</v>
          </cell>
          <cell r="K27" t="b">
            <v>1</v>
          </cell>
          <cell r="L27" t="b">
            <v>0</v>
          </cell>
          <cell r="M27" t="str">
            <v>75%</v>
          </cell>
        </row>
        <row r="28">
          <cell r="B28" t="str">
            <v>Sourabh Kumar</v>
          </cell>
          <cell r="C28" t="str">
            <v>sourabh.kumar1@in.ey.com</v>
          </cell>
          <cell r="D28" t="str">
            <v>Associate Consultant</v>
          </cell>
          <cell r="E28" t="str">
            <v>Gurgaon (Sector 44)</v>
          </cell>
          <cell r="F28" t="str">
            <v>1.7 Years</v>
          </cell>
          <cell r="G28" t="str">
            <v>NA</v>
          </cell>
          <cell r="H28" t="str">
            <v>NA</v>
          </cell>
          <cell r="I28" t="b">
            <v>0</v>
          </cell>
          <cell r="J28" t="b">
            <v>0</v>
          </cell>
          <cell r="K28" t="b">
            <v>0</v>
          </cell>
          <cell r="L28" t="b">
            <v>0</v>
          </cell>
          <cell r="M28" t="str">
            <v>0%</v>
          </cell>
        </row>
        <row r="29">
          <cell r="B29" t="str">
            <v>Sudharani Bolla</v>
          </cell>
          <cell r="C29" t="str">
            <v>sudharani.bolla@in.ey.com</v>
          </cell>
          <cell r="D29" t="str">
            <v>Associate Consultant</v>
          </cell>
          <cell r="E29" t="str">
            <v>Hyderabad-SkyView10-SouthLobby</v>
          </cell>
          <cell r="F29" t="str">
            <v>8 Years</v>
          </cell>
          <cell r="G29" t="str">
            <v>1.8 Years</v>
          </cell>
          <cell r="H29" t="str">
            <v>Alstom Support</v>
          </cell>
          <cell r="I29" t="b">
            <v>1</v>
          </cell>
          <cell r="J29" t="b">
            <v>1</v>
          </cell>
          <cell r="K29" t="b">
            <v>0</v>
          </cell>
          <cell r="L29" t="b">
            <v>0</v>
          </cell>
          <cell r="M29" t="str">
            <v>50%</v>
          </cell>
        </row>
        <row r="30">
          <cell r="B30" t="str">
            <v>Sujit Mishra</v>
          </cell>
          <cell r="C30" t="str">
            <v>sujit.mishra@in.ey.com</v>
          </cell>
          <cell r="D30" t="str">
            <v>Consultant</v>
          </cell>
          <cell r="E30" t="str">
            <v>Bengaluru (UB City)</v>
          </cell>
          <cell r="F30" t="str">
            <v>2.7 Years</v>
          </cell>
          <cell r="G30" t="str">
            <v>2.7 Years</v>
          </cell>
          <cell r="H30" t="str">
            <v>Alstom DEV</v>
          </cell>
          <cell r="I30" t="b">
            <v>1</v>
          </cell>
          <cell r="J30" t="b">
            <v>1</v>
          </cell>
          <cell r="K30" t="b">
            <v>1</v>
          </cell>
          <cell r="L30" t="b">
            <v>0</v>
          </cell>
          <cell r="M30">
            <v>0.75</v>
          </cell>
        </row>
        <row r="31">
          <cell r="B31" t="str">
            <v>Sumit Sharma</v>
          </cell>
          <cell r="C31" t="str">
            <v>sumit.sharma16@in.ey.com</v>
          </cell>
          <cell r="D31" t="str">
            <v>Consultant</v>
          </cell>
          <cell r="E31" t="str">
            <v>Gurgaon (Sector 44)</v>
          </cell>
          <cell r="F31" t="str">
            <v>3.10 Years</v>
          </cell>
          <cell r="G31" t="str">
            <v>3.1Years</v>
          </cell>
          <cell r="H31" t="str">
            <v>Alstom DEV</v>
          </cell>
          <cell r="I31" t="b">
            <v>1</v>
          </cell>
          <cell r="J31" t="b">
            <v>1</v>
          </cell>
          <cell r="K31" t="b">
            <v>1</v>
          </cell>
          <cell r="L31" t="b">
            <v>0</v>
          </cell>
          <cell r="M31" t="str">
            <v>75%</v>
          </cell>
        </row>
        <row r="32">
          <cell r="B32" t="str">
            <v>Tanisha Sonkhiya</v>
          </cell>
          <cell r="C32" t="str">
            <v>tanisha.sonkhiya@in.ey.com</v>
          </cell>
          <cell r="D32" t="str">
            <v>Associate Consultant</v>
          </cell>
          <cell r="E32" t="str">
            <v>Gurgaon (Sector 44)</v>
          </cell>
          <cell r="F32" t="str">
            <v>2.9 Years</v>
          </cell>
          <cell r="G32" t="str">
            <v>2.9 Years</v>
          </cell>
          <cell r="H32" t="str">
            <v>Diageo Support</v>
          </cell>
          <cell r="I32" t="b">
            <v>1</v>
          </cell>
          <cell r="J32" t="b">
            <v>1</v>
          </cell>
          <cell r="K32" t="b">
            <v>1</v>
          </cell>
          <cell r="L32" t="b">
            <v>0</v>
          </cell>
          <cell r="M32" t="str">
            <v>75%</v>
          </cell>
        </row>
        <row r="33">
          <cell r="B33" t="str">
            <v>Vegesna Rama Varma</v>
          </cell>
          <cell r="C33" t="str">
            <v>vegesna.varma@in.ey.com</v>
          </cell>
          <cell r="D33" t="str">
            <v>Associate Consultant</v>
          </cell>
          <cell r="E33" t="str">
            <v>Hyderabad-SkyView10-SouthLobby</v>
          </cell>
          <cell r="F33" t="str">
            <v>7 Years</v>
          </cell>
          <cell r="G33" t="str">
            <v>1.5 Years</v>
          </cell>
          <cell r="H33" t="str">
            <v>Alstom Support</v>
          </cell>
          <cell r="I33" t="b">
            <v>1</v>
          </cell>
          <cell r="J33" t="b">
            <v>1</v>
          </cell>
          <cell r="K33" t="b">
            <v>0</v>
          </cell>
          <cell r="L33" t="b">
            <v>0</v>
          </cell>
          <cell r="M33" t="str">
            <v>50%</v>
          </cell>
        </row>
        <row r="34">
          <cell r="B34" t="str">
            <v>Ankit Kumar Verma</v>
          </cell>
          <cell r="C34" t="str">
            <v>ankit.verma5@in.ey.com</v>
          </cell>
          <cell r="D34" t="str">
            <v>Associate Consultant</v>
          </cell>
          <cell r="E34" t="str">
            <v>Gurgaon (Sector 44)</v>
          </cell>
          <cell r="F34" t="str">
            <v>1.7 Years</v>
          </cell>
          <cell r="G34" t="str">
            <v>0.5 Years</v>
          </cell>
          <cell r="I34" t="b">
            <v>1</v>
          </cell>
          <cell r="J34" t="b">
            <v>1</v>
          </cell>
          <cell r="K34" t="b">
            <v>0</v>
          </cell>
          <cell r="L34" t="b">
            <v>0</v>
          </cell>
          <cell r="M34" t="str">
            <v>50%</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1" Type="http://schemas.openxmlformats.org/officeDocument/2006/relationships/hyperlink" Target="../../../:x:/r/personal/saurabh_kapoor_in_ey_com/_layouts/15/Doc.aspx%3fsourcedoc=%7b9730F216-304D-4F31-A46D-7A3BB18F23A5%7d&amp;file=Anaplan%20Learning%20Path%20-%20Topics.xlsx&amp;action=default&amp;mobileredirect=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BBDB2-0068-4E6B-8C19-043888419195}">
  <dimension ref="A1:Y29"/>
  <sheetViews>
    <sheetView tabSelected="1" zoomScale="76" workbookViewId="0">
      <selection activeCell="M1" sqref="M1:M1048576"/>
    </sheetView>
  </sheetViews>
  <sheetFormatPr defaultColWidth="8.88671875" defaultRowHeight="14.4" x14ac:dyDescent="0.3"/>
  <cols>
    <col min="1" max="1" width="6.109375" style="8" bestFit="1" customWidth="1"/>
    <col min="2" max="2" width="24.33203125" style="10" customWidth="1"/>
    <col min="3" max="3" width="28" style="10" customWidth="1"/>
    <col min="4" max="4" width="31.33203125" style="10" customWidth="1"/>
    <col min="5" max="5" width="6.109375" hidden="1" customWidth="1"/>
    <col min="6" max="6" width="10.88671875" bestFit="1" customWidth="1"/>
    <col min="7" max="7" width="11.6640625" bestFit="1" customWidth="1"/>
    <col min="8" max="8" width="19.6640625" style="8" bestFit="1" customWidth="1"/>
    <col min="9" max="9" width="25.6640625" style="8" customWidth="1"/>
    <col min="10" max="10" width="15.88671875" style="11" bestFit="1" customWidth="1"/>
    <col min="11" max="11" width="10.44140625" bestFit="1" customWidth="1"/>
    <col min="12" max="12" width="13.88671875" bestFit="1" customWidth="1"/>
    <col min="13" max="13" width="127.33203125" customWidth="1"/>
    <col min="14" max="14" width="11.88671875" bestFit="1" customWidth="1"/>
    <col min="15" max="15" width="6" bestFit="1" customWidth="1"/>
    <col min="16" max="16" width="153.33203125" hidden="1" customWidth="1"/>
    <col min="17" max="17" width="190.5546875" hidden="1" customWidth="1"/>
    <col min="18" max="18" width="18.6640625" style="10" bestFit="1" customWidth="1"/>
    <col min="19" max="19" width="30.88671875" bestFit="1" customWidth="1"/>
    <col min="21" max="21" width="15.6640625" customWidth="1"/>
    <col min="24" max="24" width="13.6640625" customWidth="1"/>
  </cols>
  <sheetData>
    <row r="1" spans="1:25" ht="35.4" customHeight="1" x14ac:dyDescent="0.3">
      <c r="A1" s="13" t="s">
        <v>0</v>
      </c>
      <c r="B1" s="15" t="s">
        <v>1</v>
      </c>
      <c r="C1" s="15" t="s">
        <v>2</v>
      </c>
      <c r="D1" s="15" t="s">
        <v>3</v>
      </c>
      <c r="E1" s="15" t="s">
        <v>4</v>
      </c>
      <c r="F1" s="16" t="s">
        <v>5</v>
      </c>
      <c r="G1" s="16" t="s">
        <v>6</v>
      </c>
      <c r="H1" s="16" t="s">
        <v>7</v>
      </c>
      <c r="I1" s="16" t="s">
        <v>8</v>
      </c>
      <c r="J1" s="18" t="s">
        <v>9</v>
      </c>
      <c r="K1" s="16" t="s">
        <v>10</v>
      </c>
      <c r="L1" s="19" t="s">
        <v>11</v>
      </c>
      <c r="M1" s="16" t="s">
        <v>12</v>
      </c>
      <c r="N1" s="19" t="s">
        <v>13</v>
      </c>
      <c r="O1" s="19" t="s">
        <v>14</v>
      </c>
      <c r="P1" s="16" t="s">
        <v>15</v>
      </c>
      <c r="Q1" s="16" t="s">
        <v>16</v>
      </c>
      <c r="R1" s="17" t="s">
        <v>17</v>
      </c>
      <c r="T1" s="33"/>
      <c r="U1" s="51" t="s">
        <v>18</v>
      </c>
      <c r="X1" s="14" t="s">
        <v>19</v>
      </c>
      <c r="Y1" s="14" t="s">
        <v>20</v>
      </c>
    </row>
    <row r="2" spans="1:25" ht="31.95" customHeight="1" x14ac:dyDescent="0.3">
      <c r="A2" s="38">
        <v>1</v>
      </c>
      <c r="B2" s="34" t="s">
        <v>96</v>
      </c>
      <c r="C2" s="34" t="s">
        <v>31</v>
      </c>
      <c r="D2" s="34" t="s">
        <v>23</v>
      </c>
      <c r="E2" s="39">
        <v>1</v>
      </c>
      <c r="F2" s="38" t="str">
        <f>VLOOKUP(B:B,[1]Anaplan!$B$2:M34,5,0)</f>
        <v>2.5 Years</v>
      </c>
      <c r="G2" s="38" t="str">
        <f>VLOOKUP($B:$B,[1]Anaplan!$B$2:N34,6,0)</f>
        <v>2 Years</v>
      </c>
      <c r="H2" s="38" t="str">
        <f>VLOOKUP($B:$B,[1]Anaplan!$B$2:O34,7,0)</f>
        <v>Alstom Promenade Dev</v>
      </c>
      <c r="I2" s="38" t="str">
        <f>IF(VLOOKUP($B:$B,[1]Anaplan!$B$2:P34,12,0)="75%","Level 3",IF(VLOOKUP($B:$B,[1]Anaplan!$B$2:P34,12,0)="50%","Level 2",IF(VLOOKUP($B:$B,[1]Anaplan!$B$2:P34,12,0)="25%","Level 1",IF(VLOOKUP($B:$B,[1]Anaplan!$B$2:P34,12,0)="0%","No Certification/Not Updated",IF(VLOOKUP($B:$B,[1]Anaplan!$B$2:P34,12,0)="100%","Solution Architect","")))))</f>
        <v>Level 3</v>
      </c>
      <c r="J2" s="41">
        <v>45707</v>
      </c>
      <c r="K2" s="12" t="s">
        <v>24</v>
      </c>
      <c r="L2" s="42">
        <v>6</v>
      </c>
      <c r="M2" s="45" t="s">
        <v>97</v>
      </c>
      <c r="N2" s="44">
        <v>15.3</v>
      </c>
      <c r="O2" s="44">
        <f>L2+N2</f>
        <v>21.3</v>
      </c>
      <c r="P2" s="12" t="s">
        <v>74</v>
      </c>
      <c r="Q2" s="45" t="s">
        <v>67</v>
      </c>
      <c r="R2" s="33" t="str">
        <f>IF((L2+N2)=0,"No Grade",IF((L2+N2)&gt;30,"Excellant",IF((L2+N2)&gt;=20,"Good",IF((L2+N2)&gt;=16,"Average",IF((L2+N2)&lt;16,"Poor","")))))</f>
        <v>Good</v>
      </c>
      <c r="S2" s="9"/>
      <c r="X2" s="56" t="s">
        <v>28</v>
      </c>
      <c r="Y2" s="57" t="s">
        <v>29</v>
      </c>
    </row>
    <row r="3" spans="1:25" x14ac:dyDescent="0.3">
      <c r="A3" s="21">
        <v>2</v>
      </c>
      <c r="B3" s="49" t="s">
        <v>76</v>
      </c>
      <c r="C3" s="47" t="s">
        <v>40</v>
      </c>
      <c r="D3" s="47" t="s">
        <v>23</v>
      </c>
      <c r="E3" s="37">
        <v>1</v>
      </c>
      <c r="F3" s="21" t="str">
        <f>VLOOKUP(B:B,[1]Anaplan!$B$2:M34,5,0)</f>
        <v>8.4 Years</v>
      </c>
      <c r="G3" s="21" t="str">
        <f>VLOOKUP($B:$B,[1]Anaplan!$B$2:N34,6,0)</f>
        <v>0.10 Years</v>
      </c>
      <c r="H3" s="21" t="str">
        <f>VLOOKUP($B:$B,[1]Anaplan!$B$2:O34,7,0)</f>
        <v>Diagio support</v>
      </c>
      <c r="I3" s="21" t="str">
        <f>IF(VLOOKUP($B:$B,[1]Anaplan!$B$2:P34,12,0)="75%","Level 3",IF(VLOOKUP($B:$B,[1]Anaplan!$B$2:P34,12,0)="50%","Level 2",IF(VLOOKUP($B:$B,[1]Anaplan!$B$2:P34,12,0)="25%","Level 1",IF(VLOOKUP($B:$B,[1]Anaplan!$B$2:P34,12,0)="0%","No Certification/Not Updated",IF(VLOOKUP($B:$B,[1]Anaplan!$B$2:P34,12,0)="100%","Solution Architect","")))))</f>
        <v>Level 2</v>
      </c>
      <c r="J3" s="22">
        <v>45744</v>
      </c>
      <c r="K3" s="23" t="s">
        <v>24</v>
      </c>
      <c r="L3" s="24">
        <v>7</v>
      </c>
      <c r="M3" s="23"/>
      <c r="N3" s="25">
        <v>11.5</v>
      </c>
      <c r="O3" s="26">
        <f>L3+N3</f>
        <v>18.5</v>
      </c>
      <c r="P3" s="23" t="s">
        <v>74</v>
      </c>
      <c r="Q3" s="23" t="s">
        <v>77</v>
      </c>
      <c r="R3" s="70" t="str">
        <f>IF((L3+N3)=0,"No Grade",IF((L3+N3)&gt;30,"Excellant",IF((L3+N3)&gt;=20,"Good",IF((L3+N3)&gt;=16,"Average",IF((L3+N3)&lt;16,"Poor","")))))</f>
        <v>Average</v>
      </c>
      <c r="S3" s="52" t="s">
        <v>68</v>
      </c>
      <c r="X3" s="56" t="s">
        <v>37</v>
      </c>
      <c r="Y3" s="57" t="s">
        <v>38</v>
      </c>
    </row>
    <row r="4" spans="1:25" s="9" customFormat="1" x14ac:dyDescent="0.3">
      <c r="A4" s="33">
        <v>3</v>
      </c>
      <c r="B4" s="34" t="s">
        <v>78</v>
      </c>
      <c r="C4" s="34" t="s">
        <v>22</v>
      </c>
      <c r="D4" s="34" t="s">
        <v>23</v>
      </c>
      <c r="E4" s="33">
        <v>1</v>
      </c>
      <c r="F4" s="33" t="str">
        <f>VLOOKUP(B:B,[1]Anaplan!$B$2:M35,5,0)</f>
        <v>0.7 Years</v>
      </c>
      <c r="G4" s="33" t="str">
        <f>VLOOKUP($B:$B,[1]Anaplan!$B$2:N35,6,0)</f>
        <v>0.7 Years</v>
      </c>
      <c r="H4" s="33" t="str">
        <f>VLOOKUP($B:$B,[1]Anaplan!$B$2:O35,7,0)</f>
        <v>Alstom Support</v>
      </c>
      <c r="I4" s="33" t="str">
        <f>IF(VLOOKUP($B:$B,[1]Anaplan!$B$2:P35,12,0)="75%","Level 3",IF(VLOOKUP($B:$B,[1]Anaplan!$B$2:P35,12,0)="50%","Level 2",IF(VLOOKUP($B:$B,[1]Anaplan!$B$2:P35,12,0)="25%","Level 1",IF(VLOOKUP($B:$B,[1]Anaplan!$B$2:P35,12,0)="0%","No Certification/Not Updated",IF(VLOOKUP($B:$B,[1]Anaplan!$B$2:P35,12,0)="100%","Solution Architect","")))))</f>
        <v>Level 3</v>
      </c>
      <c r="J4" s="35">
        <v>45709</v>
      </c>
      <c r="K4" s="33" t="s">
        <v>24</v>
      </c>
      <c r="L4" s="58">
        <v>4.5</v>
      </c>
      <c r="M4" s="58" t="s">
        <v>79</v>
      </c>
      <c r="N4" s="58">
        <v>14</v>
      </c>
      <c r="O4" s="58">
        <f>L4+N4</f>
        <v>18.5</v>
      </c>
      <c r="P4" s="33" t="s">
        <v>74</v>
      </c>
      <c r="Q4" s="33" t="s">
        <v>75</v>
      </c>
      <c r="R4" s="33" t="str">
        <f>IF((L4+N4)=0,"No Grade",IF((L4+N4)&gt;30,"Excellant",IF((L4+N4)&gt;=20,"Good",IF((L4+N4)&gt;=16,"Average",IF((L4+N4)&lt;16,"Poor","")))))</f>
        <v>Average</v>
      </c>
      <c r="S4"/>
      <c r="X4" s="56" t="s">
        <v>43</v>
      </c>
      <c r="Y4" s="57" t="s">
        <v>44</v>
      </c>
    </row>
    <row r="5" spans="1:25" x14ac:dyDescent="0.3">
      <c r="A5" s="21">
        <v>4</v>
      </c>
      <c r="B5" s="47" t="s">
        <v>88</v>
      </c>
      <c r="C5" s="47" t="s">
        <v>31</v>
      </c>
      <c r="D5" s="47" t="s">
        <v>23</v>
      </c>
      <c r="E5" s="37">
        <v>1</v>
      </c>
      <c r="F5" s="21" t="e">
        <f>VLOOKUP(B:B,[1]Anaplan!$B$2:M36,5,0)</f>
        <v>#REF!</v>
      </c>
      <c r="G5" s="21" t="e">
        <f>VLOOKUP($B:$B,[1]Anaplan!$B$2:N36,6,0)</f>
        <v>#REF!</v>
      </c>
      <c r="H5" s="21" t="e">
        <f>VLOOKUP($B:$B,[1]Anaplan!$B$2:O36,7,0)</f>
        <v>#REF!</v>
      </c>
      <c r="I5" s="21" t="str">
        <f>IF(VLOOKUP($B:$B,[1]Anaplan!$B$2:P36,12,0)="75%","Level 3",IF(VLOOKUP($B:$B,[1]Anaplan!$B$2:P36,12,0)="50%","Level 2",IF(VLOOKUP($B:$B,[1]Anaplan!$B$2:P36,12,0)="25%","Level 1",IF(VLOOKUP($B:$B,[1]Anaplan!$B$2:P36,12,0)="0%","No Certification/Not Updated",IF(VLOOKUP($B:$B,[1]Anaplan!$B$2:P36,12,0)="100%","Solution Architect","")))))</f>
        <v>No Certification/Not Updated</v>
      </c>
      <c r="J5" s="22">
        <v>45712</v>
      </c>
      <c r="K5" s="23" t="s">
        <v>24</v>
      </c>
      <c r="L5" s="24">
        <v>6.25</v>
      </c>
      <c r="M5" s="23" t="s">
        <v>89</v>
      </c>
      <c r="N5" s="25">
        <v>13.7</v>
      </c>
      <c r="O5" s="26">
        <f>L5+N5</f>
        <v>19.95</v>
      </c>
      <c r="P5" s="23" t="s">
        <v>90</v>
      </c>
      <c r="Q5" s="23" t="s">
        <v>91</v>
      </c>
      <c r="R5" s="70" t="str">
        <f>IF((L5+N5)=0,"No Grade",IF((L5+N5)&gt;30,"Excellant",IF((L5+N5)&gt;=20,"Good",IF((L5+N5)&gt;=16,"Average",IF((L5+N5)&lt;16,"Poor","")))))</f>
        <v>Average</v>
      </c>
      <c r="X5" s="56" t="s">
        <v>49</v>
      </c>
      <c r="Y5" s="57" t="s">
        <v>50</v>
      </c>
    </row>
    <row r="6" spans="1:25" x14ac:dyDescent="0.3">
      <c r="A6" s="38">
        <v>5</v>
      </c>
      <c r="B6" s="40" t="s">
        <v>103</v>
      </c>
      <c r="C6" s="40" t="s">
        <v>40</v>
      </c>
      <c r="D6" s="40" t="s">
        <v>23</v>
      </c>
      <c r="E6" s="12">
        <v>1</v>
      </c>
      <c r="F6" s="12" t="str">
        <f>VLOOKUP(B:B,[1]Anaplan!$B$2:M37,5,0)</f>
        <v>2.9 Years</v>
      </c>
      <c r="G6" s="12" t="str">
        <f>VLOOKUP($B:$B,[1]Anaplan!$B$2:N37,6,0)</f>
        <v>2.9 Years</v>
      </c>
      <c r="H6" s="38" t="str">
        <f>VLOOKUP($B:$B,[1]Anaplan!$B$2:O37,7,0)</f>
        <v>Alstom Promenade Dev</v>
      </c>
      <c r="I6" s="38" t="str">
        <f>IF(VLOOKUP($B:$B,[1]Anaplan!$B$2:P37,12,0)="75%","Level 3",IF(VLOOKUP($B:$B,[1]Anaplan!$B$2:P37,12,0)="50%","Level 2",IF(VLOOKUP($B:$B,[1]Anaplan!$B$2:P37,12,0)="25%","Level 1",IF(VLOOKUP($B:$B,[1]Anaplan!$B$2:P37,12,0)="0%","No Certification/Not Updated",IF(VLOOKUP($B:$B,[1]Anaplan!$B$2:P37,12,0)="100%","Solution Architect","")))))</f>
        <v>Level 3</v>
      </c>
      <c r="J6" s="41">
        <v>45713</v>
      </c>
      <c r="K6" s="12" t="s">
        <v>24</v>
      </c>
      <c r="L6" s="42">
        <v>8.5</v>
      </c>
      <c r="M6" s="42" t="s">
        <v>104</v>
      </c>
      <c r="N6" s="42">
        <v>15.33</v>
      </c>
      <c r="O6" s="59">
        <f>L6+N6</f>
        <v>23.83</v>
      </c>
      <c r="P6" s="12" t="s">
        <v>74</v>
      </c>
      <c r="Q6" s="12" t="s">
        <v>93</v>
      </c>
      <c r="R6" s="33" t="str">
        <f>IF((L6+N6)=0,"No Grade",IF((L6+N6)&gt;30,"Excellant",IF((L6+N6)&gt;=20,"Good",IF((L6+N6)&gt;=16,"Average",IF((L6+N6)&lt;16,"Poor","")))))</f>
        <v>Good</v>
      </c>
    </row>
    <row r="7" spans="1:25" x14ac:dyDescent="0.3">
      <c r="A7" s="21">
        <v>6</v>
      </c>
      <c r="B7" s="47" t="s">
        <v>98</v>
      </c>
      <c r="C7" s="47" t="s">
        <v>40</v>
      </c>
      <c r="D7" s="47" t="s">
        <v>23</v>
      </c>
      <c r="E7" s="20">
        <v>2</v>
      </c>
      <c r="F7" s="21" t="str">
        <f>VLOOKUP(B:B,[1]Anaplan!$B$2:M38,5,0)</f>
        <v>2 Years</v>
      </c>
      <c r="G7" s="21" t="str">
        <f>VLOOKUP($B:$B,[1]Anaplan!$B$2:N38,6,0)</f>
        <v>2 Years</v>
      </c>
      <c r="H7" s="21" t="str">
        <f>VLOOKUP($B:$B,[1]Anaplan!$B$2:O38,7,0)</f>
        <v>Support</v>
      </c>
      <c r="I7" s="21" t="str">
        <f>IF(VLOOKUP($B:$B,[1]Anaplan!$B$2:P38,12,0)="75%","Level 3",IF(VLOOKUP($B:$B,[1]Anaplan!$B$2:P38,12,0)="50%","Level 2",IF(VLOOKUP($B:$B,[1]Anaplan!$B$2:P38,12,0)="25%","Level 1",IF(VLOOKUP($B:$B,[1]Anaplan!$B$2:P38,12,0)="0%","No Certification/Not Updated",IF(VLOOKUP($B:$B,[1]Anaplan!$B$2:P38,12,0)="100%","Solution Architect","")))))</f>
        <v>Level 3</v>
      </c>
      <c r="J7" s="22">
        <v>45708</v>
      </c>
      <c r="K7" s="23" t="s">
        <v>24</v>
      </c>
      <c r="L7" s="24">
        <v>7</v>
      </c>
      <c r="M7" s="23" t="s">
        <v>99</v>
      </c>
      <c r="N7" s="25">
        <v>16</v>
      </c>
      <c r="O7" s="26">
        <f>L7+N7</f>
        <v>23</v>
      </c>
      <c r="P7" s="23" t="s">
        <v>90</v>
      </c>
      <c r="Q7" s="23" t="s">
        <v>100</v>
      </c>
      <c r="R7" s="70" t="str">
        <f>IF((L7+N7)=0,"No Grade",IF((L7+N7)&gt;30,"Excellant",IF((L7+N7)&gt;=20,"Good",IF((L7+N7)&gt;=16,"Average",IF((L7+N7)&lt;16,"Poor","")))))</f>
        <v>Good</v>
      </c>
    </row>
    <row r="8" spans="1:25" x14ac:dyDescent="0.3">
      <c r="A8" s="21">
        <v>7</v>
      </c>
      <c r="B8" s="47" t="s">
        <v>21</v>
      </c>
      <c r="C8" s="47" t="s">
        <v>22</v>
      </c>
      <c r="D8" s="47" t="s">
        <v>23</v>
      </c>
      <c r="E8" s="20">
        <v>2</v>
      </c>
      <c r="F8" s="21" t="str">
        <f>VLOOKUP(B:B,[1]Anaplan!$B$2:M39,5,0)</f>
        <v>1.9 Years</v>
      </c>
      <c r="G8" s="21" t="str">
        <f>VLOOKUP($B:$B,[1]Anaplan!$B$2:N39,6,0)</f>
        <v>1 Year</v>
      </c>
      <c r="H8" s="21" t="str">
        <f>VLOOKUP($B:$B,[1]Anaplan!$B$2:O39,7,0)</f>
        <v>NA</v>
      </c>
      <c r="I8" s="21" t="str">
        <f>IF(VLOOKUP($B:$B,[1]Anaplan!$B$2:P39,12,0)="75%","Level 3",IF(VLOOKUP($B:$B,[1]Anaplan!$B$2:P39,12,0)="50%","Level 2",IF(VLOOKUP($B:$B,[1]Anaplan!$B$2:P39,12,0)="25%","Level 1",IF(VLOOKUP($B:$B,[1]Anaplan!$B$2:P39,12,0)="0%","No Certification/Not Updated",IF(VLOOKUP($B:$B,[1]Anaplan!$B$2:P39,12,0)="100%","Solution Architect","")))))</f>
        <v>Level 2</v>
      </c>
      <c r="J8" s="22">
        <v>45707</v>
      </c>
      <c r="K8" s="23" t="s">
        <v>24</v>
      </c>
      <c r="L8" s="24">
        <v>5</v>
      </c>
      <c r="M8" s="23" t="s">
        <v>25</v>
      </c>
      <c r="N8" s="25">
        <v>7</v>
      </c>
      <c r="O8" s="26">
        <f>L8+N8</f>
        <v>12</v>
      </c>
      <c r="P8" s="23" t="s">
        <v>26</v>
      </c>
      <c r="Q8" s="23" t="s">
        <v>27</v>
      </c>
      <c r="R8" s="70" t="str">
        <f>IF((L8+N8)=0,"No Grade",IF((L8+N8)&gt;30,"Excellant",IF((L8+N8)&gt;=20,"Good",IF((L8+N8)&gt;=16,"Average",IF((L8+N8)&lt;16,"Poor","")))))</f>
        <v>Poor</v>
      </c>
    </row>
    <row r="9" spans="1:25" x14ac:dyDescent="0.3">
      <c r="A9" s="38">
        <v>8</v>
      </c>
      <c r="B9" s="34" t="s">
        <v>94</v>
      </c>
      <c r="C9" s="34" t="s">
        <v>22</v>
      </c>
      <c r="D9" s="34" t="s">
        <v>23</v>
      </c>
      <c r="E9" s="39">
        <v>2</v>
      </c>
      <c r="F9" s="38" t="str">
        <f>VLOOKUP(B:B,[1]Anaplan!$B$2:M40,5,0)</f>
        <v>1.5 Years</v>
      </c>
      <c r="G9" s="38" t="str">
        <f>VLOOKUP($B:$B,[1]Anaplan!$B$2:N40,6,0)</f>
        <v>0.7 Years</v>
      </c>
      <c r="H9" s="38" t="str">
        <f>VLOOKUP($B:$B,[1]Anaplan!$B$2:O40,7,0)</f>
        <v>Alstom Support</v>
      </c>
      <c r="I9" s="38" t="str">
        <f>IF(VLOOKUP($B:$B,[1]Anaplan!$B$2:P40,12,0)="75%","Level 3",IF(VLOOKUP($B:$B,[1]Anaplan!$B$2:P40,12,0)="50%","Level 2",IF(VLOOKUP($B:$B,[1]Anaplan!$B$2:P40,12,0)="25%","Level 1",IF(VLOOKUP($B:$B,[1]Anaplan!$B$2:P40,12,0)="0%","No Certification/Not Updated",IF(VLOOKUP($B:$B,[1]Anaplan!$B$2:P40,12,0)="100%","Solution Architect","")))))</f>
        <v>Level 2</v>
      </c>
      <c r="J9" s="41">
        <v>45713</v>
      </c>
      <c r="K9" s="12" t="s">
        <v>24</v>
      </c>
      <c r="L9" s="42">
        <v>5.5</v>
      </c>
      <c r="M9" s="12" t="s">
        <v>95</v>
      </c>
      <c r="N9" s="43">
        <v>15</v>
      </c>
      <c r="O9" s="44">
        <f>L9+N9</f>
        <v>20.5</v>
      </c>
      <c r="P9" s="12" t="s">
        <v>74</v>
      </c>
      <c r="Q9" s="12" t="s">
        <v>75</v>
      </c>
      <c r="R9" s="33" t="str">
        <f>IF((L9+N9)=0,"No Grade",IF((L9+N9)&gt;30,"Excellant",IF((L9+N9)&gt;=20,"Good",IF((L9+N9)&gt;=16,"Average",IF((L9+N9)&lt;16,"Poor","")))))</f>
        <v>Good</v>
      </c>
      <c r="S9" s="9"/>
      <c r="T9" s="9"/>
    </row>
    <row r="10" spans="1:25" x14ac:dyDescent="0.3">
      <c r="A10" s="21">
        <v>9</v>
      </c>
      <c r="B10" s="47" t="s">
        <v>85</v>
      </c>
      <c r="C10" s="47" t="s">
        <v>40</v>
      </c>
      <c r="D10" s="47" t="s">
        <v>23</v>
      </c>
      <c r="E10" s="20">
        <v>2</v>
      </c>
      <c r="F10" s="21" t="str">
        <f>VLOOKUP(B:B,[1]Anaplan!$B$2:M41,5,0)</f>
        <v>1.7 Years</v>
      </c>
      <c r="G10" s="21" t="str">
        <f>VLOOKUP($B:$B,[1]Anaplan!$B$2:N41,6,0)</f>
        <v>1.7 Years</v>
      </c>
      <c r="H10" s="21" t="str">
        <f>VLOOKUP($B:$B,[1]Anaplan!$B$2:O41,7,0)</f>
        <v>Alstom Promenade Dev</v>
      </c>
      <c r="I10" s="21" t="str">
        <f>IF(VLOOKUP($B:$B,[1]Anaplan!$B$2:P41,12,0)="75%","Level 3",IF(VLOOKUP($B:$B,[1]Anaplan!$B$2:P41,12,0)="50%","Level 2",IF(VLOOKUP($B:$B,[1]Anaplan!$B$2:P41,12,0)="25%","Level 1",IF(VLOOKUP($B:$B,[1]Anaplan!$B$2:P41,12,0)="0%","No Certification/Not Updated",IF(VLOOKUP($B:$B,[1]Anaplan!$B$2:P41,12,0)="100%","Solution Architect","")))))</f>
        <v>Level 2</v>
      </c>
      <c r="J10" s="22">
        <v>45707</v>
      </c>
      <c r="K10" s="23" t="s">
        <v>24</v>
      </c>
      <c r="L10" s="24">
        <v>6.5</v>
      </c>
      <c r="M10" s="23" t="s">
        <v>86</v>
      </c>
      <c r="N10" s="25">
        <v>13</v>
      </c>
      <c r="O10" s="26">
        <f>L10+N10</f>
        <v>19.5</v>
      </c>
      <c r="P10" s="23" t="s">
        <v>48</v>
      </c>
      <c r="Q10" s="23" t="s">
        <v>87</v>
      </c>
      <c r="R10" s="70" t="str">
        <f>IF((L10+N10)=0,"No Grade",IF((L10+N10)&gt;30,"Excellant",IF((L10+N10)&gt;=20,"Good",IF((L10+N10)&gt;=16,"Average",IF((L10+N10)&lt;16,"Poor","")))))</f>
        <v>Average</v>
      </c>
      <c r="S10" s="9"/>
    </row>
    <row r="11" spans="1:25" x14ac:dyDescent="0.3">
      <c r="A11" s="21">
        <v>10</v>
      </c>
      <c r="B11" s="49" t="s">
        <v>73</v>
      </c>
      <c r="C11" s="47" t="s">
        <v>31</v>
      </c>
      <c r="D11" s="47" t="s">
        <v>23</v>
      </c>
      <c r="E11" s="20">
        <v>2</v>
      </c>
      <c r="F11" s="21" t="str">
        <f>VLOOKUP(B:B,[1]Anaplan!$B$2:M42,5,0)</f>
        <v>0.7 Years</v>
      </c>
      <c r="G11" s="21" t="str">
        <f>VLOOKUP($B:$B,[1]Anaplan!$B$2:N42,6,0)</f>
        <v>0.7 Years</v>
      </c>
      <c r="H11" s="21" t="str">
        <f>VLOOKUP($B:$B,[1]Anaplan!$B$2:O42,7,0)</f>
        <v>ABI-support</v>
      </c>
      <c r="I11" s="21" t="str">
        <f>IF(VLOOKUP($B:$B,[1]Anaplan!$B$2:P42,12,0)="75%","Level 3",IF(VLOOKUP($B:$B,[1]Anaplan!$B$2:P42,12,0)="50%","Level 2",IF(VLOOKUP($B:$B,[1]Anaplan!$B$2:P42,12,0)="25%","Level 1",IF(VLOOKUP($B:$B,[1]Anaplan!$B$2:P42,12,0)="0%","No Certification/Not Updated",IF(VLOOKUP($B:$B,[1]Anaplan!$B$2:P42,12,0)="100%","Solution Architect","")))))</f>
        <v>Level 2</v>
      </c>
      <c r="J11" s="22">
        <v>45744</v>
      </c>
      <c r="K11" s="23" t="s">
        <v>24</v>
      </c>
      <c r="L11" s="24">
        <v>4</v>
      </c>
      <c r="M11" s="23"/>
      <c r="N11" s="25">
        <v>13</v>
      </c>
      <c r="O11" s="26">
        <f>L11+N11</f>
        <v>17</v>
      </c>
      <c r="P11" s="23" t="s">
        <v>74</v>
      </c>
      <c r="Q11" s="23" t="s">
        <v>75</v>
      </c>
      <c r="R11" s="70" t="str">
        <f>IF((L11+N11)=0,"No Grade",IF((L11+N11)&gt;30,"Excellant",IF((L11+N11)&gt;=20,"Good",IF((L11+N11)&gt;=16,"Average",IF((L11+N11)&lt;16,"Poor","")))))</f>
        <v>Average</v>
      </c>
      <c r="S11" s="52" t="s">
        <v>68</v>
      </c>
    </row>
    <row r="12" spans="1:25" x14ac:dyDescent="0.3">
      <c r="A12" s="21">
        <v>11</v>
      </c>
      <c r="B12" s="47" t="s">
        <v>57</v>
      </c>
      <c r="C12" s="47" t="s">
        <v>31</v>
      </c>
      <c r="D12" s="47" t="s">
        <v>32</v>
      </c>
      <c r="E12" s="27">
        <v>3</v>
      </c>
      <c r="F12" s="21" t="str">
        <f>VLOOKUP(B:B,[1]Anaplan!$B$2:M43,5,0)</f>
        <v>3.2 Years</v>
      </c>
      <c r="G12" s="21" t="str">
        <f>VLOOKUP($B:$B,[1]Anaplan!$B$2:N43,6,0)</f>
        <v>3.2 Years</v>
      </c>
      <c r="H12" s="21" t="str">
        <f>VLOOKUP($B:$B,[1]Anaplan!$B$2:O43,7,0)</f>
        <v>ABI-support</v>
      </c>
      <c r="I12" s="21" t="str">
        <f>IF(VLOOKUP($B:$B,[1]Anaplan!$B$2:P43,12,0)="75%","Level 3",IF(VLOOKUP($B:$B,[1]Anaplan!$B$2:P43,12,0)="50%","Level 2",IF(VLOOKUP($B:$B,[1]Anaplan!$B$2:P43,12,0)="25%","Level 1",IF(VLOOKUP($B:$B,[1]Anaplan!$B$2:P43,12,0)="0%","No Certification/Not Updated",IF(VLOOKUP($B:$B,[1]Anaplan!$B$2:P43,12,0)="100%","Solution Architect","")))))</f>
        <v>Level 3</v>
      </c>
      <c r="J12" s="22">
        <v>45713</v>
      </c>
      <c r="K12" s="23" t="s">
        <v>33</v>
      </c>
      <c r="L12" s="24">
        <v>6.5</v>
      </c>
      <c r="M12" s="23"/>
      <c r="N12" s="25">
        <v>9.3000000000000007</v>
      </c>
      <c r="O12" s="26">
        <f>L12+N12</f>
        <v>15.8</v>
      </c>
      <c r="P12" s="23" t="s">
        <v>53</v>
      </c>
      <c r="Q12" s="23" t="s">
        <v>58</v>
      </c>
      <c r="R12" s="70" t="str">
        <f>IF((L12+N12)=0,"No Grade",IF((L12+N12)&gt;30,"Excellant",IF((L12+N12)&gt;=20,"Good",IF((L12+N12)&gt;=16,"Average",IF((L12+N12)&lt;16,"Poor","")))))</f>
        <v>Poor</v>
      </c>
    </row>
    <row r="13" spans="1:25" x14ac:dyDescent="0.3">
      <c r="A13" s="21">
        <v>12</v>
      </c>
      <c r="B13" s="47" t="s">
        <v>105</v>
      </c>
      <c r="C13" s="47" t="s">
        <v>31</v>
      </c>
      <c r="D13" s="47" t="s">
        <v>32</v>
      </c>
      <c r="E13" s="27">
        <v>3</v>
      </c>
      <c r="F13" s="21" t="str">
        <f>VLOOKUP(B:B,[1]Anaplan!$B$2:M45,5,0)</f>
        <v>4.8 Years</v>
      </c>
      <c r="G13" s="21" t="str">
        <f>VLOOKUP($B:$B,[1]Anaplan!$B$2:N45,6,0)</f>
        <v>1.8 Years</v>
      </c>
      <c r="H13" s="21" t="str">
        <f>VLOOKUP($B:$B,[1]Anaplan!$B$2:O45,7,0)</f>
        <v>Diageo Support</v>
      </c>
      <c r="I13" s="21" t="str">
        <f>IF(VLOOKUP($B:$B,[1]Anaplan!$B$2:P45,12,0)="75%","Level 3",IF(VLOOKUP($B:$B,[1]Anaplan!$B$2:P45,12,0)="50%","Level 2",IF(VLOOKUP($B:$B,[1]Anaplan!$B$2:P45,12,0)="25%","Level 1",IF(VLOOKUP($B:$B,[1]Anaplan!$B$2:P45,12,0)="0%","No Certification/Not Updated",IF(VLOOKUP($B:$B,[1]Anaplan!$B$2:P45,12,0)="100%","Solution Architect","")))))</f>
        <v>Level 3</v>
      </c>
      <c r="J13" s="22">
        <v>45707</v>
      </c>
      <c r="K13" s="23" t="s">
        <v>33</v>
      </c>
      <c r="L13" s="28">
        <v>8.5</v>
      </c>
      <c r="M13" s="29" t="s">
        <v>106</v>
      </c>
      <c r="N13" s="25">
        <v>15.5</v>
      </c>
      <c r="O13" s="26">
        <f>L13+N13</f>
        <v>24</v>
      </c>
      <c r="P13" s="23" t="s">
        <v>107</v>
      </c>
      <c r="Q13" s="23" t="s">
        <v>108</v>
      </c>
      <c r="R13" s="70" t="str">
        <f>IF((L13+N13)=0,"No Grade",IF((L13+N13)&gt;30,"Excellant",IF((L13+N13)&gt;=20,"Good",IF((L13+N13)&gt;=16,"Average",IF((L13+N13)&lt;16,"Poor","")))))</f>
        <v>Good</v>
      </c>
    </row>
    <row r="14" spans="1:25" x14ac:dyDescent="0.3">
      <c r="A14" s="21">
        <v>13</v>
      </c>
      <c r="B14" s="47" t="s">
        <v>30</v>
      </c>
      <c r="C14" s="47" t="s">
        <v>31</v>
      </c>
      <c r="D14" s="47" t="s">
        <v>32</v>
      </c>
      <c r="E14" s="27">
        <v>3</v>
      </c>
      <c r="F14" s="21" t="str">
        <f>VLOOKUP(B:B,[1]Anaplan!$B$2:M46,5,0)</f>
        <v>4 Years</v>
      </c>
      <c r="G14" s="21" t="str">
        <f>VLOOKUP($B:$B,[1]Anaplan!$B$2:N46,6,0)</f>
        <v>4 Years</v>
      </c>
      <c r="H14" s="21" t="str">
        <f>VLOOKUP($B:$B,[1]Anaplan!$B$2:O46,7,0)</f>
        <v>Alstom Dev</v>
      </c>
      <c r="I14" s="21" t="str">
        <f>IF(VLOOKUP($B:$B,[1]Anaplan!$B$2:P46,12,0)="75%","Level 3",IF(VLOOKUP($B:$B,[1]Anaplan!$B$2:P46,12,0)="50%","Level 2",IF(VLOOKUP($B:$B,[1]Anaplan!$B$2:P46,12,0)="25%","Level 1",IF(VLOOKUP($B:$B,[1]Anaplan!$B$2:P46,12,0)="0%","No Certification/Not Updated",IF(VLOOKUP($B:$B,[1]Anaplan!$B$2:P46,12,0)="100%","Solution Architect","")))))</f>
        <v>Level 3</v>
      </c>
      <c r="J14" s="22">
        <v>45707</v>
      </c>
      <c r="K14" s="23" t="s">
        <v>33</v>
      </c>
      <c r="L14" s="28">
        <v>6.5</v>
      </c>
      <c r="M14" s="29" t="s">
        <v>34</v>
      </c>
      <c r="N14" s="25">
        <v>7.3</v>
      </c>
      <c r="O14" s="26">
        <f>L14+N14</f>
        <v>13.8</v>
      </c>
      <c r="P14" s="23" t="s">
        <v>35</v>
      </c>
      <c r="Q14" s="23" t="s">
        <v>36</v>
      </c>
      <c r="R14" s="70" t="str">
        <f>IF((L14+N14)=0,"No Grade",IF((L14+N14)&gt;30,"Excellant",IF((L14+N14)&gt;=20,"Good",IF((L14+N14)&gt;=16,"Average",IF((L14+N14)&lt;16,"Poor","")))))</f>
        <v>Poor</v>
      </c>
    </row>
    <row r="15" spans="1:25" x14ac:dyDescent="0.3">
      <c r="A15" s="21">
        <v>14</v>
      </c>
      <c r="B15" s="47" t="s">
        <v>101</v>
      </c>
      <c r="C15" s="47" t="s">
        <v>40</v>
      </c>
      <c r="D15" s="47" t="s">
        <v>46</v>
      </c>
      <c r="E15" s="31">
        <v>4</v>
      </c>
      <c r="F15" s="21" t="str">
        <f>VLOOKUP(B:B,[1]Anaplan!$B$2:M47,5,0)</f>
        <v>2.9 Years</v>
      </c>
      <c r="G15" s="21" t="str">
        <f>VLOOKUP($B:$B,[1]Anaplan!$B$2:N47,6,0)</f>
        <v>2.9 Years</v>
      </c>
      <c r="H15" s="21" t="str">
        <f>VLOOKUP($B:$B,[1]Anaplan!$B$2:O47,7,0)</f>
        <v>Diageo Support</v>
      </c>
      <c r="I15" s="21" t="str">
        <f>IF(VLOOKUP($B:$B,[1]Anaplan!$B$2:P47,12,0)="75%","Level 3",IF(VLOOKUP($B:$B,[1]Anaplan!$B$2:P47,12,0)="50%","Level 2",IF(VLOOKUP($B:$B,[1]Anaplan!$B$2:P47,12,0)="25%","Level 1",IF(VLOOKUP($B:$B,[1]Anaplan!$B$2:P47,12,0)="0%","No Certification/Not Updated",IF(VLOOKUP($B:$B,[1]Anaplan!$B$2:P47,12,0)="100%","Solution Architect","")))))</f>
        <v>Level 3</v>
      </c>
      <c r="J15" s="22">
        <v>45702</v>
      </c>
      <c r="K15" s="23" t="s">
        <v>47</v>
      </c>
      <c r="L15" s="24">
        <v>7</v>
      </c>
      <c r="M15" s="23" t="s">
        <v>102</v>
      </c>
      <c r="N15" s="25">
        <v>16.5</v>
      </c>
      <c r="O15" s="26">
        <f>L15+N15</f>
        <v>23.5</v>
      </c>
      <c r="P15" s="23"/>
      <c r="Q15" s="23"/>
      <c r="R15" s="70" t="str">
        <f>IF((L15+N15)=0,"No Grade",IF((L15+N15)&gt;30,"Excellant",IF((L15+N15)&gt;=20,"Good",IF((L15+N15)&gt;=16,"Average",IF((L15+N15)&lt;16,"Poor","")))))</f>
        <v>Good</v>
      </c>
    </row>
    <row r="16" spans="1:25" x14ac:dyDescent="0.3">
      <c r="A16" s="21">
        <v>15</v>
      </c>
      <c r="B16" s="47" t="s">
        <v>45</v>
      </c>
      <c r="C16" s="47" t="s">
        <v>40</v>
      </c>
      <c r="D16" s="47" t="s">
        <v>46</v>
      </c>
      <c r="E16" s="31">
        <v>4</v>
      </c>
      <c r="F16" s="21" t="str">
        <f>VLOOKUP(B:B,[1]Anaplan!$B$2:M48,5,0)</f>
        <v>1.7 Years</v>
      </c>
      <c r="G16" s="21" t="str">
        <f>VLOOKUP($B:$B,[1]Anaplan!$B$2:N48,6,0)</f>
        <v>1 Years</v>
      </c>
      <c r="H16" s="21" t="str">
        <f>VLOOKUP($B:$B,[1]Anaplan!$B$2:O48,7,0)</f>
        <v>Alstom DEV</v>
      </c>
      <c r="I16" s="21" t="str">
        <f>IF(VLOOKUP($B:$B,[1]Anaplan!$B$2:P48,12,0)="75%","Level 3",IF(VLOOKUP($B:$B,[1]Anaplan!$B$2:P48,12,0)="50%","Level 2",IF(VLOOKUP($B:$B,[1]Anaplan!$B$2:P48,12,0)="25%","Level 1",IF(VLOOKUP($B:$B,[1]Anaplan!$B$2:P48,12,0)="0%","No Certification/Not Updated",IF(VLOOKUP($B:$B,[1]Anaplan!$B$2:P48,12,0)="100%","Solution Architect","")))))</f>
        <v>Level 2</v>
      </c>
      <c r="J16" s="22">
        <v>45744</v>
      </c>
      <c r="K16" s="23" t="s">
        <v>47</v>
      </c>
      <c r="L16" s="24">
        <v>4.5</v>
      </c>
      <c r="M16" s="23"/>
      <c r="N16" s="25">
        <v>10</v>
      </c>
      <c r="O16" s="26">
        <f>L16+N16</f>
        <v>14.5</v>
      </c>
      <c r="P16" s="23" t="s">
        <v>48</v>
      </c>
      <c r="Q16" s="23" t="s">
        <v>36</v>
      </c>
      <c r="R16" s="70" t="str">
        <f>IF((L16+N16)=0,"No Grade",IF((L16+N16)&gt;30,"Excellant",IF((L16+N16)&gt;=20,"Good",IF((L16+N16)&gt;=16,"Average",IF((L16+N16)&lt;16,"Poor","")))))</f>
        <v>Poor</v>
      </c>
    </row>
    <row r="17" spans="1:19" x14ac:dyDescent="0.3">
      <c r="A17" s="21">
        <v>16</v>
      </c>
      <c r="B17" s="47" t="s">
        <v>51</v>
      </c>
      <c r="C17" s="47" t="s">
        <v>31</v>
      </c>
      <c r="D17" s="47" t="s">
        <v>46</v>
      </c>
      <c r="E17" s="31">
        <v>4</v>
      </c>
      <c r="F17" s="21" t="str">
        <f>VLOOKUP(B:B,[1]Anaplan!$B$2:M49,5,0)</f>
        <v>8.2 Years</v>
      </c>
      <c r="G17" s="21" t="str">
        <f>VLOOKUP($B:$B,[1]Anaplan!$B$2:N49,6,0)</f>
        <v>3.5 Years</v>
      </c>
      <c r="H17" s="21" t="str">
        <f>VLOOKUP($B:$B,[1]Anaplan!$B$2:O49,7,0)</f>
        <v>Diageo Support</v>
      </c>
      <c r="I17" s="21" t="str">
        <f>IF(VLOOKUP($B:$B,[1]Anaplan!$B$2:P49,12,0)="75%","Level 3",IF(VLOOKUP($B:$B,[1]Anaplan!$B$2:P49,12,0)="50%","Level 2",IF(VLOOKUP($B:$B,[1]Anaplan!$B$2:P49,12,0)="25%","Level 1",IF(VLOOKUP($B:$B,[1]Anaplan!$B$2:P49,12,0)="0%","No Certification/Not Updated",IF(VLOOKUP($B:$B,[1]Anaplan!$B$2:P49,12,0)="100%","Solution Architect","")))))</f>
        <v>Level 3</v>
      </c>
      <c r="J17" s="22">
        <v>45716</v>
      </c>
      <c r="K17" s="23" t="s">
        <v>47</v>
      </c>
      <c r="L17" s="24">
        <v>5.5</v>
      </c>
      <c r="M17" s="32" t="s">
        <v>52</v>
      </c>
      <c r="N17" s="25">
        <v>10.5</v>
      </c>
      <c r="O17" s="26">
        <f>L17+N17</f>
        <v>16</v>
      </c>
      <c r="P17" s="23" t="s">
        <v>53</v>
      </c>
      <c r="Q17" s="23" t="s">
        <v>54</v>
      </c>
      <c r="R17" s="70" t="str">
        <f>IF((L17+N17)=0,"No Grade",IF((L17+N17)&gt;30,"Excellant",IF((L17+N17)&gt;=20,"Good",IF((L17+N17)&gt;=16,"Average",IF((L17+N17)&lt;16,"Poor","")))))</f>
        <v>Average</v>
      </c>
    </row>
    <row r="18" spans="1:19" s="9" customFormat="1" x14ac:dyDescent="0.3">
      <c r="A18" s="33">
        <v>17</v>
      </c>
      <c r="B18" s="34" t="s">
        <v>69</v>
      </c>
      <c r="C18" s="34" t="s">
        <v>31</v>
      </c>
      <c r="D18" s="34" t="s">
        <v>46</v>
      </c>
      <c r="E18" s="33">
        <v>4</v>
      </c>
      <c r="F18" s="33" t="str">
        <f>VLOOKUP(B:B,[1]Anaplan!$B$2:M50,5,0)</f>
        <v>5 Years</v>
      </c>
      <c r="G18" s="33" t="str">
        <f>VLOOKUP($B:$B,[1]Anaplan!$B$2:N50,6,0)</f>
        <v>0.1 Years</v>
      </c>
      <c r="H18" s="33" t="str">
        <f>VLOOKUP($B:$B,[1]Anaplan!$B$2:O50,7,0)</f>
        <v>Diagio ( NAM Shadow )</v>
      </c>
      <c r="I18" s="33" t="str">
        <f>IF(VLOOKUP($B:$B,[1]Anaplan!$B$2:P50,12,0)="75%","Level 3",IF(VLOOKUP($B:$B,[1]Anaplan!$B$2:P50,12,0)="50%","Level 2",IF(VLOOKUP($B:$B,[1]Anaplan!$B$2:P50,12,0)="25%","Level 1",IF(VLOOKUP($B:$B,[1]Anaplan!$B$2:P50,12,0)="0%","No Certification/Not Updated",IF(VLOOKUP($B:$B,[1]Anaplan!$B$2:P50,12,0)="100%","Solution Architect","")))))</f>
        <v>Level 2</v>
      </c>
      <c r="J18" s="35">
        <v>45702</v>
      </c>
      <c r="K18" s="33" t="s">
        <v>47</v>
      </c>
      <c r="L18" s="58">
        <v>4.5</v>
      </c>
      <c r="M18" s="58" t="s">
        <v>70</v>
      </c>
      <c r="N18" s="58">
        <v>12.33</v>
      </c>
      <c r="O18" s="58">
        <f>L18+N18</f>
        <v>16.829999999999998</v>
      </c>
      <c r="P18" s="33" t="s">
        <v>71</v>
      </c>
      <c r="Q18" s="33" t="s">
        <v>72</v>
      </c>
      <c r="R18" s="33" t="str">
        <f>IF((L18+N18)=0,"No Grade",IF((L18+N18)&gt;30,"Excellant",IF((L18+N18)&gt;=20,"Good",IF((L18+N18)&gt;=16,"Average",IF((L18+N18)&lt;16,"Poor","")))))</f>
        <v>Average</v>
      </c>
      <c r="S18"/>
    </row>
    <row r="19" spans="1:19" x14ac:dyDescent="0.3">
      <c r="A19" s="21">
        <v>18</v>
      </c>
      <c r="B19" s="47" t="s">
        <v>55</v>
      </c>
      <c r="C19" s="47" t="s">
        <v>31</v>
      </c>
      <c r="D19" s="47" t="s">
        <v>46</v>
      </c>
      <c r="E19" s="31">
        <v>4</v>
      </c>
      <c r="F19" s="21" t="str">
        <f>VLOOKUP(B:B,[1]Anaplan!$B$2:M51,5,0)</f>
        <v>3 .2 Years</v>
      </c>
      <c r="G19" s="21" t="str">
        <f>VLOOKUP($B:$B,[1]Anaplan!$B$2:N51,6,0)</f>
        <v>2 Years</v>
      </c>
      <c r="H19" s="21" t="str">
        <f>VLOOKUP($B:$B,[1]Anaplan!$B$2:O51,7,0)</f>
        <v>Diagio support</v>
      </c>
      <c r="I19" s="21" t="str">
        <f>IF(VLOOKUP($B:$B,[1]Anaplan!$B$2:P51,12,0)="75%","Level 3",IF(VLOOKUP($B:$B,[1]Anaplan!$B$2:P51,12,0)="50%","Level 2",IF(VLOOKUP($B:$B,[1]Anaplan!$B$2:P51,12,0)="25%","Level 1",IF(VLOOKUP($B:$B,[1]Anaplan!$B$2:P51,12,0)="0%","No Certification/Not Updated",IF(VLOOKUP($B:$B,[1]Anaplan!$B$2:P51,12,0)="100%","Solution Architect","")))))</f>
        <v>Level 3</v>
      </c>
      <c r="J19" s="22">
        <v>45744</v>
      </c>
      <c r="K19" s="23" t="s">
        <v>47</v>
      </c>
      <c r="L19" s="24">
        <v>6</v>
      </c>
      <c r="M19" s="32" t="s">
        <v>56</v>
      </c>
      <c r="N19" s="25">
        <v>9.5</v>
      </c>
      <c r="O19" s="26">
        <f>L19+N19</f>
        <v>15.5</v>
      </c>
      <c r="P19" s="23"/>
      <c r="Q19" s="23"/>
      <c r="R19" s="70" t="str">
        <f>IF((L19+N19)=0,"No Grade",IF((L19+N19)&gt;30,"Excellant",IF((L19+N19)&gt;=20,"Good",IF((L19+N19)&gt;=16,"Average",IF((L19+N19)&lt;16,"Poor","")))))</f>
        <v>Poor</v>
      </c>
      <c r="S19" s="52"/>
    </row>
    <row r="20" spans="1:19" s="9" customFormat="1" x14ac:dyDescent="0.3">
      <c r="A20" s="33">
        <v>19</v>
      </c>
      <c r="B20" s="34" t="s">
        <v>80</v>
      </c>
      <c r="C20" s="34" t="s">
        <v>40</v>
      </c>
      <c r="D20" s="34" t="s">
        <v>46</v>
      </c>
      <c r="E20" s="33">
        <v>5</v>
      </c>
      <c r="F20" s="33" t="str">
        <f>VLOOKUP(B:B,[1]Anaplan!$B$2:M52,5,0)</f>
        <v>1.8 Years</v>
      </c>
      <c r="G20" s="33" t="str">
        <f>VLOOKUP($B:$B,[1]Anaplan!$B$2:N52,6,0)</f>
        <v>1.8 Years</v>
      </c>
      <c r="H20" s="33" t="str">
        <f>VLOOKUP($B:$B,[1]Anaplan!$B$2:O52,7,0)</f>
        <v>Alstom Support</v>
      </c>
      <c r="I20" s="33" t="str">
        <f>IF(VLOOKUP($B:$B,[1]Anaplan!$B$2:P52,12,0)="75%","Level 3",IF(VLOOKUP($B:$B,[1]Anaplan!$B$2:P52,12,0)="50%","Level 2",IF(VLOOKUP($B:$B,[1]Anaplan!$B$2:P52,12,0)="25%","Level 1",IF(VLOOKUP($B:$B,[1]Anaplan!$B$2:P52,12,0)="0%","No Certification/Not Updated",IF(VLOOKUP($B:$B,[1]Anaplan!$B$2:P52,12,0)="100%","Solution Architect","")))))</f>
        <v>Level 3</v>
      </c>
      <c r="J20" s="35">
        <v>45709</v>
      </c>
      <c r="K20" s="33" t="s">
        <v>47</v>
      </c>
      <c r="L20" s="58">
        <v>5</v>
      </c>
      <c r="M20" s="58" t="s">
        <v>81</v>
      </c>
      <c r="N20" s="58">
        <v>13.5</v>
      </c>
      <c r="O20" s="58">
        <f>L20+N20</f>
        <v>18.5</v>
      </c>
      <c r="P20" s="33" t="s">
        <v>53</v>
      </c>
      <c r="Q20" s="33" t="s">
        <v>54</v>
      </c>
      <c r="R20" s="33" t="str">
        <f>IF((L20+N20)=0,"No Grade",IF((L20+N20)&gt;30,"Excellant",IF((L20+N20)&gt;=20,"Good",IF((L20+N20)&gt;=16,"Average",IF((L20+N20)&lt;16,"Poor","")))))</f>
        <v>Average</v>
      </c>
      <c r="S20"/>
    </row>
    <row r="21" spans="1:19" s="9" customFormat="1" x14ac:dyDescent="0.3">
      <c r="A21" s="33">
        <v>20</v>
      </c>
      <c r="B21" s="34" t="s">
        <v>59</v>
      </c>
      <c r="C21" s="34" t="s">
        <v>40</v>
      </c>
      <c r="D21" s="34" t="s">
        <v>46</v>
      </c>
      <c r="E21" s="33">
        <v>5</v>
      </c>
      <c r="F21" s="33" t="str">
        <f>VLOOKUP(B:B,[1]Anaplan!$B$2:M55,5,0)</f>
        <v>1.7 Years</v>
      </c>
      <c r="G21" s="33" t="str">
        <f>VLOOKUP($B:$B,[1]Anaplan!$B$2:N55,6,0)</f>
        <v>NA</v>
      </c>
      <c r="H21" s="33" t="str">
        <f>VLOOKUP($B:$B,[1]Anaplan!$B$2:O55,7,0)</f>
        <v>NA</v>
      </c>
      <c r="I21" s="33" t="str">
        <f>IF(VLOOKUP($B:$B,[1]Anaplan!$B$2:P55,12,0)="75%","Level 3",IF(VLOOKUP($B:$B,[1]Anaplan!$B$2:P55,12,0)="50%","Level 2",IF(VLOOKUP($B:$B,[1]Anaplan!$B$2:P55,12,0)="25%","Level 1",IF(VLOOKUP($B:$B,[1]Anaplan!$B$2:P55,12,0)="0%","No Certification/Not Updated",IF(VLOOKUP($B:$B,[1]Anaplan!$B$2:P55,12,0)="100%","Solution Architect","")))))</f>
        <v>No Certification/Not Updated</v>
      </c>
      <c r="J21" s="35">
        <v>45707</v>
      </c>
      <c r="K21" s="33" t="s">
        <v>47</v>
      </c>
      <c r="L21" s="58">
        <v>4.5</v>
      </c>
      <c r="M21" s="58" t="s">
        <v>60</v>
      </c>
      <c r="N21" s="58">
        <v>11.5</v>
      </c>
      <c r="O21" s="58">
        <f>L21+N21</f>
        <v>16</v>
      </c>
      <c r="P21" s="33" t="s">
        <v>61</v>
      </c>
      <c r="Q21" s="33" t="s">
        <v>54</v>
      </c>
      <c r="R21" s="33" t="str">
        <f>IF((L21+N21)=0,"No Grade",IF((L21+N21)&gt;30,"Excellant",IF((L21+N21)&gt;=20,"Good",IF((L21+N21)&gt;=16,"Average",IF((L21+N21)&lt;16,"Poor","")))))</f>
        <v>Average</v>
      </c>
      <c r="S21"/>
    </row>
    <row r="22" spans="1:19" s="9" customFormat="1" x14ac:dyDescent="0.3">
      <c r="A22" s="33">
        <v>21</v>
      </c>
      <c r="B22" s="34" t="s">
        <v>62</v>
      </c>
      <c r="C22" s="34" t="s">
        <v>40</v>
      </c>
      <c r="D22" s="34" t="s">
        <v>46</v>
      </c>
      <c r="E22" s="33">
        <v>5</v>
      </c>
      <c r="F22" s="33" t="str">
        <f>VLOOKUP(B:B,[1]Anaplan!$B$2:M56,5,0)</f>
        <v>1.7 Years</v>
      </c>
      <c r="G22" s="33" t="str">
        <f>VLOOKUP($B:$B,[1]Anaplan!$B$2:N56,6,0)</f>
        <v>0.5 Years</v>
      </c>
      <c r="H22" s="33" t="e">
        <f>VLOOKUP($B:$B,[1]Anaplan!$B$2:O56,7,0)</f>
        <v>#REF!</v>
      </c>
      <c r="I22" s="33" t="str">
        <f>IF(VLOOKUP($B:$B,[1]Anaplan!$B$2:P56,12,0)="75%","Level 3",IF(VLOOKUP($B:$B,[1]Anaplan!$B$2:P56,12,0)="50%","Level 2",IF(VLOOKUP($B:$B,[1]Anaplan!$B$2:P56,12,0)="25%","Level 1",IF(VLOOKUP($B:$B,[1]Anaplan!$B$2:P56,12,0)="0%","No Certification/Not Updated",IF(VLOOKUP($B:$B,[1]Anaplan!$B$2:P56,12,0)="100%","Solution Architect","")))))</f>
        <v>Level 2</v>
      </c>
      <c r="J22" s="35">
        <v>45707</v>
      </c>
      <c r="K22" s="33" t="s">
        <v>47</v>
      </c>
      <c r="L22" s="58">
        <v>6</v>
      </c>
      <c r="M22" s="58" t="s">
        <v>63</v>
      </c>
      <c r="N22" s="58">
        <v>10</v>
      </c>
      <c r="O22" s="58">
        <f>L22+N22</f>
        <v>16</v>
      </c>
      <c r="P22" s="33" t="s">
        <v>64</v>
      </c>
      <c r="Q22" s="33" t="s">
        <v>65</v>
      </c>
      <c r="R22" s="33" t="str">
        <f>IF((L22+N22)=0,"No Grade",IF((L22+N22)&gt;30,"Excellant",IF((L22+N22)&gt;=20,"Good",IF((L22+N22)&gt;=16,"Average",IF((L22+N22)&lt;16,"Poor","")))))</f>
        <v>Average</v>
      </c>
      <c r="S22"/>
    </row>
    <row r="23" spans="1:19" x14ac:dyDescent="0.3">
      <c r="A23" s="21">
        <v>22</v>
      </c>
      <c r="B23" s="47" t="s">
        <v>82</v>
      </c>
      <c r="C23" s="47" t="s">
        <v>31</v>
      </c>
      <c r="D23" s="47" t="s">
        <v>41</v>
      </c>
      <c r="E23" s="30">
        <v>6</v>
      </c>
      <c r="F23" s="21" t="str">
        <f>VLOOKUP(B:B,[1]Anaplan!$B$2:M57,5,0)</f>
        <v>2.5 Years</v>
      </c>
      <c r="G23" s="21" t="str">
        <f>VLOOKUP($B:$B,[1]Anaplan!$B$2:N57,6,0)</f>
        <v>2.5 Years</v>
      </c>
      <c r="H23" s="21" t="str">
        <f>VLOOKUP($B:$B,[1]Anaplan!$B$2:O57,7,0)</f>
        <v>Diageo Support</v>
      </c>
      <c r="I23" s="21" t="str">
        <f>IF(VLOOKUP($B:$B,[1]Anaplan!$B$2:P57,12,0)="75%","Level 3",IF(VLOOKUP($B:$B,[1]Anaplan!$B$2:P57,12,0)="50%","Level 2",IF(VLOOKUP($B:$B,[1]Anaplan!$B$2:P57,12,0)="25%","Level 1",IF(VLOOKUP($B:$B,[1]Anaplan!$B$2:P57,12,0)="0%","No Certification/Not Updated",IF(VLOOKUP($B:$B,[1]Anaplan!$B$2:P57,12,0)="100%","Solution Architect","")))))</f>
        <v>Level 3</v>
      </c>
      <c r="J23" s="22">
        <v>45708</v>
      </c>
      <c r="K23" s="23" t="s">
        <v>33</v>
      </c>
      <c r="L23" s="28">
        <v>8</v>
      </c>
      <c r="M23" s="29" t="s">
        <v>83</v>
      </c>
      <c r="N23" s="25">
        <v>10.6</v>
      </c>
      <c r="O23" s="26">
        <f>L23+N23</f>
        <v>18.600000000000001</v>
      </c>
      <c r="P23" s="23" t="s">
        <v>84</v>
      </c>
      <c r="Q23" s="23" t="s">
        <v>67</v>
      </c>
      <c r="R23" s="70" t="str">
        <f>IF((L23+N23)=0,"No Grade",IF((L23+N23)&gt;30,"Excellant",IF((L23+N23)&gt;=20,"Good",IF((L23+N23)&gt;=16,"Average",IF((L23+N23)&lt;16,"Poor","")))))</f>
        <v>Average</v>
      </c>
    </row>
    <row r="24" spans="1:19" x14ac:dyDescent="0.3">
      <c r="A24" s="21">
        <v>23</v>
      </c>
      <c r="B24" s="47" t="s">
        <v>39</v>
      </c>
      <c r="C24" s="47" t="s">
        <v>40</v>
      </c>
      <c r="D24" s="47" t="s">
        <v>41</v>
      </c>
      <c r="E24" s="30">
        <v>6</v>
      </c>
      <c r="F24" s="21" t="str">
        <f>VLOOKUP(B:B,[1]Anaplan!$B$2:M60,5,0)</f>
        <v>7 Years</v>
      </c>
      <c r="G24" s="21" t="str">
        <f>VLOOKUP($B:$B,[1]Anaplan!$B$2:N60,6,0)</f>
        <v>1.5 Years</v>
      </c>
      <c r="H24" s="21" t="str">
        <f>VLOOKUP($B:$B,[1]Anaplan!$B$2:O60,7,0)</f>
        <v>Alstom Support</v>
      </c>
      <c r="I24" s="21" t="str">
        <f>IF(VLOOKUP($B:$B,[1]Anaplan!$B$2:P60,12,0)="75%","Level 3",IF(VLOOKUP($B:$B,[1]Anaplan!$B$2:P60,12,0)="50%","Level 2",IF(VLOOKUP($B:$B,[1]Anaplan!$B$2:P60,12,0)="25%","Level 1",IF(VLOOKUP($B:$B,[1]Anaplan!$B$2:P60,12,0)="0%","No Certification/Not Updated",IF(VLOOKUP($B:$B,[1]Anaplan!$B$2:P60,12,0)="100%","Solution Architect","")))))</f>
        <v>Level 2</v>
      </c>
      <c r="J24" s="22">
        <v>45707</v>
      </c>
      <c r="K24" s="23" t="s">
        <v>33</v>
      </c>
      <c r="L24" s="28">
        <v>6.5</v>
      </c>
      <c r="M24" s="29" t="s">
        <v>42</v>
      </c>
      <c r="N24" s="25">
        <v>7.5</v>
      </c>
      <c r="O24" s="26">
        <f>L24+N24</f>
        <v>14</v>
      </c>
      <c r="P24" s="23" t="s">
        <v>35</v>
      </c>
      <c r="Q24" s="23" t="s">
        <v>36</v>
      </c>
      <c r="R24" s="70" t="str">
        <f>IF((L24+N24)=0,"No Grade",IF((L24+N24)&gt;30,"Excellant",IF((L24+N24)&gt;=20,"Good",IF((L24+N24)&gt;=16,"Average",IF((L24+N24)&lt;16,"Poor","")))))</f>
        <v>Poor</v>
      </c>
      <c r="S24" s="9"/>
    </row>
    <row r="25" spans="1:19" x14ac:dyDescent="0.3">
      <c r="A25" s="21">
        <v>24</v>
      </c>
      <c r="B25" s="48" t="s">
        <v>111</v>
      </c>
      <c r="C25" s="48" t="s">
        <v>31</v>
      </c>
      <c r="D25" s="48" t="s">
        <v>23</v>
      </c>
      <c r="E25" s="36">
        <v>7</v>
      </c>
      <c r="F25" s="21" t="str">
        <f>VLOOKUP(B:B,[1]Anaplan!$B$2:M62,5,0)</f>
        <v>4.5 Years</v>
      </c>
      <c r="G25" s="21" t="str">
        <f>VLOOKUP($B:$B,[1]Anaplan!$B$2:N62,6,0)</f>
        <v>4.5 Years</v>
      </c>
      <c r="H25" s="21" t="str">
        <f>VLOOKUP($B:$B,[1]Anaplan!$B$2:O62,7,0)</f>
        <v>ABinBev - IBP</v>
      </c>
      <c r="I25" s="21" t="str">
        <f>IF(VLOOKUP($B:$B,[1]Anaplan!$B$2:P62,12,0)="75%","Level 3",IF(VLOOKUP($B:$B,[1]Anaplan!$B$2:P62,12,0)="50%","Level 2",IF(VLOOKUP($B:$B,[1]Anaplan!$B$2:P62,12,0)="25%","Level 1",IF(VLOOKUP($B:$B,[1]Anaplan!$B$2:P62,12,0)="0%","No Certification/Not Updated",IF(VLOOKUP($B:$B,[1]Anaplan!$B$2:P62,12,0)="100%","Solution Architect","")))))</f>
        <v>Level 3</v>
      </c>
      <c r="J25" s="22">
        <v>45708</v>
      </c>
      <c r="K25" s="23" t="s">
        <v>33</v>
      </c>
      <c r="L25" s="28">
        <v>9</v>
      </c>
      <c r="M25" s="29" t="s">
        <v>112</v>
      </c>
      <c r="N25" s="25">
        <v>18.5</v>
      </c>
      <c r="O25" s="26">
        <f>L25+N25</f>
        <v>27.5</v>
      </c>
      <c r="P25" s="23" t="s">
        <v>107</v>
      </c>
      <c r="Q25" s="46" t="s">
        <v>108</v>
      </c>
      <c r="R25" s="70" t="str">
        <f>IF((L25+N25)=0,"No Grade",IF((L25+N25)&gt;30,"Excellant",IF((L25+N25)&gt;=20,"Good",IF((L25+N25)&gt;=16,"Average",IF((L25+N25)&lt;16,"Poor","")))))</f>
        <v>Good</v>
      </c>
    </row>
    <row r="26" spans="1:19" x14ac:dyDescent="0.3">
      <c r="A26" s="21">
        <v>25</v>
      </c>
      <c r="B26" s="50" t="s">
        <v>66</v>
      </c>
      <c r="C26" s="48" t="s">
        <v>31</v>
      </c>
      <c r="D26" s="48" t="s">
        <v>23</v>
      </c>
      <c r="E26" s="36">
        <v>7</v>
      </c>
      <c r="F26" s="21" t="str">
        <f>VLOOKUP(B:B,[1]Anaplan!$B$2:M63,5,0)</f>
        <v>2.7 Years</v>
      </c>
      <c r="G26" s="21" t="str">
        <f>VLOOKUP($B:$B,[1]Anaplan!$B$2:N63,6,0)</f>
        <v>2.7 Years</v>
      </c>
      <c r="H26" s="21" t="str">
        <f>VLOOKUP($B:$B,[1]Anaplan!$B$2:O63,7,0)</f>
        <v>Alstom DEV</v>
      </c>
      <c r="I26" s="21" t="str">
        <f>IF(VLOOKUP($B:$B,[1]Anaplan!$B$2:P63,12,0)="75%","Level 3",IF(VLOOKUP($B:$B,[1]Anaplan!$B$2:P63,12,0)="50%","Level 2",IF(VLOOKUP($B:$B,[1]Anaplan!$B$2:P63,12,0)="25%","Level 1",IF(VLOOKUP($B:$B,[1]Anaplan!$B$2:P63,12,0)="0%","No Certification/Not Updated",IF(VLOOKUP($B:$B,[1]Anaplan!$B$2:P63,12,0)="100%","Solution Architect","")))))</f>
        <v/>
      </c>
      <c r="J26" s="22">
        <v>45716</v>
      </c>
      <c r="K26" s="23" t="s">
        <v>24</v>
      </c>
      <c r="L26" s="24">
        <v>6.5</v>
      </c>
      <c r="M26" s="23"/>
      <c r="N26" s="25">
        <v>10.3</v>
      </c>
      <c r="O26" s="26">
        <f>L26+N26</f>
        <v>16.8</v>
      </c>
      <c r="P26" s="23"/>
      <c r="Q26" s="23" t="s">
        <v>67</v>
      </c>
      <c r="R26" s="70" t="str">
        <f>IF((L26+N26)=0,"No Grade",IF((L26+N26)&gt;30,"Excellant",IF((L26+N26)&gt;=20,"Good",IF((L26+N26)&gt;=16,"Average",IF((L26+N26)&lt;16,"Poor","")))))</f>
        <v>Average</v>
      </c>
      <c r="S26" s="52" t="s">
        <v>68</v>
      </c>
    </row>
    <row r="27" spans="1:19" x14ac:dyDescent="0.3">
      <c r="A27" s="21">
        <v>26</v>
      </c>
      <c r="B27" s="48" t="s">
        <v>109</v>
      </c>
      <c r="C27" s="48" t="s">
        <v>31</v>
      </c>
      <c r="D27" s="48" t="s">
        <v>46</v>
      </c>
      <c r="E27" s="36">
        <v>7</v>
      </c>
      <c r="F27" s="21" t="str">
        <f>VLOOKUP(B:B,[1]Anaplan!$B$2:M64,5,0)</f>
        <v>3.10 Years</v>
      </c>
      <c r="G27" s="21" t="str">
        <f>VLOOKUP($B:$B,[1]Anaplan!$B$2:N64,6,0)</f>
        <v>3.1Years</v>
      </c>
      <c r="H27" s="21" t="str">
        <f>VLOOKUP($B:$B,[1]Anaplan!$B$2:O64,7,0)</f>
        <v>Alstom DEV</v>
      </c>
      <c r="I27" s="21" t="str">
        <f>IF(VLOOKUP($B:$B,[1]Anaplan!$B$2:P64,12,0)="75%","Level 3",IF(VLOOKUP($B:$B,[1]Anaplan!$B$2:P64,12,0)="50%","Level 2",IF(VLOOKUP($B:$B,[1]Anaplan!$B$2:P64,12,0)="25%","Level 1",IF(VLOOKUP($B:$B,[1]Anaplan!$B$2:P64,12,0)="0%","No Certification/Not Updated",IF(VLOOKUP($B:$B,[1]Anaplan!$B$2:P64,12,0)="100%","Solution Architect","")))))</f>
        <v>Level 3</v>
      </c>
      <c r="J27" s="22">
        <v>45702</v>
      </c>
      <c r="K27" s="23" t="s">
        <v>47</v>
      </c>
      <c r="L27" s="24">
        <v>8</v>
      </c>
      <c r="M27" s="23" t="s">
        <v>110</v>
      </c>
      <c r="N27" s="25">
        <v>16.3</v>
      </c>
      <c r="O27" s="26">
        <f>L27+N27</f>
        <v>24.3</v>
      </c>
      <c r="P27" s="23" t="s">
        <v>107</v>
      </c>
      <c r="Q27" s="23" t="s">
        <v>108</v>
      </c>
      <c r="R27" s="70" t="str">
        <f>IF((L27+N27)=0,"No Grade",IF((L27+N27)&gt;30,"Excellant",IF((L27+N27)&gt;=20,"Good",IF((L27+N27)&gt;=16,"Average",IF((L27+N27)&lt;16,"Poor","")))))</f>
        <v>Good</v>
      </c>
    </row>
    <row r="28" spans="1:19" x14ac:dyDescent="0.3">
      <c r="A28" s="21">
        <v>27</v>
      </c>
      <c r="B28" s="48" t="s">
        <v>92</v>
      </c>
      <c r="C28" s="48" t="s">
        <v>31</v>
      </c>
      <c r="D28" s="48" t="s">
        <v>41</v>
      </c>
      <c r="E28" s="36">
        <v>7</v>
      </c>
      <c r="F28" s="21" t="str">
        <f>VLOOKUP(B:B,[1]Anaplan!$B$2:M65,5,0)</f>
        <v>3.6 Years</v>
      </c>
      <c r="G28" s="21" t="str">
        <f>VLOOKUP($B:$B,[1]Anaplan!$B$2:N65,6,0)</f>
        <v>3.3 Years</v>
      </c>
      <c r="H28" s="21" t="str">
        <f>VLOOKUP($B:$B,[1]Anaplan!$B$2:O65,7,0)</f>
        <v>Alstom DEV</v>
      </c>
      <c r="I28" s="21" t="str">
        <f>IF(VLOOKUP($B:$B,[1]Anaplan!$B$2:P65,12,0)="75%","Level 3",IF(VLOOKUP($B:$B,[1]Anaplan!$B$2:P65,12,0)="50%","Level 2",IF(VLOOKUP($B:$B,[1]Anaplan!$B$2:P65,12,0)="25%","Level 1",IF(VLOOKUP($B:$B,[1]Anaplan!$B$2:P65,12,0)="0%","No Certification/Not Updated",IF(VLOOKUP($B:$B,[1]Anaplan!$B$2:P65,12,0)="100%","Solution Architect","")))))</f>
        <v>Level 3</v>
      </c>
      <c r="J28" s="22">
        <v>45713</v>
      </c>
      <c r="K28" s="23" t="s">
        <v>33</v>
      </c>
      <c r="L28" s="24">
        <v>7</v>
      </c>
      <c r="M28" s="23"/>
      <c r="N28" s="25">
        <v>13.1</v>
      </c>
      <c r="O28" s="26">
        <f>L28+N28</f>
        <v>20.100000000000001</v>
      </c>
      <c r="P28" s="23" t="s">
        <v>74</v>
      </c>
      <c r="Q28" s="23" t="s">
        <v>93</v>
      </c>
      <c r="R28" s="70" t="str">
        <f>IF((L28+N28)=0,"No Grade",IF((L28+N28)&gt;30,"Excellant",IF((L28+N28)&gt;=20,"Good",IF((L28+N28)&gt;=16,"Average",IF((L28+N28)&lt;16,"Poor","")))))</f>
        <v>Good</v>
      </c>
      <c r="S28" s="9"/>
    </row>
    <row r="29" spans="1:19" x14ac:dyDescent="0.3">
      <c r="A29" s="21">
        <v>28</v>
      </c>
      <c r="B29" s="48" t="s">
        <v>113</v>
      </c>
      <c r="C29" s="48" t="s">
        <v>22</v>
      </c>
      <c r="D29" s="48" t="s">
        <v>41</v>
      </c>
      <c r="E29" s="23"/>
      <c r="F29" s="21">
        <v>0</v>
      </c>
      <c r="G29" s="21">
        <v>0</v>
      </c>
      <c r="H29" s="21" t="s">
        <v>114</v>
      </c>
      <c r="I29" s="21" t="s">
        <v>115</v>
      </c>
      <c r="J29" s="22"/>
      <c r="K29" s="23" t="s">
        <v>33</v>
      </c>
      <c r="L29" s="28"/>
      <c r="M29" s="23"/>
      <c r="N29" s="25"/>
      <c r="O29" s="25"/>
      <c r="P29" s="23"/>
      <c r="Q29" s="23"/>
      <c r="R29" s="70" t="str">
        <f>IF((L29+N29)=0,"No Grade",IF((L29+N29)&gt;30,"Excellant",IF((L29+N29)&gt;=20,"Good",IF((L29+N29)&gt;=16,"Average",IF((L29+N29)&lt;16,"Poor","")))))</f>
        <v>No Grade</v>
      </c>
    </row>
  </sheetData>
  <autoFilter ref="A1:S29" xr:uid="{9A3BBDB2-0068-4E6B-8C19-043888419195}">
    <sortState xmlns:xlrd2="http://schemas.microsoft.com/office/spreadsheetml/2017/richdata2" ref="A2:S29">
      <sortCondition ref="A1:A29"/>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C4D68-F81D-4B0E-A2A7-B9C83C76B6EF}">
  <dimension ref="A1:F16"/>
  <sheetViews>
    <sheetView workbookViewId="0">
      <selection activeCell="E13" sqref="E13"/>
    </sheetView>
  </sheetViews>
  <sheetFormatPr defaultRowHeight="14.4" x14ac:dyDescent="0.3"/>
  <cols>
    <col min="1" max="1" width="4.88671875" customWidth="1"/>
    <col min="2" max="2" width="18.6640625" bestFit="1" customWidth="1"/>
    <col min="3" max="3" width="17.88671875" customWidth="1"/>
    <col min="6" max="6" width="26.88671875" customWidth="1"/>
  </cols>
  <sheetData>
    <row r="1" spans="1:6" ht="28.8" x14ac:dyDescent="0.3">
      <c r="A1" s="53" t="s">
        <v>0</v>
      </c>
      <c r="B1" s="53" t="s">
        <v>1</v>
      </c>
      <c r="C1" s="53" t="s">
        <v>116</v>
      </c>
      <c r="F1" s="2"/>
    </row>
    <row r="2" spans="1:6" x14ac:dyDescent="0.3">
      <c r="A2" s="54">
        <v>1</v>
      </c>
      <c r="B2" s="54" t="s">
        <v>76</v>
      </c>
      <c r="C2" s="54" t="s">
        <v>117</v>
      </c>
      <c r="F2" s="2"/>
    </row>
    <row r="3" spans="1:6" x14ac:dyDescent="0.3">
      <c r="A3" s="55">
        <v>2</v>
      </c>
      <c r="B3" s="55" t="s">
        <v>21</v>
      </c>
      <c r="C3" s="55"/>
      <c r="F3" s="2"/>
    </row>
    <row r="4" spans="1:6" x14ac:dyDescent="0.3">
      <c r="A4" s="54">
        <v>3</v>
      </c>
      <c r="B4" s="54" t="s">
        <v>66</v>
      </c>
      <c r="C4" s="54" t="s">
        <v>117</v>
      </c>
      <c r="F4" s="2"/>
    </row>
    <row r="5" spans="1:6" ht="28.8" x14ac:dyDescent="0.3">
      <c r="A5" s="55">
        <v>4</v>
      </c>
      <c r="B5" s="55" t="s">
        <v>39</v>
      </c>
      <c r="C5" s="55"/>
      <c r="F5" s="2"/>
    </row>
    <row r="6" spans="1:6" x14ac:dyDescent="0.3">
      <c r="A6" s="55">
        <v>5</v>
      </c>
      <c r="B6" s="55" t="s">
        <v>57</v>
      </c>
      <c r="C6" s="55"/>
      <c r="F6" s="2"/>
    </row>
    <row r="7" spans="1:6" x14ac:dyDescent="0.3">
      <c r="A7" s="54">
        <v>6</v>
      </c>
      <c r="B7" s="54" t="s">
        <v>73</v>
      </c>
      <c r="C7" s="54" t="s">
        <v>117</v>
      </c>
      <c r="F7" s="2"/>
    </row>
    <row r="8" spans="1:6" x14ac:dyDescent="0.3">
      <c r="A8" s="55">
        <v>7</v>
      </c>
      <c r="B8" s="55" t="s">
        <v>30</v>
      </c>
      <c r="C8" s="55"/>
      <c r="F8" s="2"/>
    </row>
    <row r="9" spans="1:6" x14ac:dyDescent="0.3">
      <c r="A9" s="55">
        <v>8</v>
      </c>
      <c r="B9" s="55" t="s">
        <v>45</v>
      </c>
      <c r="C9" s="55"/>
      <c r="F9" s="2"/>
    </row>
    <row r="10" spans="1:6" x14ac:dyDescent="0.3">
      <c r="A10" s="54">
        <v>9</v>
      </c>
      <c r="B10" s="54" t="s">
        <v>55</v>
      </c>
      <c r="C10" s="54" t="s">
        <v>117</v>
      </c>
      <c r="F10" s="2"/>
    </row>
    <row r="11" spans="1:6" ht="28.8" x14ac:dyDescent="0.3">
      <c r="A11" s="55">
        <v>10</v>
      </c>
      <c r="B11" s="55" t="s">
        <v>113</v>
      </c>
      <c r="C11" s="55" t="s">
        <v>118</v>
      </c>
      <c r="F11" s="2"/>
    </row>
    <row r="12" spans="1:6" x14ac:dyDescent="0.3">
      <c r="F12" s="2"/>
    </row>
    <row r="13" spans="1:6" x14ac:dyDescent="0.3">
      <c r="F13" s="2"/>
    </row>
    <row r="14" spans="1:6" x14ac:dyDescent="0.3">
      <c r="F14" s="2"/>
    </row>
    <row r="15" spans="1:6" x14ac:dyDescent="0.3">
      <c r="F15" s="2"/>
    </row>
    <row r="16" spans="1:6" x14ac:dyDescent="0.3">
      <c r="F16"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A95DE-3B42-4849-AA32-192A2E4A1BFA}">
  <dimension ref="A1:B17"/>
  <sheetViews>
    <sheetView workbookViewId="0">
      <selection activeCell="B16" sqref="B16"/>
    </sheetView>
  </sheetViews>
  <sheetFormatPr defaultRowHeight="14.4" x14ac:dyDescent="0.3"/>
  <cols>
    <col min="2" max="2" width="24.109375" customWidth="1"/>
  </cols>
  <sheetData>
    <row r="1" spans="1:2" x14ac:dyDescent="0.3">
      <c r="A1" s="5" t="s">
        <v>0</v>
      </c>
      <c r="B1" s="5" t="s">
        <v>1</v>
      </c>
    </row>
    <row r="2" spans="1:2" x14ac:dyDescent="0.3">
      <c r="A2" s="1">
        <v>1</v>
      </c>
      <c r="B2" s="3" t="s">
        <v>76</v>
      </c>
    </row>
    <row r="3" spans="1:2" x14ac:dyDescent="0.3">
      <c r="A3" s="1">
        <v>2</v>
      </c>
      <c r="B3" s="3" t="s">
        <v>78</v>
      </c>
    </row>
    <row r="4" spans="1:2" x14ac:dyDescent="0.3">
      <c r="A4" s="1">
        <v>3</v>
      </c>
      <c r="B4" s="4" t="s">
        <v>88</v>
      </c>
    </row>
    <row r="5" spans="1:2" x14ac:dyDescent="0.3">
      <c r="A5" s="1">
        <v>4</v>
      </c>
      <c r="B5" s="3" t="s">
        <v>85</v>
      </c>
    </row>
    <row r="6" spans="1:2" x14ac:dyDescent="0.3">
      <c r="A6" s="1">
        <v>5</v>
      </c>
      <c r="B6" s="3" t="s">
        <v>73</v>
      </c>
    </row>
    <row r="7" spans="1:2" x14ac:dyDescent="0.3">
      <c r="A7" s="1">
        <v>6</v>
      </c>
      <c r="B7" s="3" t="s">
        <v>57</v>
      </c>
    </row>
    <row r="8" spans="1:2" x14ac:dyDescent="0.3">
      <c r="A8" s="1">
        <v>7</v>
      </c>
      <c r="B8" s="3" t="s">
        <v>51</v>
      </c>
    </row>
    <row r="9" spans="1:2" x14ac:dyDescent="0.3">
      <c r="A9" s="1">
        <v>8</v>
      </c>
      <c r="B9" s="3" t="s">
        <v>69</v>
      </c>
    </row>
    <row r="10" spans="1:2" x14ac:dyDescent="0.3">
      <c r="A10" s="1">
        <v>9</v>
      </c>
      <c r="B10" s="3" t="s">
        <v>55</v>
      </c>
    </row>
    <row r="11" spans="1:2" x14ac:dyDescent="0.3">
      <c r="A11" s="1">
        <v>10</v>
      </c>
      <c r="B11" s="3" t="s">
        <v>80</v>
      </c>
    </row>
    <row r="12" spans="1:2" x14ac:dyDescent="0.3">
      <c r="A12" s="1">
        <v>11</v>
      </c>
      <c r="B12" s="3" t="s">
        <v>59</v>
      </c>
    </row>
    <row r="13" spans="1:2" x14ac:dyDescent="0.3">
      <c r="A13" s="1">
        <v>12</v>
      </c>
      <c r="B13" s="3" t="s">
        <v>62</v>
      </c>
    </row>
    <row r="14" spans="1:2" x14ac:dyDescent="0.3">
      <c r="A14" s="1">
        <v>13</v>
      </c>
      <c r="B14" s="3" t="s">
        <v>82</v>
      </c>
    </row>
    <row r="15" spans="1:2" x14ac:dyDescent="0.3">
      <c r="A15" s="1">
        <v>14</v>
      </c>
      <c r="B15" s="1" t="s">
        <v>66</v>
      </c>
    </row>
    <row r="16" spans="1:2" x14ac:dyDescent="0.3">
      <c r="A16" s="1">
        <v>15</v>
      </c>
      <c r="B16" s="3" t="s">
        <v>96</v>
      </c>
    </row>
    <row r="17" spans="1:2" x14ac:dyDescent="0.3">
      <c r="A17" s="1">
        <v>16</v>
      </c>
      <c r="B17" s="3" t="s">
        <v>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DDF41-3A48-47B1-AC83-A0839F7DE091}">
  <dimension ref="A1:B8"/>
  <sheetViews>
    <sheetView workbookViewId="0">
      <selection activeCell="D10" sqref="D10"/>
    </sheetView>
  </sheetViews>
  <sheetFormatPr defaultRowHeight="14.4" x14ac:dyDescent="0.3"/>
  <cols>
    <col min="2" max="2" width="19.33203125" customWidth="1"/>
  </cols>
  <sheetData>
    <row r="1" spans="1:2" x14ac:dyDescent="0.3">
      <c r="A1" s="5" t="s">
        <v>0</v>
      </c>
      <c r="B1" s="5" t="s">
        <v>1</v>
      </c>
    </row>
    <row r="2" spans="1:2" x14ac:dyDescent="0.3">
      <c r="A2" s="1">
        <v>1</v>
      </c>
      <c r="B2" s="3" t="s">
        <v>103</v>
      </c>
    </row>
    <row r="3" spans="1:2" x14ac:dyDescent="0.3">
      <c r="A3" s="1">
        <v>2</v>
      </c>
      <c r="B3" s="3" t="s">
        <v>98</v>
      </c>
    </row>
    <row r="4" spans="1:2" x14ac:dyDescent="0.3">
      <c r="A4" s="1">
        <v>3</v>
      </c>
      <c r="B4" s="3" t="s">
        <v>105</v>
      </c>
    </row>
    <row r="5" spans="1:2" x14ac:dyDescent="0.3">
      <c r="A5" s="1">
        <v>4</v>
      </c>
      <c r="B5" s="3" t="s">
        <v>101</v>
      </c>
    </row>
    <row r="6" spans="1:2" x14ac:dyDescent="0.3">
      <c r="A6" s="1">
        <v>5</v>
      </c>
      <c r="B6" s="1" t="s">
        <v>111</v>
      </c>
    </row>
    <row r="7" spans="1:2" x14ac:dyDescent="0.3">
      <c r="A7" s="1">
        <v>6</v>
      </c>
      <c r="B7" s="1" t="s">
        <v>109</v>
      </c>
    </row>
    <row r="8" spans="1:2" x14ac:dyDescent="0.3">
      <c r="A8" s="1">
        <v>7</v>
      </c>
      <c r="B8" s="1" t="s">
        <v>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4AC66-02EA-4652-870F-C9DC72AEF3A3}">
  <dimension ref="A1:G63"/>
  <sheetViews>
    <sheetView workbookViewId="0">
      <selection activeCell="G4" sqref="G4"/>
    </sheetView>
  </sheetViews>
  <sheetFormatPr defaultRowHeight="15" customHeight="1" x14ac:dyDescent="0.3"/>
  <cols>
    <col min="1" max="1" width="5.5546875" bestFit="1" customWidth="1"/>
    <col min="2" max="2" width="37.88671875" customWidth="1"/>
    <col min="6" max="6" width="12" customWidth="1"/>
    <col min="7" max="7" width="11.88671875" bestFit="1" customWidth="1"/>
  </cols>
  <sheetData>
    <row r="1" spans="1:7" ht="14.4" x14ac:dyDescent="0.3">
      <c r="B1" s="6" t="s">
        <v>119</v>
      </c>
    </row>
    <row r="3" spans="1:7" ht="14.4" x14ac:dyDescent="0.3">
      <c r="A3" s="60" t="s">
        <v>120</v>
      </c>
      <c r="B3" s="61" t="s">
        <v>121</v>
      </c>
      <c r="C3" s="61" t="s">
        <v>122</v>
      </c>
      <c r="D3" s="61" t="s">
        <v>123</v>
      </c>
      <c r="E3" s="61" t="s">
        <v>124</v>
      </c>
      <c r="F3" s="61" t="s">
        <v>125</v>
      </c>
      <c r="G3" s="61" t="s">
        <v>126</v>
      </c>
    </row>
    <row r="4" spans="1:7" ht="28.8" x14ac:dyDescent="0.3">
      <c r="A4" s="62">
        <v>1</v>
      </c>
      <c r="B4" s="63" t="s">
        <v>127</v>
      </c>
      <c r="C4" s="63" t="s">
        <v>128</v>
      </c>
      <c r="D4" s="63" t="s">
        <v>129</v>
      </c>
      <c r="E4" s="64">
        <v>45742</v>
      </c>
      <c r="F4" s="63" t="s">
        <v>130</v>
      </c>
      <c r="G4" s="65" t="s">
        <v>131</v>
      </c>
    </row>
    <row r="5" spans="1:7" ht="28.8" x14ac:dyDescent="0.3">
      <c r="A5" s="62">
        <v>2</v>
      </c>
      <c r="B5" s="63" t="s">
        <v>132</v>
      </c>
      <c r="C5" s="63" t="s">
        <v>128</v>
      </c>
      <c r="D5" s="63" t="s">
        <v>129</v>
      </c>
      <c r="E5" s="64">
        <v>45742</v>
      </c>
      <c r="F5" s="63" t="s">
        <v>130</v>
      </c>
      <c r="G5" s="65" t="s">
        <v>131</v>
      </c>
    </row>
    <row r="6" spans="1:7" ht="28.8" x14ac:dyDescent="0.3">
      <c r="A6" s="62">
        <v>3</v>
      </c>
      <c r="B6" s="63" t="s">
        <v>133</v>
      </c>
      <c r="C6" s="63" t="s">
        <v>128</v>
      </c>
      <c r="D6" s="63" t="s">
        <v>129</v>
      </c>
      <c r="E6" s="64">
        <v>45742</v>
      </c>
      <c r="F6" s="63" t="s">
        <v>130</v>
      </c>
      <c r="G6" s="65" t="s">
        <v>131</v>
      </c>
    </row>
    <row r="7" spans="1:7" ht="28.8" x14ac:dyDescent="0.3">
      <c r="A7" s="62">
        <v>4</v>
      </c>
      <c r="B7" s="63" t="s">
        <v>134</v>
      </c>
      <c r="C7" s="63" t="s">
        <v>128</v>
      </c>
      <c r="D7" s="63" t="s">
        <v>129</v>
      </c>
      <c r="E7" s="64">
        <v>45742</v>
      </c>
      <c r="F7" s="63" t="s">
        <v>130</v>
      </c>
      <c r="G7" s="65" t="s">
        <v>131</v>
      </c>
    </row>
    <row r="8" spans="1:7" ht="28.8" x14ac:dyDescent="0.3">
      <c r="A8" s="62">
        <v>5</v>
      </c>
      <c r="B8" s="63" t="s">
        <v>135</v>
      </c>
      <c r="C8" s="63" t="s">
        <v>128</v>
      </c>
      <c r="D8" s="63" t="s">
        <v>129</v>
      </c>
      <c r="E8" s="64">
        <v>45742</v>
      </c>
      <c r="F8" s="63" t="s">
        <v>136</v>
      </c>
      <c r="G8" s="65" t="s">
        <v>131</v>
      </c>
    </row>
    <row r="9" spans="1:7" ht="28.8" x14ac:dyDescent="0.3">
      <c r="A9" s="62">
        <v>6</v>
      </c>
      <c r="B9" s="63" t="s">
        <v>137</v>
      </c>
      <c r="C9" s="63" t="s">
        <v>128</v>
      </c>
      <c r="D9" s="63" t="s">
        <v>129</v>
      </c>
      <c r="E9" s="64">
        <v>45742</v>
      </c>
      <c r="F9" s="63" t="s">
        <v>136</v>
      </c>
      <c r="G9" s="65" t="s">
        <v>131</v>
      </c>
    </row>
    <row r="10" spans="1:7" ht="14.4" x14ac:dyDescent="0.3">
      <c r="A10" s="62">
        <v>7</v>
      </c>
      <c r="B10" s="63" t="s">
        <v>138</v>
      </c>
      <c r="C10" s="63" t="s">
        <v>128</v>
      </c>
      <c r="D10" s="63" t="s">
        <v>139</v>
      </c>
      <c r="E10" s="64">
        <v>45744</v>
      </c>
      <c r="F10" s="63" t="s">
        <v>140</v>
      </c>
      <c r="G10" s="65" t="s">
        <v>131</v>
      </c>
    </row>
    <row r="11" spans="1:7" ht="14.4" x14ac:dyDescent="0.3">
      <c r="A11" s="62">
        <v>8</v>
      </c>
      <c r="B11" s="63" t="s">
        <v>141</v>
      </c>
      <c r="C11" s="63" t="s">
        <v>128</v>
      </c>
      <c r="D11" s="63" t="s">
        <v>139</v>
      </c>
      <c r="E11" s="64">
        <v>45744</v>
      </c>
      <c r="F11" s="63" t="s">
        <v>140</v>
      </c>
      <c r="G11" s="65" t="s">
        <v>131</v>
      </c>
    </row>
    <row r="12" spans="1:7" ht="14.4" x14ac:dyDescent="0.3">
      <c r="A12" s="62">
        <v>9</v>
      </c>
      <c r="B12" s="63" t="s">
        <v>142</v>
      </c>
      <c r="C12" s="63" t="s">
        <v>128</v>
      </c>
      <c r="D12" s="63" t="s">
        <v>139</v>
      </c>
      <c r="E12" s="64">
        <v>45744</v>
      </c>
      <c r="F12" s="63" t="s">
        <v>143</v>
      </c>
      <c r="G12" s="65" t="s">
        <v>144</v>
      </c>
    </row>
    <row r="13" spans="1:7" ht="14.4" x14ac:dyDescent="0.3">
      <c r="A13" s="62">
        <v>10</v>
      </c>
      <c r="B13" s="63" t="s">
        <v>145</v>
      </c>
      <c r="C13" s="63" t="s">
        <v>128</v>
      </c>
      <c r="D13" s="63" t="s">
        <v>139</v>
      </c>
      <c r="E13" s="64">
        <v>45744</v>
      </c>
      <c r="F13" s="63" t="s">
        <v>143</v>
      </c>
      <c r="G13" s="65" t="s">
        <v>144</v>
      </c>
    </row>
    <row r="14" spans="1:7" ht="14.4" x14ac:dyDescent="0.3">
      <c r="A14" s="62">
        <v>11</v>
      </c>
      <c r="B14" s="63" t="s">
        <v>146</v>
      </c>
      <c r="C14" s="63" t="s">
        <v>128</v>
      </c>
      <c r="D14" s="63" t="s">
        <v>139</v>
      </c>
      <c r="E14" s="64">
        <v>45744</v>
      </c>
      <c r="F14" s="63" t="s">
        <v>143</v>
      </c>
      <c r="G14" s="65" t="s">
        <v>144</v>
      </c>
    </row>
    <row r="15" spans="1:7" ht="14.4" x14ac:dyDescent="0.3">
      <c r="A15" s="62">
        <v>12</v>
      </c>
      <c r="B15" s="63" t="s">
        <v>147</v>
      </c>
      <c r="C15" s="63" t="s">
        <v>128</v>
      </c>
      <c r="D15" s="63" t="s">
        <v>139</v>
      </c>
      <c r="E15" s="64">
        <v>45744</v>
      </c>
      <c r="F15" s="63" t="s">
        <v>143</v>
      </c>
      <c r="G15" s="65" t="s">
        <v>144</v>
      </c>
    </row>
    <row r="16" spans="1:7" ht="28.8" x14ac:dyDescent="0.3">
      <c r="A16" s="62">
        <v>13</v>
      </c>
      <c r="B16" s="63" t="s">
        <v>148</v>
      </c>
      <c r="C16" s="63" t="s">
        <v>149</v>
      </c>
      <c r="D16" s="63" t="s">
        <v>129</v>
      </c>
      <c r="E16" s="64">
        <v>45749</v>
      </c>
      <c r="F16" s="63" t="s">
        <v>130</v>
      </c>
      <c r="G16" s="65" t="s">
        <v>150</v>
      </c>
    </row>
    <row r="17" spans="1:7" ht="28.8" x14ac:dyDescent="0.3">
      <c r="A17" s="62">
        <v>14</v>
      </c>
      <c r="B17" s="63" t="s">
        <v>151</v>
      </c>
      <c r="C17" s="63" t="s">
        <v>149</v>
      </c>
      <c r="D17" s="63" t="s">
        <v>129</v>
      </c>
      <c r="E17" s="64">
        <v>45749</v>
      </c>
      <c r="F17" s="63" t="s">
        <v>130</v>
      </c>
      <c r="G17" s="65" t="s">
        <v>150</v>
      </c>
    </row>
    <row r="18" spans="1:7" ht="28.8" x14ac:dyDescent="0.3">
      <c r="A18" s="62">
        <v>15</v>
      </c>
      <c r="B18" s="63" t="s">
        <v>152</v>
      </c>
      <c r="C18" s="63" t="s">
        <v>149</v>
      </c>
      <c r="D18" s="63" t="s">
        <v>129</v>
      </c>
      <c r="E18" s="64">
        <v>45749</v>
      </c>
      <c r="F18" s="63" t="s">
        <v>130</v>
      </c>
      <c r="G18" s="65" t="s">
        <v>150</v>
      </c>
    </row>
    <row r="19" spans="1:7" ht="28.8" x14ac:dyDescent="0.3">
      <c r="A19" s="62">
        <v>16</v>
      </c>
      <c r="B19" s="63" t="s">
        <v>153</v>
      </c>
      <c r="C19" s="63" t="s">
        <v>149</v>
      </c>
      <c r="D19" s="63" t="s">
        <v>129</v>
      </c>
      <c r="E19" s="64">
        <v>45749</v>
      </c>
      <c r="F19" s="63" t="s">
        <v>136</v>
      </c>
      <c r="G19" s="65" t="s">
        <v>150</v>
      </c>
    </row>
    <row r="20" spans="1:7" ht="28.8" x14ac:dyDescent="0.3">
      <c r="A20" s="62">
        <v>17</v>
      </c>
      <c r="B20" s="63" t="s">
        <v>154</v>
      </c>
      <c r="C20" s="63" t="s">
        <v>149</v>
      </c>
      <c r="D20" s="63" t="s">
        <v>129</v>
      </c>
      <c r="E20" s="64">
        <v>45749</v>
      </c>
      <c r="F20" s="63" t="s">
        <v>136</v>
      </c>
      <c r="G20" s="65" t="s">
        <v>150</v>
      </c>
    </row>
    <row r="21" spans="1:7" ht="28.8" x14ac:dyDescent="0.3">
      <c r="A21" s="62">
        <v>18</v>
      </c>
      <c r="B21" s="63" t="s">
        <v>155</v>
      </c>
      <c r="C21" s="63" t="s">
        <v>149</v>
      </c>
      <c r="D21" s="63" t="s">
        <v>129</v>
      </c>
      <c r="E21" s="64">
        <v>45749</v>
      </c>
      <c r="F21" s="63" t="s">
        <v>136</v>
      </c>
      <c r="G21" s="65" t="s">
        <v>150</v>
      </c>
    </row>
    <row r="22" spans="1:7" ht="14.4" x14ac:dyDescent="0.3">
      <c r="A22" s="62">
        <v>19</v>
      </c>
      <c r="B22" s="63" t="s">
        <v>156</v>
      </c>
      <c r="C22" s="63" t="s">
        <v>149</v>
      </c>
      <c r="D22" s="63" t="s">
        <v>139</v>
      </c>
      <c r="E22" s="64">
        <v>45751</v>
      </c>
      <c r="F22" s="63" t="s">
        <v>157</v>
      </c>
      <c r="G22" s="65" t="s">
        <v>150</v>
      </c>
    </row>
    <row r="23" spans="1:7" ht="14.4" x14ac:dyDescent="0.3">
      <c r="A23" s="62">
        <v>20</v>
      </c>
      <c r="B23" s="63" t="s">
        <v>158</v>
      </c>
      <c r="C23" s="63" t="s">
        <v>149</v>
      </c>
      <c r="D23" s="63" t="s">
        <v>139</v>
      </c>
      <c r="E23" s="64">
        <v>45751</v>
      </c>
      <c r="F23" s="63" t="s">
        <v>140</v>
      </c>
      <c r="G23" s="65" t="s">
        <v>150</v>
      </c>
    </row>
    <row r="24" spans="1:7" ht="14.4" x14ac:dyDescent="0.3">
      <c r="A24" s="62">
        <v>21</v>
      </c>
      <c r="B24" s="63" t="s">
        <v>159</v>
      </c>
      <c r="C24" s="63" t="s">
        <v>149</v>
      </c>
      <c r="D24" s="63" t="s">
        <v>139</v>
      </c>
      <c r="E24" s="64">
        <v>45751</v>
      </c>
      <c r="F24" s="63" t="s">
        <v>140</v>
      </c>
      <c r="G24" s="65" t="s">
        <v>150</v>
      </c>
    </row>
    <row r="25" spans="1:7" ht="14.4" x14ac:dyDescent="0.3">
      <c r="A25" s="62">
        <v>22</v>
      </c>
      <c r="B25" s="63" t="s">
        <v>160</v>
      </c>
      <c r="C25" s="63" t="s">
        <v>149</v>
      </c>
      <c r="D25" s="63" t="s">
        <v>139</v>
      </c>
      <c r="E25" s="64">
        <v>45751</v>
      </c>
      <c r="F25" s="63" t="s">
        <v>143</v>
      </c>
      <c r="G25" s="65" t="s">
        <v>150</v>
      </c>
    </row>
    <row r="26" spans="1:7" ht="14.4" x14ac:dyDescent="0.3">
      <c r="A26" s="62">
        <v>23</v>
      </c>
      <c r="B26" s="63" t="s">
        <v>161</v>
      </c>
      <c r="C26" s="63" t="s">
        <v>149</v>
      </c>
      <c r="D26" s="63" t="s">
        <v>139</v>
      </c>
      <c r="E26" s="64">
        <v>45751</v>
      </c>
      <c r="F26" s="63" t="s">
        <v>143</v>
      </c>
      <c r="G26" s="65" t="s">
        <v>150</v>
      </c>
    </row>
    <row r="27" spans="1:7" ht="14.4" x14ac:dyDescent="0.3">
      <c r="A27" s="62">
        <v>24</v>
      </c>
      <c r="B27" s="63" t="s">
        <v>162</v>
      </c>
      <c r="C27" s="63" t="s">
        <v>149</v>
      </c>
      <c r="D27" s="63" t="s">
        <v>139</v>
      </c>
      <c r="E27" s="64">
        <v>45751</v>
      </c>
      <c r="F27" s="63" t="s">
        <v>143</v>
      </c>
      <c r="G27" s="65" t="s">
        <v>150</v>
      </c>
    </row>
    <row r="28" spans="1:7" ht="28.8" x14ac:dyDescent="0.3">
      <c r="A28" s="62">
        <v>25</v>
      </c>
      <c r="B28" s="63" t="s">
        <v>163</v>
      </c>
      <c r="C28" s="63" t="s">
        <v>164</v>
      </c>
      <c r="D28" s="63" t="s">
        <v>129</v>
      </c>
      <c r="E28" s="64">
        <v>45756</v>
      </c>
      <c r="F28" s="63" t="s">
        <v>130</v>
      </c>
      <c r="G28" s="65" t="s">
        <v>150</v>
      </c>
    </row>
    <row r="29" spans="1:7" ht="28.8" x14ac:dyDescent="0.3">
      <c r="A29" s="62">
        <v>26</v>
      </c>
      <c r="B29" s="63" t="s">
        <v>165</v>
      </c>
      <c r="C29" s="63" t="s">
        <v>164</v>
      </c>
      <c r="D29" s="63" t="s">
        <v>129</v>
      </c>
      <c r="E29" s="64">
        <v>45756</v>
      </c>
      <c r="F29" s="63" t="s">
        <v>130</v>
      </c>
      <c r="G29" s="65" t="s">
        <v>150</v>
      </c>
    </row>
    <row r="30" spans="1:7" ht="28.8" x14ac:dyDescent="0.3">
      <c r="A30" s="62">
        <v>27</v>
      </c>
      <c r="B30" s="63" t="s">
        <v>166</v>
      </c>
      <c r="C30" s="63" t="s">
        <v>164</v>
      </c>
      <c r="D30" s="63" t="s">
        <v>129</v>
      </c>
      <c r="E30" s="64">
        <v>45756</v>
      </c>
      <c r="F30" s="63" t="s">
        <v>136</v>
      </c>
      <c r="G30" s="65" t="s">
        <v>150</v>
      </c>
    </row>
    <row r="31" spans="1:7" ht="28.8" x14ac:dyDescent="0.3">
      <c r="A31" s="62">
        <v>28</v>
      </c>
      <c r="B31" s="63" t="s">
        <v>167</v>
      </c>
      <c r="C31" s="63" t="s">
        <v>164</v>
      </c>
      <c r="D31" s="63" t="s">
        <v>129</v>
      </c>
      <c r="E31" s="64">
        <v>45756</v>
      </c>
      <c r="F31" s="63" t="s">
        <v>136</v>
      </c>
      <c r="G31" s="65" t="s">
        <v>150</v>
      </c>
    </row>
    <row r="32" spans="1:7" ht="14.4" x14ac:dyDescent="0.3">
      <c r="A32" s="62">
        <v>29</v>
      </c>
      <c r="B32" s="63" t="s">
        <v>168</v>
      </c>
      <c r="C32" s="63" t="s">
        <v>164</v>
      </c>
      <c r="D32" s="63" t="s">
        <v>139</v>
      </c>
      <c r="E32" s="64">
        <v>45758</v>
      </c>
      <c r="F32" s="63" t="s">
        <v>140</v>
      </c>
      <c r="G32" s="65" t="s">
        <v>150</v>
      </c>
    </row>
    <row r="33" spans="1:7" ht="14.4" x14ac:dyDescent="0.3">
      <c r="A33" s="62">
        <v>30</v>
      </c>
      <c r="B33" s="63" t="s">
        <v>169</v>
      </c>
      <c r="C33" s="63" t="s">
        <v>164</v>
      </c>
      <c r="D33" s="63" t="s">
        <v>139</v>
      </c>
      <c r="E33" s="64">
        <v>45758</v>
      </c>
      <c r="F33" s="63" t="s">
        <v>140</v>
      </c>
      <c r="G33" s="65" t="s">
        <v>150</v>
      </c>
    </row>
    <row r="34" spans="1:7" ht="14.4" x14ac:dyDescent="0.3">
      <c r="A34" s="62">
        <v>31</v>
      </c>
      <c r="B34" s="63" t="s">
        <v>170</v>
      </c>
      <c r="C34" s="63" t="s">
        <v>164</v>
      </c>
      <c r="D34" s="63" t="s">
        <v>139</v>
      </c>
      <c r="E34" s="64">
        <v>45758</v>
      </c>
      <c r="F34" s="63" t="s">
        <v>143</v>
      </c>
      <c r="G34" s="65" t="s">
        <v>150</v>
      </c>
    </row>
    <row r="35" spans="1:7" ht="14.4" x14ac:dyDescent="0.3">
      <c r="A35" s="62">
        <v>32</v>
      </c>
      <c r="B35" s="63" t="s">
        <v>171</v>
      </c>
      <c r="C35" s="63" t="s">
        <v>164</v>
      </c>
      <c r="D35" s="63" t="s">
        <v>139</v>
      </c>
      <c r="E35" s="64">
        <v>45758</v>
      </c>
      <c r="F35" s="63" t="s">
        <v>143</v>
      </c>
      <c r="G35" s="65" t="s">
        <v>150</v>
      </c>
    </row>
    <row r="36" spans="1:7" ht="28.8" x14ac:dyDescent="0.3">
      <c r="A36" s="62">
        <v>33</v>
      </c>
      <c r="B36" s="63" t="s">
        <v>172</v>
      </c>
      <c r="C36" s="63" t="s">
        <v>173</v>
      </c>
      <c r="D36" s="63" t="s">
        <v>129</v>
      </c>
      <c r="E36" s="64">
        <v>45763</v>
      </c>
      <c r="F36" s="63" t="s">
        <v>130</v>
      </c>
      <c r="G36" s="65" t="s">
        <v>150</v>
      </c>
    </row>
    <row r="37" spans="1:7" ht="28.8" x14ac:dyDescent="0.3">
      <c r="A37" s="62">
        <v>34</v>
      </c>
      <c r="B37" s="63" t="s">
        <v>174</v>
      </c>
      <c r="C37" s="63" t="s">
        <v>173</v>
      </c>
      <c r="D37" s="63" t="s">
        <v>129</v>
      </c>
      <c r="E37" s="64">
        <v>45763</v>
      </c>
      <c r="F37" s="63" t="s">
        <v>130</v>
      </c>
      <c r="G37" s="65" t="s">
        <v>150</v>
      </c>
    </row>
    <row r="38" spans="1:7" ht="28.8" x14ac:dyDescent="0.3">
      <c r="A38" s="62">
        <v>35</v>
      </c>
      <c r="B38" s="63" t="s">
        <v>175</v>
      </c>
      <c r="C38" s="63" t="s">
        <v>173</v>
      </c>
      <c r="D38" s="63" t="s">
        <v>129</v>
      </c>
      <c r="E38" s="64">
        <v>45763</v>
      </c>
      <c r="F38" s="63" t="s">
        <v>136</v>
      </c>
      <c r="G38" s="65" t="s">
        <v>150</v>
      </c>
    </row>
    <row r="39" spans="1:7" ht="28.8" x14ac:dyDescent="0.3">
      <c r="A39" s="62">
        <v>36</v>
      </c>
      <c r="B39" s="63" t="s">
        <v>176</v>
      </c>
      <c r="C39" s="63" t="s">
        <v>173</v>
      </c>
      <c r="D39" s="63" t="s">
        <v>129</v>
      </c>
      <c r="E39" s="64">
        <v>45763</v>
      </c>
      <c r="F39" s="63" t="s">
        <v>136</v>
      </c>
      <c r="G39" s="65" t="s">
        <v>150</v>
      </c>
    </row>
    <row r="40" spans="1:7" ht="14.4" x14ac:dyDescent="0.3">
      <c r="A40" s="62">
        <v>37</v>
      </c>
      <c r="B40" s="63" t="s">
        <v>177</v>
      </c>
      <c r="C40" s="63" t="s">
        <v>173</v>
      </c>
      <c r="D40" s="63" t="s">
        <v>139</v>
      </c>
      <c r="E40" s="64">
        <v>45765</v>
      </c>
      <c r="F40" s="63" t="s">
        <v>140</v>
      </c>
      <c r="G40" s="65" t="s">
        <v>150</v>
      </c>
    </row>
    <row r="41" spans="1:7" ht="14.4" x14ac:dyDescent="0.3">
      <c r="A41" s="62">
        <v>38</v>
      </c>
      <c r="B41" s="63" t="s">
        <v>178</v>
      </c>
      <c r="C41" s="63" t="s">
        <v>173</v>
      </c>
      <c r="D41" s="63" t="s">
        <v>139</v>
      </c>
      <c r="E41" s="64">
        <v>45765</v>
      </c>
      <c r="F41" s="63" t="s">
        <v>140</v>
      </c>
      <c r="G41" s="65" t="s">
        <v>150</v>
      </c>
    </row>
    <row r="42" spans="1:7" ht="14.4" x14ac:dyDescent="0.3">
      <c r="A42" s="62">
        <v>39</v>
      </c>
      <c r="B42" s="63" t="s">
        <v>179</v>
      </c>
      <c r="C42" s="63" t="s">
        <v>173</v>
      </c>
      <c r="D42" s="63" t="s">
        <v>139</v>
      </c>
      <c r="E42" s="64">
        <v>45765</v>
      </c>
      <c r="F42" s="63" t="s">
        <v>143</v>
      </c>
      <c r="G42" s="65" t="s">
        <v>150</v>
      </c>
    </row>
    <row r="43" spans="1:7" ht="14.4" x14ac:dyDescent="0.3">
      <c r="A43" s="62">
        <v>40</v>
      </c>
      <c r="B43" s="63" t="s">
        <v>180</v>
      </c>
      <c r="C43" s="63" t="s">
        <v>173</v>
      </c>
      <c r="D43" s="63" t="s">
        <v>139</v>
      </c>
      <c r="E43" s="64">
        <v>45765</v>
      </c>
      <c r="F43" s="63" t="s">
        <v>143</v>
      </c>
      <c r="G43" s="65" t="s">
        <v>150</v>
      </c>
    </row>
    <row r="44" spans="1:7" ht="28.8" x14ac:dyDescent="0.3">
      <c r="A44" s="62">
        <v>41</v>
      </c>
      <c r="B44" s="63" t="s">
        <v>181</v>
      </c>
      <c r="C44" s="63" t="s">
        <v>182</v>
      </c>
      <c r="D44" s="63" t="s">
        <v>129</v>
      </c>
      <c r="E44" s="64">
        <v>45770</v>
      </c>
      <c r="F44" s="63" t="s">
        <v>130</v>
      </c>
      <c r="G44" s="65" t="s">
        <v>150</v>
      </c>
    </row>
    <row r="45" spans="1:7" ht="28.8" x14ac:dyDescent="0.3">
      <c r="A45" s="62">
        <v>42</v>
      </c>
      <c r="B45" s="63" t="s">
        <v>183</v>
      </c>
      <c r="C45" s="63" t="s">
        <v>182</v>
      </c>
      <c r="D45" s="63" t="s">
        <v>129</v>
      </c>
      <c r="E45" s="64">
        <v>45770</v>
      </c>
      <c r="F45" s="63" t="s">
        <v>130</v>
      </c>
      <c r="G45" s="65" t="s">
        <v>150</v>
      </c>
    </row>
    <row r="46" spans="1:7" ht="28.8" x14ac:dyDescent="0.3">
      <c r="A46" s="62">
        <v>43</v>
      </c>
      <c r="B46" s="63" t="s">
        <v>184</v>
      </c>
      <c r="C46" s="63" t="s">
        <v>182</v>
      </c>
      <c r="D46" s="63" t="s">
        <v>129</v>
      </c>
      <c r="E46" s="64">
        <v>45770</v>
      </c>
      <c r="F46" s="63" t="s">
        <v>136</v>
      </c>
      <c r="G46" s="65" t="s">
        <v>150</v>
      </c>
    </row>
    <row r="47" spans="1:7" ht="28.8" x14ac:dyDescent="0.3">
      <c r="A47" s="62">
        <v>44</v>
      </c>
      <c r="B47" s="63" t="s">
        <v>185</v>
      </c>
      <c r="C47" s="63" t="s">
        <v>182</v>
      </c>
      <c r="D47" s="63" t="s">
        <v>129</v>
      </c>
      <c r="E47" s="64">
        <v>45770</v>
      </c>
      <c r="F47" s="63" t="s">
        <v>136</v>
      </c>
      <c r="G47" s="65" t="s">
        <v>150</v>
      </c>
    </row>
    <row r="48" spans="1:7" ht="14.4" x14ac:dyDescent="0.3">
      <c r="A48" s="62">
        <v>45</v>
      </c>
      <c r="B48" s="63" t="s">
        <v>186</v>
      </c>
      <c r="C48" s="63" t="s">
        <v>182</v>
      </c>
      <c r="D48" s="63" t="s">
        <v>187</v>
      </c>
      <c r="E48" s="63" t="s">
        <v>150</v>
      </c>
      <c r="F48" s="63" t="s">
        <v>140</v>
      </c>
      <c r="G48" s="65" t="s">
        <v>150</v>
      </c>
    </row>
    <row r="49" spans="1:7" ht="14.4" x14ac:dyDescent="0.3">
      <c r="A49" s="62">
        <v>46</v>
      </c>
      <c r="B49" s="63" t="s">
        <v>188</v>
      </c>
      <c r="C49" s="63" t="s">
        <v>182</v>
      </c>
      <c r="D49" s="63" t="s">
        <v>187</v>
      </c>
      <c r="E49" s="63" t="s">
        <v>150</v>
      </c>
      <c r="F49" s="63" t="s">
        <v>140</v>
      </c>
      <c r="G49" s="65" t="s">
        <v>150</v>
      </c>
    </row>
    <row r="50" spans="1:7" ht="14.4" x14ac:dyDescent="0.3">
      <c r="A50" s="62">
        <v>47</v>
      </c>
      <c r="B50" s="63" t="s">
        <v>189</v>
      </c>
      <c r="C50" s="63" t="s">
        <v>182</v>
      </c>
      <c r="D50" s="63" t="s">
        <v>187</v>
      </c>
      <c r="E50" s="63" t="s">
        <v>150</v>
      </c>
      <c r="F50" s="63" t="s">
        <v>143</v>
      </c>
      <c r="G50" s="65" t="s">
        <v>150</v>
      </c>
    </row>
    <row r="51" spans="1:7" ht="14.4" x14ac:dyDescent="0.3">
      <c r="A51" s="62">
        <v>48</v>
      </c>
      <c r="B51" s="63" t="s">
        <v>190</v>
      </c>
      <c r="C51" s="63" t="s">
        <v>191</v>
      </c>
      <c r="D51" s="63" t="s">
        <v>187</v>
      </c>
      <c r="E51" s="63" t="s">
        <v>150</v>
      </c>
      <c r="F51" s="63" t="s">
        <v>143</v>
      </c>
      <c r="G51" s="65" t="s">
        <v>150</v>
      </c>
    </row>
    <row r="52" spans="1:7" ht="14.4" x14ac:dyDescent="0.3">
      <c r="A52" s="62">
        <v>49</v>
      </c>
      <c r="B52" s="63" t="s">
        <v>192</v>
      </c>
      <c r="C52" s="63" t="s">
        <v>193</v>
      </c>
      <c r="D52" s="63" t="s">
        <v>187</v>
      </c>
      <c r="E52" s="63" t="s">
        <v>150</v>
      </c>
      <c r="F52" s="63" t="s">
        <v>130</v>
      </c>
      <c r="G52" s="65" t="s">
        <v>150</v>
      </c>
    </row>
    <row r="53" spans="1:7" ht="14.4" x14ac:dyDescent="0.3">
      <c r="A53" s="62">
        <v>50</v>
      </c>
      <c r="B53" s="63" t="s">
        <v>194</v>
      </c>
      <c r="C53" s="63" t="s">
        <v>193</v>
      </c>
      <c r="D53" s="63" t="s">
        <v>187</v>
      </c>
      <c r="E53" s="63" t="s">
        <v>150</v>
      </c>
      <c r="F53" s="63" t="s">
        <v>136</v>
      </c>
      <c r="G53" s="65" t="s">
        <v>150</v>
      </c>
    </row>
    <row r="54" spans="1:7" ht="14.4" x14ac:dyDescent="0.3">
      <c r="A54" s="62">
        <v>51</v>
      </c>
      <c r="B54" s="63" t="s">
        <v>195</v>
      </c>
      <c r="C54" s="63" t="s">
        <v>193</v>
      </c>
      <c r="D54" s="63" t="s">
        <v>187</v>
      </c>
      <c r="E54" s="63" t="s">
        <v>150</v>
      </c>
      <c r="F54" s="63" t="s">
        <v>140</v>
      </c>
      <c r="G54" s="65" t="s">
        <v>150</v>
      </c>
    </row>
    <row r="55" spans="1:7" ht="14.4" x14ac:dyDescent="0.3">
      <c r="A55" s="62">
        <v>52</v>
      </c>
      <c r="B55" s="63" t="s">
        <v>196</v>
      </c>
      <c r="C55" s="63" t="s">
        <v>193</v>
      </c>
      <c r="D55" s="63" t="s">
        <v>187</v>
      </c>
      <c r="E55" s="63" t="s">
        <v>150</v>
      </c>
      <c r="F55" s="63" t="s">
        <v>143</v>
      </c>
      <c r="G55" s="65" t="s">
        <v>150</v>
      </c>
    </row>
    <row r="56" spans="1:7" ht="14.4" x14ac:dyDescent="0.3">
      <c r="A56" s="62">
        <v>53</v>
      </c>
      <c r="B56" s="63" t="s">
        <v>197</v>
      </c>
      <c r="C56" s="63" t="s">
        <v>198</v>
      </c>
      <c r="D56" s="63" t="s">
        <v>187</v>
      </c>
      <c r="E56" s="63" t="s">
        <v>150</v>
      </c>
      <c r="F56" s="63" t="s">
        <v>130</v>
      </c>
      <c r="G56" s="65" t="s">
        <v>150</v>
      </c>
    </row>
    <row r="57" spans="1:7" ht="14.4" x14ac:dyDescent="0.3">
      <c r="A57" s="62">
        <v>54</v>
      </c>
      <c r="B57" s="63" t="s">
        <v>199</v>
      </c>
      <c r="C57" s="63" t="s">
        <v>198</v>
      </c>
      <c r="D57" s="63" t="s">
        <v>187</v>
      </c>
      <c r="E57" s="63" t="s">
        <v>150</v>
      </c>
      <c r="F57" s="63" t="s">
        <v>136</v>
      </c>
      <c r="G57" s="65" t="s">
        <v>150</v>
      </c>
    </row>
    <row r="58" spans="1:7" ht="14.4" x14ac:dyDescent="0.3">
      <c r="A58" s="62">
        <v>55</v>
      </c>
      <c r="B58" s="63" t="s">
        <v>200</v>
      </c>
      <c r="C58" s="63" t="s">
        <v>198</v>
      </c>
      <c r="D58" s="63" t="s">
        <v>187</v>
      </c>
      <c r="E58" s="63" t="s">
        <v>150</v>
      </c>
      <c r="F58" s="63" t="s">
        <v>140</v>
      </c>
      <c r="G58" s="65" t="s">
        <v>150</v>
      </c>
    </row>
    <row r="59" spans="1:7" ht="14.4" x14ac:dyDescent="0.3">
      <c r="A59" s="62">
        <v>56</v>
      </c>
      <c r="B59" s="63" t="s">
        <v>201</v>
      </c>
      <c r="C59" s="63" t="s">
        <v>198</v>
      </c>
      <c r="D59" s="63" t="s">
        <v>187</v>
      </c>
      <c r="E59" s="63" t="s">
        <v>150</v>
      </c>
      <c r="F59" s="63" t="s">
        <v>143</v>
      </c>
      <c r="G59" s="65" t="s">
        <v>150</v>
      </c>
    </row>
    <row r="60" spans="1:7" ht="14.4" x14ac:dyDescent="0.3">
      <c r="A60" s="62">
        <v>57</v>
      </c>
      <c r="B60" s="63" t="s">
        <v>202</v>
      </c>
      <c r="C60" s="63" t="s">
        <v>203</v>
      </c>
      <c r="D60" s="63" t="s">
        <v>187</v>
      </c>
      <c r="E60" s="63" t="s">
        <v>150</v>
      </c>
      <c r="F60" s="63" t="s">
        <v>130</v>
      </c>
      <c r="G60" s="65" t="s">
        <v>150</v>
      </c>
    </row>
    <row r="61" spans="1:7" ht="14.4" x14ac:dyDescent="0.3">
      <c r="A61" s="62">
        <v>58</v>
      </c>
      <c r="B61" s="63" t="s">
        <v>204</v>
      </c>
      <c r="C61" s="63" t="s">
        <v>203</v>
      </c>
      <c r="D61" s="63" t="s">
        <v>187</v>
      </c>
      <c r="E61" s="63" t="s">
        <v>150</v>
      </c>
      <c r="F61" s="63" t="s">
        <v>136</v>
      </c>
      <c r="G61" s="65" t="s">
        <v>150</v>
      </c>
    </row>
    <row r="62" spans="1:7" ht="14.4" x14ac:dyDescent="0.3">
      <c r="A62" s="62">
        <v>59</v>
      </c>
      <c r="B62" s="63" t="s">
        <v>205</v>
      </c>
      <c r="C62" s="63" t="s">
        <v>203</v>
      </c>
      <c r="D62" s="63" t="s">
        <v>187</v>
      </c>
      <c r="E62" s="63" t="s">
        <v>150</v>
      </c>
      <c r="F62" s="63" t="s">
        <v>140</v>
      </c>
      <c r="G62" s="65" t="s">
        <v>150</v>
      </c>
    </row>
    <row r="63" spans="1:7" ht="14.4" x14ac:dyDescent="0.3">
      <c r="A63" s="62">
        <v>60</v>
      </c>
      <c r="B63" s="63" t="s">
        <v>206</v>
      </c>
      <c r="C63" s="63" t="s">
        <v>203</v>
      </c>
      <c r="D63" s="63" t="s">
        <v>187</v>
      </c>
      <c r="E63" s="63" t="s">
        <v>150</v>
      </c>
      <c r="F63" s="63" t="s">
        <v>143</v>
      </c>
      <c r="G63" s="65" t="s">
        <v>150</v>
      </c>
    </row>
  </sheetData>
  <hyperlinks>
    <hyperlink ref="B1" r:id="rId1" xr:uid="{E222D70D-6F3D-4626-B8D4-8EE935690F4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B70D0-F6E5-4D87-A503-F98B4ADA6DFA}">
  <dimension ref="A1:D8"/>
  <sheetViews>
    <sheetView workbookViewId="0">
      <selection activeCell="A10" sqref="A10:D15"/>
    </sheetView>
  </sheetViews>
  <sheetFormatPr defaultRowHeight="15" customHeight="1" x14ac:dyDescent="0.3"/>
  <cols>
    <col min="2" max="2" width="32" customWidth="1"/>
    <col min="3" max="3" width="17.5546875" customWidth="1"/>
    <col min="4" max="4" width="14.88671875" customWidth="1"/>
    <col min="5" max="5" width="29.88671875" customWidth="1"/>
  </cols>
  <sheetData>
    <row r="1" spans="1:4" x14ac:dyDescent="0.3">
      <c r="A1" s="66" t="s">
        <v>120</v>
      </c>
      <c r="B1" s="66" t="s">
        <v>207</v>
      </c>
      <c r="C1" s="66" t="s">
        <v>208</v>
      </c>
      <c r="D1" s="66" t="s">
        <v>209</v>
      </c>
    </row>
    <row r="2" spans="1:4" x14ac:dyDescent="0.3">
      <c r="A2" s="66">
        <v>1</v>
      </c>
      <c r="B2" s="67" t="s">
        <v>210</v>
      </c>
      <c r="C2" s="67" t="s">
        <v>211</v>
      </c>
      <c r="D2" s="67" t="s">
        <v>212</v>
      </c>
    </row>
    <row r="3" spans="1:4" x14ac:dyDescent="0.3">
      <c r="A3" s="66">
        <v>2</v>
      </c>
      <c r="B3" s="67" t="s">
        <v>213</v>
      </c>
      <c r="C3" s="67" t="s">
        <v>214</v>
      </c>
      <c r="D3" s="68"/>
    </row>
    <row r="4" spans="1:4" x14ac:dyDescent="0.3">
      <c r="A4" s="66">
        <v>3</v>
      </c>
      <c r="B4" s="67" t="s">
        <v>215</v>
      </c>
      <c r="C4" s="67" t="s">
        <v>214</v>
      </c>
      <c r="D4" s="68"/>
    </row>
    <row r="5" spans="1:4" x14ac:dyDescent="0.3">
      <c r="A5" s="66">
        <v>4</v>
      </c>
      <c r="B5" s="59" t="s">
        <v>216</v>
      </c>
      <c r="C5" s="59" t="s">
        <v>217</v>
      </c>
      <c r="D5" s="23"/>
    </row>
    <row r="6" spans="1:4" x14ac:dyDescent="0.3">
      <c r="A6" s="66">
        <v>5</v>
      </c>
      <c r="B6" s="69" t="s">
        <v>218</v>
      </c>
      <c r="C6" s="69" t="s">
        <v>219</v>
      </c>
      <c r="D6" s="23"/>
    </row>
    <row r="7" spans="1:4" x14ac:dyDescent="0.3"/>
    <row r="8" spans="1:4" x14ac:dyDescent="0.3">
      <c r="B8" s="7" t="s">
        <v>220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Overall Team's Score</vt:lpstr>
      <vt:lpstr>Batch-1(Poor)</vt:lpstr>
      <vt:lpstr>Batch-2(Average)</vt:lpstr>
      <vt:lpstr>Batch-3(Good)</vt:lpstr>
      <vt:lpstr>Learning Path</vt:lpstr>
      <vt:lpstr>Training's Date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Someswara V S</dc:creator>
  <cp:keywords/>
  <dc:description/>
  <cp:lastModifiedBy>Ankit Kumar Verma</cp:lastModifiedBy>
  <cp:revision/>
  <dcterms:created xsi:type="dcterms:W3CDTF">2025-03-31T08:38:12Z</dcterms:created>
  <dcterms:modified xsi:type="dcterms:W3CDTF">2025-04-01T09:36:17Z</dcterms:modified>
  <cp:category/>
  <cp:contentStatus/>
</cp:coreProperties>
</file>