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showInkAnnotation="0" codeName="ThisWorkbook" autoCompressPictures="0"/>
  <mc:AlternateContent xmlns:mc="http://schemas.openxmlformats.org/markup-compatibility/2006">
    <mc:Choice Requires="x15">
      <x15ac:absPath xmlns:x15ac="http://schemas.microsoft.com/office/spreadsheetml/2010/11/ac" url="/Users/blokdijk/Dropbox (Emereo)/CASPIO ITSM SA/"/>
    </mc:Choice>
  </mc:AlternateContent>
  <xr:revisionPtr revIDLastSave="0" documentId="13_ncr:1_{8A8FF736-A493-224D-9017-A84141D91D69}" xr6:coauthVersionLast="47" xr6:coauthVersionMax="47" xr10:uidLastSave="{00000000-0000-0000-0000-000000000000}"/>
  <bookViews>
    <workbookView xWindow="0" yWindow="460" windowWidth="26400" windowHeight="19960" tabRatio="918" xr2:uid="{00000000-000D-0000-FFFF-FFFF00000000}"/>
  </bookViews>
  <sheets>
    <sheet name="Start" sheetId="1" r:id="rId1"/>
    <sheet name="Introduction" sheetId="2" r:id="rId2"/>
    <sheet name="Questionnaire" sheetId="3" r:id="rId3"/>
    <sheet name="Questionnaire results" sheetId="4" r:id="rId4"/>
    <sheet name="Radar Chart - Process Average" sheetId="8" r:id="rId5"/>
    <sheet name="Summary responses" sheetId="9" r:id="rId6"/>
    <sheet name="Participant view" sheetId="10" r:id="rId7"/>
    <sheet name="Module1" sheetId="6" state="veryHidden" r:id="rId8"/>
    <sheet name="Module2" sheetId="7" state="veryHidden" r:id="rId9"/>
    <sheet name="RACI Matrix" sheetId="12" r:id="rId10"/>
    <sheet name="What's Next" sheetId="11" r:id="rId11"/>
  </sheets>
  <definedNames>
    <definedName name="_xlnm._FilterDatabase" localSheetId="2" hidden="1">Questionnaire!$A$26:$E$1043</definedName>
    <definedName name="A_B">Questionnaire!$B$284</definedName>
    <definedName name="Analyze">Questionnaire!$O$285:$O$397</definedName>
    <definedName name="C_B">Questionnaire!$B$522</definedName>
    <definedName name="Control">Questionnaire!$O$523:$O$632</definedName>
    <definedName name="D_B">Questionnaire!$B$102</definedName>
    <definedName name="Define">Questionnaire!$O$103:$O$200</definedName>
    <definedName name="I_B">Questionnaire!$B$399</definedName>
    <definedName name="Improve">Questionnaire!$O$400:$O$520</definedName>
    <definedName name="List">Questionnaire!$A$8:$A$11</definedName>
    <definedName name="M_B">Questionnaire!$B$202</definedName>
    <definedName name="Measure">Questionnaire!$O$203:$O$282</definedName>
    <definedName name="_xlnm.Print_Titles" localSheetId="9">'RACI Matrix'!$5:$5</definedName>
    <definedName name="R_B">Questionnaire!$B$26</definedName>
    <definedName name="Recognize">Questionnaire!$O$27:$O$100</definedName>
    <definedName name="S_B">Questionnaire!$B$634</definedName>
    <definedName name="Sustain">Questionnaire!$O$635:$O$1042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28" i="3" l="1"/>
  <c r="N28" i="3"/>
  <c r="M28" i="3"/>
  <c r="O29" i="3"/>
  <c r="N29" i="3"/>
  <c r="M29" i="3"/>
  <c r="N30" i="3"/>
  <c r="M30" i="3"/>
  <c r="N31" i="3"/>
  <c r="O31" i="3" s="1"/>
  <c r="M31" i="3"/>
  <c r="N32" i="3"/>
  <c r="O32" i="3" s="1"/>
  <c r="M32" i="3"/>
  <c r="N33" i="3"/>
  <c r="O33" i="3" s="1"/>
  <c r="M33" i="3"/>
  <c r="N34" i="3"/>
  <c r="O34" i="3" s="1"/>
  <c r="M34" i="3"/>
  <c r="N35" i="3"/>
  <c r="M35" i="3"/>
  <c r="N36" i="3"/>
  <c r="M36" i="3"/>
  <c r="N37" i="3"/>
  <c r="M37" i="3"/>
  <c r="N38" i="3"/>
  <c r="M38" i="3"/>
  <c r="N39" i="3"/>
  <c r="M39" i="3"/>
  <c r="N40" i="3"/>
  <c r="M40" i="3"/>
  <c r="N41" i="3"/>
  <c r="M41" i="3"/>
  <c r="N42" i="3"/>
  <c r="M42" i="3"/>
  <c r="N43" i="3"/>
  <c r="M43" i="3"/>
  <c r="N44" i="3"/>
  <c r="M44" i="3"/>
  <c r="N45" i="3"/>
  <c r="M45" i="3"/>
  <c r="N46" i="3"/>
  <c r="M46" i="3"/>
  <c r="N47" i="3"/>
  <c r="M47" i="3"/>
  <c r="N48" i="3"/>
  <c r="M48" i="3"/>
  <c r="N49" i="3"/>
  <c r="M49" i="3"/>
  <c r="N50" i="3"/>
  <c r="M50" i="3"/>
  <c r="N51" i="3"/>
  <c r="M51" i="3"/>
  <c r="N52" i="3"/>
  <c r="M52" i="3"/>
  <c r="N53" i="3"/>
  <c r="M53" i="3"/>
  <c r="N54" i="3"/>
  <c r="M54" i="3"/>
  <c r="N55" i="3"/>
  <c r="M55" i="3"/>
  <c r="N56" i="3"/>
  <c r="M56" i="3"/>
  <c r="N57" i="3"/>
  <c r="M57" i="3"/>
  <c r="N58" i="3"/>
  <c r="M58" i="3"/>
  <c r="N59" i="3"/>
  <c r="M59" i="3"/>
  <c r="N60" i="3"/>
  <c r="M60" i="3"/>
  <c r="N61" i="3"/>
  <c r="M61" i="3"/>
  <c r="N62" i="3"/>
  <c r="M62" i="3"/>
  <c r="N63" i="3"/>
  <c r="M63" i="3"/>
  <c r="N64" i="3"/>
  <c r="M64" i="3"/>
  <c r="N65" i="3"/>
  <c r="M65" i="3"/>
  <c r="N66" i="3"/>
  <c r="M66" i="3"/>
  <c r="N67" i="3"/>
  <c r="M67" i="3"/>
  <c r="N68" i="3"/>
  <c r="M68" i="3"/>
  <c r="N69" i="3"/>
  <c r="M69" i="3"/>
  <c r="N70" i="3"/>
  <c r="M70" i="3"/>
  <c r="N71" i="3"/>
  <c r="M71" i="3"/>
  <c r="N72" i="3"/>
  <c r="M72" i="3"/>
  <c r="N73" i="3"/>
  <c r="M73" i="3"/>
  <c r="N74" i="3"/>
  <c r="M74" i="3"/>
  <c r="N75" i="3"/>
  <c r="M75" i="3"/>
  <c r="N76" i="3"/>
  <c r="M76" i="3"/>
  <c r="N77" i="3"/>
  <c r="M77" i="3"/>
  <c r="N78" i="3"/>
  <c r="M78" i="3"/>
  <c r="N79" i="3"/>
  <c r="M79" i="3"/>
  <c r="N80" i="3"/>
  <c r="M80" i="3"/>
  <c r="N81" i="3"/>
  <c r="M81" i="3"/>
  <c r="N82" i="3"/>
  <c r="M82" i="3"/>
  <c r="N83" i="3"/>
  <c r="M83" i="3"/>
  <c r="N84" i="3"/>
  <c r="M84" i="3"/>
  <c r="N85" i="3"/>
  <c r="M85" i="3"/>
  <c r="N86" i="3"/>
  <c r="M86" i="3"/>
  <c r="N87" i="3"/>
  <c r="M87" i="3"/>
  <c r="N88" i="3"/>
  <c r="M88" i="3"/>
  <c r="N89" i="3"/>
  <c r="M89" i="3"/>
  <c r="N90" i="3"/>
  <c r="M90" i="3"/>
  <c r="N91" i="3"/>
  <c r="M91" i="3"/>
  <c r="N92" i="3"/>
  <c r="M92" i="3"/>
  <c r="N93" i="3"/>
  <c r="M93" i="3"/>
  <c r="N94" i="3"/>
  <c r="M94" i="3"/>
  <c r="N95" i="3"/>
  <c r="M95" i="3"/>
  <c r="N96" i="3"/>
  <c r="M96" i="3"/>
  <c r="N97" i="3"/>
  <c r="M97" i="3"/>
  <c r="N98" i="3"/>
  <c r="M98" i="3"/>
  <c r="N99" i="3"/>
  <c r="M99" i="3"/>
  <c r="N104" i="3"/>
  <c r="M104" i="3"/>
  <c r="N105" i="3"/>
  <c r="M105" i="3"/>
  <c r="N106" i="3"/>
  <c r="M106" i="3"/>
  <c r="N107" i="3"/>
  <c r="M107" i="3"/>
  <c r="N108" i="3"/>
  <c r="M108" i="3"/>
  <c r="N109" i="3"/>
  <c r="M109" i="3"/>
  <c r="N110" i="3"/>
  <c r="M110" i="3"/>
  <c r="N111" i="3"/>
  <c r="M111" i="3"/>
  <c r="N112" i="3"/>
  <c r="M112" i="3"/>
  <c r="N113" i="3"/>
  <c r="M113" i="3"/>
  <c r="N114" i="3"/>
  <c r="M114" i="3"/>
  <c r="N115" i="3"/>
  <c r="M115" i="3"/>
  <c r="N116" i="3"/>
  <c r="M116" i="3"/>
  <c r="N117" i="3"/>
  <c r="M117" i="3"/>
  <c r="N118" i="3"/>
  <c r="M118" i="3"/>
  <c r="N119" i="3"/>
  <c r="M119" i="3"/>
  <c r="N120" i="3"/>
  <c r="M120" i="3"/>
  <c r="N121" i="3"/>
  <c r="M121" i="3"/>
  <c r="N122" i="3"/>
  <c r="M122" i="3"/>
  <c r="N123" i="3"/>
  <c r="M123" i="3"/>
  <c r="N124" i="3"/>
  <c r="M124" i="3"/>
  <c r="N125" i="3"/>
  <c r="M125" i="3"/>
  <c r="N126" i="3"/>
  <c r="M126" i="3"/>
  <c r="N127" i="3"/>
  <c r="M127" i="3"/>
  <c r="N128" i="3"/>
  <c r="M128" i="3"/>
  <c r="N129" i="3"/>
  <c r="M129" i="3"/>
  <c r="N130" i="3"/>
  <c r="M130" i="3"/>
  <c r="N131" i="3"/>
  <c r="M131" i="3"/>
  <c r="N132" i="3"/>
  <c r="M132" i="3"/>
  <c r="N133" i="3"/>
  <c r="M133" i="3"/>
  <c r="N134" i="3"/>
  <c r="M134" i="3"/>
  <c r="N135" i="3"/>
  <c r="M135" i="3"/>
  <c r="N136" i="3"/>
  <c r="M136" i="3"/>
  <c r="N137" i="3"/>
  <c r="M137" i="3"/>
  <c r="N138" i="3"/>
  <c r="M138" i="3"/>
  <c r="N139" i="3"/>
  <c r="M139" i="3"/>
  <c r="N140" i="3"/>
  <c r="M140" i="3"/>
  <c r="N141" i="3"/>
  <c r="M141" i="3"/>
  <c r="N142" i="3"/>
  <c r="M142" i="3"/>
  <c r="N143" i="3"/>
  <c r="M143" i="3"/>
  <c r="N144" i="3"/>
  <c r="M144" i="3"/>
  <c r="N145" i="3"/>
  <c r="M145" i="3"/>
  <c r="N146" i="3"/>
  <c r="M146" i="3"/>
  <c r="N147" i="3"/>
  <c r="M147" i="3"/>
  <c r="N148" i="3"/>
  <c r="M148" i="3"/>
  <c r="N149" i="3"/>
  <c r="M149" i="3"/>
  <c r="N150" i="3"/>
  <c r="M150" i="3"/>
  <c r="N151" i="3"/>
  <c r="M151" i="3"/>
  <c r="N152" i="3"/>
  <c r="M152" i="3"/>
  <c r="N153" i="3"/>
  <c r="M153" i="3"/>
  <c r="N154" i="3"/>
  <c r="M154" i="3"/>
  <c r="N155" i="3"/>
  <c r="M155" i="3"/>
  <c r="N156" i="3"/>
  <c r="M156" i="3"/>
  <c r="N157" i="3"/>
  <c r="M157" i="3"/>
  <c r="N158" i="3"/>
  <c r="M158" i="3"/>
  <c r="N159" i="3"/>
  <c r="M159" i="3"/>
  <c r="N160" i="3"/>
  <c r="M160" i="3"/>
  <c r="N161" i="3"/>
  <c r="M161" i="3"/>
  <c r="N162" i="3"/>
  <c r="M162" i="3"/>
  <c r="N163" i="3"/>
  <c r="M163" i="3"/>
  <c r="N164" i="3"/>
  <c r="M164" i="3"/>
  <c r="N165" i="3"/>
  <c r="M165" i="3"/>
  <c r="N166" i="3"/>
  <c r="M166" i="3"/>
  <c r="N167" i="3"/>
  <c r="M167" i="3"/>
  <c r="N168" i="3"/>
  <c r="M168" i="3"/>
  <c r="N169" i="3"/>
  <c r="M169" i="3"/>
  <c r="N170" i="3"/>
  <c r="M170" i="3"/>
  <c r="N171" i="3"/>
  <c r="M171" i="3"/>
  <c r="N172" i="3"/>
  <c r="M172" i="3"/>
  <c r="N173" i="3"/>
  <c r="M173" i="3"/>
  <c r="N174" i="3"/>
  <c r="M174" i="3"/>
  <c r="N175" i="3"/>
  <c r="M175" i="3"/>
  <c r="N176" i="3"/>
  <c r="M176" i="3"/>
  <c r="N177" i="3"/>
  <c r="M177" i="3"/>
  <c r="N178" i="3"/>
  <c r="M178" i="3"/>
  <c r="N179" i="3"/>
  <c r="M179" i="3"/>
  <c r="N180" i="3"/>
  <c r="M180" i="3"/>
  <c r="N181" i="3"/>
  <c r="M181" i="3"/>
  <c r="N182" i="3"/>
  <c r="M182" i="3"/>
  <c r="N183" i="3"/>
  <c r="M183" i="3"/>
  <c r="N184" i="3"/>
  <c r="M184" i="3"/>
  <c r="N185" i="3"/>
  <c r="M185" i="3"/>
  <c r="N186" i="3"/>
  <c r="M186" i="3"/>
  <c r="N187" i="3"/>
  <c r="M187" i="3"/>
  <c r="N188" i="3"/>
  <c r="M188" i="3"/>
  <c r="N189" i="3"/>
  <c r="M189" i="3"/>
  <c r="N190" i="3"/>
  <c r="M190" i="3"/>
  <c r="N191" i="3"/>
  <c r="M191" i="3"/>
  <c r="N192" i="3"/>
  <c r="M192" i="3"/>
  <c r="N193" i="3"/>
  <c r="M193" i="3"/>
  <c r="N194" i="3"/>
  <c r="M194" i="3"/>
  <c r="N195" i="3"/>
  <c r="M195" i="3"/>
  <c r="N196" i="3"/>
  <c r="M196" i="3"/>
  <c r="N197" i="3"/>
  <c r="M197" i="3"/>
  <c r="N198" i="3"/>
  <c r="M198" i="3"/>
  <c r="N199" i="3"/>
  <c r="M199" i="3"/>
  <c r="N204" i="3"/>
  <c r="M204" i="3"/>
  <c r="N205" i="3"/>
  <c r="M205" i="3"/>
  <c r="N206" i="3"/>
  <c r="M206" i="3"/>
  <c r="N207" i="3"/>
  <c r="M207" i="3"/>
  <c r="N208" i="3"/>
  <c r="M208" i="3"/>
  <c r="N209" i="3"/>
  <c r="M209" i="3"/>
  <c r="N210" i="3"/>
  <c r="M210" i="3"/>
  <c r="N211" i="3"/>
  <c r="M211" i="3"/>
  <c r="N212" i="3"/>
  <c r="M212" i="3"/>
  <c r="N213" i="3"/>
  <c r="M213" i="3"/>
  <c r="N214" i="3"/>
  <c r="M214" i="3"/>
  <c r="N215" i="3"/>
  <c r="M215" i="3"/>
  <c r="N216" i="3"/>
  <c r="M216" i="3"/>
  <c r="N217" i="3"/>
  <c r="M217" i="3"/>
  <c r="N218" i="3"/>
  <c r="M218" i="3"/>
  <c r="N219" i="3"/>
  <c r="M219" i="3"/>
  <c r="N220" i="3"/>
  <c r="M220" i="3"/>
  <c r="N221" i="3"/>
  <c r="M221" i="3"/>
  <c r="N222" i="3"/>
  <c r="M222" i="3"/>
  <c r="N223" i="3"/>
  <c r="M223" i="3"/>
  <c r="N224" i="3"/>
  <c r="M224" i="3"/>
  <c r="N225" i="3"/>
  <c r="M225" i="3"/>
  <c r="N226" i="3"/>
  <c r="M226" i="3"/>
  <c r="N227" i="3"/>
  <c r="M227" i="3"/>
  <c r="N228" i="3"/>
  <c r="M228" i="3"/>
  <c r="N229" i="3"/>
  <c r="M229" i="3"/>
  <c r="N230" i="3"/>
  <c r="M230" i="3"/>
  <c r="N231" i="3"/>
  <c r="M231" i="3"/>
  <c r="N232" i="3"/>
  <c r="M232" i="3"/>
  <c r="N233" i="3"/>
  <c r="M233" i="3"/>
  <c r="N234" i="3"/>
  <c r="M234" i="3"/>
  <c r="N235" i="3"/>
  <c r="M235" i="3"/>
  <c r="N236" i="3"/>
  <c r="M236" i="3"/>
  <c r="N237" i="3"/>
  <c r="M237" i="3"/>
  <c r="N238" i="3"/>
  <c r="M238" i="3"/>
  <c r="N239" i="3"/>
  <c r="M239" i="3"/>
  <c r="N240" i="3"/>
  <c r="M240" i="3"/>
  <c r="N241" i="3"/>
  <c r="M241" i="3"/>
  <c r="N242" i="3"/>
  <c r="M242" i="3"/>
  <c r="N243" i="3"/>
  <c r="M243" i="3"/>
  <c r="N244" i="3"/>
  <c r="M244" i="3"/>
  <c r="N245" i="3"/>
  <c r="M245" i="3"/>
  <c r="N246" i="3"/>
  <c r="M246" i="3"/>
  <c r="N247" i="3"/>
  <c r="M247" i="3"/>
  <c r="N248" i="3"/>
  <c r="M248" i="3"/>
  <c r="N249" i="3"/>
  <c r="M249" i="3"/>
  <c r="N250" i="3"/>
  <c r="M250" i="3"/>
  <c r="N251" i="3"/>
  <c r="M251" i="3"/>
  <c r="N252" i="3"/>
  <c r="M252" i="3"/>
  <c r="N253" i="3"/>
  <c r="M253" i="3"/>
  <c r="N254" i="3"/>
  <c r="M254" i="3"/>
  <c r="N255" i="3"/>
  <c r="M255" i="3"/>
  <c r="N256" i="3"/>
  <c r="M256" i="3"/>
  <c r="N257" i="3"/>
  <c r="M257" i="3"/>
  <c r="N258" i="3"/>
  <c r="M258" i="3"/>
  <c r="N259" i="3"/>
  <c r="M259" i="3"/>
  <c r="N260" i="3"/>
  <c r="M260" i="3"/>
  <c r="N261" i="3"/>
  <c r="M261" i="3"/>
  <c r="N262" i="3"/>
  <c r="M262" i="3"/>
  <c r="N263" i="3"/>
  <c r="M263" i="3"/>
  <c r="N264" i="3"/>
  <c r="M264" i="3"/>
  <c r="N265" i="3"/>
  <c r="M265" i="3"/>
  <c r="N266" i="3"/>
  <c r="M266" i="3"/>
  <c r="N267" i="3"/>
  <c r="M267" i="3"/>
  <c r="N268" i="3"/>
  <c r="M268" i="3"/>
  <c r="N269" i="3"/>
  <c r="M269" i="3"/>
  <c r="N270" i="3"/>
  <c r="M270" i="3"/>
  <c r="N271" i="3"/>
  <c r="M271" i="3"/>
  <c r="N272" i="3"/>
  <c r="M272" i="3"/>
  <c r="N273" i="3"/>
  <c r="M273" i="3"/>
  <c r="N274" i="3"/>
  <c r="M274" i="3"/>
  <c r="N275" i="3"/>
  <c r="M275" i="3"/>
  <c r="N276" i="3"/>
  <c r="M276" i="3"/>
  <c r="N277" i="3"/>
  <c r="M277" i="3"/>
  <c r="N278" i="3"/>
  <c r="M278" i="3"/>
  <c r="N279" i="3"/>
  <c r="M279" i="3"/>
  <c r="N280" i="3"/>
  <c r="M280" i="3"/>
  <c r="N281" i="3"/>
  <c r="M281" i="3"/>
  <c r="N286" i="3"/>
  <c r="M286" i="3"/>
  <c r="N287" i="3"/>
  <c r="M287" i="3"/>
  <c r="N288" i="3"/>
  <c r="M288" i="3"/>
  <c r="N289" i="3"/>
  <c r="M289" i="3"/>
  <c r="N290" i="3"/>
  <c r="M290" i="3"/>
  <c r="N291" i="3"/>
  <c r="M291" i="3"/>
  <c r="N292" i="3"/>
  <c r="M292" i="3"/>
  <c r="N293" i="3"/>
  <c r="M293" i="3"/>
  <c r="N294" i="3"/>
  <c r="M294" i="3"/>
  <c r="N295" i="3"/>
  <c r="M295" i="3"/>
  <c r="N296" i="3"/>
  <c r="M296" i="3"/>
  <c r="N297" i="3"/>
  <c r="M297" i="3"/>
  <c r="N298" i="3"/>
  <c r="M298" i="3"/>
  <c r="N299" i="3"/>
  <c r="M299" i="3"/>
  <c r="N300" i="3"/>
  <c r="M300" i="3"/>
  <c r="N301" i="3"/>
  <c r="M301" i="3"/>
  <c r="N302" i="3"/>
  <c r="M302" i="3"/>
  <c r="N303" i="3"/>
  <c r="M303" i="3"/>
  <c r="N304" i="3"/>
  <c r="M304" i="3"/>
  <c r="N305" i="3"/>
  <c r="M305" i="3"/>
  <c r="N306" i="3"/>
  <c r="M306" i="3"/>
  <c r="N307" i="3"/>
  <c r="M307" i="3"/>
  <c r="N308" i="3"/>
  <c r="M308" i="3"/>
  <c r="N309" i="3"/>
  <c r="M309" i="3"/>
  <c r="N310" i="3"/>
  <c r="M310" i="3"/>
  <c r="N311" i="3"/>
  <c r="M311" i="3"/>
  <c r="N312" i="3"/>
  <c r="M312" i="3"/>
  <c r="N313" i="3"/>
  <c r="M313" i="3"/>
  <c r="N314" i="3"/>
  <c r="M314" i="3"/>
  <c r="N315" i="3"/>
  <c r="M315" i="3"/>
  <c r="N316" i="3"/>
  <c r="M316" i="3"/>
  <c r="N317" i="3"/>
  <c r="M317" i="3"/>
  <c r="N318" i="3"/>
  <c r="M318" i="3"/>
  <c r="N319" i="3"/>
  <c r="M319" i="3"/>
  <c r="N320" i="3"/>
  <c r="M320" i="3"/>
  <c r="N321" i="3"/>
  <c r="M321" i="3"/>
  <c r="N322" i="3"/>
  <c r="M322" i="3"/>
  <c r="N323" i="3"/>
  <c r="M323" i="3"/>
  <c r="N324" i="3"/>
  <c r="M324" i="3"/>
  <c r="N325" i="3"/>
  <c r="M325" i="3"/>
  <c r="N326" i="3"/>
  <c r="M326" i="3"/>
  <c r="N327" i="3"/>
  <c r="M327" i="3"/>
  <c r="N328" i="3"/>
  <c r="M328" i="3"/>
  <c r="N329" i="3"/>
  <c r="M329" i="3"/>
  <c r="N330" i="3"/>
  <c r="M330" i="3"/>
  <c r="N331" i="3"/>
  <c r="M331" i="3"/>
  <c r="N332" i="3"/>
  <c r="M332" i="3"/>
  <c r="N333" i="3"/>
  <c r="M333" i="3"/>
  <c r="N334" i="3"/>
  <c r="M334" i="3"/>
  <c r="N335" i="3"/>
  <c r="M335" i="3"/>
  <c r="N336" i="3"/>
  <c r="M336" i="3"/>
  <c r="N337" i="3"/>
  <c r="M337" i="3"/>
  <c r="N338" i="3"/>
  <c r="M338" i="3"/>
  <c r="N339" i="3"/>
  <c r="M339" i="3"/>
  <c r="N340" i="3"/>
  <c r="M340" i="3"/>
  <c r="N341" i="3"/>
  <c r="M341" i="3"/>
  <c r="N342" i="3"/>
  <c r="M342" i="3"/>
  <c r="N343" i="3"/>
  <c r="M343" i="3"/>
  <c r="N344" i="3"/>
  <c r="M344" i="3"/>
  <c r="N345" i="3"/>
  <c r="M345" i="3"/>
  <c r="N346" i="3"/>
  <c r="M346" i="3"/>
  <c r="N347" i="3"/>
  <c r="M347" i="3"/>
  <c r="N348" i="3"/>
  <c r="M348" i="3"/>
  <c r="N349" i="3"/>
  <c r="M349" i="3"/>
  <c r="N350" i="3"/>
  <c r="M350" i="3"/>
  <c r="N351" i="3"/>
  <c r="M351" i="3"/>
  <c r="N352" i="3"/>
  <c r="M352" i="3"/>
  <c r="N353" i="3"/>
  <c r="M353" i="3"/>
  <c r="N354" i="3"/>
  <c r="M354" i="3"/>
  <c r="N355" i="3"/>
  <c r="M355" i="3"/>
  <c r="N356" i="3"/>
  <c r="M356" i="3"/>
  <c r="N357" i="3"/>
  <c r="M357" i="3"/>
  <c r="N358" i="3"/>
  <c r="M358" i="3"/>
  <c r="N359" i="3"/>
  <c r="M359" i="3"/>
  <c r="N360" i="3"/>
  <c r="M360" i="3"/>
  <c r="N361" i="3"/>
  <c r="M361" i="3"/>
  <c r="N362" i="3"/>
  <c r="M362" i="3"/>
  <c r="N363" i="3"/>
  <c r="M363" i="3"/>
  <c r="N364" i="3"/>
  <c r="M364" i="3"/>
  <c r="N365" i="3"/>
  <c r="M365" i="3"/>
  <c r="N366" i="3"/>
  <c r="M366" i="3"/>
  <c r="N367" i="3"/>
  <c r="M367" i="3"/>
  <c r="N368" i="3"/>
  <c r="M368" i="3"/>
  <c r="N369" i="3"/>
  <c r="M369" i="3"/>
  <c r="N370" i="3"/>
  <c r="M370" i="3"/>
  <c r="N371" i="3"/>
  <c r="M371" i="3"/>
  <c r="N372" i="3"/>
  <c r="M372" i="3"/>
  <c r="N373" i="3"/>
  <c r="M373" i="3"/>
  <c r="N374" i="3"/>
  <c r="M374" i="3"/>
  <c r="N375" i="3"/>
  <c r="M375" i="3"/>
  <c r="N376" i="3"/>
  <c r="M376" i="3"/>
  <c r="N377" i="3"/>
  <c r="M377" i="3"/>
  <c r="N378" i="3"/>
  <c r="M378" i="3"/>
  <c r="N379" i="3"/>
  <c r="M379" i="3"/>
  <c r="N380" i="3"/>
  <c r="M380" i="3"/>
  <c r="N381" i="3"/>
  <c r="M381" i="3"/>
  <c r="N382" i="3"/>
  <c r="M382" i="3"/>
  <c r="N383" i="3"/>
  <c r="M383" i="3"/>
  <c r="N384" i="3"/>
  <c r="M384" i="3"/>
  <c r="N385" i="3"/>
  <c r="M385" i="3"/>
  <c r="N386" i="3"/>
  <c r="M386" i="3"/>
  <c r="N387" i="3"/>
  <c r="M387" i="3"/>
  <c r="N388" i="3"/>
  <c r="M388" i="3"/>
  <c r="N389" i="3"/>
  <c r="M389" i="3"/>
  <c r="N390" i="3"/>
  <c r="M390" i="3"/>
  <c r="N391" i="3"/>
  <c r="M391" i="3"/>
  <c r="N392" i="3"/>
  <c r="M392" i="3"/>
  <c r="N393" i="3"/>
  <c r="M393" i="3"/>
  <c r="N394" i="3"/>
  <c r="M394" i="3"/>
  <c r="N395" i="3"/>
  <c r="M395" i="3"/>
  <c r="N396" i="3"/>
  <c r="M396" i="3"/>
  <c r="N401" i="3"/>
  <c r="M401" i="3"/>
  <c r="N402" i="3"/>
  <c r="M402" i="3"/>
  <c r="N403" i="3"/>
  <c r="M403" i="3"/>
  <c r="N404" i="3"/>
  <c r="M404" i="3"/>
  <c r="N405" i="3"/>
  <c r="M405" i="3"/>
  <c r="N406" i="3"/>
  <c r="M406" i="3"/>
  <c r="N407" i="3"/>
  <c r="M407" i="3"/>
  <c r="N408" i="3"/>
  <c r="M408" i="3"/>
  <c r="N409" i="3"/>
  <c r="M409" i="3"/>
  <c r="N410" i="3"/>
  <c r="M410" i="3"/>
  <c r="N411" i="3"/>
  <c r="M411" i="3"/>
  <c r="N412" i="3"/>
  <c r="M412" i="3"/>
  <c r="N413" i="3"/>
  <c r="M413" i="3"/>
  <c r="N414" i="3"/>
  <c r="M414" i="3"/>
  <c r="N415" i="3"/>
  <c r="M415" i="3"/>
  <c r="N416" i="3"/>
  <c r="M416" i="3"/>
  <c r="N417" i="3"/>
  <c r="M417" i="3"/>
  <c r="N418" i="3"/>
  <c r="M418" i="3"/>
  <c r="N419" i="3"/>
  <c r="M419" i="3"/>
  <c r="N420" i="3"/>
  <c r="M420" i="3"/>
  <c r="N421" i="3"/>
  <c r="M421" i="3"/>
  <c r="N422" i="3"/>
  <c r="M422" i="3"/>
  <c r="N423" i="3"/>
  <c r="M423" i="3"/>
  <c r="N424" i="3"/>
  <c r="M424" i="3"/>
  <c r="N425" i="3"/>
  <c r="M425" i="3"/>
  <c r="N426" i="3"/>
  <c r="M426" i="3"/>
  <c r="N427" i="3"/>
  <c r="M427" i="3"/>
  <c r="N428" i="3"/>
  <c r="M428" i="3"/>
  <c r="N429" i="3"/>
  <c r="M429" i="3"/>
  <c r="N430" i="3"/>
  <c r="M430" i="3"/>
  <c r="N431" i="3"/>
  <c r="M431" i="3"/>
  <c r="N432" i="3"/>
  <c r="M432" i="3"/>
  <c r="N433" i="3"/>
  <c r="M433" i="3"/>
  <c r="N434" i="3"/>
  <c r="M434" i="3"/>
  <c r="N435" i="3"/>
  <c r="M435" i="3"/>
  <c r="N436" i="3"/>
  <c r="M436" i="3"/>
  <c r="N437" i="3"/>
  <c r="M437" i="3"/>
  <c r="N438" i="3"/>
  <c r="M438" i="3"/>
  <c r="N439" i="3"/>
  <c r="M439" i="3"/>
  <c r="N440" i="3"/>
  <c r="M440" i="3"/>
  <c r="N441" i="3"/>
  <c r="M441" i="3"/>
  <c r="N442" i="3"/>
  <c r="M442" i="3"/>
  <c r="N443" i="3"/>
  <c r="M443" i="3"/>
  <c r="N444" i="3"/>
  <c r="M444" i="3"/>
  <c r="N445" i="3"/>
  <c r="M445" i="3"/>
  <c r="N446" i="3"/>
  <c r="M446" i="3"/>
  <c r="N447" i="3"/>
  <c r="M447" i="3"/>
  <c r="N448" i="3"/>
  <c r="M448" i="3"/>
  <c r="N449" i="3"/>
  <c r="M449" i="3"/>
  <c r="N450" i="3"/>
  <c r="M450" i="3"/>
  <c r="N451" i="3"/>
  <c r="M451" i="3"/>
  <c r="N452" i="3"/>
  <c r="M452" i="3"/>
  <c r="N453" i="3"/>
  <c r="M453" i="3"/>
  <c r="N454" i="3"/>
  <c r="M454" i="3"/>
  <c r="N455" i="3"/>
  <c r="M455" i="3"/>
  <c r="N456" i="3"/>
  <c r="M456" i="3"/>
  <c r="N457" i="3"/>
  <c r="M457" i="3"/>
  <c r="N458" i="3"/>
  <c r="M458" i="3"/>
  <c r="N459" i="3"/>
  <c r="M459" i="3"/>
  <c r="N460" i="3"/>
  <c r="M460" i="3"/>
  <c r="N461" i="3"/>
  <c r="M461" i="3"/>
  <c r="N462" i="3"/>
  <c r="M462" i="3"/>
  <c r="N463" i="3"/>
  <c r="M463" i="3"/>
  <c r="N464" i="3"/>
  <c r="M464" i="3"/>
  <c r="N465" i="3"/>
  <c r="M465" i="3"/>
  <c r="N466" i="3"/>
  <c r="M466" i="3"/>
  <c r="N467" i="3"/>
  <c r="M467" i="3"/>
  <c r="N468" i="3"/>
  <c r="M468" i="3"/>
  <c r="N469" i="3"/>
  <c r="M469" i="3"/>
  <c r="N470" i="3"/>
  <c r="M470" i="3"/>
  <c r="N471" i="3"/>
  <c r="M471" i="3"/>
  <c r="N472" i="3"/>
  <c r="M472" i="3"/>
  <c r="N473" i="3"/>
  <c r="M473" i="3"/>
  <c r="N474" i="3"/>
  <c r="M474" i="3"/>
  <c r="N475" i="3"/>
  <c r="M475" i="3"/>
  <c r="N476" i="3"/>
  <c r="M476" i="3"/>
  <c r="N477" i="3"/>
  <c r="M477" i="3"/>
  <c r="N478" i="3"/>
  <c r="M478" i="3"/>
  <c r="N479" i="3"/>
  <c r="M479" i="3"/>
  <c r="N480" i="3"/>
  <c r="M480" i="3"/>
  <c r="N481" i="3"/>
  <c r="M481" i="3"/>
  <c r="N482" i="3"/>
  <c r="M482" i="3"/>
  <c r="N483" i="3"/>
  <c r="M483" i="3"/>
  <c r="N484" i="3"/>
  <c r="M484" i="3"/>
  <c r="N485" i="3"/>
  <c r="M485" i="3"/>
  <c r="N486" i="3"/>
  <c r="M486" i="3"/>
  <c r="N487" i="3"/>
  <c r="M487" i="3"/>
  <c r="N488" i="3"/>
  <c r="M488" i="3"/>
  <c r="N489" i="3"/>
  <c r="M489" i="3"/>
  <c r="N490" i="3"/>
  <c r="M490" i="3"/>
  <c r="N491" i="3"/>
  <c r="M491" i="3"/>
  <c r="N492" i="3"/>
  <c r="M492" i="3"/>
  <c r="N493" i="3"/>
  <c r="M493" i="3"/>
  <c r="N494" i="3"/>
  <c r="M494" i="3"/>
  <c r="N495" i="3"/>
  <c r="M495" i="3"/>
  <c r="N496" i="3"/>
  <c r="M496" i="3"/>
  <c r="N497" i="3"/>
  <c r="M497" i="3"/>
  <c r="N498" i="3"/>
  <c r="M498" i="3"/>
  <c r="N499" i="3"/>
  <c r="M499" i="3"/>
  <c r="N500" i="3"/>
  <c r="M500" i="3"/>
  <c r="N501" i="3"/>
  <c r="M501" i="3"/>
  <c r="N502" i="3"/>
  <c r="M502" i="3"/>
  <c r="N503" i="3"/>
  <c r="M503" i="3"/>
  <c r="N504" i="3"/>
  <c r="M504" i="3"/>
  <c r="N505" i="3"/>
  <c r="M505" i="3"/>
  <c r="N506" i="3"/>
  <c r="M506" i="3"/>
  <c r="N507" i="3"/>
  <c r="M507" i="3"/>
  <c r="N508" i="3"/>
  <c r="M508" i="3"/>
  <c r="N509" i="3"/>
  <c r="M509" i="3"/>
  <c r="N510" i="3"/>
  <c r="M510" i="3"/>
  <c r="N511" i="3"/>
  <c r="M511" i="3"/>
  <c r="N512" i="3"/>
  <c r="M512" i="3"/>
  <c r="N513" i="3"/>
  <c r="M513" i="3"/>
  <c r="N514" i="3"/>
  <c r="M514" i="3"/>
  <c r="N515" i="3"/>
  <c r="M515" i="3"/>
  <c r="N516" i="3"/>
  <c r="M516" i="3"/>
  <c r="N517" i="3"/>
  <c r="M517" i="3"/>
  <c r="N518" i="3"/>
  <c r="M518" i="3"/>
  <c r="N519" i="3"/>
  <c r="M519" i="3"/>
  <c r="N524" i="3"/>
  <c r="M524" i="3"/>
  <c r="N525" i="3"/>
  <c r="M525" i="3"/>
  <c r="N526" i="3"/>
  <c r="M526" i="3"/>
  <c r="N527" i="3"/>
  <c r="M527" i="3"/>
  <c r="N528" i="3"/>
  <c r="M528" i="3"/>
  <c r="N529" i="3"/>
  <c r="M529" i="3"/>
  <c r="N530" i="3"/>
  <c r="M530" i="3"/>
  <c r="N531" i="3"/>
  <c r="M531" i="3"/>
  <c r="N532" i="3"/>
  <c r="M532" i="3"/>
  <c r="N533" i="3"/>
  <c r="M533" i="3"/>
  <c r="N534" i="3"/>
  <c r="M534" i="3"/>
  <c r="N535" i="3"/>
  <c r="M535" i="3"/>
  <c r="N536" i="3"/>
  <c r="M536" i="3"/>
  <c r="N537" i="3"/>
  <c r="M537" i="3"/>
  <c r="N538" i="3"/>
  <c r="M538" i="3"/>
  <c r="N539" i="3"/>
  <c r="M539" i="3"/>
  <c r="N540" i="3"/>
  <c r="M540" i="3"/>
  <c r="N541" i="3"/>
  <c r="M541" i="3"/>
  <c r="N542" i="3"/>
  <c r="M542" i="3"/>
  <c r="N543" i="3"/>
  <c r="M543" i="3"/>
  <c r="N544" i="3"/>
  <c r="M544" i="3"/>
  <c r="N545" i="3"/>
  <c r="M545" i="3"/>
  <c r="N546" i="3"/>
  <c r="M546" i="3"/>
  <c r="N547" i="3"/>
  <c r="M547" i="3"/>
  <c r="N548" i="3"/>
  <c r="M548" i="3"/>
  <c r="N549" i="3"/>
  <c r="M549" i="3"/>
  <c r="N550" i="3"/>
  <c r="M550" i="3"/>
  <c r="N551" i="3"/>
  <c r="M551" i="3"/>
  <c r="N552" i="3"/>
  <c r="M552" i="3"/>
  <c r="N553" i="3"/>
  <c r="M553" i="3"/>
  <c r="N554" i="3"/>
  <c r="M554" i="3"/>
  <c r="N555" i="3"/>
  <c r="M555" i="3"/>
  <c r="N556" i="3"/>
  <c r="M556" i="3"/>
  <c r="N557" i="3"/>
  <c r="M557" i="3"/>
  <c r="N558" i="3"/>
  <c r="M558" i="3"/>
  <c r="N559" i="3"/>
  <c r="M559" i="3"/>
  <c r="N560" i="3"/>
  <c r="M560" i="3"/>
  <c r="N561" i="3"/>
  <c r="M561" i="3"/>
  <c r="N562" i="3"/>
  <c r="M562" i="3"/>
  <c r="N563" i="3"/>
  <c r="M563" i="3"/>
  <c r="N564" i="3"/>
  <c r="M564" i="3"/>
  <c r="N565" i="3"/>
  <c r="M565" i="3"/>
  <c r="N566" i="3"/>
  <c r="M566" i="3"/>
  <c r="N567" i="3"/>
  <c r="M567" i="3"/>
  <c r="N568" i="3"/>
  <c r="M568" i="3"/>
  <c r="N569" i="3"/>
  <c r="M569" i="3"/>
  <c r="N570" i="3"/>
  <c r="M570" i="3"/>
  <c r="N571" i="3"/>
  <c r="M571" i="3"/>
  <c r="N572" i="3"/>
  <c r="M572" i="3"/>
  <c r="N573" i="3"/>
  <c r="M573" i="3"/>
  <c r="N574" i="3"/>
  <c r="M574" i="3"/>
  <c r="N575" i="3"/>
  <c r="M575" i="3"/>
  <c r="N576" i="3"/>
  <c r="M576" i="3"/>
  <c r="N577" i="3"/>
  <c r="M577" i="3"/>
  <c r="N578" i="3"/>
  <c r="M578" i="3"/>
  <c r="N579" i="3"/>
  <c r="M579" i="3"/>
  <c r="N580" i="3"/>
  <c r="M580" i="3"/>
  <c r="N581" i="3"/>
  <c r="M581" i="3"/>
  <c r="N582" i="3"/>
  <c r="M582" i="3"/>
  <c r="N583" i="3"/>
  <c r="M583" i="3"/>
  <c r="N584" i="3"/>
  <c r="M584" i="3"/>
  <c r="N585" i="3"/>
  <c r="M585" i="3"/>
  <c r="N586" i="3"/>
  <c r="M586" i="3"/>
  <c r="N587" i="3"/>
  <c r="M587" i="3"/>
  <c r="N588" i="3"/>
  <c r="M588" i="3"/>
  <c r="N589" i="3"/>
  <c r="M589" i="3"/>
  <c r="N590" i="3"/>
  <c r="M590" i="3"/>
  <c r="N591" i="3"/>
  <c r="M591" i="3"/>
  <c r="N592" i="3"/>
  <c r="M592" i="3"/>
  <c r="N593" i="3"/>
  <c r="M593" i="3"/>
  <c r="N594" i="3"/>
  <c r="M594" i="3"/>
  <c r="N595" i="3"/>
  <c r="M595" i="3"/>
  <c r="N596" i="3"/>
  <c r="M596" i="3"/>
  <c r="N597" i="3"/>
  <c r="M597" i="3"/>
  <c r="N598" i="3"/>
  <c r="M598" i="3"/>
  <c r="N599" i="3"/>
  <c r="M599" i="3"/>
  <c r="N600" i="3"/>
  <c r="M600" i="3"/>
  <c r="N601" i="3"/>
  <c r="M601" i="3"/>
  <c r="N602" i="3"/>
  <c r="M602" i="3"/>
  <c r="N603" i="3"/>
  <c r="M603" i="3"/>
  <c r="N604" i="3"/>
  <c r="M604" i="3"/>
  <c r="N605" i="3"/>
  <c r="M605" i="3"/>
  <c r="N606" i="3"/>
  <c r="M606" i="3"/>
  <c r="N607" i="3"/>
  <c r="M607" i="3"/>
  <c r="N608" i="3"/>
  <c r="M608" i="3"/>
  <c r="N609" i="3"/>
  <c r="M609" i="3"/>
  <c r="N610" i="3"/>
  <c r="M610" i="3"/>
  <c r="N611" i="3"/>
  <c r="M611" i="3"/>
  <c r="N612" i="3"/>
  <c r="M612" i="3"/>
  <c r="N613" i="3"/>
  <c r="M613" i="3"/>
  <c r="N614" i="3"/>
  <c r="M614" i="3"/>
  <c r="N615" i="3"/>
  <c r="M615" i="3"/>
  <c r="N616" i="3"/>
  <c r="M616" i="3"/>
  <c r="N617" i="3"/>
  <c r="M617" i="3"/>
  <c r="N618" i="3"/>
  <c r="M618" i="3"/>
  <c r="N619" i="3"/>
  <c r="M619" i="3"/>
  <c r="N620" i="3"/>
  <c r="M620" i="3"/>
  <c r="N621" i="3"/>
  <c r="M621" i="3"/>
  <c r="N622" i="3"/>
  <c r="M622" i="3"/>
  <c r="N623" i="3"/>
  <c r="M623" i="3"/>
  <c r="N624" i="3"/>
  <c r="M624" i="3"/>
  <c r="N625" i="3"/>
  <c r="M625" i="3"/>
  <c r="N626" i="3"/>
  <c r="M626" i="3"/>
  <c r="N627" i="3"/>
  <c r="M627" i="3"/>
  <c r="N628" i="3"/>
  <c r="M628" i="3"/>
  <c r="N629" i="3"/>
  <c r="M629" i="3"/>
  <c r="N630" i="3"/>
  <c r="M630" i="3"/>
  <c r="N631" i="3"/>
  <c r="M631" i="3"/>
  <c r="N636" i="3"/>
  <c r="M636" i="3"/>
  <c r="N637" i="3"/>
  <c r="M637" i="3"/>
  <c r="N638" i="3"/>
  <c r="M638" i="3"/>
  <c r="N639" i="3"/>
  <c r="M639" i="3"/>
  <c r="N640" i="3"/>
  <c r="M640" i="3"/>
  <c r="N641" i="3"/>
  <c r="M641" i="3"/>
  <c r="N642" i="3"/>
  <c r="M642" i="3"/>
  <c r="N643" i="3"/>
  <c r="M643" i="3"/>
  <c r="N644" i="3"/>
  <c r="M644" i="3"/>
  <c r="N645" i="3"/>
  <c r="M645" i="3"/>
  <c r="N646" i="3"/>
  <c r="M646" i="3"/>
  <c r="N647" i="3"/>
  <c r="M647" i="3"/>
  <c r="N648" i="3"/>
  <c r="M648" i="3"/>
  <c r="N649" i="3"/>
  <c r="M649" i="3"/>
  <c r="N650" i="3"/>
  <c r="M650" i="3"/>
  <c r="N651" i="3"/>
  <c r="M651" i="3"/>
  <c r="N652" i="3"/>
  <c r="M652" i="3"/>
  <c r="N653" i="3"/>
  <c r="M653" i="3"/>
  <c r="N654" i="3"/>
  <c r="M654" i="3"/>
  <c r="N655" i="3"/>
  <c r="M655" i="3"/>
  <c r="N656" i="3"/>
  <c r="M656" i="3"/>
  <c r="N657" i="3"/>
  <c r="M657" i="3"/>
  <c r="N658" i="3"/>
  <c r="M658" i="3"/>
  <c r="N659" i="3"/>
  <c r="M659" i="3"/>
  <c r="N660" i="3"/>
  <c r="M660" i="3"/>
  <c r="N661" i="3"/>
  <c r="M661" i="3"/>
  <c r="N662" i="3"/>
  <c r="M662" i="3"/>
  <c r="N663" i="3"/>
  <c r="M663" i="3"/>
  <c r="N664" i="3"/>
  <c r="M664" i="3"/>
  <c r="N665" i="3"/>
  <c r="M665" i="3"/>
  <c r="N666" i="3"/>
  <c r="M666" i="3"/>
  <c r="N667" i="3"/>
  <c r="M667" i="3"/>
  <c r="N668" i="3"/>
  <c r="M668" i="3"/>
  <c r="N669" i="3"/>
  <c r="M669" i="3"/>
  <c r="N670" i="3"/>
  <c r="M670" i="3"/>
  <c r="N671" i="3"/>
  <c r="M671" i="3"/>
  <c r="N672" i="3"/>
  <c r="M672" i="3"/>
  <c r="N673" i="3"/>
  <c r="M673" i="3"/>
  <c r="N674" i="3"/>
  <c r="M674" i="3"/>
  <c r="N675" i="3"/>
  <c r="M675" i="3"/>
  <c r="N676" i="3"/>
  <c r="M676" i="3"/>
  <c r="N677" i="3"/>
  <c r="M677" i="3"/>
  <c r="N678" i="3"/>
  <c r="M678" i="3"/>
  <c r="N679" i="3"/>
  <c r="M679" i="3"/>
  <c r="N680" i="3"/>
  <c r="M680" i="3"/>
  <c r="N681" i="3"/>
  <c r="M681" i="3"/>
  <c r="N682" i="3"/>
  <c r="M682" i="3"/>
  <c r="N683" i="3"/>
  <c r="M683" i="3"/>
  <c r="N684" i="3"/>
  <c r="M684" i="3"/>
  <c r="N685" i="3"/>
  <c r="M685" i="3"/>
  <c r="N686" i="3"/>
  <c r="M686" i="3"/>
  <c r="N687" i="3"/>
  <c r="M687" i="3"/>
  <c r="N688" i="3"/>
  <c r="M688" i="3"/>
  <c r="N689" i="3"/>
  <c r="M689" i="3"/>
  <c r="N690" i="3"/>
  <c r="M690" i="3"/>
  <c r="N691" i="3"/>
  <c r="M691" i="3"/>
  <c r="N692" i="3"/>
  <c r="M692" i="3"/>
  <c r="N693" i="3"/>
  <c r="M693" i="3"/>
  <c r="N694" i="3"/>
  <c r="M694" i="3"/>
  <c r="N695" i="3"/>
  <c r="M695" i="3"/>
  <c r="N696" i="3"/>
  <c r="M696" i="3"/>
  <c r="N697" i="3"/>
  <c r="M697" i="3"/>
  <c r="N698" i="3"/>
  <c r="M698" i="3"/>
  <c r="N699" i="3"/>
  <c r="M699" i="3"/>
  <c r="N700" i="3"/>
  <c r="M700" i="3"/>
  <c r="N701" i="3"/>
  <c r="M701" i="3"/>
  <c r="N702" i="3"/>
  <c r="M702" i="3"/>
  <c r="N703" i="3"/>
  <c r="M703" i="3"/>
  <c r="N704" i="3"/>
  <c r="M704" i="3"/>
  <c r="N705" i="3"/>
  <c r="M705" i="3"/>
  <c r="N706" i="3"/>
  <c r="M706" i="3"/>
  <c r="N707" i="3"/>
  <c r="M707" i="3"/>
  <c r="N708" i="3"/>
  <c r="M708" i="3"/>
  <c r="N709" i="3"/>
  <c r="M709" i="3"/>
  <c r="N710" i="3"/>
  <c r="M710" i="3"/>
  <c r="N711" i="3"/>
  <c r="M711" i="3"/>
  <c r="N712" i="3"/>
  <c r="M712" i="3"/>
  <c r="N713" i="3"/>
  <c r="M713" i="3"/>
  <c r="N714" i="3"/>
  <c r="M714" i="3"/>
  <c r="N715" i="3"/>
  <c r="M715" i="3"/>
  <c r="N716" i="3"/>
  <c r="M716" i="3"/>
  <c r="N717" i="3"/>
  <c r="M717" i="3"/>
  <c r="N718" i="3"/>
  <c r="M718" i="3"/>
  <c r="N719" i="3"/>
  <c r="M719" i="3"/>
  <c r="N720" i="3"/>
  <c r="M720" i="3"/>
  <c r="N721" i="3"/>
  <c r="M721" i="3"/>
  <c r="N722" i="3"/>
  <c r="M722" i="3"/>
  <c r="N723" i="3"/>
  <c r="M723" i="3"/>
  <c r="N724" i="3"/>
  <c r="M724" i="3"/>
  <c r="N725" i="3"/>
  <c r="M725" i="3"/>
  <c r="N726" i="3"/>
  <c r="M726" i="3"/>
  <c r="N727" i="3"/>
  <c r="M727" i="3"/>
  <c r="N728" i="3"/>
  <c r="M728" i="3"/>
  <c r="N729" i="3"/>
  <c r="M729" i="3"/>
  <c r="N730" i="3"/>
  <c r="M730" i="3"/>
  <c r="N731" i="3"/>
  <c r="M731" i="3"/>
  <c r="N732" i="3"/>
  <c r="M732" i="3"/>
  <c r="N733" i="3"/>
  <c r="M733" i="3"/>
  <c r="N734" i="3"/>
  <c r="M734" i="3"/>
  <c r="N735" i="3"/>
  <c r="M735" i="3"/>
  <c r="N736" i="3"/>
  <c r="M736" i="3"/>
  <c r="N737" i="3"/>
  <c r="M737" i="3"/>
  <c r="N738" i="3"/>
  <c r="M738" i="3"/>
  <c r="N739" i="3"/>
  <c r="M739" i="3"/>
  <c r="N740" i="3"/>
  <c r="M740" i="3"/>
  <c r="N741" i="3"/>
  <c r="M741" i="3"/>
  <c r="N742" i="3"/>
  <c r="M742" i="3"/>
  <c r="N743" i="3"/>
  <c r="M743" i="3"/>
  <c r="N744" i="3"/>
  <c r="M744" i="3"/>
  <c r="N745" i="3"/>
  <c r="M745" i="3"/>
  <c r="N746" i="3"/>
  <c r="M746" i="3"/>
  <c r="N747" i="3"/>
  <c r="M747" i="3"/>
  <c r="N748" i="3"/>
  <c r="M748" i="3"/>
  <c r="N749" i="3"/>
  <c r="M749" i="3"/>
  <c r="N750" i="3"/>
  <c r="M750" i="3"/>
  <c r="N751" i="3"/>
  <c r="M751" i="3"/>
  <c r="N752" i="3"/>
  <c r="M752" i="3"/>
  <c r="N753" i="3"/>
  <c r="M753" i="3"/>
  <c r="N754" i="3"/>
  <c r="M754" i="3"/>
  <c r="N755" i="3"/>
  <c r="M755" i="3"/>
  <c r="N756" i="3"/>
  <c r="M756" i="3"/>
  <c r="N757" i="3"/>
  <c r="M757" i="3"/>
  <c r="N758" i="3"/>
  <c r="M758" i="3"/>
  <c r="N759" i="3"/>
  <c r="M759" i="3"/>
  <c r="N760" i="3"/>
  <c r="M760" i="3"/>
  <c r="N761" i="3"/>
  <c r="M761" i="3"/>
  <c r="N762" i="3"/>
  <c r="M762" i="3"/>
  <c r="N763" i="3"/>
  <c r="M763" i="3"/>
  <c r="N764" i="3"/>
  <c r="M764" i="3"/>
  <c r="N765" i="3"/>
  <c r="M765" i="3"/>
  <c r="N766" i="3"/>
  <c r="M766" i="3"/>
  <c r="N767" i="3"/>
  <c r="M767" i="3"/>
  <c r="N768" i="3"/>
  <c r="M768" i="3"/>
  <c r="N769" i="3"/>
  <c r="M769" i="3"/>
  <c r="N770" i="3"/>
  <c r="M770" i="3"/>
  <c r="N771" i="3"/>
  <c r="M771" i="3"/>
  <c r="N772" i="3"/>
  <c r="M772" i="3"/>
  <c r="N773" i="3"/>
  <c r="M773" i="3"/>
  <c r="N774" i="3"/>
  <c r="M774" i="3"/>
  <c r="N775" i="3"/>
  <c r="M775" i="3"/>
  <c r="N776" i="3"/>
  <c r="M776" i="3"/>
  <c r="N777" i="3"/>
  <c r="M777" i="3"/>
  <c r="N778" i="3"/>
  <c r="M778" i="3"/>
  <c r="N779" i="3"/>
  <c r="M779" i="3"/>
  <c r="N780" i="3"/>
  <c r="M780" i="3"/>
  <c r="N781" i="3"/>
  <c r="M781" i="3"/>
  <c r="N782" i="3"/>
  <c r="M782" i="3"/>
  <c r="N783" i="3"/>
  <c r="M783" i="3"/>
  <c r="N784" i="3"/>
  <c r="M784" i="3"/>
  <c r="N785" i="3"/>
  <c r="M785" i="3"/>
  <c r="N786" i="3"/>
  <c r="M786" i="3"/>
  <c r="N787" i="3"/>
  <c r="M787" i="3"/>
  <c r="N788" i="3"/>
  <c r="M788" i="3"/>
  <c r="N789" i="3"/>
  <c r="M789" i="3"/>
  <c r="N790" i="3"/>
  <c r="M790" i="3"/>
  <c r="N791" i="3"/>
  <c r="M791" i="3"/>
  <c r="N792" i="3"/>
  <c r="M792" i="3"/>
  <c r="N793" i="3"/>
  <c r="M793" i="3"/>
  <c r="N794" i="3"/>
  <c r="M794" i="3"/>
  <c r="N795" i="3"/>
  <c r="M795" i="3"/>
  <c r="N796" i="3"/>
  <c r="M796" i="3"/>
  <c r="N797" i="3"/>
  <c r="M797" i="3"/>
  <c r="N798" i="3"/>
  <c r="M798" i="3"/>
  <c r="N799" i="3"/>
  <c r="M799" i="3"/>
  <c r="N800" i="3"/>
  <c r="M800" i="3"/>
  <c r="N801" i="3"/>
  <c r="M801" i="3"/>
  <c r="N802" i="3"/>
  <c r="M802" i="3"/>
  <c r="N803" i="3"/>
  <c r="M803" i="3"/>
  <c r="N804" i="3"/>
  <c r="M804" i="3"/>
  <c r="N805" i="3"/>
  <c r="M805" i="3"/>
  <c r="N806" i="3"/>
  <c r="M806" i="3"/>
  <c r="N807" i="3"/>
  <c r="M807" i="3"/>
  <c r="N808" i="3"/>
  <c r="M808" i="3"/>
  <c r="N809" i="3"/>
  <c r="M809" i="3"/>
  <c r="N810" i="3"/>
  <c r="M810" i="3"/>
  <c r="N811" i="3"/>
  <c r="M811" i="3"/>
  <c r="N812" i="3"/>
  <c r="M812" i="3"/>
  <c r="N813" i="3"/>
  <c r="M813" i="3"/>
  <c r="N814" i="3"/>
  <c r="M814" i="3"/>
  <c r="N815" i="3"/>
  <c r="M815" i="3"/>
  <c r="N816" i="3"/>
  <c r="M816" i="3"/>
  <c r="N817" i="3"/>
  <c r="M817" i="3"/>
  <c r="N818" i="3"/>
  <c r="M818" i="3"/>
  <c r="N819" i="3"/>
  <c r="M819" i="3"/>
  <c r="N820" i="3"/>
  <c r="M820" i="3"/>
  <c r="N821" i="3"/>
  <c r="M821" i="3"/>
  <c r="N822" i="3"/>
  <c r="M822" i="3"/>
  <c r="N823" i="3"/>
  <c r="M823" i="3"/>
  <c r="N824" i="3"/>
  <c r="M824" i="3"/>
  <c r="N825" i="3"/>
  <c r="M825" i="3"/>
  <c r="N826" i="3"/>
  <c r="M826" i="3"/>
  <c r="N827" i="3"/>
  <c r="M827" i="3"/>
  <c r="N828" i="3"/>
  <c r="M828" i="3"/>
  <c r="N829" i="3"/>
  <c r="M829" i="3"/>
  <c r="N830" i="3"/>
  <c r="M830" i="3"/>
  <c r="N831" i="3"/>
  <c r="M831" i="3"/>
  <c r="N832" i="3"/>
  <c r="M832" i="3"/>
  <c r="N833" i="3"/>
  <c r="M833" i="3"/>
  <c r="N834" i="3"/>
  <c r="M834" i="3"/>
  <c r="N835" i="3"/>
  <c r="M835" i="3"/>
  <c r="N836" i="3"/>
  <c r="M836" i="3"/>
  <c r="N837" i="3"/>
  <c r="M837" i="3"/>
  <c r="N838" i="3"/>
  <c r="M838" i="3"/>
  <c r="N839" i="3"/>
  <c r="M839" i="3"/>
  <c r="N840" i="3"/>
  <c r="M840" i="3"/>
  <c r="N841" i="3"/>
  <c r="M841" i="3"/>
  <c r="N842" i="3"/>
  <c r="M842" i="3"/>
  <c r="N843" i="3"/>
  <c r="M843" i="3"/>
  <c r="N844" i="3"/>
  <c r="M844" i="3"/>
  <c r="N845" i="3"/>
  <c r="M845" i="3"/>
  <c r="N846" i="3"/>
  <c r="M846" i="3"/>
  <c r="N847" i="3"/>
  <c r="M847" i="3"/>
  <c r="N848" i="3"/>
  <c r="M848" i="3"/>
  <c r="N849" i="3"/>
  <c r="M849" i="3"/>
  <c r="N850" i="3"/>
  <c r="M850" i="3"/>
  <c r="N851" i="3"/>
  <c r="M851" i="3"/>
  <c r="N852" i="3"/>
  <c r="M852" i="3"/>
  <c r="N853" i="3"/>
  <c r="M853" i="3"/>
  <c r="N854" i="3"/>
  <c r="M854" i="3"/>
  <c r="N855" i="3"/>
  <c r="M855" i="3"/>
  <c r="N856" i="3"/>
  <c r="M856" i="3"/>
  <c r="N857" i="3"/>
  <c r="M857" i="3"/>
  <c r="N858" i="3"/>
  <c r="M858" i="3"/>
  <c r="N859" i="3"/>
  <c r="M859" i="3"/>
  <c r="N860" i="3"/>
  <c r="M860" i="3"/>
  <c r="N861" i="3"/>
  <c r="M861" i="3"/>
  <c r="N862" i="3"/>
  <c r="M862" i="3"/>
  <c r="N863" i="3"/>
  <c r="M863" i="3"/>
  <c r="N864" i="3"/>
  <c r="M864" i="3"/>
  <c r="N865" i="3"/>
  <c r="M865" i="3"/>
  <c r="N866" i="3"/>
  <c r="M866" i="3"/>
  <c r="N867" i="3"/>
  <c r="M867" i="3"/>
  <c r="N868" i="3"/>
  <c r="M868" i="3"/>
  <c r="N869" i="3"/>
  <c r="M869" i="3"/>
  <c r="N870" i="3"/>
  <c r="M870" i="3"/>
  <c r="N871" i="3"/>
  <c r="M871" i="3"/>
  <c r="N872" i="3"/>
  <c r="M872" i="3"/>
  <c r="N873" i="3"/>
  <c r="M873" i="3"/>
  <c r="N874" i="3"/>
  <c r="M874" i="3"/>
  <c r="N875" i="3"/>
  <c r="M875" i="3"/>
  <c r="N876" i="3"/>
  <c r="M876" i="3"/>
  <c r="N877" i="3"/>
  <c r="M877" i="3"/>
  <c r="N878" i="3"/>
  <c r="M878" i="3"/>
  <c r="N879" i="3"/>
  <c r="M879" i="3"/>
  <c r="N880" i="3"/>
  <c r="M880" i="3"/>
  <c r="N881" i="3"/>
  <c r="M881" i="3"/>
  <c r="N882" i="3"/>
  <c r="M882" i="3"/>
  <c r="N883" i="3"/>
  <c r="M883" i="3"/>
  <c r="N884" i="3"/>
  <c r="M884" i="3"/>
  <c r="N885" i="3"/>
  <c r="M885" i="3"/>
  <c r="N886" i="3"/>
  <c r="M886" i="3"/>
  <c r="N887" i="3"/>
  <c r="M887" i="3"/>
  <c r="N888" i="3"/>
  <c r="M888" i="3"/>
  <c r="N889" i="3"/>
  <c r="M889" i="3"/>
  <c r="N890" i="3"/>
  <c r="M890" i="3"/>
  <c r="N891" i="3"/>
  <c r="M891" i="3"/>
  <c r="N892" i="3"/>
  <c r="M892" i="3"/>
  <c r="N893" i="3"/>
  <c r="M893" i="3"/>
  <c r="N894" i="3"/>
  <c r="M894" i="3"/>
  <c r="N895" i="3"/>
  <c r="M895" i="3"/>
  <c r="N896" i="3"/>
  <c r="M896" i="3"/>
  <c r="N897" i="3"/>
  <c r="M897" i="3"/>
  <c r="N898" i="3"/>
  <c r="M898" i="3"/>
  <c r="N899" i="3"/>
  <c r="M899" i="3"/>
  <c r="N900" i="3"/>
  <c r="M900" i="3"/>
  <c r="N901" i="3"/>
  <c r="M901" i="3"/>
  <c r="N902" i="3"/>
  <c r="M902" i="3"/>
  <c r="N903" i="3"/>
  <c r="M903" i="3"/>
  <c r="N904" i="3"/>
  <c r="M904" i="3"/>
  <c r="N905" i="3"/>
  <c r="M905" i="3"/>
  <c r="N906" i="3"/>
  <c r="M906" i="3"/>
  <c r="N907" i="3"/>
  <c r="M907" i="3"/>
  <c r="N908" i="3"/>
  <c r="M908" i="3"/>
  <c r="N909" i="3"/>
  <c r="M909" i="3"/>
  <c r="N910" i="3"/>
  <c r="M910" i="3"/>
  <c r="N911" i="3"/>
  <c r="M911" i="3"/>
  <c r="N912" i="3"/>
  <c r="M912" i="3"/>
  <c r="N913" i="3"/>
  <c r="M913" i="3"/>
  <c r="N914" i="3"/>
  <c r="M914" i="3"/>
  <c r="N915" i="3"/>
  <c r="M915" i="3"/>
  <c r="N916" i="3"/>
  <c r="M916" i="3"/>
  <c r="N917" i="3"/>
  <c r="M917" i="3"/>
  <c r="N918" i="3"/>
  <c r="M918" i="3"/>
  <c r="N919" i="3"/>
  <c r="M919" i="3"/>
  <c r="N920" i="3"/>
  <c r="M920" i="3"/>
  <c r="N921" i="3"/>
  <c r="M921" i="3"/>
  <c r="N922" i="3"/>
  <c r="M922" i="3"/>
  <c r="N923" i="3"/>
  <c r="M923" i="3"/>
  <c r="N924" i="3"/>
  <c r="M924" i="3"/>
  <c r="N925" i="3"/>
  <c r="M925" i="3"/>
  <c r="N926" i="3"/>
  <c r="M926" i="3"/>
  <c r="N927" i="3"/>
  <c r="M927" i="3"/>
  <c r="N928" i="3"/>
  <c r="M928" i="3"/>
  <c r="N929" i="3"/>
  <c r="M929" i="3"/>
  <c r="N930" i="3"/>
  <c r="M930" i="3"/>
  <c r="N931" i="3"/>
  <c r="M931" i="3"/>
  <c r="N932" i="3"/>
  <c r="M932" i="3"/>
  <c r="N933" i="3"/>
  <c r="M933" i="3"/>
  <c r="N934" i="3"/>
  <c r="M934" i="3"/>
  <c r="N935" i="3"/>
  <c r="M935" i="3"/>
  <c r="N936" i="3"/>
  <c r="M936" i="3"/>
  <c r="N937" i="3"/>
  <c r="M937" i="3"/>
  <c r="N938" i="3"/>
  <c r="M938" i="3"/>
  <c r="N939" i="3"/>
  <c r="M939" i="3"/>
  <c r="N940" i="3"/>
  <c r="M940" i="3"/>
  <c r="N941" i="3"/>
  <c r="M941" i="3"/>
  <c r="N942" i="3"/>
  <c r="M942" i="3"/>
  <c r="N943" i="3"/>
  <c r="M943" i="3"/>
  <c r="N944" i="3"/>
  <c r="M944" i="3"/>
  <c r="N945" i="3"/>
  <c r="M945" i="3"/>
  <c r="N946" i="3"/>
  <c r="M946" i="3"/>
  <c r="N947" i="3"/>
  <c r="M947" i="3"/>
  <c r="N948" i="3"/>
  <c r="M948" i="3"/>
  <c r="N949" i="3"/>
  <c r="M949" i="3"/>
  <c r="N950" i="3"/>
  <c r="M950" i="3"/>
  <c r="N951" i="3"/>
  <c r="M951" i="3"/>
  <c r="N952" i="3"/>
  <c r="M952" i="3"/>
  <c r="N953" i="3"/>
  <c r="M953" i="3"/>
  <c r="N954" i="3"/>
  <c r="M954" i="3"/>
  <c r="N955" i="3"/>
  <c r="M955" i="3"/>
  <c r="N956" i="3"/>
  <c r="M956" i="3"/>
  <c r="N957" i="3"/>
  <c r="M957" i="3"/>
  <c r="N958" i="3"/>
  <c r="M958" i="3"/>
  <c r="N959" i="3"/>
  <c r="M959" i="3"/>
  <c r="N960" i="3"/>
  <c r="M960" i="3"/>
  <c r="N961" i="3"/>
  <c r="M961" i="3"/>
  <c r="N962" i="3"/>
  <c r="M962" i="3"/>
  <c r="N963" i="3"/>
  <c r="M963" i="3"/>
  <c r="N964" i="3"/>
  <c r="M964" i="3"/>
  <c r="N965" i="3"/>
  <c r="M965" i="3"/>
  <c r="N966" i="3"/>
  <c r="M966" i="3"/>
  <c r="N967" i="3"/>
  <c r="M967" i="3"/>
  <c r="N968" i="3"/>
  <c r="M968" i="3"/>
  <c r="N969" i="3"/>
  <c r="M969" i="3"/>
  <c r="N970" i="3"/>
  <c r="M970" i="3"/>
  <c r="N971" i="3"/>
  <c r="M971" i="3"/>
  <c r="N972" i="3"/>
  <c r="M972" i="3"/>
  <c r="N973" i="3"/>
  <c r="M973" i="3"/>
  <c r="N974" i="3"/>
  <c r="M974" i="3"/>
  <c r="N975" i="3"/>
  <c r="M975" i="3"/>
  <c r="N976" i="3"/>
  <c r="M976" i="3"/>
  <c r="N977" i="3"/>
  <c r="M977" i="3"/>
  <c r="N978" i="3"/>
  <c r="M978" i="3"/>
  <c r="N979" i="3"/>
  <c r="M979" i="3"/>
  <c r="N980" i="3"/>
  <c r="M980" i="3"/>
  <c r="N981" i="3"/>
  <c r="M981" i="3"/>
  <c r="N982" i="3"/>
  <c r="M982" i="3"/>
  <c r="N983" i="3"/>
  <c r="M983" i="3"/>
  <c r="N984" i="3"/>
  <c r="M984" i="3"/>
  <c r="N985" i="3"/>
  <c r="M985" i="3"/>
  <c r="N986" i="3"/>
  <c r="M986" i="3"/>
  <c r="N987" i="3"/>
  <c r="M987" i="3"/>
  <c r="N988" i="3"/>
  <c r="M988" i="3"/>
  <c r="N989" i="3"/>
  <c r="M989" i="3"/>
  <c r="N990" i="3"/>
  <c r="M990" i="3"/>
  <c r="N991" i="3"/>
  <c r="M991" i="3"/>
  <c r="N992" i="3"/>
  <c r="M992" i="3"/>
  <c r="N993" i="3"/>
  <c r="M993" i="3"/>
  <c r="N994" i="3"/>
  <c r="M994" i="3"/>
  <c r="N995" i="3"/>
  <c r="M995" i="3"/>
  <c r="N996" i="3"/>
  <c r="M996" i="3"/>
  <c r="N997" i="3"/>
  <c r="M997" i="3"/>
  <c r="N998" i="3"/>
  <c r="M998" i="3"/>
  <c r="N999" i="3"/>
  <c r="M999" i="3"/>
  <c r="N1000" i="3"/>
  <c r="M1000" i="3"/>
  <c r="N1001" i="3"/>
  <c r="M1001" i="3"/>
  <c r="N1002" i="3"/>
  <c r="M1002" i="3"/>
  <c r="N1003" i="3"/>
  <c r="M1003" i="3"/>
  <c r="N1004" i="3"/>
  <c r="M1004" i="3"/>
  <c r="N1005" i="3"/>
  <c r="M1005" i="3"/>
  <c r="N1006" i="3"/>
  <c r="M1006" i="3"/>
  <c r="N1007" i="3"/>
  <c r="M1007" i="3"/>
  <c r="N1008" i="3"/>
  <c r="M1008" i="3"/>
  <c r="N1009" i="3"/>
  <c r="M1009" i="3"/>
  <c r="N1010" i="3"/>
  <c r="M1010" i="3"/>
  <c r="N1011" i="3"/>
  <c r="M1011" i="3"/>
  <c r="N1012" i="3"/>
  <c r="M1012" i="3"/>
  <c r="N1013" i="3"/>
  <c r="M1013" i="3"/>
  <c r="N1014" i="3"/>
  <c r="M1014" i="3"/>
  <c r="N1015" i="3"/>
  <c r="M1015" i="3"/>
  <c r="N1016" i="3"/>
  <c r="M1016" i="3"/>
  <c r="N1017" i="3"/>
  <c r="M1017" i="3"/>
  <c r="N1018" i="3"/>
  <c r="M1018" i="3"/>
  <c r="N1019" i="3"/>
  <c r="M1019" i="3"/>
  <c r="N1020" i="3"/>
  <c r="M1020" i="3"/>
  <c r="N1021" i="3"/>
  <c r="M1021" i="3"/>
  <c r="N1022" i="3"/>
  <c r="M1022" i="3"/>
  <c r="N1023" i="3"/>
  <c r="M1023" i="3"/>
  <c r="N1024" i="3"/>
  <c r="M1024" i="3"/>
  <c r="N1025" i="3"/>
  <c r="M1025" i="3"/>
  <c r="N1026" i="3"/>
  <c r="M1026" i="3"/>
  <c r="N1027" i="3"/>
  <c r="M1027" i="3"/>
  <c r="N1028" i="3"/>
  <c r="M1028" i="3"/>
  <c r="N1029" i="3"/>
  <c r="M1029" i="3"/>
  <c r="N1030" i="3"/>
  <c r="M1030" i="3"/>
  <c r="N1031" i="3"/>
  <c r="M1031" i="3"/>
  <c r="N1032" i="3"/>
  <c r="M1032" i="3"/>
  <c r="N1033" i="3"/>
  <c r="M1033" i="3"/>
  <c r="N1034" i="3"/>
  <c r="M1034" i="3"/>
  <c r="N1035" i="3"/>
  <c r="M1035" i="3"/>
  <c r="N1036" i="3"/>
  <c r="M1036" i="3"/>
  <c r="N1037" i="3"/>
  <c r="M1037" i="3"/>
  <c r="N1038" i="3"/>
  <c r="M1038" i="3"/>
  <c r="N1039" i="3"/>
  <c r="M1039" i="3"/>
  <c r="N1040" i="3"/>
  <c r="M1040" i="3"/>
  <c r="N1041" i="3"/>
  <c r="M1041" i="3"/>
  <c r="N100" i="3"/>
  <c r="O100" i="3" s="1"/>
  <c r="N1042" i="3"/>
  <c r="O1042" i="3" s="1"/>
  <c r="N632" i="3"/>
  <c r="O632" i="3" s="1"/>
  <c r="N520" i="3"/>
  <c r="O520" i="3" s="1"/>
  <c r="N397" i="3"/>
  <c r="O397" i="3" s="1"/>
  <c r="N282" i="3"/>
  <c r="O282" i="3" s="1"/>
  <c r="N200" i="3"/>
  <c r="O200" i="3" s="1"/>
  <c r="C26" i="3"/>
  <c r="C101" i="3"/>
  <c r="B27" i="4" s="1"/>
  <c r="C102" i="3"/>
  <c r="C201" i="3"/>
  <c r="C27" i="4" s="1"/>
  <c r="C202" i="3"/>
  <c r="C283" i="3"/>
  <c r="D27" i="4" s="1"/>
  <c r="C284" i="3"/>
  <c r="C398" i="3"/>
  <c r="E27" i="4" s="1"/>
  <c r="C399" i="3"/>
  <c r="C521" i="3"/>
  <c r="F27" i="4" s="1"/>
  <c r="C522" i="3"/>
  <c r="C633" i="3"/>
  <c r="G27" i="4" s="1"/>
  <c r="C634" i="3"/>
  <c r="C1043" i="3"/>
  <c r="H27" i="4" s="1"/>
  <c r="G11" i="4"/>
  <c r="F11" i="4"/>
  <c r="E11" i="4"/>
  <c r="D11" i="4"/>
  <c r="G10" i="4"/>
  <c r="F10" i="4"/>
  <c r="E10" i="4"/>
  <c r="D10" i="4"/>
  <c r="G9" i="4"/>
  <c r="F9" i="4"/>
  <c r="E9" i="4"/>
  <c r="D9" i="4"/>
  <c r="G8" i="4"/>
  <c r="F8" i="4"/>
  <c r="E8" i="4"/>
  <c r="D8" i="4"/>
  <c r="G7" i="4"/>
  <c r="F7" i="4"/>
  <c r="E7" i="4"/>
  <c r="D7" i="4"/>
  <c r="G6" i="4"/>
  <c r="F6" i="4"/>
  <c r="E6" i="4"/>
  <c r="D6" i="4"/>
  <c r="G5" i="4"/>
  <c r="F5" i="4"/>
  <c r="E5" i="4"/>
  <c r="D5" i="4"/>
  <c r="C11" i="4"/>
  <c r="C10" i="4"/>
  <c r="C9" i="4"/>
  <c r="C8" i="4"/>
  <c r="C7" i="4"/>
  <c r="C6" i="4"/>
  <c r="C5" i="4"/>
  <c r="N635" i="3"/>
  <c r="O635" i="3" s="1"/>
  <c r="N523" i="3"/>
  <c r="O523" i="3" s="1"/>
  <c r="N400" i="3"/>
  <c r="O400" i="3" s="1"/>
  <c r="N285" i="3"/>
  <c r="O285" i="3" s="1"/>
  <c r="N203" i="3"/>
  <c r="O203" i="3" s="1"/>
  <c r="N103" i="3"/>
  <c r="O103" i="3" s="1"/>
  <c r="N27" i="3"/>
  <c r="M1042" i="3"/>
  <c r="M635" i="3"/>
  <c r="M632" i="3"/>
  <c r="M523" i="3"/>
  <c r="M520" i="3"/>
  <c r="M400" i="3"/>
  <c r="M397" i="3"/>
  <c r="M285" i="3"/>
  <c r="M282" i="3"/>
  <c r="M203" i="3"/>
  <c r="M200" i="3"/>
  <c r="M103" i="3"/>
  <c r="M100" i="3"/>
  <c r="M27" i="3"/>
  <c r="L1043" i="3"/>
  <c r="H36" i="4" s="1"/>
  <c r="K1043" i="3"/>
  <c r="H35" i="4" s="1"/>
  <c r="J1043" i="3"/>
  <c r="H34" i="4" s="1"/>
  <c r="I1043" i="3"/>
  <c r="H33" i="4" s="1"/>
  <c r="H1043" i="3"/>
  <c r="H32" i="4" s="1"/>
  <c r="G1043" i="3"/>
  <c r="H31" i="4" s="1"/>
  <c r="F1043" i="3"/>
  <c r="H30" i="4" s="1"/>
  <c r="E1043" i="3"/>
  <c r="H29" i="4" s="1"/>
  <c r="D1043" i="3"/>
  <c r="H28" i="4" s="1"/>
  <c r="L633" i="3"/>
  <c r="G36" i="4" s="1"/>
  <c r="K633" i="3"/>
  <c r="G35" i="4" s="1"/>
  <c r="J633" i="3"/>
  <c r="G34" i="4" s="1"/>
  <c r="I633" i="3"/>
  <c r="G33" i="4" s="1"/>
  <c r="H633" i="3"/>
  <c r="G32" i="4" s="1"/>
  <c r="G633" i="3"/>
  <c r="G31" i="4" s="1"/>
  <c r="F633" i="3"/>
  <c r="G30" i="4" s="1"/>
  <c r="E633" i="3"/>
  <c r="G29" i="4" s="1"/>
  <c r="D633" i="3"/>
  <c r="L521" i="3"/>
  <c r="F36" i="4" s="1"/>
  <c r="K521" i="3"/>
  <c r="F35" i="4" s="1"/>
  <c r="J521" i="3"/>
  <c r="F34" i="4" s="1"/>
  <c r="I521" i="3"/>
  <c r="F33" i="4" s="1"/>
  <c r="H521" i="3"/>
  <c r="F32" i="4" s="1"/>
  <c r="G521" i="3"/>
  <c r="F31" i="4" s="1"/>
  <c r="F521" i="3"/>
  <c r="F30" i="4" s="1"/>
  <c r="E521" i="3"/>
  <c r="F29" i="4" s="1"/>
  <c r="D521" i="3"/>
  <c r="F28" i="4" s="1"/>
  <c r="L398" i="3"/>
  <c r="E36" i="4" s="1"/>
  <c r="K398" i="3"/>
  <c r="E35" i="4" s="1"/>
  <c r="J398" i="3"/>
  <c r="E34" i="4" s="1"/>
  <c r="I398" i="3"/>
  <c r="E33" i="4" s="1"/>
  <c r="H398" i="3"/>
  <c r="E32" i="4" s="1"/>
  <c r="G398" i="3"/>
  <c r="E31" i="4" s="1"/>
  <c r="F398" i="3"/>
  <c r="E30" i="4" s="1"/>
  <c r="E398" i="3"/>
  <c r="E29" i="4" s="1"/>
  <c r="D398" i="3"/>
  <c r="E28" i="4" s="1"/>
  <c r="L283" i="3"/>
  <c r="D36" i="4" s="1"/>
  <c r="K283" i="3"/>
  <c r="D35" i="4" s="1"/>
  <c r="J283" i="3"/>
  <c r="D34" i="4" s="1"/>
  <c r="I283" i="3"/>
  <c r="D33" i="4" s="1"/>
  <c r="H283" i="3"/>
  <c r="D32" i="4" s="1"/>
  <c r="G283" i="3"/>
  <c r="D31" i="4" s="1"/>
  <c r="F283" i="3"/>
  <c r="D30" i="4" s="1"/>
  <c r="E283" i="3"/>
  <c r="D29" i="4" s="1"/>
  <c r="D283" i="3"/>
  <c r="D28" i="4" s="1"/>
  <c r="L201" i="3"/>
  <c r="C36" i="4" s="1"/>
  <c r="K201" i="3"/>
  <c r="C35" i="4" s="1"/>
  <c r="J201" i="3"/>
  <c r="C34" i="4" s="1"/>
  <c r="I201" i="3"/>
  <c r="C33" i="4" s="1"/>
  <c r="H201" i="3"/>
  <c r="C32" i="4" s="1"/>
  <c r="G201" i="3"/>
  <c r="C31" i="4" s="1"/>
  <c r="F201" i="3"/>
  <c r="C30" i="4" s="1"/>
  <c r="E201" i="3"/>
  <c r="C29" i="4" s="1"/>
  <c r="D201" i="3"/>
  <c r="C28" i="4" s="1"/>
  <c r="L101" i="3"/>
  <c r="B36" i="4" s="1"/>
  <c r="K101" i="3"/>
  <c r="B35" i="4" s="1"/>
  <c r="J101" i="3"/>
  <c r="B34" i="4" s="1"/>
  <c r="I101" i="3"/>
  <c r="B33" i="4" s="1"/>
  <c r="H101" i="3"/>
  <c r="B32" i="4" s="1"/>
  <c r="G101" i="3"/>
  <c r="B31" i="4" s="1"/>
  <c r="F101" i="3"/>
  <c r="B30" i="4" s="1"/>
  <c r="E101" i="3"/>
  <c r="B29" i="4" s="1"/>
  <c r="D101" i="3"/>
  <c r="B28" i="4" s="1"/>
  <c r="B26" i="4"/>
  <c r="H26" i="4"/>
  <c r="G26" i="4"/>
  <c r="F26" i="4"/>
  <c r="E26" i="4"/>
  <c r="D26" i="4"/>
  <c r="C26" i="4"/>
  <c r="A22" i="4"/>
  <c r="A21" i="4"/>
  <c r="A20" i="4"/>
  <c r="A19" i="4"/>
  <c r="A18" i="4"/>
  <c r="A17" i="4"/>
  <c r="A16" i="4"/>
  <c r="A5" i="4"/>
  <c r="A11" i="4"/>
  <c r="A10" i="4"/>
  <c r="A8" i="4"/>
  <c r="A7" i="4"/>
  <c r="A6" i="4"/>
  <c r="C3" i="4"/>
  <c r="D3" i="4"/>
  <c r="E3" i="4"/>
  <c r="F3" i="4"/>
  <c r="G3" i="4"/>
  <c r="A9" i="4"/>
  <c r="A27" i="4"/>
  <c r="A28" i="4"/>
  <c r="A29" i="4"/>
  <c r="A30" i="4"/>
  <c r="A31" i="4"/>
  <c r="A32" i="4"/>
  <c r="A33" i="4"/>
  <c r="A34" i="4"/>
  <c r="A35" i="4"/>
  <c r="A36" i="4"/>
  <c r="D26" i="3"/>
  <c r="E26" i="3"/>
  <c r="F26" i="3"/>
  <c r="G26" i="3"/>
  <c r="H26" i="3"/>
  <c r="I26" i="3"/>
  <c r="J26" i="3"/>
  <c r="K26" i="3"/>
  <c r="L26" i="3"/>
  <c r="D102" i="3"/>
  <c r="E102" i="3"/>
  <c r="F102" i="3"/>
  <c r="G102" i="3"/>
  <c r="H102" i="3"/>
  <c r="I102" i="3"/>
  <c r="J102" i="3"/>
  <c r="K102" i="3"/>
  <c r="L102" i="3"/>
  <c r="D202" i="3"/>
  <c r="E202" i="3"/>
  <c r="F202" i="3"/>
  <c r="G202" i="3"/>
  <c r="H202" i="3"/>
  <c r="I202" i="3"/>
  <c r="J202" i="3"/>
  <c r="K202" i="3"/>
  <c r="L202" i="3"/>
  <c r="D284" i="3"/>
  <c r="E284" i="3"/>
  <c r="F284" i="3"/>
  <c r="G284" i="3"/>
  <c r="H284" i="3"/>
  <c r="I284" i="3"/>
  <c r="J284" i="3"/>
  <c r="K284" i="3"/>
  <c r="L284" i="3"/>
  <c r="D399" i="3"/>
  <c r="E399" i="3"/>
  <c r="F399" i="3"/>
  <c r="G399" i="3"/>
  <c r="H399" i="3"/>
  <c r="I399" i="3"/>
  <c r="J399" i="3"/>
  <c r="K399" i="3"/>
  <c r="L399" i="3"/>
  <c r="D522" i="3"/>
  <c r="E522" i="3"/>
  <c r="F522" i="3"/>
  <c r="G522" i="3"/>
  <c r="H522" i="3"/>
  <c r="I522" i="3"/>
  <c r="J522" i="3"/>
  <c r="K522" i="3"/>
  <c r="L522" i="3"/>
  <c r="D634" i="3"/>
  <c r="E634" i="3"/>
  <c r="F634" i="3"/>
  <c r="G634" i="3"/>
  <c r="H634" i="3"/>
  <c r="I634" i="3"/>
  <c r="J634" i="3"/>
  <c r="K634" i="3"/>
  <c r="L634" i="3"/>
  <c r="O30" i="3" l="1"/>
  <c r="O37" i="3"/>
  <c r="O35" i="3"/>
  <c r="O38" i="3"/>
  <c r="O45" i="3"/>
  <c r="O39" i="3"/>
  <c r="O36" i="3"/>
  <c r="O42" i="3"/>
  <c r="O41" i="3"/>
  <c r="O46" i="3"/>
  <c r="O40" i="3"/>
  <c r="O43" i="3"/>
  <c r="O47" i="3"/>
  <c r="O44" i="3"/>
  <c r="O54" i="3"/>
  <c r="O48" i="3"/>
  <c r="O51" i="3"/>
  <c r="O49" i="3"/>
  <c r="O68" i="3"/>
  <c r="O62" i="3"/>
  <c r="O50" i="3"/>
  <c r="O59" i="3"/>
  <c r="O53" i="3"/>
  <c r="O52" i="3"/>
  <c r="O56" i="3"/>
  <c r="O55" i="3"/>
  <c r="O58" i="3"/>
  <c r="O57" i="3"/>
  <c r="O61" i="3"/>
  <c r="O66" i="3"/>
  <c r="O60" i="3"/>
  <c r="O63" i="3"/>
  <c r="O95" i="3"/>
  <c r="O71" i="3"/>
  <c r="O65" i="3"/>
  <c r="O70" i="3"/>
  <c r="O64" i="3"/>
  <c r="O73" i="3"/>
  <c r="O67" i="3"/>
  <c r="O69" i="3"/>
  <c r="O72" i="3"/>
  <c r="O75" i="3"/>
  <c r="O77" i="3"/>
  <c r="O74" i="3"/>
  <c r="O76" i="3"/>
  <c r="O79" i="3"/>
  <c r="O84" i="3"/>
  <c r="O78" i="3"/>
  <c r="O80" i="3"/>
  <c r="O83" i="3"/>
  <c r="O82" i="3"/>
  <c r="O81" i="3"/>
  <c r="O93" i="3"/>
  <c r="O86" i="3"/>
  <c r="O89" i="3"/>
  <c r="O85" i="3"/>
  <c r="O87" i="3"/>
  <c r="O94" i="3"/>
  <c r="O88" i="3"/>
  <c r="O92" i="3"/>
  <c r="O96" i="3"/>
  <c r="O90" i="3"/>
  <c r="O91" i="3"/>
  <c r="O99" i="3"/>
  <c r="O98" i="3"/>
  <c r="O97" i="3"/>
  <c r="O106" i="3"/>
  <c r="O111" i="3"/>
  <c r="O105" i="3"/>
  <c r="O104" i="3"/>
  <c r="O110" i="3"/>
  <c r="O120" i="3"/>
  <c r="O114" i="3"/>
  <c r="O108" i="3"/>
  <c r="O107" i="3"/>
  <c r="O109" i="3"/>
  <c r="O130" i="3"/>
  <c r="O118" i="3"/>
  <c r="O112" i="3"/>
  <c r="O113" i="3"/>
  <c r="O116" i="3"/>
  <c r="O121" i="3"/>
  <c r="O115" i="3"/>
  <c r="O119" i="3"/>
  <c r="O123" i="3"/>
  <c r="O117" i="3"/>
  <c r="O122" i="3"/>
  <c r="O126" i="3"/>
  <c r="O124" i="3"/>
  <c r="O125" i="3"/>
  <c r="O135" i="3"/>
  <c r="O129" i="3"/>
  <c r="O127" i="3"/>
  <c r="O128" i="3"/>
  <c r="O143" i="3"/>
  <c r="O137" i="3"/>
  <c r="O131" i="3"/>
  <c r="O132" i="3"/>
  <c r="O133" i="3"/>
  <c r="O134" i="3"/>
  <c r="O156" i="3"/>
  <c r="O150" i="3"/>
  <c r="O144" i="3"/>
  <c r="O138" i="3"/>
  <c r="O136" i="3"/>
  <c r="O165" i="3"/>
  <c r="O147" i="3"/>
  <c r="O141" i="3"/>
  <c r="O139" i="3"/>
  <c r="O140" i="3"/>
  <c r="O142" i="3"/>
  <c r="O145" i="3"/>
  <c r="O146" i="3"/>
  <c r="O151" i="3"/>
  <c r="O149" i="3"/>
  <c r="O148" i="3"/>
  <c r="O152" i="3"/>
  <c r="O161" i="3"/>
  <c r="O155" i="3"/>
  <c r="O154" i="3"/>
  <c r="O159" i="3"/>
  <c r="O153" i="3"/>
  <c r="O166" i="3"/>
  <c r="O160" i="3"/>
  <c r="O157" i="3"/>
  <c r="O158" i="3"/>
  <c r="O162" i="3"/>
  <c r="O163" i="3"/>
  <c r="O164" i="3"/>
  <c r="O167" i="3"/>
  <c r="O169" i="3"/>
  <c r="O168" i="3"/>
  <c r="O173" i="3"/>
  <c r="O170" i="3"/>
  <c r="O186" i="3"/>
  <c r="O174" i="3"/>
  <c r="O171" i="3"/>
  <c r="O181" i="3"/>
  <c r="O175" i="3"/>
  <c r="O172" i="3"/>
  <c r="O182" i="3"/>
  <c r="O176" i="3"/>
  <c r="O183" i="3"/>
  <c r="O177" i="3"/>
  <c r="O180" i="3"/>
  <c r="O178" i="3"/>
  <c r="O179" i="3"/>
  <c r="O185" i="3"/>
  <c r="O184" i="3"/>
  <c r="O193" i="3"/>
  <c r="O188" i="3"/>
  <c r="O187" i="3"/>
  <c r="O197" i="3"/>
  <c r="O191" i="3"/>
  <c r="O192" i="3"/>
  <c r="O190" i="3"/>
  <c r="O189" i="3"/>
  <c r="O205" i="3"/>
  <c r="O195" i="3"/>
  <c r="O218" i="3"/>
  <c r="O212" i="3"/>
  <c r="O206" i="3"/>
  <c r="O196" i="3"/>
  <c r="O194" i="3"/>
  <c r="O198" i="3"/>
  <c r="O204" i="3"/>
  <c r="O199" i="3"/>
  <c r="O207" i="3"/>
  <c r="O208" i="3"/>
  <c r="O219" i="3"/>
  <c r="O213" i="3"/>
  <c r="O216" i="3"/>
  <c r="O210" i="3"/>
  <c r="O209" i="3"/>
  <c r="O211" i="3"/>
  <c r="O214" i="3"/>
  <c r="O221" i="3"/>
  <c r="O215" i="3"/>
  <c r="O232" i="3"/>
  <c r="O226" i="3"/>
  <c r="O217" i="3"/>
  <c r="O222" i="3"/>
  <c r="O220" i="3"/>
  <c r="O224" i="3"/>
  <c r="O225" i="3"/>
  <c r="O223" i="3"/>
  <c r="O228" i="3"/>
  <c r="O233" i="3"/>
  <c r="O227" i="3"/>
  <c r="O230" i="3"/>
  <c r="O229" i="3"/>
  <c r="O231" i="3"/>
  <c r="O234" i="3"/>
  <c r="O238" i="3"/>
  <c r="O235" i="3"/>
  <c r="O239" i="3"/>
  <c r="O236" i="3"/>
  <c r="O237" i="3"/>
  <c r="O240" i="3"/>
  <c r="O248" i="3"/>
  <c r="O242" i="3"/>
  <c r="O241" i="3"/>
  <c r="O244" i="3"/>
  <c r="O246" i="3"/>
  <c r="O245" i="3"/>
  <c r="O249" i="3"/>
  <c r="O243" i="3"/>
  <c r="O253" i="3"/>
  <c r="O247" i="3"/>
  <c r="O250" i="3"/>
  <c r="O252" i="3"/>
  <c r="O251" i="3"/>
  <c r="O273" i="3"/>
  <c r="O261" i="3"/>
  <c r="O255" i="3"/>
  <c r="O257" i="3"/>
  <c r="O254" i="3"/>
  <c r="O258" i="3"/>
  <c r="O256" i="3"/>
  <c r="O262" i="3"/>
  <c r="O260" i="3"/>
  <c r="O259" i="3"/>
  <c r="O263" i="3"/>
  <c r="O271" i="3"/>
  <c r="O267" i="3"/>
  <c r="O264" i="3"/>
  <c r="O268" i="3"/>
  <c r="O266" i="3"/>
  <c r="O265" i="3"/>
  <c r="O270" i="3"/>
  <c r="O269" i="3"/>
  <c r="O278" i="3"/>
  <c r="O272" i="3"/>
  <c r="O276" i="3"/>
  <c r="O275" i="3"/>
  <c r="O274" i="3"/>
  <c r="O296" i="3"/>
  <c r="O290" i="3"/>
  <c r="O280" i="3"/>
  <c r="O279" i="3"/>
  <c r="O277" i="3"/>
  <c r="O292" i="3"/>
  <c r="O286" i="3"/>
  <c r="O294" i="3"/>
  <c r="O299" i="3"/>
  <c r="O293" i="3"/>
  <c r="O287" i="3"/>
  <c r="O281" i="3"/>
  <c r="O288" i="3"/>
  <c r="O289" i="3"/>
  <c r="O291" i="3"/>
  <c r="O295" i="3"/>
  <c r="O306" i="3"/>
  <c r="O300" i="3"/>
  <c r="O297" i="3"/>
  <c r="O298" i="3"/>
  <c r="O302" i="3"/>
  <c r="O315" i="3"/>
  <c r="O309" i="3"/>
  <c r="O303" i="3"/>
  <c r="O304" i="3"/>
  <c r="O301" i="3"/>
  <c r="O305" i="3"/>
  <c r="O308" i="3"/>
  <c r="O307" i="3"/>
  <c r="O312" i="3"/>
  <c r="O314" i="3"/>
  <c r="O310" i="3"/>
  <c r="O311" i="3"/>
  <c r="O328" i="3"/>
  <c r="O322" i="3"/>
  <c r="O316" i="3"/>
  <c r="O313" i="3"/>
  <c r="O325" i="3"/>
  <c r="O317" i="3"/>
  <c r="O319" i="3"/>
  <c r="O318" i="3"/>
  <c r="O320" i="3"/>
  <c r="O321" i="3"/>
  <c r="O330" i="3"/>
  <c r="O329" i="3"/>
  <c r="O323" i="3"/>
  <c r="O326" i="3"/>
  <c r="O324" i="3"/>
  <c r="O327" i="3"/>
  <c r="O331" i="3"/>
  <c r="O333" i="3"/>
  <c r="O332" i="3"/>
  <c r="O334" i="3"/>
  <c r="O335" i="3"/>
  <c r="O338" i="3"/>
  <c r="O337" i="3"/>
  <c r="O336" i="3"/>
  <c r="O339" i="3"/>
  <c r="O342" i="3"/>
  <c r="O347" i="3"/>
  <c r="O340" i="3"/>
  <c r="O341" i="3"/>
  <c r="O343" i="3"/>
  <c r="O351" i="3"/>
  <c r="O345" i="3"/>
  <c r="O344" i="3"/>
  <c r="O348" i="3"/>
  <c r="O349" i="3"/>
  <c r="O352" i="3"/>
  <c r="O346" i="3"/>
  <c r="O358" i="3"/>
  <c r="O350" i="3"/>
  <c r="O355" i="3"/>
  <c r="O354" i="3"/>
  <c r="O353" i="3"/>
  <c r="O357" i="3"/>
  <c r="O356" i="3"/>
  <c r="O360" i="3"/>
  <c r="O368" i="3"/>
  <c r="O359" i="3"/>
  <c r="O362" i="3"/>
  <c r="O361" i="3"/>
  <c r="O371" i="3"/>
  <c r="O365" i="3"/>
  <c r="O366" i="3"/>
  <c r="O363" i="3"/>
  <c r="O364" i="3"/>
  <c r="O387" i="3"/>
  <c r="O381" i="3"/>
  <c r="O375" i="3"/>
  <c r="O369" i="3"/>
  <c r="O367" i="3"/>
  <c r="O370" i="3"/>
  <c r="O373" i="3"/>
  <c r="O374" i="3"/>
  <c r="O372" i="3"/>
  <c r="O376" i="3"/>
  <c r="O377" i="3"/>
  <c r="O380" i="3"/>
  <c r="O378" i="3"/>
  <c r="O379" i="3"/>
  <c r="O388" i="3"/>
  <c r="O382" i="3"/>
  <c r="O384" i="3"/>
  <c r="O385" i="3"/>
  <c r="O383" i="3"/>
  <c r="O395" i="3"/>
  <c r="O389" i="3"/>
  <c r="O386" i="3"/>
  <c r="O390" i="3"/>
  <c r="O391" i="3"/>
  <c r="O392" i="3"/>
  <c r="O394" i="3"/>
  <c r="O393" i="3"/>
  <c r="O402" i="3"/>
  <c r="O396" i="3"/>
  <c r="O401" i="3"/>
  <c r="O406" i="3"/>
  <c r="O403" i="3"/>
  <c r="O407" i="3"/>
  <c r="O405" i="3"/>
  <c r="O404" i="3"/>
  <c r="O408" i="3"/>
  <c r="O413" i="3"/>
  <c r="O411" i="3"/>
  <c r="O410" i="3"/>
  <c r="O409" i="3"/>
  <c r="O412" i="3"/>
  <c r="O415" i="3"/>
  <c r="O414" i="3"/>
  <c r="O417" i="3"/>
  <c r="O416" i="3"/>
  <c r="O419" i="3"/>
  <c r="O421" i="3"/>
  <c r="O418" i="3"/>
  <c r="O420" i="3"/>
  <c r="O424" i="3"/>
  <c r="O428" i="3"/>
  <c r="O422" i="3"/>
  <c r="O425" i="3"/>
  <c r="O435" i="3"/>
  <c r="O423" i="3"/>
  <c r="O430" i="3"/>
  <c r="O426" i="3"/>
  <c r="O427" i="3"/>
  <c r="O431" i="3"/>
  <c r="O429" i="3"/>
  <c r="O434" i="3"/>
  <c r="O433" i="3"/>
  <c r="O432" i="3"/>
  <c r="O436" i="3"/>
  <c r="O437" i="3"/>
  <c r="O445" i="3"/>
  <c r="O439" i="3"/>
  <c r="O440" i="3"/>
  <c r="O442" i="3"/>
  <c r="O438" i="3"/>
  <c r="O456" i="3"/>
  <c r="O441" i="3"/>
  <c r="O461" i="3"/>
  <c r="O455" i="3"/>
  <c r="O449" i="3"/>
  <c r="O443" i="3"/>
  <c r="O450" i="3"/>
  <c r="O459" i="3"/>
  <c r="O453" i="3"/>
  <c r="O444" i="3"/>
  <c r="O447" i="3"/>
  <c r="O446" i="3"/>
  <c r="O454" i="3"/>
  <c r="O448" i="3"/>
  <c r="O451" i="3"/>
  <c r="O458" i="3"/>
  <c r="O452" i="3"/>
  <c r="O460" i="3"/>
  <c r="O457" i="3"/>
  <c r="O462" i="3"/>
  <c r="O463" i="3"/>
  <c r="O470" i="3"/>
  <c r="O464" i="3"/>
  <c r="O471" i="3"/>
  <c r="O465" i="3"/>
  <c r="O467" i="3"/>
  <c r="O472" i="3"/>
  <c r="O466" i="3"/>
  <c r="O469" i="3"/>
  <c r="O468" i="3"/>
  <c r="O474" i="3"/>
  <c r="O479" i="3"/>
  <c r="O473" i="3"/>
  <c r="O477" i="3"/>
  <c r="O476" i="3"/>
  <c r="O475" i="3"/>
  <c r="O478" i="3"/>
  <c r="O488" i="3"/>
  <c r="O482" i="3"/>
  <c r="O483" i="3"/>
  <c r="O481" i="3"/>
  <c r="O480" i="3"/>
  <c r="O498" i="3"/>
  <c r="O492" i="3"/>
  <c r="O486" i="3"/>
  <c r="O485" i="3"/>
  <c r="O484" i="3"/>
  <c r="O489" i="3"/>
  <c r="O487" i="3"/>
  <c r="O490" i="3"/>
  <c r="O493" i="3"/>
  <c r="O494" i="3"/>
  <c r="O491" i="3"/>
  <c r="O495" i="3"/>
  <c r="O496" i="3"/>
  <c r="O503" i="3"/>
  <c r="O497" i="3"/>
  <c r="O514" i="3"/>
  <c r="O508" i="3"/>
  <c r="O502" i="3"/>
  <c r="O500" i="3"/>
  <c r="O499" i="3"/>
  <c r="O504" i="3"/>
  <c r="O519" i="3"/>
  <c r="O513" i="3"/>
  <c r="O501" i="3"/>
  <c r="O506" i="3"/>
  <c r="O505" i="3"/>
  <c r="O507" i="3"/>
  <c r="O515" i="3"/>
  <c r="O512" i="3"/>
  <c r="O511" i="3"/>
  <c r="O509" i="3"/>
  <c r="O510" i="3"/>
  <c r="O517" i="3"/>
  <c r="O526" i="3"/>
  <c r="O516" i="3"/>
  <c r="O524" i="3"/>
  <c r="O518" i="3"/>
  <c r="O527" i="3"/>
  <c r="O525" i="3"/>
  <c r="O531" i="3"/>
  <c r="O530" i="3"/>
  <c r="O529" i="3"/>
  <c r="O534" i="3"/>
  <c r="O528" i="3"/>
  <c r="O532" i="3"/>
  <c r="O533" i="3"/>
  <c r="O535" i="3"/>
  <c r="O537" i="3"/>
  <c r="O536" i="3"/>
  <c r="O539" i="3"/>
  <c r="O538" i="3"/>
  <c r="O542" i="3"/>
  <c r="O541" i="3"/>
  <c r="O540" i="3"/>
  <c r="O543" i="3"/>
  <c r="O549" i="3"/>
  <c r="O546" i="3"/>
  <c r="O545" i="3"/>
  <c r="O544" i="3"/>
  <c r="O554" i="3"/>
  <c r="O548" i="3"/>
  <c r="O547" i="3"/>
  <c r="O550" i="3"/>
  <c r="O551" i="3"/>
  <c r="O553" i="3"/>
  <c r="O552" i="3"/>
  <c r="O556" i="3"/>
  <c r="O555" i="3"/>
  <c r="O558" i="3"/>
  <c r="O557" i="3"/>
  <c r="O561" i="3"/>
  <c r="O562" i="3"/>
  <c r="O560" i="3"/>
  <c r="O559" i="3"/>
  <c r="O564" i="3"/>
  <c r="O563" i="3"/>
  <c r="O568" i="3"/>
  <c r="O572" i="3"/>
  <c r="O566" i="3"/>
  <c r="O565" i="3"/>
  <c r="O573" i="3"/>
  <c r="O567" i="3"/>
  <c r="O570" i="3"/>
  <c r="O569" i="3"/>
  <c r="O571" i="3"/>
  <c r="O574" i="3"/>
  <c r="O576" i="3"/>
  <c r="O575" i="3"/>
  <c r="O578" i="3"/>
  <c r="O577" i="3"/>
  <c r="O584" i="3"/>
  <c r="O583" i="3"/>
  <c r="O581" i="3"/>
  <c r="O580" i="3"/>
  <c r="O579" i="3"/>
  <c r="O582" i="3"/>
  <c r="O586" i="3"/>
  <c r="O585" i="3"/>
  <c r="O587" i="3"/>
  <c r="O589" i="3"/>
  <c r="O588" i="3"/>
  <c r="O602" i="3"/>
  <c r="O596" i="3"/>
  <c r="O590" i="3"/>
  <c r="O594" i="3"/>
  <c r="O591" i="3"/>
  <c r="O593" i="3"/>
  <c r="O592" i="3"/>
  <c r="O597" i="3"/>
  <c r="O595" i="3"/>
  <c r="O599" i="3"/>
  <c r="O598" i="3"/>
  <c r="O612" i="3"/>
  <c r="O606" i="3"/>
  <c r="O600" i="3"/>
  <c r="O601" i="3"/>
  <c r="O604" i="3"/>
  <c r="O603" i="3"/>
  <c r="O607" i="3"/>
  <c r="O605" i="3"/>
  <c r="O609" i="3"/>
  <c r="O614" i="3"/>
  <c r="O608" i="3"/>
  <c r="O610" i="3"/>
  <c r="O611" i="3"/>
  <c r="O637" i="3"/>
  <c r="O627" i="3"/>
  <c r="O622" i="3"/>
  <c r="O616" i="3"/>
  <c r="O613" i="3"/>
  <c r="O621" i="3"/>
  <c r="O615" i="3"/>
  <c r="O617" i="3"/>
  <c r="O619" i="3"/>
  <c r="O620" i="3"/>
  <c r="O618" i="3"/>
  <c r="O623" i="3"/>
  <c r="O626" i="3"/>
  <c r="O628" i="3"/>
  <c r="O631" i="3"/>
  <c r="O625" i="3"/>
  <c r="O624" i="3"/>
  <c r="O630" i="3"/>
  <c r="O629" i="3"/>
  <c r="O638" i="3"/>
  <c r="O640" i="3"/>
  <c r="O648" i="3"/>
  <c r="O642" i="3"/>
  <c r="O636" i="3"/>
  <c r="O639" i="3"/>
  <c r="O641" i="3"/>
  <c r="O643" i="3"/>
  <c r="O650" i="3"/>
  <c r="O644" i="3"/>
  <c r="O657" i="3"/>
  <c r="O651" i="3"/>
  <c r="O645" i="3"/>
  <c r="O655" i="3"/>
  <c r="O649" i="3"/>
  <c r="O646" i="3"/>
  <c r="O647" i="3"/>
  <c r="O652" i="3"/>
  <c r="O654" i="3"/>
  <c r="O653" i="3"/>
  <c r="O659" i="3"/>
  <c r="O656" i="3"/>
  <c r="O661" i="3"/>
  <c r="O660" i="3"/>
  <c r="O664" i="3"/>
  <c r="O658" i="3"/>
  <c r="O666" i="3"/>
  <c r="O663" i="3"/>
  <c r="O662" i="3"/>
  <c r="O667" i="3"/>
  <c r="O683" i="3"/>
  <c r="O665" i="3"/>
  <c r="O681" i="3"/>
  <c r="O675" i="3"/>
  <c r="O669" i="3"/>
  <c r="O670" i="3"/>
  <c r="O668" i="3"/>
  <c r="O677" i="3"/>
  <c r="O671" i="3"/>
  <c r="O672" i="3"/>
  <c r="O679" i="3"/>
  <c r="O673" i="3"/>
  <c r="O674" i="3"/>
  <c r="O676" i="3"/>
  <c r="O678" i="3"/>
  <c r="O686" i="3"/>
  <c r="O680" i="3"/>
  <c r="O684" i="3"/>
  <c r="O682" i="3"/>
  <c r="O687" i="3"/>
  <c r="O690" i="3"/>
  <c r="O688" i="3"/>
  <c r="O685" i="3"/>
  <c r="O689" i="3"/>
  <c r="O692" i="3"/>
  <c r="O694" i="3"/>
  <c r="O691" i="3"/>
  <c r="O693" i="3"/>
  <c r="O696" i="3"/>
  <c r="O695" i="3"/>
  <c r="O698" i="3"/>
  <c r="O713" i="3"/>
  <c r="O700" i="3"/>
  <c r="O705" i="3"/>
  <c r="O699" i="3"/>
  <c r="O697" i="3"/>
  <c r="O703" i="3"/>
  <c r="O702" i="3"/>
  <c r="O707" i="3"/>
  <c r="O701" i="3"/>
  <c r="O704" i="3"/>
  <c r="O706" i="3"/>
  <c r="O708" i="3"/>
  <c r="O710" i="3"/>
  <c r="O712" i="3"/>
  <c r="O715" i="3"/>
  <c r="O709" i="3"/>
  <c r="O726" i="3"/>
  <c r="O720" i="3"/>
  <c r="O714" i="3"/>
  <c r="O711" i="3"/>
  <c r="O716" i="3"/>
  <c r="O718" i="3"/>
  <c r="O717" i="3"/>
  <c r="O721" i="3"/>
  <c r="O727" i="3"/>
  <c r="O719" i="3"/>
  <c r="O723" i="3"/>
  <c r="O722" i="3"/>
  <c r="O731" i="3"/>
  <c r="O725" i="3"/>
  <c r="O724" i="3"/>
  <c r="O752" i="3"/>
  <c r="O728" i="3"/>
  <c r="O735" i="3"/>
  <c r="O729" i="3"/>
  <c r="O738" i="3"/>
  <c r="O732" i="3"/>
  <c r="O730" i="3"/>
  <c r="O736" i="3"/>
  <c r="O734" i="3"/>
  <c r="O733" i="3"/>
  <c r="O737" i="3"/>
  <c r="O746" i="3"/>
  <c r="O740" i="3"/>
  <c r="O739" i="3"/>
  <c r="O742" i="3"/>
  <c r="O741" i="3"/>
  <c r="O743" i="3"/>
  <c r="O745" i="3"/>
  <c r="O744" i="3"/>
  <c r="O748" i="3"/>
  <c r="O749" i="3"/>
  <c r="O747" i="3"/>
  <c r="O750" i="3"/>
  <c r="O751" i="3"/>
  <c r="O753" i="3"/>
  <c r="O754" i="3"/>
  <c r="O755" i="3"/>
  <c r="O761" i="3"/>
  <c r="O757" i="3"/>
  <c r="O756" i="3"/>
  <c r="O760" i="3"/>
  <c r="O759" i="3"/>
  <c r="O758" i="3"/>
  <c r="O763" i="3"/>
  <c r="O762" i="3"/>
  <c r="O764" i="3"/>
  <c r="O766" i="3"/>
  <c r="O765" i="3"/>
  <c r="O768" i="3"/>
  <c r="O773" i="3"/>
  <c r="O767" i="3"/>
  <c r="O769" i="3"/>
  <c r="O772" i="3"/>
  <c r="O770" i="3"/>
  <c r="O771" i="3"/>
  <c r="O774" i="3"/>
  <c r="O778" i="3"/>
  <c r="O777" i="3"/>
  <c r="O776" i="3"/>
  <c r="O775" i="3"/>
  <c r="O791" i="3"/>
  <c r="O785" i="3"/>
  <c r="O779" i="3"/>
  <c r="O780" i="3"/>
  <c r="O784" i="3"/>
  <c r="O783" i="3"/>
  <c r="O782" i="3"/>
  <c r="O781" i="3"/>
  <c r="O786" i="3"/>
  <c r="O787" i="3"/>
  <c r="O790" i="3"/>
  <c r="O789" i="3"/>
  <c r="O788" i="3"/>
  <c r="O792" i="3"/>
  <c r="O795" i="3"/>
  <c r="O794" i="3"/>
  <c r="O793" i="3"/>
  <c r="O797" i="3"/>
  <c r="O796" i="3"/>
  <c r="O801" i="3"/>
  <c r="O800" i="3"/>
  <c r="O798" i="3"/>
  <c r="O799" i="3"/>
  <c r="O802" i="3"/>
  <c r="O804" i="3"/>
  <c r="O803" i="3"/>
  <c r="O811" i="3"/>
  <c r="O805" i="3"/>
  <c r="O808" i="3"/>
  <c r="O806" i="3"/>
  <c r="O809" i="3"/>
  <c r="O807" i="3"/>
  <c r="O810" i="3"/>
  <c r="O813" i="3"/>
  <c r="O812" i="3"/>
  <c r="O820" i="3"/>
  <c r="O814" i="3"/>
  <c r="O815" i="3"/>
  <c r="O816" i="3"/>
  <c r="O819" i="3"/>
  <c r="O818" i="3"/>
  <c r="O817" i="3"/>
  <c r="O824" i="3"/>
  <c r="O823" i="3"/>
  <c r="O828" i="3"/>
  <c r="O822" i="3"/>
  <c r="O821" i="3"/>
  <c r="O827" i="3"/>
  <c r="O825" i="3"/>
  <c r="O832" i="3"/>
  <c r="O826" i="3"/>
  <c r="O829" i="3"/>
  <c r="O831" i="3"/>
  <c r="O830" i="3"/>
  <c r="O836" i="3"/>
  <c r="O833" i="3"/>
  <c r="O835" i="3"/>
  <c r="O834" i="3"/>
  <c r="O839" i="3"/>
  <c r="O837" i="3"/>
  <c r="O838" i="3"/>
  <c r="O840" i="3"/>
  <c r="O843" i="3"/>
  <c r="O842" i="3"/>
  <c r="O841" i="3"/>
  <c r="O850" i="3"/>
  <c r="O844" i="3"/>
  <c r="O851" i="3"/>
  <c r="O845" i="3"/>
  <c r="O860" i="3"/>
  <c r="O846" i="3"/>
  <c r="O848" i="3"/>
  <c r="O847" i="3"/>
  <c r="O852" i="3"/>
  <c r="O849" i="3"/>
  <c r="O854" i="3"/>
  <c r="O853" i="3"/>
  <c r="O855" i="3"/>
  <c r="O859" i="3"/>
  <c r="O856" i="3"/>
  <c r="O858" i="3"/>
  <c r="O857" i="3"/>
  <c r="O875" i="3"/>
  <c r="O862" i="3"/>
  <c r="O861" i="3"/>
  <c r="O863" i="3"/>
  <c r="O864" i="3"/>
  <c r="O865" i="3"/>
  <c r="O866" i="3"/>
  <c r="O869" i="3"/>
  <c r="O867" i="3"/>
  <c r="O870" i="3"/>
  <c r="O874" i="3"/>
  <c r="O878" i="3"/>
  <c r="O872" i="3"/>
  <c r="O880" i="3"/>
  <c r="O868" i="3"/>
  <c r="O879" i="3"/>
  <c r="O873" i="3"/>
  <c r="O871" i="3"/>
  <c r="O877" i="3"/>
  <c r="O876" i="3"/>
  <c r="O887" i="3"/>
  <c r="O881" i="3"/>
  <c r="O885" i="3"/>
  <c r="O889" i="3"/>
  <c r="O883" i="3"/>
  <c r="O882" i="3"/>
  <c r="O884" i="3"/>
  <c r="O886" i="3"/>
  <c r="O888" i="3"/>
  <c r="O892" i="3"/>
  <c r="O895" i="3"/>
  <c r="O896" i="3"/>
  <c r="O890" i="3"/>
  <c r="O893" i="3"/>
  <c r="O891" i="3"/>
  <c r="O894" i="3"/>
  <c r="O899" i="3"/>
  <c r="O898" i="3"/>
  <c r="O897" i="3"/>
  <c r="O908" i="3"/>
  <c r="O902" i="3"/>
  <c r="O900" i="3"/>
  <c r="O901" i="3"/>
  <c r="O903" i="3"/>
  <c r="O904" i="3"/>
  <c r="O905" i="3"/>
  <c r="O907" i="3"/>
  <c r="O906" i="3"/>
  <c r="O909" i="3"/>
  <c r="O925" i="3"/>
  <c r="O919" i="3"/>
  <c r="O913" i="3"/>
  <c r="O912" i="3"/>
  <c r="O910" i="3"/>
  <c r="O914" i="3"/>
  <c r="O911" i="3"/>
  <c r="O917" i="3"/>
  <c r="O916" i="3"/>
  <c r="O915" i="3"/>
  <c r="O920" i="3"/>
  <c r="O918" i="3"/>
  <c r="O922" i="3"/>
  <c r="O921" i="3"/>
  <c r="O924" i="3"/>
  <c r="O923" i="3"/>
  <c r="O926" i="3"/>
  <c r="O927" i="3"/>
  <c r="O929" i="3"/>
  <c r="O928" i="3"/>
  <c r="O932" i="3"/>
  <c r="O930" i="3"/>
  <c r="O931" i="3"/>
  <c r="O934" i="3"/>
  <c r="O935" i="3"/>
  <c r="O933" i="3"/>
  <c r="O938" i="3"/>
  <c r="O936" i="3"/>
  <c r="O937" i="3"/>
  <c r="O940" i="3"/>
  <c r="O939" i="3"/>
  <c r="O944" i="3"/>
  <c r="O941" i="3"/>
  <c r="O942" i="3"/>
  <c r="O946" i="3"/>
  <c r="O943" i="3"/>
  <c r="O945" i="3"/>
  <c r="O947" i="3"/>
  <c r="O948" i="3"/>
  <c r="O958" i="3"/>
  <c r="O952" i="3"/>
  <c r="O950" i="3"/>
  <c r="O949" i="3"/>
  <c r="O953" i="3"/>
  <c r="O951" i="3"/>
  <c r="O956" i="3"/>
  <c r="O955" i="3"/>
  <c r="O954" i="3"/>
  <c r="O957" i="3"/>
  <c r="O959" i="3"/>
  <c r="O963" i="3"/>
  <c r="O961" i="3"/>
  <c r="O960" i="3"/>
  <c r="O964" i="3"/>
  <c r="O962" i="3"/>
  <c r="O966" i="3"/>
  <c r="O968" i="3"/>
  <c r="O965" i="3"/>
  <c r="O967" i="3"/>
  <c r="O970" i="3"/>
  <c r="O969" i="3"/>
  <c r="O973" i="3"/>
  <c r="O971" i="3"/>
  <c r="O972" i="3"/>
  <c r="O974" i="3"/>
  <c r="O976" i="3"/>
  <c r="O975" i="3"/>
  <c r="O977" i="3"/>
  <c r="O981" i="3"/>
  <c r="O978" i="3"/>
  <c r="O979" i="3"/>
  <c r="O980" i="3"/>
  <c r="O982" i="3"/>
  <c r="O986" i="3"/>
  <c r="O989" i="3"/>
  <c r="O983" i="3"/>
  <c r="O985" i="3"/>
  <c r="O984" i="3"/>
  <c r="O987" i="3"/>
  <c r="O990" i="3"/>
  <c r="O988" i="3"/>
  <c r="O991" i="3"/>
  <c r="O993" i="3"/>
  <c r="O994" i="3"/>
  <c r="O992" i="3"/>
  <c r="O997" i="3"/>
  <c r="O995" i="3"/>
  <c r="O998" i="3"/>
  <c r="O996" i="3"/>
  <c r="O999" i="3"/>
  <c r="O1002" i="3"/>
  <c r="O1000" i="3"/>
  <c r="O1004" i="3"/>
  <c r="O1001" i="3"/>
  <c r="O1003" i="3"/>
  <c r="O1005" i="3"/>
  <c r="O1008" i="3"/>
  <c r="O1006" i="3"/>
  <c r="O1007" i="3"/>
  <c r="O1017" i="3"/>
  <c r="O1011" i="3"/>
  <c r="O1010" i="3"/>
  <c r="O1009" i="3"/>
  <c r="O1012" i="3"/>
  <c r="O1015" i="3"/>
  <c r="O1013" i="3"/>
  <c r="O1014" i="3"/>
  <c r="O1018" i="3"/>
  <c r="O1016" i="3"/>
  <c r="O1020" i="3"/>
  <c r="O1019" i="3"/>
  <c r="O1021" i="3"/>
  <c r="O1022" i="3"/>
  <c r="O1024" i="3"/>
  <c r="O1026" i="3"/>
  <c r="O1023" i="3"/>
  <c r="O1025" i="3"/>
  <c r="O1028" i="3"/>
  <c r="O1027" i="3"/>
  <c r="O1032" i="3"/>
  <c r="O1029" i="3"/>
  <c r="O1033" i="3"/>
  <c r="O1031" i="3"/>
  <c r="O1030" i="3"/>
  <c r="O1034" i="3"/>
  <c r="O1035" i="3"/>
  <c r="O1038" i="3"/>
  <c r="O1036" i="3"/>
  <c r="O1037" i="3"/>
  <c r="O1040" i="3"/>
  <c r="O1039" i="3"/>
  <c r="O1041" i="3"/>
  <c r="H6" i="4"/>
  <c r="H7" i="4"/>
  <c r="H5" i="4"/>
  <c r="N633" i="3"/>
  <c r="H9" i="4"/>
  <c r="N283" i="3"/>
  <c r="N101" i="3"/>
  <c r="H10" i="4"/>
  <c r="M633" i="3"/>
  <c r="N201" i="3"/>
  <c r="M101" i="3"/>
  <c r="H11" i="4"/>
  <c r="N1043" i="3"/>
  <c r="N521" i="3"/>
  <c r="M398" i="3"/>
  <c r="N398" i="3"/>
  <c r="H8" i="4"/>
  <c r="M201" i="3"/>
  <c r="G28" i="4"/>
  <c r="O27" i="3"/>
  <c r="M1043" i="3"/>
  <c r="M283" i="3"/>
  <c r="M521" i="3"/>
  <c r="O101" i="3" l="1"/>
  <c r="C16" i="4" s="1"/>
  <c r="A12" i="12"/>
  <c r="A13" i="12"/>
  <c r="A14" i="12"/>
  <c r="O201" i="3"/>
  <c r="C17" i="4" s="1"/>
  <c r="A18" i="12"/>
  <c r="A17" i="12"/>
  <c r="A16" i="12"/>
  <c r="O283" i="3"/>
  <c r="C18" i="4" s="1"/>
  <c r="A21" i="12"/>
  <c r="A20" i="12"/>
  <c r="A22" i="12"/>
  <c r="O398" i="3"/>
  <c r="C19" i="4" s="1"/>
  <c r="A26" i="12"/>
  <c r="A25" i="12"/>
  <c r="A24" i="12"/>
  <c r="O521" i="3"/>
  <c r="C20" i="4" s="1"/>
  <c r="A29" i="12"/>
  <c r="A30" i="12"/>
  <c r="A28" i="12"/>
  <c r="O633" i="3"/>
  <c r="C21" i="4" s="1"/>
  <c r="A32" i="12"/>
  <c r="A34" i="12"/>
  <c r="A33" i="12"/>
  <c r="O1043" i="3"/>
  <c r="C22" i="4" s="1"/>
  <c r="A10" i="12"/>
  <c r="A9" i="12"/>
  <c r="A8" i="12"/>
</calcChain>
</file>

<file path=xl/sharedStrings.xml><?xml version="1.0" encoding="utf-8"?>
<sst xmlns="http://schemas.openxmlformats.org/spreadsheetml/2006/main" count="1242" uniqueCount="1069">
  <si>
    <t>Avg</t>
  </si>
  <si>
    <t>Participant 1</t>
  </si>
  <si>
    <t>Participant 2</t>
  </si>
  <si>
    <t>Participant 3</t>
  </si>
  <si>
    <t>Participant 4</t>
  </si>
  <si>
    <t>Participant 5</t>
  </si>
  <si>
    <t>Participant 6</t>
  </si>
  <si>
    <t>Participant 7</t>
  </si>
  <si>
    <t>Participant 8</t>
  </si>
  <si>
    <t>Participant 9</t>
  </si>
  <si>
    <t>Participant 10</t>
  </si>
  <si>
    <t>Questionnaire Results</t>
  </si>
  <si>
    <t>Disagree</t>
  </si>
  <si>
    <t>Agree</t>
  </si>
  <si>
    <t>Total</t>
  </si>
  <si>
    <t>SCORE</t>
  </si>
  <si>
    <t>Average Score</t>
  </si>
  <si>
    <t>Count</t>
  </si>
  <si>
    <t>Nbr of Responses</t>
  </si>
  <si>
    <t>Participant</t>
  </si>
  <si>
    <t>SPECIAL NOTE: The use of the AVERAGE as a statistical measurement has some inherent weaknesses.</t>
  </si>
  <si>
    <t>The Average takes into account the extreme values. Use the MODE function to get a representative value of what most participants answered.</t>
  </si>
  <si>
    <t>Strongly Disagree</t>
  </si>
  <si>
    <t>Neutral</t>
  </si>
  <si>
    <t>Strongly Agree</t>
  </si>
  <si>
    <t>Step 1 - Enter the names of the participants here:</t>
  </si>
  <si>
    <t>Recognize</t>
  </si>
  <si>
    <t>Define</t>
  </si>
  <si>
    <t>Measure</t>
  </si>
  <si>
    <t>Analyze</t>
  </si>
  <si>
    <t>Improve</t>
  </si>
  <si>
    <t>Control</t>
  </si>
  <si>
    <t>Sustain</t>
  </si>
  <si>
    <t>Step 2 - Now have each participant answer each question for each Process area, under their name. Click 'Not applicable' under Participant name to change value, leave at 'Not applicable' if the question is not matched to your goals/needs.</t>
  </si>
  <si>
    <t>Average score all participants, all questions</t>
  </si>
  <si>
    <t>Responses all participants</t>
  </si>
  <si>
    <t>In my belief, the answer to the following question is clearly defined: (click 'Not applicable' under Participant name to change value, leave at 'Not applicable' if the question is not matched to your goals/needs)</t>
  </si>
  <si>
    <t>"In my belief, the answer to the following question is clearly defined:"</t>
  </si>
  <si>
    <t>Step 3 - Explore results graphs displayed in the next tabs.</t>
  </si>
  <si>
    <t>Each participants answer is to be recorded using the drop down box next to the question and select an answer of 1-5, or leave at Non applicable for each question for each process area.</t>
  </si>
  <si>
    <t>What's Next</t>
  </si>
  <si>
    <t>*Read This: Do Not edit these results, these calculations are made based on the answers in the questionnaire tab, and used for rendering the graphs in the next tabs. If you want to edit contact service@theartofservice.com for the password</t>
  </si>
  <si>
    <t>Below are the only valid entries for the assessment. This Self-Assessment is set up to process 1-10 participant's views. When using for less than 10 participants, the entry fields need to stay clear/empty so it does not skew the results.</t>
  </si>
  <si>
    <t xml:space="preserve">Project Leadership </t>
  </si>
  <si>
    <t>Project Team Members</t>
  </si>
  <si>
    <t>Project Sub-Teams</t>
  </si>
  <si>
    <t>External Resources</t>
  </si>
  <si>
    <t>Executive Sponsor</t>
  </si>
  <si>
    <t>Project Sponsor</t>
  </si>
  <si>
    <t>Steering Committee</t>
  </si>
  <si>
    <t>Advisory Committee</t>
  </si>
  <si>
    <t>Role #5</t>
  </si>
  <si>
    <t>Project Manager</t>
  </si>
  <si>
    <t>Tech Lead</t>
  </si>
  <si>
    <t>Functional Lead</t>
  </si>
  <si>
    <t>SME</t>
  </si>
  <si>
    <t>Project Team Member</t>
  </si>
  <si>
    <t>Developer</t>
  </si>
  <si>
    <t>Administrative Support</t>
  </si>
  <si>
    <t>Business Analyst</t>
  </si>
  <si>
    <t>Role #4</t>
  </si>
  <si>
    <t>Consultant</t>
  </si>
  <si>
    <t>PMO</t>
  </si>
  <si>
    <t>Role #3</t>
  </si>
  <si>
    <t>R/A</t>
  </si>
  <si>
    <t>C</t>
  </si>
  <si>
    <t>I</t>
  </si>
  <si>
    <t>Instructional Notes for the RACI Matrix:</t>
  </si>
  <si>
    <t>Simply place an R, A, C, I or any appropriate combination in each of the applicable roles for each activity. Each Activity should have at least one individual Accountable while there may be shared responsibilities depending on the activity.  Example:</t>
  </si>
  <si>
    <t>Auto Populated with Top 3 Questions to Address:</t>
  </si>
  <si>
    <r>
      <t xml:space="preserve">The RACI Matrix is a powerful tool to assist in the identification of roles and assigning of cross-functional responsibilities to a project deliverable or activity. This RACI Matrix is automatically populated with the questions from each area that have your organization's lowest responses; providing you with an instant overview of what to do next and assign roles. You can make role names relevant to your organization by changing them in column B5-U5.
RACI represents:  </t>
    </r>
    <r>
      <rPr>
        <b/>
        <i/>
        <u/>
        <sz val="12"/>
        <rFont val="Arial"/>
      </rPr>
      <t>R</t>
    </r>
    <r>
      <rPr>
        <sz val="12"/>
        <rFont val="Arial"/>
        <family val="2"/>
      </rPr>
      <t xml:space="preserve"> - Responsibility, </t>
    </r>
    <r>
      <rPr>
        <b/>
        <i/>
        <u/>
        <sz val="12"/>
        <rFont val="Arial"/>
      </rPr>
      <t>A</t>
    </r>
    <r>
      <rPr>
        <sz val="12"/>
        <rFont val="Arial"/>
        <family val="2"/>
      </rPr>
      <t xml:space="preserve"> - Accountable, </t>
    </r>
    <r>
      <rPr>
        <b/>
        <i/>
        <u/>
        <sz val="12"/>
        <rFont val="Arial"/>
      </rPr>
      <t xml:space="preserve">C </t>
    </r>
    <r>
      <rPr>
        <sz val="12"/>
        <rFont val="Arial"/>
        <family val="2"/>
      </rPr>
      <t xml:space="preserve">- Consulted, and </t>
    </r>
    <r>
      <rPr>
        <b/>
        <i/>
        <u/>
        <sz val="12"/>
        <rFont val="Arial"/>
      </rPr>
      <t>I</t>
    </r>
    <r>
      <rPr>
        <sz val="12"/>
        <rFont val="Arial"/>
        <family val="2"/>
      </rPr>
      <t xml:space="preserve"> - Informed
</t>
    </r>
    <r>
      <rPr>
        <b/>
        <i/>
        <u/>
        <sz val="12"/>
        <rFont val="Arial"/>
      </rPr>
      <t>RACI Definitions:</t>
    </r>
    <r>
      <rPr>
        <sz val="12"/>
        <rFont val="Arial"/>
        <family val="2"/>
      </rPr>
      <t xml:space="preserve">
</t>
    </r>
    <r>
      <rPr>
        <b/>
        <i/>
        <u/>
        <sz val="12"/>
        <rFont val="Arial"/>
      </rPr>
      <t>R</t>
    </r>
    <r>
      <rPr>
        <sz val="12"/>
        <rFont val="Arial"/>
        <family val="2"/>
      </rPr>
      <t xml:space="preserve">esponsibility = those who do the work to complete the task
</t>
    </r>
    <r>
      <rPr>
        <b/>
        <i/>
        <u/>
        <sz val="12"/>
        <rFont val="Arial"/>
      </rPr>
      <t>A</t>
    </r>
    <r>
      <rPr>
        <sz val="12"/>
        <rFont val="Arial"/>
        <family val="2"/>
      </rPr>
      <t xml:space="preserve">ccountable = person or role ultimately answerable for the correct and thorough completion of the deliverable or task
</t>
    </r>
    <r>
      <rPr>
        <b/>
        <i/>
        <u/>
        <sz val="12"/>
        <rFont val="Arial"/>
      </rPr>
      <t>C</t>
    </r>
    <r>
      <rPr>
        <sz val="12"/>
        <rFont val="Arial"/>
        <family val="2"/>
      </rPr>
      <t xml:space="preserve">onsulted = person or role whose subject matter expertise is required in order to complete the item
</t>
    </r>
    <r>
      <rPr>
        <b/>
        <i/>
        <u/>
        <sz val="12"/>
        <rFont val="Arial"/>
      </rPr>
      <t>I</t>
    </r>
    <r>
      <rPr>
        <sz val="12"/>
        <rFont val="Arial"/>
        <family val="2"/>
      </rPr>
      <t>nformed = person or role that needs to be kept informed of the status of item completion</t>
    </r>
  </si>
  <si>
    <t>Self-Assessment: Vulnerability Remediation</t>
  </si>
  <si>
    <t>Vulnerability Remediation Self-Assessment Questions</t>
  </si>
  <si>
    <t>RACI Matrix: Vulnerability Remediation</t>
  </si>
  <si>
    <t>Introduction, about the Vulnerability Remediation Self-Assessment</t>
  </si>
  <si>
    <t>Which tools are most effective in detecting security vulnerabilities?</t>
  </si>
  <si>
    <t>Do security patches affect fewer functions than non security bug fixes?</t>
  </si>
  <si>
    <t>What is your value brought to the business?</t>
  </si>
  <si>
    <t>Are stakeholders able to pull in security coaches for use on projects?</t>
  </si>
  <si>
    <t>How does the tool support the notion that certain roles may have different members for different assets?</t>
  </si>
  <si>
    <t>How does your threat model change by doing business with a partner organization?</t>
  </si>
  <si>
    <t>Is your application missing the proper security hardening across any part of the application stack?</t>
  </si>
  <si>
    <t>What is the name of your project?</t>
  </si>
  <si>
    <t>Where are cti team members drawn from within your organization?</t>
  </si>
  <si>
    <t>What is the nature of the system/population being assessed?</t>
  </si>
  <si>
    <t>Is management prepared to react timely if a cybersecurity incident occurred?</t>
  </si>
  <si>
    <t>What is an on site security assessment?</t>
  </si>
  <si>
    <t>Do you know where all of your information assets reside?</t>
  </si>
  <si>
    <t>Is your application security tool designed to keep up?</t>
  </si>
  <si>
    <t>What is the role of operational level grievance mechanisms?</t>
  </si>
  <si>
    <t>How complex are security patches compared to other non security bug fixes?</t>
  </si>
  <si>
    <t>How do you handle security for machines?</t>
  </si>
  <si>
    <t>Does your organization have a security operations function?</t>
  </si>
  <si>
    <t>What are the responsibilities of your users for handling updates?</t>
  </si>
  <si>
    <t>How are business practices and human rights linked?</t>
  </si>
  <si>
    <t>What changes would you want to make to software updates?</t>
  </si>
  <si>
    <t>How to test for buffer overflow vulnerabilities?</t>
  </si>
  <si>
    <t>Are session management assets like user credentials and session IDs properly protected?</t>
  </si>
  <si>
    <t>How will your code and applications react when something has gone wrong?</t>
  </si>
  <si>
    <t>Has it been the focus of media attention?</t>
  </si>
  <si>
    <t>Does the penetration tester have experience conducting application layer penetration testing?</t>
  </si>
  <si>
    <t>What will be the consequence of gaps in information when the initiative is rolled out?</t>
  </si>
  <si>
    <t>How to catalogue and track approved components?</t>
  </si>
  <si>
    <t>Why is application verifier important?</t>
  </si>
  <si>
    <t>Which software security best practices are you familiar with?</t>
  </si>
  <si>
    <t>Does migrate a monolithic system to microservices decreases the technical debt?</t>
  </si>
  <si>
    <t>What type of addressing scheme is being used on the inside network?</t>
  </si>
  <si>
    <t>What happens if a non administrative user tries to execute that request?</t>
  </si>
  <si>
    <t>How do you ensure physical security?</t>
  </si>
  <si>
    <t>How does your organizational policy influence how you manage updates if at all?</t>
  </si>
  <si>
    <t>Can organizations remediate vulnerabilities before exploitation?</t>
  </si>
  <si>
    <t>How will you communicate clear expectations regarding adherence to new policies and protocols?</t>
  </si>
  <si>
    <t>What is web application penetration testing?</t>
  </si>
  <si>
    <t>How do you manage vulnerabilities?</t>
  </si>
  <si>
    <t>What functionality can be accessed without authentication?</t>
  </si>
  <si>
    <t>Is per user profile settings something that should be put into the specification?</t>
  </si>
  <si>
    <t>Does application support password expiration?</t>
  </si>
  <si>
    <t>Does the product interoperate with other security technologies?</t>
  </si>
  <si>
    <t>Do you ensure compliance with local environmental regulation?</t>
  </si>
  <si>
    <t>What information is being shared, and what is the purpose of sharing it?</t>
  </si>
  <si>
    <t>Will your organization work to secure an agreement?</t>
  </si>
  <si>
    <t>Do you already have IS security hygiene guidelines?</t>
  </si>
  <si>
    <t>Why have so few vulnerabilities been reported that were introduced in later versions?</t>
  </si>
  <si>
    <t>Is targeting deprived areas an effective means to reach poor people?</t>
  </si>
  <si>
    <t>Is your organization environment getting complex day by day?</t>
  </si>
  <si>
    <t>Do you feel your organization devotes the adequate amount of resources to vulnerability management?</t>
  </si>
  <si>
    <t>Are some resources more important that others, therefore requiring higher security?</t>
  </si>
  <si>
    <t>Can decentralization be implemented to address the particular type of singularity?</t>
  </si>
  <si>
    <t>Is the internal network secure from unauthorized electronic access?</t>
  </si>
  <si>
    <t>Is your organization experiencing compliance fatigue?</t>
  </si>
  <si>
    <t>What engagement techniques will be used to consult stakeholders?</t>
  </si>
  <si>
    <t>How to ensure license compliance for outgoing products?</t>
  </si>
  <si>
    <t>What type of machines/devices do you manage?</t>
  </si>
  <si>
    <t>What kind of business model do you have?</t>
  </si>
  <si>
    <t>Can an administrator provision other administrators or just users?</t>
  </si>
  <si>
    <t>Are any old or weak cryptographic algorithms used either by default or in older code?</t>
  </si>
  <si>
    <t>Are vulnerability tests conducted on a quarterly basis?</t>
  </si>
  <si>
    <t>What will you do in the same way next time?</t>
  </si>
  <si>
    <t>Can the infrastructure and communication network be trusted?</t>
  </si>
  <si>
    <t>Are licensed software components still valid for the intended use?</t>
  </si>
  <si>
    <t>How can technologists become forces for the public interest within own organizations?</t>
  </si>
  <si>
    <t>What are the areas where the trend is going up and how to normalize areas?</t>
  </si>
  <si>
    <t>Are vulnerability reporting rates declining?</t>
  </si>
  <si>
    <t>Are you safe from malicious code?</t>
  </si>
  <si>
    <t>Do security patches make fewer logical changes than non security bug fixes?</t>
  </si>
  <si>
    <t>Are user inputs used to directly reference business logic?</t>
  </si>
  <si>
    <t>Do project teams use a method of rating threats for relative comparison?</t>
  </si>
  <si>
    <t>How are human rights relevant to business?</t>
  </si>
  <si>
    <t>How does the application maintain security?</t>
  </si>
  <si>
    <t>When do you apply security updates?</t>
  </si>
  <si>
    <t>What are the approximate number of users using the application?</t>
  </si>
  <si>
    <t>Do you properly use iDefence tools?</t>
  </si>
  <si>
    <t>Which of your products include software?</t>
  </si>
  <si>
    <t>Can an attacker crash the system?</t>
  </si>
  <si>
    <t>What happens when vulnerabilities are discovered?</t>
  </si>
  <si>
    <t>Do you make a backup of your system before applying patches?</t>
  </si>
  <si>
    <t>Is it a server side web application, embedded, or something else?</t>
  </si>
  <si>
    <t>Does the tool support the programming language used?</t>
  </si>
  <si>
    <t>Are there any sanctions for inaccurate or incomplete or untimely reporting?</t>
  </si>
  <si>
    <t>What is your organizations involvement in vulnerability management?</t>
  </si>
  <si>
    <t>What procedures do you have for keeping employees personal information confidential?</t>
  </si>
  <si>
    <t>What attacks can exploit which weaknesses?</t>
  </si>
  <si>
    <t>Which team is more productive in fixing security defects and vulnerabilities?</t>
  </si>
  <si>
    <t>What type of updates do you install regularly?</t>
  </si>
  <si>
    <t>Does your organization have an environmental management system or programme?</t>
  </si>
  <si>
    <t>Are there unused configurations related to business logic?</t>
  </si>
  <si>
    <t>Does your organization perform vulnerability scanning?</t>
  </si>
  <si>
    <t>Which is your vulnerability scanner configured to scan?</t>
  </si>
  <si>
    <t>How do you track how well updates have been installed on different machines?</t>
  </si>
  <si>
    <t>What would your ideal way to handle software updates be?</t>
  </si>
  <si>
    <t>How easy is it to reproduce an attack to work?</t>
  </si>
  <si>
    <t>Do you see a reduction in vulnerabilities introduced into your digital environment?</t>
  </si>
  <si>
    <t>What policy levers do you have for reducing vulnerability?</t>
  </si>
  <si>
    <t>Is there a preference between commercial or free tools?</t>
  </si>
  <si>
    <t>Does a minimum security baseline exist for security testing?</t>
  </si>
  <si>
    <t>What type of information do you consider to be part of your intelligence gathering?</t>
  </si>
  <si>
    <t>Which of your programmers and contractors have the strongest secure coding skills?</t>
  </si>
  <si>
    <t>How do you remediate the vulnerability?</t>
  </si>
  <si>
    <t>Is there a capability maturity model for threat and vulnerability management?</t>
  </si>
  <si>
    <t>Is it subject to a current site contamination audit?</t>
  </si>
  <si>
    <t>What is cyber incident simulation?</t>
  </si>
  <si>
    <t>When was the last security or vulnerability assessment conducted?</t>
  </si>
  <si>
    <t>Do you disseminate patch update information throughout organizations local systems administrators?</t>
  </si>
  <si>
    <t>Is the vulnerability pertinent to your organizations operations?</t>
  </si>
  <si>
    <t>Does your infrastructure support dedicated IPs for each business unit for sending?</t>
  </si>
  <si>
    <t>Why would you want anything less for the security of your networks and systems?</t>
  </si>
  <si>
    <t>Did it involve performing some form of vulnerability scanning?</t>
  </si>
  <si>
    <t>Does your ics vendor respond to vulnerabilities that are provided to it?</t>
  </si>
  <si>
    <t>Do security and non security bug fixes always modify source code?</t>
  </si>
  <si>
    <t>Do you have an insider threat program?</t>
  </si>
  <si>
    <t>How easy or difficult is it to exploit weaknesses?</t>
  </si>
  <si>
    <t>Are vulnerabilities reduced to an acceptable level for release?</t>
  </si>
  <si>
    <t>What are the operating systems on the machines that you manage?</t>
  </si>
  <si>
    <t>Is it possible to break into the secure network between you?</t>
  </si>
  <si>
    <t>Is the code being integrated into the project fully vetted by IT management and approved?</t>
  </si>
  <si>
    <t>Are the applications running on the endpoint critical for your organization?</t>
  </si>
  <si>
    <t>Who on your team is responsible for privacy?</t>
  </si>
  <si>
    <t>Are vulnerability scores used consistently?</t>
  </si>
  <si>
    <t>Are there any obligations by your supervisor/employer for performing security testing?</t>
  </si>
  <si>
    <t>How many days off would a full time production worker or the like have in an average week?</t>
  </si>
  <si>
    <t>Does the application contain any business sensitive information?</t>
  </si>
  <si>
    <t>What exactly is vulnerability assessment, and how does it differ from penetration testing?</t>
  </si>
  <si>
    <t>Do you guess how many times your organization has been hacked?</t>
  </si>
  <si>
    <t>How did you find the vulnerability?</t>
  </si>
  <si>
    <t>How do you ensure that all employees and staff are treated equitably?</t>
  </si>
  <si>
    <t>What does success look like for your organization?</t>
  </si>
  <si>
    <t>Who is the users of the application?</t>
  </si>
  <si>
    <t>Is it the only method that will work?</t>
  </si>
  <si>
    <t>Are project releases audited for appropriate operational security information?</t>
  </si>
  <si>
    <t>How have your business practices evolved to address the threats to your business?</t>
  </si>
  <si>
    <t>How do you know if the CISOs security program has accounted for all the components to be effective?</t>
  </si>
  <si>
    <t>Which main environmental targets has your organization worked towards during the last year?</t>
  </si>
  <si>
    <t>Are stakeholders aware of relevant threats and ratings?</t>
  </si>
  <si>
    <t>What updates are most important to your organization?</t>
  </si>
  <si>
    <t>Who has access to your organizations most valuable information?</t>
  </si>
  <si>
    <t>Are you reviewing for security, functionality, maintainability, and/or style?</t>
  </si>
  <si>
    <t>Does the vulnerability affect systems within your organizations network?</t>
  </si>
  <si>
    <t>Who in your organization is responsible for vulnerability management?</t>
  </si>
  <si>
    <t>How well protected is the information to unauthorized access?</t>
  </si>
  <si>
    <t>Is your organization response team ready?</t>
  </si>
  <si>
    <t>Does your error handling reveal stack traces or other overly informative error messages to users?</t>
  </si>
  <si>
    <t>What is the status of the project which you have just indicated was funded?</t>
  </si>
  <si>
    <t>Are vulnerability patches publicly visible long before disclosure?</t>
  </si>
  <si>
    <t>Are vulnerability scanning tools run on the incident management systems and networks?</t>
  </si>
  <si>
    <t>Has the bureau given any thought to cybersecurity, as well as physical security?</t>
  </si>
  <si>
    <t>How much insight and intelligence do you hope to capture from your program?</t>
  </si>
  <si>
    <t>Is the code reviewer knowledgeable about the domain knowledge of the code that is being reviewed?</t>
  </si>
  <si>
    <t>Why sunbelt network security inspector?</t>
  </si>
  <si>
    <t>Why sell yourself short and swear that only one vendor has the best product?</t>
  </si>
  <si>
    <t>What is it concerning networking and services?</t>
  </si>
  <si>
    <t>What program tools will be used?</t>
  </si>
  <si>
    <t>How does rollback remediation work?</t>
  </si>
  <si>
    <t>What will you do differently next time?</t>
  </si>
  <si>
    <t>How are security vulnerabilities discovered?</t>
  </si>
  <si>
    <t>Why is application security important?</t>
  </si>
  <si>
    <t>How do you configure your systems more securely?</t>
  </si>
  <si>
    <t>Are all flaw remediation updates tracked as part of the systems configuration baseline?</t>
  </si>
  <si>
    <t>Who leads your incident and crisis management program?</t>
  </si>
  <si>
    <t>Are you and your organization ready to deal with a cyber crisis?</t>
  </si>
  <si>
    <t>How do you inform affected parties about vulnerabilities on large scale?</t>
  </si>
  <si>
    <t>Is the first character of the users password a?</t>
  </si>
  <si>
    <t>How did you decide to use open source components or codes in your product or service?</t>
  </si>
  <si>
    <t>How numerous are security flaws compared to security bugs?</t>
  </si>
  <si>
    <t>Does application use custom schemes for hashing and or cryptographic?</t>
  </si>
  <si>
    <t>Do session ids timeout and can users log out?</t>
  </si>
  <si>
    <t>How secure is the code on your side?</t>
  </si>
  <si>
    <t>Are project teams audited for the use of secure architecture components?</t>
  </si>
  <si>
    <t>Are all your employees working in your organization of own free will?</t>
  </si>
  <si>
    <t>Is the program designed to fail gracefully?</t>
  </si>
  <si>
    <t>What are the best practices for getting started with open source governance for software companies?</t>
  </si>
  <si>
    <t>Does your policy include mergers and acquisition terms?</t>
  </si>
  <si>
    <t>Are there still security holes lurking in your system?</t>
  </si>
  <si>
    <t>Do you know what information is most valuable to the business?</t>
  </si>
  <si>
    <t>What malicious files are known to exploit a vulnerability?</t>
  </si>
  <si>
    <t>Where is your secret access key?</t>
  </si>
  <si>
    <t>How large is your organization that you work for?</t>
  </si>
  <si>
    <t>How are you securing new technology adoption and managing vulnerability with your legacy technology?</t>
  </si>
  <si>
    <t>Are any compiler warnings disabled in code being delivered?</t>
  </si>
  <si>
    <t>Is your crowdsourced security testing successful?</t>
  </si>
  <si>
    <t>What engagement techniques will be used to involve stakeholders?</t>
  </si>
  <si>
    <t>Have new facilities been added or removed from your organization?</t>
  </si>
  <si>
    <t>Is any of your software out of date?</t>
  </si>
  <si>
    <t>What is the lowest wage paid by you to an employee on a full time basis?</t>
  </si>
  <si>
    <t>How does a workforce introduce the security skills to implement a secure code review methodology?</t>
  </si>
  <si>
    <t>What is a cyber readiness assessment?</t>
  </si>
  <si>
    <t>What role does security play in a network?</t>
  </si>
  <si>
    <t>Does migrating a monolithic system to microservices decrease the technical debt?</t>
  </si>
  <si>
    <t>Do project stakeholders know projects compliance status?</t>
  </si>
  <si>
    <t>Who is behind the clickety clack of the keyboard breaking into your system?</t>
  </si>
  <si>
    <t>How closely do other organizations track to the average?</t>
  </si>
  <si>
    <t>Will the application know if its being attacked?</t>
  </si>
  <si>
    <t>Why crowdsourced security testing?</t>
  </si>
  <si>
    <t>What are the threats associated with the security holes, as well as to your business?</t>
  </si>
  <si>
    <t>What can an authenticated user do?</t>
  </si>
  <si>
    <t>What domains or URLs are associated with delivering exploits for a vulnerability?</t>
  </si>
  <si>
    <t>When do you apply non security related updates?</t>
  </si>
  <si>
    <t>What do you do to speed that project up?</t>
  </si>
  <si>
    <t>What kind of security do you provide for your emails?</t>
  </si>
  <si>
    <t>Can highly subcontracted business models be sustainable?</t>
  </si>
  <si>
    <t>Do you use any specific software tool?</t>
  </si>
  <si>
    <t>How long does it take to detect a cyber attack?</t>
  </si>
  <si>
    <t>What is involved with your recently announced reorganization?</t>
  </si>
  <si>
    <t>How long does it take to fix vulnerabilities?</t>
  </si>
  <si>
    <t>Do you have more testing coverage across your attack surface?</t>
  </si>
  <si>
    <t>Is the departure time convenient?</t>
  </si>
  <si>
    <t>Will it fit with the culture of your own organization?</t>
  </si>
  <si>
    <t>Has your organization acquired any other organizations?</t>
  </si>
  <si>
    <t>Is your organizations vulnerability management program winning?</t>
  </si>
  <si>
    <t>How long does it take to remediate security defects by type?</t>
  </si>
  <si>
    <t>How are reset passwords communicated to the user?</t>
  </si>
  <si>
    <t>Should you be applying red flag thinking to compliance work?</t>
  </si>
  <si>
    <t>What self reporting expectations can be set forth for self disclosure by employees?</t>
  </si>
  <si>
    <t>What type of tests do you use to detect security faults in a network and why?</t>
  </si>
  <si>
    <t>What does crowdsourced security look like?</t>
  </si>
  <si>
    <t>What is your organization trying to achieve with information security/privacy program?</t>
  </si>
  <si>
    <t>Does your organization regularly compare your security spend with that of other organizations?</t>
  </si>
  <si>
    <t>Can the attacker obtain access to sensitive information as secrets, PII?</t>
  </si>
  <si>
    <t>Is the vulnerability actually being exploited?</t>
  </si>
  <si>
    <t>What are the policies and procedures used to protect sensitive information from unauthorized access?</t>
  </si>
  <si>
    <t>Do you keep a log file of any system changes and updates?</t>
  </si>
  <si>
    <t>What is the impetus behind information sharing?</t>
  </si>
  <si>
    <t>Is the test to be performed on a routed network or a local segment?</t>
  </si>
  <si>
    <t>Does organization project estimation allot time for code reviews?</t>
  </si>
  <si>
    <t>What organizations and departments work with young people?</t>
  </si>
  <si>
    <t>What updates are most important to your organization and why?</t>
  </si>
  <si>
    <t>Who has responsibility for vulnerability management currently within your organization?</t>
  </si>
  <si>
    <t>What is been the highlight of the program for you?</t>
  </si>
  <si>
    <t>Can the common vulnerability scoring system be trusted?</t>
  </si>
  <si>
    <t>Are you spending your time and money in the right areas?</t>
  </si>
  <si>
    <t>Is it possible to access that resource after the log out?</t>
  </si>
  <si>
    <t>When should a vulnerability assessment be used?</t>
  </si>
  <si>
    <t>Do security patches affect fewer source code files than non security bug fixes?</t>
  </si>
  <si>
    <t>How much time do you spend working with other teams on vulnerability remediation, from scan to fix?</t>
  </si>
  <si>
    <t>What tools are going to be used?</t>
  </si>
  <si>
    <t>Why do programmers make security errors?</t>
  </si>
  <si>
    <t>Which vulnerabilities represent the greatest threats?</t>
  </si>
  <si>
    <t>Is time the only factor at work here?</t>
  </si>
  <si>
    <t>What is virtual patching, and how does it work?</t>
  </si>
  <si>
    <t>What exactly are you able to make the application do?</t>
  </si>
  <si>
    <t>How much could be lost if the module has a vulnerability introduced?</t>
  </si>
  <si>
    <t>Does the nature of the vulnerability make it difficult to exploit?</t>
  </si>
  <si>
    <t>What is a time when you leveraged pen tests to stop a threat?</t>
  </si>
  <si>
    <t>Does your vulnerability scanner perform authenticated scans?</t>
  </si>
  <si>
    <t>How did you assign roles and responsibilities to your employees?</t>
  </si>
  <si>
    <t>What updates are least important to your organization?</t>
  </si>
  <si>
    <t>What is vulnerability scanning and how can it be leveraged?</t>
  </si>
  <si>
    <t>Can an attacker completely take over and manipulate the system?</t>
  </si>
  <si>
    <t>Has remediation of all known weaknesses been performed in a timely manner on each of your organizations systems?</t>
  </si>
  <si>
    <t>Does your organization or systems requiring remediation face numerous and/or significant threats?</t>
  </si>
  <si>
    <t>When did you find the vulnerability?</t>
  </si>
  <si>
    <t>What is the predominant operating system, if any?</t>
  </si>
  <si>
    <t>How are vulnerable items and vulnerability groups assigned to remediation teams?</t>
  </si>
  <si>
    <t>Does the system track how many failed login attempts a user has experienced?</t>
  </si>
  <si>
    <t>Is your cybersecurity program aligned with your business strategy?</t>
  </si>
  <si>
    <t>Will the application give access to the project?</t>
  </si>
  <si>
    <t>Are the networks scanned regularly?</t>
  </si>
  <si>
    <t>What can an unauthenticated user do?</t>
  </si>
  <si>
    <t>Does your system have the ability to do throttling/rate limiting by IP to a specific ISP?</t>
  </si>
  <si>
    <t>Are you a budding programmer who wants to create the next big app?</t>
  </si>
  <si>
    <t>Do you feel vulnerability management is important for your organization like yours?</t>
  </si>
  <si>
    <t>Is it the responsibility of your organization itself or the IT supplier to implement and inform of critical security updates?</t>
  </si>
  <si>
    <t>How often are you briefed on your cyber initiatives?</t>
  </si>
  <si>
    <t>How much exposure does non compliance introduce?</t>
  </si>
  <si>
    <t>Do security patches change code base sizes less than non security bug fixes?</t>
  </si>
  <si>
    <t>What weaknesses in your software could be exploited?</t>
  </si>
  <si>
    <t>Is that exception always a user or does it have structure?</t>
  </si>
  <si>
    <t>What is your organizational structure for sharing information?</t>
  </si>
  <si>
    <t>Can cybersecurity awareness be trained?</t>
  </si>
  <si>
    <t>Do you expect the chosen provider to perform remediation for discovered vulnerabilities?</t>
  </si>
  <si>
    <t>What is a fourth of your organizations capitalization?</t>
  </si>
  <si>
    <t>What kind of security regulatory compliance do you meet?</t>
  </si>
  <si>
    <t>What engagement techniques will be used to inform stakeholders?</t>
  </si>
  <si>
    <t>Who are the users that you manage machines for?</t>
  </si>
  <si>
    <t>What are the agents or scripts executing on servers of hosted applications?</t>
  </si>
  <si>
    <t>Do you employ enterprise level desktop configuration management?</t>
  </si>
  <si>
    <t>Is the drawing of the commands network topology current?</t>
  </si>
  <si>
    <t>What are the top used cloud apps?</t>
  </si>
  <si>
    <t>What are the biggest barriers to remediating and mitigating cybersecurity incidents?</t>
  </si>
  <si>
    <t>How many times have the grievance procedures been used during the last year?</t>
  </si>
  <si>
    <t>What is it about human behavior that makes cybersecurity so inherently difficult?</t>
  </si>
  <si>
    <t>How frequently are vulnerabilities fixed by disclosure time?</t>
  </si>
  <si>
    <t>What should the team report, and to whom?</t>
  </si>
  <si>
    <t>Will you distribute contracts to all employee groups at the same time?</t>
  </si>
  <si>
    <t>Does your product include scanning functionality, or do you build upon another vendors scanning technology?</t>
  </si>
  <si>
    <t>How many employees did your organization hire?</t>
  </si>
  <si>
    <t>Are server side checks done that solely rely on information provided by the attacker?</t>
  </si>
  <si>
    <t>Do you have one million dollars to spend on application security?</t>
  </si>
  <si>
    <t>What are the main advantages of the current update information?</t>
  </si>
  <si>
    <t>How long do vulnerabilities live in code bases?</t>
  </si>
  <si>
    <t>Has your organization had to make investment in IT hardware and/or software?</t>
  </si>
  <si>
    <t>Is there a software security assurance program in place?</t>
  </si>
  <si>
    <t>Are you vulnerable to forced access?</t>
  </si>
  <si>
    <t>Do you rely solely on phishing to ensure your employees are secure?</t>
  </si>
  <si>
    <t>What types of vulnerabilities are associated with web resources?</t>
  </si>
  <si>
    <t>Do you feel your organization can take on additional responsibilities in vulnerability management?</t>
  </si>
  <si>
    <t>Are security features correct and is functional code secure?</t>
  </si>
  <si>
    <t>Why would your organization fix the least important vulnerabilities the most often?</t>
  </si>
  <si>
    <t>What is the configuration, health, or operating system status?</t>
  </si>
  <si>
    <t>How long has the software source been available?</t>
  </si>
  <si>
    <t>Why are you spending so much on security vulnerability remediation?</t>
  </si>
  <si>
    <t>Who is responsible for running network scans?</t>
  </si>
  <si>
    <t>Is it externally facing or internal to trusted users?</t>
  </si>
  <si>
    <t>Is password disclosed to user/written to a file/logs/console?</t>
  </si>
  <si>
    <t>Does the code change modify the attack surface?</t>
  </si>
  <si>
    <t>Is the function going to be available to non authenticated users?</t>
  </si>
  <si>
    <t>Have you performed the proper security hardening across the entire application stack?</t>
  </si>
  <si>
    <t>Does the application or API detect the attack?</t>
  </si>
  <si>
    <t>How to build a compliance communication within your organization?</t>
  </si>
  <si>
    <t>Are defects and weaknesses tracked from discovery and notification through to remediation?</t>
  </si>
  <si>
    <t>What information will you disclose?</t>
  </si>
  <si>
    <t>Does wcps expect the selected vendor to implement remediation activities?</t>
  </si>
  <si>
    <t>What it systems do you have in your enterprise?</t>
  </si>
  <si>
    <t>Is your organization routinely targeted and face attempts of attack?</t>
  </si>
  <si>
    <t>What is the main purpose of your organization you work for?</t>
  </si>
  <si>
    <t>Are stakeholders aware of the security test status prior to release?</t>
  </si>
  <si>
    <t>How did you establish the open source program office?</t>
  </si>
  <si>
    <t>Are your people clear of roles and responsibilities during a cyber crisis?</t>
  </si>
  <si>
    <t>What is the role of software supplied by the vendor?</t>
  </si>
  <si>
    <t>Are sending software instances shared or dedicated?</t>
  </si>
  <si>
    <t>Has the severity of discovered vulnerabilities changed over time?</t>
  </si>
  <si>
    <t>Why is cybersecurity so important?</t>
  </si>
  <si>
    <t>What is the role of the program office?</t>
  </si>
  <si>
    <t>Will vendors be consistent across product lines in terms of how updates are specified?</t>
  </si>
  <si>
    <t>What information should be provided about the vulnerability?</t>
  </si>
  <si>
    <t>What engagement techniques will be used to collaborate with stakeholders?</t>
  </si>
  <si>
    <t>What is the difference between a code of ethics and a code of conduct?</t>
  </si>
  <si>
    <t>What is the goal or objective of the testing team?</t>
  </si>
  <si>
    <t>Can an administrator or other user provision accounts with privileges greater than own?</t>
  </si>
  <si>
    <t>What systems and networks are allowed to be tested?</t>
  </si>
  <si>
    <t>How long is long enough to respond to a vulnerability?</t>
  </si>
  <si>
    <t>What categories of information assets are included in your vulnerability assessment and remediation program?</t>
  </si>
  <si>
    <t>Does the configuration get applied to all files and users?</t>
  </si>
  <si>
    <t>Are you reliably addressing your key vulnerabilities?</t>
  </si>
  <si>
    <t>What information is available on the software; in particular, is source code available?</t>
  </si>
  <si>
    <t>Who is responsible for remediating vulnerabilities?</t>
  </si>
  <si>
    <t>Do you advertise shared security services with guidance for project teams?</t>
  </si>
  <si>
    <t>How often do you see open source vulnerabilities in your ecosystem?</t>
  </si>
  <si>
    <t>Does your organization have any policies on software updates for machines?</t>
  </si>
  <si>
    <t>Is information stored on the client that should be stored on the server?</t>
  </si>
  <si>
    <t>Is the median lifetime of vulnerabilities decreasing in newer versions?</t>
  </si>
  <si>
    <t>What is the actual severity of the vulnerability?</t>
  </si>
  <si>
    <t>How frequently are vulnerabilities unpatched when disclosed?</t>
  </si>
  <si>
    <t>Are employees practicing self awareness?</t>
  </si>
  <si>
    <t>Is there to be an allowance made for re testing for the system after remediation?</t>
  </si>
  <si>
    <t>Where are the gaps in your programmers secure coding knowledge and skills?</t>
  </si>
  <si>
    <t>Are the stakeholders aware of the location of the contamination?</t>
  </si>
  <si>
    <t>Are your top people leaving you and your organization?</t>
  </si>
  <si>
    <t>What organizations and departments work with older people?</t>
  </si>
  <si>
    <t>Do project stakeholders know the projects compliance status?</t>
  </si>
  <si>
    <t>How do you timely and efficiently determine when to take action?</t>
  </si>
  <si>
    <t>Does your organization have a vulnerability management program?</t>
  </si>
  <si>
    <t>How do you check if the product is ready for distribution?</t>
  </si>
  <si>
    <t>Do you believe your vulnerability remediation program is mature?</t>
  </si>
  <si>
    <t>What information is important to track?</t>
  </si>
  <si>
    <t>Are your systems really protected?</t>
  </si>
  <si>
    <t>How much influence does your organization have?</t>
  </si>
  <si>
    <t>Does your organization have any security related policies for machines?</t>
  </si>
  <si>
    <t>What does application containment do?</t>
  </si>
  <si>
    <t>Where are the application properties/configuration parameters stored?</t>
  </si>
  <si>
    <t>Where are you suggesting putting that information?</t>
  </si>
  <si>
    <t>Are security patches smaller than non security bug fixes?</t>
  </si>
  <si>
    <t>How do you know when remediation is complete and verified?</t>
  </si>
  <si>
    <t>What would help you to better manage software updates for multiple machines?</t>
  </si>
  <si>
    <t>What is remediation orchestration?</t>
  </si>
  <si>
    <t>Has new technology been introduced to your organization?</t>
  </si>
  <si>
    <t>Can the pedigree of the software be established?</t>
  </si>
  <si>
    <t>Are security notes delivered with each software release?</t>
  </si>
  <si>
    <t>How do departments outpace cyber threats?</t>
  </si>
  <si>
    <t>Are project stakeholders aware of how to obtain a formal secure design review?</t>
  </si>
  <si>
    <t>Are vulnerabilities being exploited in the wild?</t>
  </si>
  <si>
    <t>What is web application security testing?</t>
  </si>
  <si>
    <t>Should you differentiate between internal &amp; external systems?</t>
  </si>
  <si>
    <t>Is any further assessment being undertaken?</t>
  </si>
  <si>
    <t>Has your organization kept pace?</t>
  </si>
  <si>
    <t>How certain is the information included in the record?</t>
  </si>
  <si>
    <t>Does your organization have an assigned security response team?</t>
  </si>
  <si>
    <t>Do roles or responsibilities change for each project?</t>
  </si>
  <si>
    <t>Are systems and applications periodically scanned for common and new vulnerabilities?</t>
  </si>
  <si>
    <t>How are other organizations performing in reality?</t>
  </si>
  <si>
    <t>Does software have a positive reputation?</t>
  </si>
  <si>
    <t>Do the logs contain sensitive information?</t>
  </si>
  <si>
    <t>Which environmental actions has your organization introduced or supported within the last year, if any?</t>
  </si>
  <si>
    <t>When should companies provide for remediation?</t>
  </si>
  <si>
    <t>Is anybody already at the edge of information overload?</t>
  </si>
  <si>
    <t>How does your program compare to CMM?</t>
  </si>
  <si>
    <t>Which security activity is most effective in finding vulnerabilities?</t>
  </si>
  <si>
    <t>What facility entry and exit protocols will be established for employees and visitors?</t>
  </si>
  <si>
    <t>How do you specify what kind of response information could be accepted?</t>
  </si>
  <si>
    <t>What is the industry of your organization that you work for?</t>
  </si>
  <si>
    <t>Are weak crypto keys generated, or is proper key management or rotation missing?</t>
  </si>
  <si>
    <t>What is different in conflict affected areas?</t>
  </si>
  <si>
    <t>Is a vulnerability assessment program expensive?</t>
  </si>
  <si>
    <t>How do you manage application security?</t>
  </si>
  <si>
    <t>What information is deemed critical and why?</t>
  </si>
  <si>
    <t>Is the team running scripts to check for compliance when code is checked in?</t>
  </si>
  <si>
    <t>What is the total population of your organization?</t>
  </si>
  <si>
    <t>What are the most important things to consider to secure the network?</t>
  </si>
  <si>
    <t>Do you ever seek additional information about updates?</t>
  </si>
  <si>
    <t>Are you sure your cloud environments are really safe?</t>
  </si>
  <si>
    <t>How is the information actually shared securely?</t>
  </si>
  <si>
    <t>How should the team work together?</t>
  </si>
  <si>
    <t>What security measurement practices and data does your organization use to assist product planning?</t>
  </si>
  <si>
    <t>Will any special training be provided for results interpretation?</t>
  </si>
  <si>
    <t>Are there documented procedures?</t>
  </si>
  <si>
    <t>Does your organization utilize a set of policies and standards to control software development?</t>
  </si>
  <si>
    <t>What security mechanisms/controls are you having trouble implementing?</t>
  </si>
  <si>
    <t>How will report readings be checked to effectively monitor performance?</t>
  </si>
  <si>
    <t>Which compliance standards must be met?</t>
  </si>
  <si>
    <t>Has your organization established a continuous monitoring of impacts?</t>
  </si>
  <si>
    <t>What are the stakeholder engagement plans sections and supporting principles?</t>
  </si>
  <si>
    <t>Did you conduct a needs assessment of your stakeholders to include needs in your planning?</t>
  </si>
  <si>
    <t>What key inputs and outputs are being measured on an ongoing basis?</t>
  </si>
  <si>
    <t>Are all the engagement activities detailed in the plan necessary?</t>
  </si>
  <si>
    <t>Are development staff aware of future plans for the assurance program?</t>
  </si>
  <si>
    <t>What are your plans for collecting, refreshing, and distributing devices to employees?</t>
  </si>
  <si>
    <t>Is all xml input data validated against an agreed schema?</t>
  </si>
  <si>
    <t>Do stakeholders review access control matrices for relevant projects?</t>
  </si>
  <si>
    <t>Does the plan consider the need for reporting, updating and ongoing evaluation?</t>
  </si>
  <si>
    <t>Are project teams able to request an audit for compliance with policies and standards?</t>
  </si>
  <si>
    <t>Do project teams build software from centrally controlled platforms and frameworks?</t>
  </si>
  <si>
    <t>Are the controls and safeguards periodically tested?</t>
  </si>
  <si>
    <t>Is there a documented and implemented monitoring plan?</t>
  </si>
  <si>
    <t>Are audits performed against the security requirements specified by project teams?</t>
  </si>
  <si>
    <t>Does your monitoring process also identify risks to business?</t>
  </si>
  <si>
    <t>Does the design implement access control for all resources?</t>
  </si>
  <si>
    <t>Does the response plan contain a definite closed loop continual improvement scheme (e.g., plan-do-check-act)?</t>
  </si>
  <si>
    <t>Who is responsible for authorizing flaw remediation security controls?</t>
  </si>
  <si>
    <t>Is there a control plan in place for sustaining improvements (short and long-term)?</t>
  </si>
  <si>
    <t>What plans do you have to ensure staffing capacity?</t>
  </si>
  <si>
    <t>Are the majority of the protection mechanisms and controls captured and mapped back to threats?</t>
  </si>
  <si>
    <t>Is there a maintenance and/or technical hotline support services plan?</t>
  </si>
  <si>
    <t>Does your organization have a standard desktop configuration and software standards?</t>
  </si>
  <si>
    <t>How will input, process, and output variables be checked to detect for sub-optimal conditions?</t>
  </si>
  <si>
    <t>How will the process owner verify improvement in present and future sigma levels, process capabilities?</t>
  </si>
  <si>
    <t>Have the security controls been implemented or is there a plan in place?</t>
  </si>
  <si>
    <t>Does a troubleshooting guide exist or is it needed?</t>
  </si>
  <si>
    <t>Is a response plan in place for when the input, process, or output measures indicate an ‘out-of-control’ condition?</t>
  </si>
  <si>
    <t>Is your main financial planning system and its supporting infrastructure vulnerable to manipulation?</t>
  </si>
  <si>
    <t>How will new or emerging customer needs/requirements be checked/communicated to orient the process toward meeting the new specifications and continually reducing variation?</t>
  </si>
  <si>
    <t>Have your business leaders undertaken cyberattack scenario planning?</t>
  </si>
  <si>
    <t>Is the purpose of the plans engagement to empower stakeholders?</t>
  </si>
  <si>
    <t>What should the next improvement project be that is related to Vulnerability Remediation?</t>
  </si>
  <si>
    <t>Is new knowledge gained imbedded in the response plan?</t>
  </si>
  <si>
    <t>Does job training on the documented procedures need to be part of the process team’s education and training?</t>
  </si>
  <si>
    <t>Does the engagement plan include a description of it management plan?</t>
  </si>
  <si>
    <t>Does the Vulnerability Remediation performance meet the customer’s requirements?</t>
  </si>
  <si>
    <t>Are operating procedures consistent?</t>
  </si>
  <si>
    <t>Is the purpose of the plans engagement to collaborate with stakeholders?</t>
  </si>
  <si>
    <t>Does the cloud provider have a standard contract/terms of service or is it negotiated?</t>
  </si>
  <si>
    <t>How will the process owner and team be able to hold the gains?</t>
  </si>
  <si>
    <t>Are new process steps, standards, and documentation ingrained into normal operations?</t>
  </si>
  <si>
    <t>Is there a test plan in place and are tools available to perform security testing?</t>
  </si>
  <si>
    <t>Do project teams utilize automation to check code against application specific coding standards?</t>
  </si>
  <si>
    <t>How has the program planning change recently?</t>
  </si>
  <si>
    <t>What is your plan for distributing contracts to your employees?</t>
  </si>
  <si>
    <t>What are the critical parameters to watch?</t>
  </si>
  <si>
    <t>Is a response plan established and deployed?</t>
  </si>
  <si>
    <t>Is there documentation that will support the successful operation of the improvement?</t>
  </si>
  <si>
    <t>How to standardize sla for data recovery vulnerability?</t>
  </si>
  <si>
    <t>How is access assigned, approved, monitored, and removed?</t>
  </si>
  <si>
    <t>Which vulnerabilities must one remediate in order to have a clean scan under PCI DSS standards?</t>
  </si>
  <si>
    <t>Does the plan acknowledge the role that local organizations can play in representing local communities?</t>
  </si>
  <si>
    <t>Does your organization systematically use audits to collect and control compliance evidence?</t>
  </si>
  <si>
    <t>Are the plan, test results, and flaw remediation results documented?</t>
  </si>
  <si>
    <t>What is the difference between FISMA and FedRAMP controls?</t>
  </si>
  <si>
    <t>What type of online engagement will the plan use?</t>
  </si>
  <si>
    <t>Are projects periodically audited to ensure a baseline of compliance with policies and standards?</t>
  </si>
  <si>
    <t>Are documented procedures clear and easy to follow for the operators?</t>
  </si>
  <si>
    <t>What other systems, operations, processes, and infrastructures (hiring practices, staffing, training, incentives/rewards, metrics/dashboards/scorecards, etc.) need updates, additions, changes, or deletions in order to facilitate knowledge transfer and improvements?</t>
  </si>
  <si>
    <t>Do you have a plan to react to an attack and minimize the harm caused?</t>
  </si>
  <si>
    <t>What quality tools were useful in the control phase?</t>
  </si>
  <si>
    <t>Is the purpose of the plans engagement activities to involve stakeholders?</t>
  </si>
  <si>
    <t>Is reporting being used or needed?</t>
  </si>
  <si>
    <t>Are you aware of any information security standards that your organization has?</t>
  </si>
  <si>
    <t>Is knowledge gained on process shared and institutionalized?</t>
  </si>
  <si>
    <t>How will the day-to-day responsibilities for monitoring and continual improvement be transferred from the improvement team to the process owner?</t>
  </si>
  <si>
    <t>Is there a standardized process?</t>
  </si>
  <si>
    <t>Does the plan consider how the engagement techniques will be delivered?</t>
  </si>
  <si>
    <t>Are suggested corrective/restorative actions indicated on the response plan for known causes to problems that might surface?</t>
  </si>
  <si>
    <t>Is there a recommended audit plan for routine surveillance inspections of Vulnerability Remediation's gains?</t>
  </si>
  <si>
    <t>How might the group capture best practices and lessons learned so as to leverage improvements?</t>
  </si>
  <si>
    <t>Does the plan consider how the contaminant type might affect the extent of engagement?</t>
  </si>
  <si>
    <t>Is the approver available to review and accept the plan?</t>
  </si>
  <si>
    <t>Has the improved process and its steps been standardized?</t>
  </si>
  <si>
    <t>Is there a need to tailor infosec standards to certain types of information, and if so how?</t>
  </si>
  <si>
    <t>What other areas of the group might benefit from the Vulnerability Remediation team’s improvements, knowledge, and learning?</t>
  </si>
  <si>
    <t>Do penetration tests result in remediation plans?</t>
  </si>
  <si>
    <t>Are production standards reviewed periodically?</t>
  </si>
  <si>
    <t>What is the impact of the plan to business operations?</t>
  </si>
  <si>
    <t>What are the critical security controls?</t>
  </si>
  <si>
    <t>Are you enhancing and aligning your plan to ongoing business changes?</t>
  </si>
  <si>
    <t>How are you anticipating and adapting your strategy and controls?</t>
  </si>
  <si>
    <t>Is the purpose of the plans engagement to consult stakeholders?</t>
  </si>
  <si>
    <t>Who is the Vulnerability Remediation process owner?</t>
  </si>
  <si>
    <t>What is your level of resilience against cyberattacks?</t>
  </si>
  <si>
    <t>How do other organizations plan to improve the vulnerability risk management program next year?</t>
  </si>
  <si>
    <t>Is there a transfer of ownership and knowledge to process owner and process team tasked with the responsibilities.</t>
  </si>
  <si>
    <t>When a cybersecurity incident occurs, what is your plan of response?</t>
  </si>
  <si>
    <t>How does the solution monitor remote users and endpoints that disconnect from the network?</t>
  </si>
  <si>
    <t>What is the recommended frequency of auditing?</t>
  </si>
  <si>
    <t>Are developers provided with test results and remediation plans?</t>
  </si>
  <si>
    <t>Who is responsible for assessing, and monitoring flaw remediation security controls?</t>
  </si>
  <si>
    <t>Who is responsible for planning and implementing flaw remediation security controls?</t>
  </si>
  <si>
    <t>Have you designed an evaluation process as part of your engagement plan?</t>
  </si>
  <si>
    <t>Which engagement techniques will you use in the engagement plan?</t>
  </si>
  <si>
    <t>Is the purpose of the plans engagement to inform stakeholders?</t>
  </si>
  <si>
    <t>What is the control/monitoring plan?</t>
  </si>
  <si>
    <t>Have new or revised work instructions resulted?</t>
  </si>
  <si>
    <t>Do project teams check software designs against known security risks?</t>
  </si>
  <si>
    <t>Is a contingency plan established?</t>
  </si>
  <si>
    <t>Are risk ratings used to tailor the required assurance activities?</t>
  </si>
  <si>
    <t>Is the implementation plan designed?</t>
  </si>
  <si>
    <t>Do the business stakeholders understand your organizations risk profile?</t>
  </si>
  <si>
    <t>Is the board demonstrating due diligence, ownership, and effective management of information risk?</t>
  </si>
  <si>
    <t>What attendant changes will need to be made to ensure that the solution is successful?</t>
  </si>
  <si>
    <t>Has a security risk assessment and architectural review been performed?</t>
  </si>
  <si>
    <t>Is cybersecurity your organization risk management issue?</t>
  </si>
  <si>
    <t>Does your organization understand and document the types of attackers it faces?</t>
  </si>
  <si>
    <t>Who owns the responsibility to remediate the vulnerability of a solution, SaaS infrastructure or corporate system?</t>
  </si>
  <si>
    <t>What improvements have been made as a result of the policy?</t>
  </si>
  <si>
    <t>Are you seeing your results in real time?</t>
  </si>
  <si>
    <t>What does the ‘should be’ process map/design look like?</t>
  </si>
  <si>
    <t>How do you balance technology risks and rewards?</t>
  </si>
  <si>
    <t>What areas are most crucial for risk reduction within your business?</t>
  </si>
  <si>
    <t>What level of testing should be done to develop baselines?</t>
  </si>
  <si>
    <t>What do you do to reduce your risk?</t>
  </si>
  <si>
    <t>What is the team’s contingency plan for potential problems occurring in implementation?</t>
  </si>
  <si>
    <t>Do you really need to understand the fundamentals of security in order to protect your network?</t>
  </si>
  <si>
    <t>How is absolute reach different from existing scripting solutions?</t>
  </si>
  <si>
    <t>How will cybersecurity risk be assessed and management during the lifecycle?</t>
  </si>
  <si>
    <t>Do project teams document the attack perimeter of software designs?</t>
  </si>
  <si>
    <t>How intense is the pain associated with the arthritis, is it so intense that it results in loss of work time?</t>
  </si>
  <si>
    <t>Are there clearly defined criteria for remediation of security risk for commercialized product?</t>
  </si>
  <si>
    <t>Are there any constraints (technical, political, cultural, or otherwise) that would inhibit certain solutions?</t>
  </si>
  <si>
    <t>What level of solution, workaround, or other remediation is available?</t>
  </si>
  <si>
    <t>Are possible solutions generated and tested?</t>
  </si>
  <si>
    <t>Do projects use automation to evaluate security test cases?</t>
  </si>
  <si>
    <t>What percentage of exploited or high risk vulnerabilities are remediated?</t>
  </si>
  <si>
    <t>Is software assurance considered in all phases of development?</t>
  </si>
  <si>
    <t>Do you evaluate the effectiveness of cybersecurity?</t>
  </si>
  <si>
    <t>Does your solution provide auditing, reporting, and alerting for security related events and information?</t>
  </si>
  <si>
    <t>Which percentage of overall vulnerabilities are high risks?</t>
  </si>
  <si>
    <t>Is there a cost/benefit analysis of optimal solution(s)?</t>
  </si>
  <si>
    <t>What lessons, if any, from a pilot were incorporated into the design of the full-scale solution?</t>
  </si>
  <si>
    <t>Does each project team understand where to find secure development best practices and guidance?</t>
  </si>
  <si>
    <t>Where and how much do you need to invest to optimize your cyber capabilities?</t>
  </si>
  <si>
    <t>Was a pilot designed for the proposed solution(s)?</t>
  </si>
  <si>
    <t>What tools were most useful during the improve phase?</t>
  </si>
  <si>
    <t>What should a solutions architect do to remediate the vulnerability?</t>
  </si>
  <si>
    <t>Can the solution perform discovery, vulnerability, and configuration assessments in a single unified scan?</t>
  </si>
  <si>
    <t>Is there a small-scale pilot for proposed improvement(s)? What conclusions were drawn from the outcomes of a pilot?</t>
  </si>
  <si>
    <t>What communications are necessary to support the implementation of the solution?</t>
  </si>
  <si>
    <t>Does the vendor offer services for deployment and optimization?</t>
  </si>
  <si>
    <t>What tools were used to tap into the creativity and encourage ‘outside the box’ thinking?</t>
  </si>
  <si>
    <t>Does your organization periodically assess risk using the criteria set forth in the control requirement?</t>
  </si>
  <si>
    <t>What observable behavior might put your enterprise at risk?</t>
  </si>
  <si>
    <t>What percentage of exploited or high risk vulnerabilities were actually remediated?</t>
  </si>
  <si>
    <t>How does the solution remove the key sources of issues discovered in the analyze phase?</t>
  </si>
  <si>
    <t>What is the implementation plan?</t>
  </si>
  <si>
    <t>What type of development do you do?</t>
  </si>
  <si>
    <t>How much time on average does your development team spend remediating each vulnerability found in production?</t>
  </si>
  <si>
    <t>How do you aggregate assessment results?</t>
  </si>
  <si>
    <t>Can the solution integrate with private and public container registries to assess images?</t>
  </si>
  <si>
    <t>How should a developer or project manager choose?</t>
  </si>
  <si>
    <t>What else are you going to do that will improve the result next time?</t>
  </si>
  <si>
    <t>How are administrators alerted when security risk score rises?</t>
  </si>
  <si>
    <t>Has the quality of supplied products improved?</t>
  </si>
  <si>
    <t>How does dialogue relate to human rights and sustainable development in a democratic context?</t>
  </si>
  <si>
    <t>Are the best solutions selected?</t>
  </si>
  <si>
    <t>What are application security risks?</t>
  </si>
  <si>
    <t>What controls are needed to satisfy the security requirements to mitigate risk?</t>
  </si>
  <si>
    <t>How to identify and mitigate cybersecurity risks across multiple public and private organizations?</t>
  </si>
  <si>
    <t>How do you incentivize industry to design, implement, maintain effective cybersecurity solutions?</t>
  </si>
  <si>
    <t>Is pilot data collected and analyzed?</t>
  </si>
  <si>
    <t>When are the results of the further assessment expected to be available?</t>
  </si>
  <si>
    <t>Which percentage of overall vulnerabilities are high risk?</t>
  </si>
  <si>
    <t>Has your organization ever been breached as a result of a vulnerability being left unpatched?</t>
  </si>
  <si>
    <t>What kind of software development model do you use?</t>
  </si>
  <si>
    <t>Does your organization evaluate your own suppliers on environmental issues?</t>
  </si>
  <si>
    <t>Does your organization know about what is required based on risk ratings?</t>
  </si>
  <si>
    <t>Do stakeholders consistently review results from code reviews?</t>
  </si>
  <si>
    <t>Do you use any technical solutions to protect users?</t>
  </si>
  <si>
    <t>How do you get control over development?</t>
  </si>
  <si>
    <t>How will the team or the process owner(s) monitor the implementation plan to see that it is working as intended?</t>
  </si>
  <si>
    <t>How big are cyber risks for your organization and your organizations you do business with?</t>
  </si>
  <si>
    <t>What are the risks to your business?</t>
  </si>
  <si>
    <t>What level of risk are the adversaries likely to accept?</t>
  </si>
  <si>
    <t>Do project teams review selected high risk code?</t>
  </si>
  <si>
    <t>What is Vulnerability Remediation's impact on utilizing the best solution(s)?</t>
  </si>
  <si>
    <t>Does the solution provide an approval work flow for vulnerability exceptions?</t>
  </si>
  <si>
    <t>Do project teams specifically consider risk from external software?</t>
  </si>
  <si>
    <t>Do project teams specify security requirements during development?</t>
  </si>
  <si>
    <t>Does the solution perform configuration and compliance assessments in a single scan with unified reporting?</t>
  </si>
  <si>
    <t>Is your goal to optimize production?</t>
  </si>
  <si>
    <t>Are new and improved process (‘should be’) maps developed?</t>
  </si>
  <si>
    <t>What percentage of remediated vulnerabilities are actually high risk?</t>
  </si>
  <si>
    <t>Does the solutions architecture provide flexibility to tune scanning configuration for optimal performance?</t>
  </si>
  <si>
    <t>Can the application revert back to normal operation when the security risk score drops to normal levels?</t>
  </si>
  <si>
    <t>How will you reduce the risk of similar vulnerabilities getting into your code base in the future?</t>
  </si>
  <si>
    <t>Is a solution implementation plan established, including schedule/work breakdown structure, resources, risk management plan, cost/budget, and control plan?</t>
  </si>
  <si>
    <t>How will the group know that the solution worked?</t>
  </si>
  <si>
    <t>How much time on average does your development team spend remediating each vulnerability found in development?</t>
  </si>
  <si>
    <t>Are there clearly defined criteria for remediation of security risk for products in development?</t>
  </si>
  <si>
    <t>Does a minimum security baseline exist for code review results?</t>
  </si>
  <si>
    <t>Are developers tested to ensure a baseline skill set for secure development practices?</t>
  </si>
  <si>
    <t>Should you seriously consider an open source solution?</t>
  </si>
  <si>
    <t>Are security related alerts and error conditions documented on a per project basis?</t>
  </si>
  <si>
    <t>What error proofing will be done to address some of the discrepancies observed in the ‘as is’ process?</t>
  </si>
  <si>
    <t>How do you see a cyber threat developing?</t>
  </si>
  <si>
    <t>Do you have at least one security savvy programmer on every critical development project?</t>
  </si>
  <si>
    <t>Is the optimal solution selected based on testing and analysis?</t>
  </si>
  <si>
    <t>Are improved process (‘should be’) maps modified based on pilot data and analysis?</t>
  </si>
  <si>
    <t>Do projects in your organization consider and document likely threats?</t>
  </si>
  <si>
    <t>What types and how many resources do you need to remove risk?</t>
  </si>
  <si>
    <t>How is leadership engaged and committed to addressing cyber risks facing the business?</t>
  </si>
  <si>
    <t>What residual disabling effects are direct results of the amputation?</t>
  </si>
  <si>
    <t>Does a minimum security baseline exist for secure design review results?</t>
  </si>
  <si>
    <t>How did the team generate the list of possible solutions?</t>
  </si>
  <si>
    <t>Has that assumption been built into the document?</t>
  </si>
  <si>
    <t>Are the adversaries willing to risk getting caught?</t>
  </si>
  <si>
    <t>What tools were used to evaluate the potential solutions?</t>
  </si>
  <si>
    <t>Do projects document operational environment security requirements?</t>
  </si>
  <si>
    <t>Were any criteria developed to assist the team in testing and evaluating potential solutions?</t>
  </si>
  <si>
    <t>Does the solution provide a unified view of vulnerabilities, configurations, and asset information?</t>
  </si>
  <si>
    <t>What were the underlying assumptions on the cost-benefit analysis?</t>
  </si>
  <si>
    <t>What do you need to know to manage risk?</t>
  </si>
  <si>
    <t>Is penetration testing performed on high risk projects prior to release?</t>
  </si>
  <si>
    <t>Describe the design of the pilot and what tests were conducted, if any?</t>
  </si>
  <si>
    <t>Are you vulnerable to data exposure?</t>
  </si>
  <si>
    <t>Have any additional benefits been identified that will result from closing all or most of the gaps?</t>
  </si>
  <si>
    <t>What is the cost of poor quality as supported by the team’s analysis?</t>
  </si>
  <si>
    <t>Does data collector store sensitive authentication data after authorization?</t>
  </si>
  <si>
    <t>How is the flaw remediation process managed?</t>
  </si>
  <si>
    <t>Is data and process analysis, root cause analysis and quantifying the gap/opportunity in place?</t>
  </si>
  <si>
    <t>Has your organization established formal governance and controls to protect the sensitive data?</t>
  </si>
  <si>
    <t>What is the process of the code review when code during the code review needs to be changed?</t>
  </si>
  <si>
    <t>Is there any way to express how current the data is?</t>
  </si>
  <si>
    <t>Who is responsible for the oversight of vendors that may hold sensitive data?</t>
  </si>
  <si>
    <t>What were the financial benefits resulting from any ‘ground fruit or low-hanging fruit’ (quick fixes)?</t>
  </si>
  <si>
    <t>Are solutions driven by your own or organization policy?</t>
  </si>
  <si>
    <t>Are higher severity vulnerabilities patched quicker?</t>
  </si>
  <si>
    <t>Do you know which processes and/or systems represent the greatest assets from a cybersecurity perspective?</t>
  </si>
  <si>
    <t>What tools were used to narrow the list of possible causes?</t>
  </si>
  <si>
    <t>What is the best process for tackling tasks?</t>
  </si>
  <si>
    <t>Why does your deployment process differ for different machines?</t>
  </si>
  <si>
    <t>Does data collector have a risk assessment process in place?</t>
  </si>
  <si>
    <t>Who is responsible for protecting your sensitive data?</t>
  </si>
  <si>
    <t>What are the legal means required for a customers survival when data is corrupted or lost?</t>
  </si>
  <si>
    <t>Does data collector have a procedure for customers wishing to file a grievance or complaint?</t>
  </si>
  <si>
    <t>How can security and IT teams collaborate on the remediation process?</t>
  </si>
  <si>
    <t>How does the process differ depending on who owns the machines, if at all?</t>
  </si>
  <si>
    <t>What sensitive data do you have that needs to be protected?</t>
  </si>
  <si>
    <t>Are storage of data and investigating products locked?</t>
  </si>
  <si>
    <t>Were any designed experiments used to generate additional insight into the data analysis?</t>
  </si>
  <si>
    <t>What is the average amount of data you will lose on an annual basis due to security breaches?</t>
  </si>
  <si>
    <t>What were the crucial ‘moments of truth’ on the process map?</t>
  </si>
  <si>
    <t>What specific vulnerability checks should be present in your database assessment product?</t>
  </si>
  <si>
    <t>Has your data been exposed – and would you know if it were?</t>
  </si>
  <si>
    <t>Does your organization utilize a consistent process for incident reporting and handling?</t>
  </si>
  <si>
    <t>Does the api access critical data or functions?</t>
  </si>
  <si>
    <t>Is the data sent on encrypted channel?</t>
  </si>
  <si>
    <t>What are the revised rough estimates of the financial savings/opportunity for Vulnerability Remediation improvements?</t>
  </si>
  <si>
    <t>What are the data backup policies and procedures?</t>
  </si>
  <si>
    <t>Are it processes designed and operating to detect cyber threats?</t>
  </si>
  <si>
    <t>What are the main disadvantages of the current software updating process?</t>
  </si>
  <si>
    <t>Does the cloud provider charge a fee to remove data upon termination of the contract?</t>
  </si>
  <si>
    <t>What tools were used to generate the list of possible causes?</t>
  </si>
  <si>
    <t>How to process in multi threaded environment?</t>
  </si>
  <si>
    <t>What are the main advantages of your current software updating process?</t>
  </si>
  <si>
    <t>Are users restricted to certain functions and data?</t>
  </si>
  <si>
    <t>Does data collector require an employees user name and password to be different?</t>
  </si>
  <si>
    <t>How can it get actionable insights from diverse data?</t>
  </si>
  <si>
    <t>Did any additional data need to be collected?</t>
  </si>
  <si>
    <t>Is the Vulnerability Remediation process severely broken such that a re-design is necessary?</t>
  </si>
  <si>
    <t>Did the investigator assure of the confidentiality of the data?</t>
  </si>
  <si>
    <t>Are data backup procedures per the commands back up and recovery instruction?</t>
  </si>
  <si>
    <t>What are the main disadvantages of your current software updating process?</t>
  </si>
  <si>
    <t>Does the cloud provider have security/data breach protocols?</t>
  </si>
  <si>
    <t>Who has access to sensitive data – internally and externally?</t>
  </si>
  <si>
    <t>What are the main advantages of the current software updating process?</t>
  </si>
  <si>
    <t>What factors drive better/worse remediation performance?</t>
  </si>
  <si>
    <t>Is the gap/opportunity displayed and communicated in financial terms?</t>
  </si>
  <si>
    <t>What aspects or steps in your update management process are most challenging to handle?</t>
  </si>
  <si>
    <t>Were Pareto charts (or similar) used to portray the ‘heavy hitters’ (or key sources of variation)?</t>
  </si>
  <si>
    <t>Are gaps between current performance and the goal performance identified?</t>
  </si>
  <si>
    <t>Have you evolved your security architecture and associated processes?</t>
  </si>
  <si>
    <t>Who is involved in the FedRAMP process?</t>
  </si>
  <si>
    <t>Do you predict trends based on the collected data?</t>
  </si>
  <si>
    <t>What conclusions were drawn from the team’s data collection and analysis? How did the team reach these conclusions?</t>
  </si>
  <si>
    <t>Do projects follow a consistent process to evaluate and report on security tests to stakeholders?</t>
  </si>
  <si>
    <t>How was the detailed process map generated, verified, and validated?</t>
  </si>
  <si>
    <t>What are the data collection and reporting considerations?</t>
  </si>
  <si>
    <t>What aspects or steps in your update management process work well for you?</t>
  </si>
  <si>
    <t>Have data and systems been formally classified based on the business value?</t>
  </si>
  <si>
    <t>Is a consistent process used to apply upgrades and patches to critical dependencies?</t>
  </si>
  <si>
    <t>Have the problem and goal statements been updated to reflect the additional knowledge gained from the analyze phase?</t>
  </si>
  <si>
    <t>Where do you store the metadata?</t>
  </si>
  <si>
    <t>What did the team gain from developing a sub-process map?</t>
  </si>
  <si>
    <t>How is cti data and information being utilized in your organization?</t>
  </si>
  <si>
    <t>What is special about the database case?</t>
  </si>
  <si>
    <t>What does the data say about the performance of the stakeholder process?</t>
  </si>
  <si>
    <t>What is different about database vulnerability assessment?</t>
  </si>
  <si>
    <t>What products and services are required to adopt the security development lifecycle process?</t>
  </si>
  <si>
    <t>How are cti data and information being utilized in your organization?</t>
  </si>
  <si>
    <t>What drive better/worse remediation performance?</t>
  </si>
  <si>
    <t>How much data could be disclosed and how sensitive is it?</t>
  </si>
  <si>
    <t>Are service releases required to adopt the security development lifecycle process?</t>
  </si>
  <si>
    <t>Was a detailed process map created to amplify critical steps of the ‘as is’ stakeholder process?</t>
  </si>
  <si>
    <t>Is the performance gap determined?</t>
  </si>
  <si>
    <t>Where is the information accessed, processed, and stored?</t>
  </si>
  <si>
    <t>Do any users have only partial access to certain types of system data?</t>
  </si>
  <si>
    <t>What quality tools were used to get through the analyze phase?</t>
  </si>
  <si>
    <t>Do you have any selection criteria or process?</t>
  </si>
  <si>
    <t>Which team is responsible for each stage of the security vulnerability remediation process?</t>
  </si>
  <si>
    <t>Do projects utilize a change management process that is well understood?</t>
  </si>
  <si>
    <t>Is code signing routinely performed on software components using a consistent process?</t>
  </si>
  <si>
    <t>What parts of your organization do you remediate quickly and what parts will take longer?</t>
  </si>
  <si>
    <t>How do you secure your data centers and facilities?</t>
  </si>
  <si>
    <t>What factors drive remediation performance?</t>
  </si>
  <si>
    <t>What is your exception/escalation process for critical assets, if any?</t>
  </si>
  <si>
    <t>Is your documented process aligned with the requirements?</t>
  </si>
  <si>
    <t>How mature are your organizations processes for incident handling?</t>
  </si>
  <si>
    <t>How to improve the review process for software components?</t>
  </si>
  <si>
    <t>Did any value-added analysis or ‘lean thinking’ take place to identify some of the gaps shown on the ‘as is’ process map?</t>
  </si>
  <si>
    <t>Does data collector destroy media when it is no longer needed for business or legal reasons?</t>
  </si>
  <si>
    <t>Are security checks placed before processing inputs?</t>
  </si>
  <si>
    <t>Is there any sensitive data in configuration files?</t>
  </si>
  <si>
    <t>Do you have control about who can see which data returned from your BI tools?</t>
  </si>
  <si>
    <t>Do governance processes and your organizational culture enable effective cyber risk management?</t>
  </si>
  <si>
    <t>Are regular compliance checks regarding the collection of personal data and user consent in place?</t>
  </si>
  <si>
    <t>What data types are currently stored by your organization?</t>
  </si>
  <si>
    <t>Were there any improvement opportunities identified from the process analysis?</t>
  </si>
  <si>
    <t>How should inputs, functionality, and data be restricted?</t>
  </si>
  <si>
    <t>Does data collector record and document all investigations and findings?</t>
  </si>
  <si>
    <t>Has the data been assessed as reliable?</t>
  </si>
  <si>
    <t>What constitutes an appropriate verification process for corporate human rights performance?</t>
  </si>
  <si>
    <t>Do you have a process for keeping all your software up to date?</t>
  </si>
  <si>
    <t>Was a cause-and-effect diagram used to explore the different types of causes (or sources of variation)?</t>
  </si>
  <si>
    <t>Can the data collector identify all connections between the data network in your business?</t>
  </si>
  <si>
    <t>Do you define what data leakage is and what factors can cause data leakage?</t>
  </si>
  <si>
    <t>Do you prioritize remediation based on threat intelligence?</t>
  </si>
  <si>
    <t>What particular quality tools did the team find helpful in establishing measurements?</t>
  </si>
  <si>
    <t>Was a data collection plan established?</t>
  </si>
  <si>
    <t>Is there a Performance Baseline?</t>
  </si>
  <si>
    <t>How important are the applications impacted by the vulnerability?</t>
  </si>
  <si>
    <t>How would you characterize your organizations ability to prioritize security vulnerabilities?</t>
  </si>
  <si>
    <t>What charts has the team used to display the components of variation in the process?</t>
  </si>
  <si>
    <t>Why measure knowing your summary and anything?</t>
  </si>
  <si>
    <t>What key measures identified indicate the performance of the stakeholder process?</t>
  </si>
  <si>
    <t>How should active vulnerability scans be managed for environments sensitive to denial of service impacts?</t>
  </si>
  <si>
    <t>Do your priorities change when a deadline approaches?</t>
  </si>
  <si>
    <t>How do security devices impact cybersecurity?</t>
  </si>
  <si>
    <t>What is the expected impact from a single occurrence of the threat?</t>
  </si>
  <si>
    <t>Can project teams access automated code analysis tools to find security problems?</t>
  </si>
  <si>
    <t>Does the secure design review process incorporate detailed data-level analysis?</t>
  </si>
  <si>
    <t>Are multiple analysis results reported and remediated through a single process?</t>
  </si>
  <si>
    <t>What has the team done to assure the stability and accuracy of the measurement process?</t>
  </si>
  <si>
    <t>What other risks does the security solution cause?</t>
  </si>
  <si>
    <t>What are the key input variables? What are the key process variables? What are the key output variables?</t>
  </si>
  <si>
    <t>Is data collected on key measures that were identified?</t>
  </si>
  <si>
    <t>Do you prioritize any particular type of updates for any machines?</t>
  </si>
  <si>
    <t>How have environmental impacts been identified or assessed?</t>
  </si>
  <si>
    <t>Does the secure design review process incorporate detailed data level analysis?</t>
  </si>
  <si>
    <t>What are your main priorities when doing development?</t>
  </si>
  <si>
    <t>How mature are your organizations processes for incident detection and analysis?</t>
  </si>
  <si>
    <t>What data was collected (past, present, future/ongoing)?</t>
  </si>
  <si>
    <t>Are you better equipped to prioritize your vulnerabilities for remediation?</t>
  </si>
  <si>
    <t>Is key measure data collection planned and executed, process variation displayed and communicated and performance baselined?</t>
  </si>
  <si>
    <t>Is data collection planned and executed?</t>
  </si>
  <si>
    <t>Are all of the entry points and trust boundaries identified by the design and are in risk analysis report?</t>
  </si>
  <si>
    <t>Which vulnerabilities should you prioritize for remediation?</t>
  </si>
  <si>
    <t>How do you assist / define remediation prioritization?</t>
  </si>
  <si>
    <t>Which performance measures matter most to you?</t>
  </si>
  <si>
    <t>What are the major root causes of security issues?</t>
  </si>
  <si>
    <t>Do you need to reduce your overall cost of compliance?</t>
  </si>
  <si>
    <t>Have you found any ‘ground fruit’ or ‘low-hanging fruit’ for immediate remedies to the gap in performance?</t>
  </si>
  <si>
    <t>Do cybersecurity initiatives receive adequate support and priority?</t>
  </si>
  <si>
    <t>How does software patching impact business operations?</t>
  </si>
  <si>
    <t>Does your organization share the cost risk identification measures with suppliers?</t>
  </si>
  <si>
    <t>Is a solid data collection plan established that includes measurement systems analysis?</t>
  </si>
  <si>
    <t>Do you also track/report on root cause as part of your process?</t>
  </si>
  <si>
    <t>How does security fit in your priorities?</t>
  </si>
  <si>
    <t>Is long term and short term variability accounted for?</t>
  </si>
  <si>
    <t>Which parts will have most impact?</t>
  </si>
  <si>
    <t>How do you risk prioritize your vulnerability remediation efforts?</t>
  </si>
  <si>
    <t>Does a new policy outweigh the cost of all breaches put together?</t>
  </si>
  <si>
    <t>What are the agreed upon definitions of the high impact areas, defect(s), unit(s), and opportunities that will figure into the process capability metrics?</t>
  </si>
  <si>
    <t>Are key measures identified and agreed upon?</t>
  </si>
  <si>
    <t>What tools and techniques work in malware analysis?</t>
  </si>
  <si>
    <t>What should you measure to track changes over time?</t>
  </si>
  <si>
    <t>Which of the impacted services you need to get to first?</t>
  </si>
  <si>
    <t>Are high impact defects defined and identified in the stakeholder process?</t>
  </si>
  <si>
    <t>Is the check applied on all the required files and folder within web root directory?</t>
  </si>
  <si>
    <t>How do you evaluate value and impact to the business if compromised?</t>
  </si>
  <si>
    <t>Is the component critical per a criticality analysis?</t>
  </si>
  <si>
    <t>Who participated in the data collection for measurements?</t>
  </si>
  <si>
    <t>What is the scope of the impact?</t>
  </si>
  <si>
    <t>How large is the gap between current performance and the customer-specified (goal) performance?</t>
  </si>
  <si>
    <t>How should vulnerability be measured?</t>
  </si>
  <si>
    <t>How are the security measures you use deployed?</t>
  </si>
  <si>
    <t>Are vulnerabilities analyzed to determine relevance to your organization?</t>
  </si>
  <si>
    <t>Have you seen your work make an impact?</t>
  </si>
  <si>
    <t>What are the environmental impacts of your organizations activities?</t>
  </si>
  <si>
    <t>How is vulnerability remediation prioritized?</t>
  </si>
  <si>
    <t>Which remediation actions should the analyst take to implement a vulnerability management process?</t>
  </si>
  <si>
    <t>Is per project data for the cost of assurance activities collected?</t>
  </si>
  <si>
    <t>How does a given vulnerability impact your own network?</t>
  </si>
  <si>
    <t>Have any major data breach caused your organization to change its mode of operations?</t>
  </si>
  <si>
    <t>What measures would reduce the vulnerability of elements/groups?</t>
  </si>
  <si>
    <t>What is true cyber resilience and to which extent are current measures achieving it?</t>
  </si>
  <si>
    <t>What is the security patch management criteria used to prioritize vulnerability remediation?</t>
  </si>
  <si>
    <t>How much would one hour of downtime cost your business?</t>
  </si>
  <si>
    <t>Do project teams specifically analyze design elements for security mechanisms?</t>
  </si>
  <si>
    <t>Are process variation components displayed/communicated using suitable charts, graphs, plots?</t>
  </si>
  <si>
    <t>Which systems would cause the most significant disruption if compromised?</t>
  </si>
  <si>
    <t>Is Process Variation Displayed/Communicated?</t>
  </si>
  <si>
    <t>What type of analysis is being carried out?</t>
  </si>
  <si>
    <t>How do you determine your validation requirements?</t>
  </si>
  <si>
    <t>How will the Vulnerability Remediation team and the group measure complete success of Vulnerability Remediation?</t>
  </si>
  <si>
    <t>Does the software require authorization when it should?</t>
  </si>
  <si>
    <t>Do project teams specify requirements based on feedback from other security activities?</t>
  </si>
  <si>
    <t>Are there any constraints known that bear on the ability to perform Vulnerability Remediation work? How is the team addressing them?</t>
  </si>
  <si>
    <t>Are customers identified and high impact areas defined?</t>
  </si>
  <si>
    <t>Is there regularly 100% attendance at the team meetings? If not, have appointed substitutes attended to preserve cross-functionality and full representation?</t>
  </si>
  <si>
    <t>Is there a critical path to deliver Vulnerability Remediation results?</t>
  </si>
  <si>
    <t>What defines your organizations sphere of influence?</t>
  </si>
  <si>
    <t>Is the team adequately staffed with the desired cross-functionality? If not, what additional resources are available to the team?</t>
  </si>
  <si>
    <t>Is there a Vulnerability Remediation management charter, including stakeholder case, problem and goal statements, scope, milestones, roles and responsibilities, communication plan?</t>
  </si>
  <si>
    <t>Does the team have regular meetings?</t>
  </si>
  <si>
    <t>Do the problem and goal statements meet the SMART criteria (specific, measurable, attainable, relevant, and time-bound)?</t>
  </si>
  <si>
    <t>Do projects specify security testing based on defined security requirements?</t>
  </si>
  <si>
    <t>Is the Vulnerability Remediation scope manageable?</t>
  </si>
  <si>
    <t>Will team members perform Vulnerability Remediation work when assigned and in a timely fashion?</t>
  </si>
  <si>
    <t>How much time will be required from each staff member?</t>
  </si>
  <si>
    <t>How will variation in the actual durations of each activity be dealt with to ensure that the expected Vulnerability Remediation results are met?</t>
  </si>
  <si>
    <t>Will vendors be required to implement workflows in business logic?</t>
  </si>
  <si>
    <t>When are meeting minutes sent out? Who is on the distribution list?</t>
  </si>
  <si>
    <t>Is the team equipped with available and reliable resources?</t>
  </si>
  <si>
    <t>Has a project plan, Gantt chart, or similar been developed/completed?</t>
  </si>
  <si>
    <t>Are team charters developed?</t>
  </si>
  <si>
    <t>Is the team sponsored by a champion or stakeholder leader?</t>
  </si>
  <si>
    <t>Does your organization duty to protect mostly just require more regulation?</t>
  </si>
  <si>
    <t>What information is required to reset the password?</t>
  </si>
  <si>
    <t>How was the ‘as is’ process map developed, reviewed, verified and validated?</t>
  </si>
  <si>
    <t>Are cti requirements clearly defined in your organization?</t>
  </si>
  <si>
    <t>Do project teams pull requirements from best practices and compliance guidance?</t>
  </si>
  <si>
    <t>Are stakeholder processes mapped?</t>
  </si>
  <si>
    <t>Are there different segments of customers?</t>
  </si>
  <si>
    <t>Is responsibility for the working environment clearly defined at all levels in your organization?</t>
  </si>
  <si>
    <t>What are the legal, regulatory, and contractual requirements your organization must meet?</t>
  </si>
  <si>
    <t>Are security test cases comprehensively generated for application specific logic?</t>
  </si>
  <si>
    <t>What are the dynamics of the communication plan?</t>
  </si>
  <si>
    <t>What administrative accesses are required, if any?</t>
  </si>
  <si>
    <t>Do all network infrastructure devices require PKI based authentication/credentials for login?</t>
  </si>
  <si>
    <t>How does the Vulnerability Remediation manager ensure against scope creep?</t>
  </si>
  <si>
    <t>Is there a completed SIPOC representation, describing the Suppliers, Inputs, Process, Outputs, and Customers?</t>
  </si>
  <si>
    <t>What customer feedback methods were used to solicit their input?</t>
  </si>
  <si>
    <t>Has everyone on the team, including the team leaders, been properly trained?</t>
  </si>
  <si>
    <t>Are all security test requirements being met?</t>
  </si>
  <si>
    <t>What are the Roles and Responsibilities for each team member and its leadership? Where is this documented?</t>
  </si>
  <si>
    <t>When is/was the Vulnerability Remediation start date?</t>
  </si>
  <si>
    <t>Are there any regulatory requirements pertaining to the application?</t>
  </si>
  <si>
    <t>Is Vulnerability Remediation linked to key stakeholder goals and objectives?</t>
  </si>
  <si>
    <t>Is a fully trained team formed, supported, and committed to work on the Vulnerability Remediation improvements?</t>
  </si>
  <si>
    <t>What would be the goal or target for a Vulnerability Remediation's improvement team?</t>
  </si>
  <si>
    <t>What are the boundaries of the scope? What is in bounds and what is not? What is the start point? What is the stop point?</t>
  </si>
  <si>
    <t>Has/have the customer(s) been identified?</t>
  </si>
  <si>
    <t>Is data collected and displayed to better understand customer(s) critical needs and requirements.</t>
  </si>
  <si>
    <t>Have the customer needs been translated into specific, measurable requirements? How?</t>
  </si>
  <si>
    <t>Has a high-level ‘as is’ process map been completed, verified and validated?</t>
  </si>
  <si>
    <t>How to get an insight into the content of a software code to fulfil compliance requirements?</t>
  </si>
  <si>
    <t>Has the improvement team collected the ‘voice of the customer’ (obtained feedback – qualitative and quantitative)?</t>
  </si>
  <si>
    <t>Do stakeholders review vendor agreements for security requirements?</t>
  </si>
  <si>
    <t>Which use cases do you want remediation to support?</t>
  </si>
  <si>
    <t>What constraints exist that might impact the team?</t>
  </si>
  <si>
    <t>What specifically is the problem? Where does it occur? When does it occur? What is its extent?</t>
  </si>
  <si>
    <t>Has a team charter been developed and communicated?</t>
  </si>
  <si>
    <t>Is full participation by members in regularly held team meetings guaranteed?</t>
  </si>
  <si>
    <t>Are improvement team members fully trained on Vulnerability Remediation?</t>
  </si>
  <si>
    <t>What are the requirements for software delivered to your organization from a vendor?</t>
  </si>
  <si>
    <t>Where are connecting clouds required?</t>
  </si>
  <si>
    <t>How skilled are your adversaries, and what skills are required to exploit your weaknesses?</t>
  </si>
  <si>
    <t>Will team members regularly document their Vulnerability Remediation work?</t>
  </si>
  <si>
    <t>Does absolute reach require connection to the corporate network to be effective?</t>
  </si>
  <si>
    <t>How do you define a policy of secure configurations?</t>
  </si>
  <si>
    <t>What are the compelling stakeholder reasons for embarking on Vulnerability Remediation?</t>
  </si>
  <si>
    <t>How did the Vulnerability Remediation manager receive input to the development of a Vulnerability Remediation improvement plan and the estimated completion dates/times of each activity?</t>
  </si>
  <si>
    <t>Has the Vulnerability Remediation work been fairly and/or equitably divided and delegated among team members who are qualified and capable to perform the work? Has everyone contributed?</t>
  </si>
  <si>
    <t>When is the estimated completion date?</t>
  </si>
  <si>
    <t>How often are the team meetings?</t>
  </si>
  <si>
    <t>What is the level of effort required to address the vulnerability in its entirety?</t>
  </si>
  <si>
    <t>Are compliance requirements specifically considered by project teams?</t>
  </si>
  <si>
    <t>Are customer(s) identified and segmented according to their different needs and requirements?</t>
  </si>
  <si>
    <t>How would you define a strong security operations program?</t>
  </si>
  <si>
    <t>What critical content must be communicated – who, what, when, where, and how?</t>
  </si>
  <si>
    <t>Is there a completed, verified, and validated high-level ‘as is’ (not ‘should be’ or ‘could be’) stakeholder process map?</t>
  </si>
  <si>
    <t>How do you define and track engagement?</t>
  </si>
  <si>
    <t>Are different versions of process maps needed to account for the different types of inputs?</t>
  </si>
  <si>
    <t>How do you keep key subject matter experts in the loop?</t>
  </si>
  <si>
    <t>Has anyone else (internal or external to the group) attempted to solve this problem or a similar one before? If so, what knowledge can be leveraged from these previous efforts?</t>
  </si>
  <si>
    <t>How is the team tracking and documenting its work?</t>
  </si>
  <si>
    <t>Has the direction changed at all during the course of Vulnerability Remediation? If so, when did it change and why?</t>
  </si>
  <si>
    <t>What are your compliance requirements?</t>
  </si>
  <si>
    <t>Is Vulnerability Remediation currently on schedule according to the plan?</t>
  </si>
  <si>
    <t>Is the team formed and are team leaders (Coaches and Management Leads) assigned?</t>
  </si>
  <si>
    <t>What would be the scope of the program?</t>
  </si>
  <si>
    <t>Is the improvement team aware of the different versions of a process: what they think it is vs. what it actually is vs. what it should be vs. what it could be?</t>
  </si>
  <si>
    <t>Is the current ‘as is’ process being followed? If not, what are the discrepancies?</t>
  </si>
  <si>
    <t>What key stakeholder process output measure(s) does Vulnerability Remediation leverage and how?</t>
  </si>
  <si>
    <t>What are the rough order estimates on cost savings/opportunities that Vulnerability Remediation brings?</t>
  </si>
  <si>
    <t>Can the cloud provider generate reports as required?</t>
  </si>
  <si>
    <t>If substitutes have been appointed, have they been briefed on the Vulnerability Remediation goals and received regular communications as to the progress to date?</t>
  </si>
  <si>
    <t>Who are the Vulnerability Remediation improvement team members, including Management Leads and Coaches?</t>
  </si>
  <si>
    <t>How do you prevent forced access?</t>
  </si>
  <si>
    <t>Would you recognize a threat from the inside?</t>
  </si>
  <si>
    <t>How much time, effort, and expertise is needed to exploit the threat?</t>
  </si>
  <si>
    <t>What would happen if Vulnerability Remediation weren’t done?</t>
  </si>
  <si>
    <t>Are employees recognized for desired behaviors?</t>
  </si>
  <si>
    <t>Should you invest in industry-recognized qualifications?</t>
  </si>
  <si>
    <t>Which human rights issues may arise within your organizations sphere of influence?</t>
  </si>
  <si>
    <t>What supports are available to employees who need assistance with department behavior management?</t>
  </si>
  <si>
    <t>Do you need to create a vulnerability management policy or update it?</t>
  </si>
  <si>
    <t>Who needs to share information, and who can resolve the issues that emerge?</t>
  </si>
  <si>
    <t>What are the expected benefits of Vulnerability Remediation to the stakeholder?</t>
  </si>
  <si>
    <t>What are the stakeholder objectives to be achieved with Vulnerability Remediation?</t>
  </si>
  <si>
    <t>What vulnerabilities were identified that you were unable to patch or mitigate?</t>
  </si>
  <si>
    <t>Is the need for organizational change recognized?</t>
  </si>
  <si>
    <t>Who else hopes to benefit from it?</t>
  </si>
  <si>
    <t>Are losses recognized in a timely manner?</t>
  </si>
  <si>
    <t>What good is software that cannot be relied on to operate as and when it is needed?</t>
  </si>
  <si>
    <t>Are employees recognized or rewarded for performance that demonstrates the highest levels of integrity?</t>
  </si>
  <si>
    <t>Is a discovered security vulnerability a real issue?</t>
  </si>
  <si>
    <t>_x000C_What are the minority interests and what amount of minority interests can be recognized?</t>
  </si>
  <si>
    <t>Who makes decisions on open source related issues?</t>
  </si>
  <si>
    <t>How much personally identifiable information could be disclosed?</t>
  </si>
  <si>
    <t>To what extent would your organization benefit from being recognized as a award recipient?</t>
  </si>
  <si>
    <t>What practices helps your organization to develop its capacity to recognize patterns?</t>
  </si>
  <si>
    <t>Have you identified an individual or team who will communicate relevant news regularly?</t>
  </si>
  <si>
    <t>Do you recognize Vulnerability Remediation achievements?</t>
  </si>
  <si>
    <t>What are the environmental issues facing the community where you live?</t>
  </si>
  <si>
    <t>Are controls defined to recognize and contain problems?</t>
  </si>
  <si>
    <t>How are the Vulnerability Remediation's objectives aligned to the group’s overall stakeholder strategy?</t>
  </si>
  <si>
    <t>How do you recognize an Vulnerability Remediation objection?</t>
  </si>
  <si>
    <t>Does climate adaptation policy need probabilities?</t>
  </si>
  <si>
    <t>Do you need to know how to code?</t>
  </si>
  <si>
    <t>What is the recognized need?</t>
  </si>
  <si>
    <t>Does the application need refactoring?</t>
  </si>
  <si>
    <t>What are the specific kinds of vulnerabilities that scanning can identify and help to remediate?</t>
  </si>
  <si>
    <t>How do you most effectively communicate information about security problems?</t>
  </si>
  <si>
    <t>Are there any specific expectations or concerns about the Vulnerability Remediation team, Vulnerability Remediation itself?</t>
  </si>
  <si>
    <t>How will you recognize and celebrate results?</t>
  </si>
  <si>
    <t>What does Vulnerability Remediation success mean to the stakeholders?</t>
  </si>
  <si>
    <t>Why is network security an issue?</t>
  </si>
  <si>
    <t>To what extent does management recognize Vulnerability Remediation as a tool to increase the results?</t>
  </si>
  <si>
    <t>What situation(s) led to this Vulnerability Remediation Self Assessment?</t>
  </si>
  <si>
    <t>Are your systems correctly configured to prevent hackers from getting in?</t>
  </si>
  <si>
    <t>What are the main issues that stop more people from using the existing services?</t>
  </si>
  <si>
    <t>Who needs to be included on the response team?</t>
  </si>
  <si>
    <t>How do you stay flexible and focused to recognize larger Vulnerability Remediation results?</t>
  </si>
  <si>
    <t>As a sponsor, customer or management, how important is it to meet goals, objectives?</t>
  </si>
  <si>
    <t>Will you, the vendor, need to remotely log on to the system for administration or maintenance?</t>
  </si>
  <si>
    <t>Does Vulnerability Remediation create potential expectations in other areas that need to be recognized and considered?</t>
  </si>
  <si>
    <t>What is the type of problem that approaches address?</t>
  </si>
  <si>
    <t>What are changes that are causing problems for IT security and operations teams?</t>
  </si>
  <si>
    <t>To what extent does each concerned units management team recognize Vulnerability Remediation as an effective investment?</t>
  </si>
  <si>
    <t>How do you recognize an objection?</t>
  </si>
  <si>
    <t>Do projects have a point of contact for security issues or incidents?</t>
  </si>
  <si>
    <t>How did you handle legal compliance issues in the beginning?</t>
  </si>
  <si>
    <t>When do you issue a remediation request?</t>
  </si>
  <si>
    <t>How many security issues are found during secure code reviews?</t>
  </si>
  <si>
    <t>Are Vulnerability Remediation changes recognized early enough to be approved through the regular process?</t>
  </si>
  <si>
    <t>What systems have the info that you need?</t>
  </si>
  <si>
    <t>What problems are you facing and how do you consider Vulnerability Remediation will circumvent those obstacles?</t>
  </si>
  <si>
    <t>Are there recognized Vulnerability Remediation problems?</t>
  </si>
  <si>
    <t>What percentage of applications, users and devices has been reviewed for security issues?</t>
  </si>
  <si>
    <t>How do you track which updates different machines need?</t>
  </si>
  <si>
    <t>How much are sponsors, customers, partners, stakeholders involved in Vulnerability Remediation? In other words, what are the risks, if Vulnerability Remediation does not deliver successfully?</t>
  </si>
  <si>
    <t>What events should trigger automated remediation?</t>
  </si>
  <si>
    <t>How are you going to measure success?</t>
  </si>
  <si>
    <t>Can management personnel recognize the monetary benefit of Vulnerability Remediation?</t>
  </si>
  <si>
    <t>Will a response program recognize when a crisis occurs and provide some level of response?</t>
  </si>
  <si>
    <t>Do all of your information assets need an owner?</t>
  </si>
  <si>
    <t>What are the issues organizations should be aware of?</t>
  </si>
  <si>
    <t>When a Vulnerability Remediation manager recognizes a problem, what options are available?</t>
  </si>
  <si>
    <t>Do your employees know how to identify and respond to attacks?</t>
  </si>
  <si>
    <t>C/I</t>
  </si>
  <si>
    <t>A</t>
  </si>
  <si>
    <t>A/C</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</si>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</sst>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35" x14ac:knownFonts="1">
    <font>
      <sz val="10"/>
      <name val="Arial"/>
    </font>
    <font>
      <sz val="9"/>
      <name val="Times New Roman"/>
      <family val="1"/>
    </font>
    <font>
      <sz val="6"/>
      <name val="Times New Roman"/>
      <family val="1"/>
    </font>
    <font>
      <sz val="10"/>
      <name val="Times New Roman"/>
      <family val="1"/>
    </font>
    <font>
      <b/>
      <sz val="10"/>
      <name val="Times New Roman"/>
      <family val="1"/>
    </font>
    <font>
      <sz val="12"/>
      <name val="Times New Roman"/>
      <family val="1"/>
    </font>
    <font>
      <b/>
      <sz val="9"/>
      <name val="Times New Roman"/>
      <family val="1"/>
    </font>
    <font>
      <b/>
      <sz val="14"/>
      <name val="Times New Roman"/>
      <family val="1"/>
    </font>
    <font>
      <b/>
      <sz val="10"/>
      <color indexed="50"/>
      <name val="Times New Roman"/>
      <family val="1"/>
    </font>
    <font>
      <b/>
      <sz val="12"/>
      <name val="Times New Roman"/>
      <family val="1"/>
    </font>
    <font>
      <sz val="7"/>
      <name val="Arial"/>
      <family val="2"/>
    </font>
    <font>
      <sz val="8"/>
      <name val="Arial"/>
      <family val="2"/>
    </font>
    <font>
      <b/>
      <sz val="14"/>
      <name val="Arial"/>
      <family val="2"/>
    </font>
    <font>
      <b/>
      <sz val="10"/>
      <color theme="3"/>
      <name val="Arial"/>
      <family val="2"/>
    </font>
    <font>
      <b/>
      <sz val="11"/>
      <color indexed="56"/>
      <name val="Arial"/>
      <family val="2"/>
    </font>
    <font>
      <b/>
      <sz val="12"/>
      <color indexed="10"/>
      <name val="Arial"/>
      <family val="2"/>
    </font>
    <font>
      <b/>
      <sz val="14"/>
      <color indexed="52"/>
      <name val="Arial"/>
      <family val="2"/>
    </font>
    <font>
      <b/>
      <sz val="9"/>
      <name val="Arial"/>
      <family val="2"/>
    </font>
    <font>
      <sz val="9"/>
      <name val="Arial"/>
      <family val="2"/>
    </font>
    <font>
      <sz val="14"/>
      <name val="Arial"/>
      <family val="2"/>
    </font>
    <font>
      <u/>
      <sz val="10"/>
      <color theme="10"/>
      <name val="Arial"/>
      <family val="2"/>
    </font>
    <font>
      <u/>
      <sz val="10"/>
      <color theme="11"/>
      <name val="Arial"/>
      <family val="2"/>
    </font>
    <font>
      <b/>
      <sz val="26"/>
      <color theme="0"/>
      <name val="Arial Black"/>
      <family val="2"/>
    </font>
    <font>
      <sz val="26"/>
      <color theme="0"/>
      <name val="Arial Black"/>
      <family val="2"/>
    </font>
    <font>
      <b/>
      <sz val="26"/>
      <name val="Arial Black"/>
      <family val="2"/>
    </font>
    <font>
      <sz val="12"/>
      <name val="Arial"/>
      <family val="2"/>
    </font>
    <font>
      <b/>
      <i/>
      <sz val="16"/>
      <name val="Arial"/>
      <family val="2"/>
    </font>
    <font>
      <b/>
      <sz val="12"/>
      <name val="Arial"/>
      <family val="2"/>
    </font>
    <font>
      <sz val="10"/>
      <name val="Arial"/>
      <family val="2"/>
    </font>
    <font>
      <sz val="10"/>
      <name val="Arial Narrow"/>
      <family val="2"/>
    </font>
    <font>
      <b/>
      <sz val="10"/>
      <name val="Arial"/>
      <family val="2"/>
    </font>
    <font>
      <b/>
      <sz val="8"/>
      <name val="Arial"/>
      <family val="2"/>
    </font>
    <font>
      <b/>
      <i/>
      <u/>
      <sz val="12"/>
      <name val="Arial"/>
    </font>
    <font>
      <b/>
      <sz val="14"/>
      <color rgb="FF996633"/>
      <name val="Arial"/>
    </font>
    <font>
      <sz val="22"/>
      <name val="Arial"/>
    </font>
  </fonts>
  <fills count="7">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3" tint="0.59999389629810485"/>
        <bgColor indexed="64"/>
      </patternFill>
    </fill>
    <fill>
      <patternFill patternType="solid">
        <fgColor rgb="FFDC8033"/>
        <bgColor indexed="64"/>
      </patternFill>
    </fill>
    <fill>
      <patternFill patternType="solid">
        <fgColor rgb="FFD87F3E"/>
        <bgColor indexed="64"/>
      </patternFill>
    </fill>
  </fills>
  <borders count="20">
    <border>
      <left/>
      <right/>
      <top/>
      <bottom/>
      <diagonal/>
    </border>
    <border>
      <left style="medium">
        <color auto="1"/>
      </left>
      <right style="medium">
        <color auto="1"/>
      </right>
      <top style="medium">
        <color auto="1"/>
      </top>
      <bottom/>
      <diagonal/>
    </border>
    <border>
      <left style="medium">
        <color auto="1"/>
      </left>
      <right style="thin">
        <color auto="1"/>
      </right>
      <top/>
      <bottom/>
      <diagonal/>
    </border>
    <border>
      <left/>
      <right style="thin">
        <color auto="1"/>
      </right>
      <top/>
      <bottom/>
      <diagonal/>
    </border>
    <border>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0">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8" fillId="0" borderId="0"/>
    <xf numFmtId="0" fontId="20" fillId="0" borderId="0" applyNumberFormat="0" applyFill="0" applyBorder="0" applyAlignment="0" applyProtection="0"/>
    <xf numFmtId="0" fontId="21" fillId="0" borderId="0" applyNumberFormat="0" applyFill="0" applyBorder="0" applyAlignment="0" applyProtection="0"/>
  </cellStyleXfs>
  <cellXfs count="117">
    <xf numFmtId="0" fontId="0" fillId="0" borderId="0" xfId="0"/>
    <xf numFmtId="0" fontId="1" fillId="0" borderId="0" xfId="0" applyFont="1" applyAlignment="1">
      <alignment horizontal="left" vertical="center"/>
    </xf>
    <xf numFmtId="0" fontId="3"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1" fillId="0" borderId="0" xfId="0" applyFont="1" applyFill="1" applyAlignment="1">
      <alignment horizontal="left" vertical="center"/>
    </xf>
    <xf numFmtId="0" fontId="9" fillId="0" borderId="0" xfId="0" applyFont="1" applyAlignment="1">
      <alignment horizontal="center" vertical="center" wrapText="1"/>
    </xf>
    <xf numFmtId="0" fontId="0"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0" fillId="0" borderId="0" xfId="0" applyFont="1" applyAlignment="1">
      <alignment horizontal="center" vertical="center" wrapText="1"/>
    </xf>
    <xf numFmtId="0" fontId="16" fillId="0" borderId="0" xfId="0" applyFont="1" applyFill="1" applyAlignment="1">
      <alignment horizontal="left" vertical="center" wrapText="1"/>
    </xf>
    <xf numFmtId="0" fontId="0" fillId="3" borderId="0" xfId="0" applyFont="1" applyFill="1" applyBorder="1" applyAlignment="1">
      <alignment horizontal="center" vertical="center" wrapText="1"/>
    </xf>
    <xf numFmtId="0" fontId="0" fillId="0" borderId="0" xfId="0" applyFont="1" applyAlignment="1">
      <alignment horizontal="left" vertical="center"/>
    </xf>
    <xf numFmtId="9" fontId="0" fillId="0" borderId="0" xfId="0" applyNumberFormat="1" applyFont="1" applyAlignment="1">
      <alignment horizontal="left" vertical="center"/>
    </xf>
    <xf numFmtId="0" fontId="0" fillId="0" borderId="0" xfId="0" applyFont="1" applyFill="1" applyAlignment="1">
      <alignment horizontal="left" vertical="center"/>
    </xf>
    <xf numFmtId="2" fontId="0" fillId="0" borderId="0" xfId="0" quotePrefix="1" applyNumberFormat="1" applyFont="1" applyAlignment="1">
      <alignment horizontal="left" vertical="center"/>
    </xf>
    <xf numFmtId="0" fontId="17" fillId="0" borderId="0" xfId="0" applyFont="1" applyFill="1" applyAlignment="1">
      <alignment horizontal="left" vertical="center"/>
    </xf>
    <xf numFmtId="0" fontId="12" fillId="0" borderId="0" xfId="0" applyFont="1" applyFill="1" applyAlignment="1">
      <alignment horizontal="center" vertical="center"/>
    </xf>
    <xf numFmtId="0" fontId="12" fillId="0" borderId="0" xfId="0" applyFont="1" applyFill="1" applyAlignment="1">
      <alignment horizontal="left" vertical="center"/>
    </xf>
    <xf numFmtId="0" fontId="0" fillId="2" borderId="0" xfId="0" applyFont="1" applyFill="1" applyAlignment="1" applyProtection="1">
      <alignment horizontal="left"/>
      <protection locked="0"/>
    </xf>
    <xf numFmtId="0" fontId="0" fillId="0" borderId="0" xfId="0" applyFont="1" applyFill="1" applyAlignment="1">
      <alignment horizontal="center" vertical="center"/>
    </xf>
    <xf numFmtId="0" fontId="0" fillId="2" borderId="0" xfId="0" applyFont="1" applyFill="1" applyAlignment="1" applyProtection="1">
      <alignment horizontal="center"/>
      <protection locked="0"/>
    </xf>
    <xf numFmtId="0" fontId="19" fillId="0" borderId="0" xfId="0" applyFont="1" applyAlignment="1">
      <alignment horizontal="left" vertical="center"/>
    </xf>
    <xf numFmtId="9" fontId="19" fillId="0" borderId="0" xfId="0" applyNumberFormat="1" applyFont="1" applyAlignment="1">
      <alignment horizontal="left" vertical="center"/>
    </xf>
    <xf numFmtId="0" fontId="19" fillId="0" borderId="0" xfId="0" applyFont="1" applyFill="1" applyAlignment="1">
      <alignment horizontal="left" vertical="center"/>
    </xf>
    <xf numFmtId="0" fontId="1" fillId="4" borderId="0" xfId="0" applyFont="1" applyFill="1" applyAlignment="1">
      <alignment horizontal="left" vertical="center"/>
    </xf>
    <xf numFmtId="0" fontId="3" fillId="0" borderId="0" xfId="0" applyFont="1" applyFill="1" applyAlignment="1">
      <alignment horizontal="center" vertical="center"/>
    </xf>
    <xf numFmtId="0" fontId="19" fillId="0" borderId="0" xfId="0" applyFont="1" applyAlignment="1">
      <alignment horizontal="left" vertical="center" wrapText="1"/>
    </xf>
    <xf numFmtId="0" fontId="19" fillId="0" borderId="0" xfId="0" applyFont="1" applyFill="1" applyAlignment="1">
      <alignment horizontal="left" vertical="center" wrapText="1"/>
    </xf>
    <xf numFmtId="0" fontId="0" fillId="0" borderId="0" xfId="0" applyFont="1" applyFill="1" applyAlignment="1">
      <alignment horizontal="left" vertical="center" wrapText="1"/>
    </xf>
    <xf numFmtId="2" fontId="0" fillId="0" borderId="0" xfId="0" quotePrefix="1" applyNumberFormat="1" applyFont="1" applyAlignment="1">
      <alignment horizontal="left" vertical="center" wrapText="1"/>
    </xf>
    <xf numFmtId="0" fontId="0" fillId="0" borderId="0" xfId="0" applyAlignment="1">
      <alignment wrapText="1"/>
    </xf>
    <xf numFmtId="0" fontId="17" fillId="0" borderId="0" xfId="0" applyFont="1" applyFill="1" applyAlignment="1">
      <alignment horizontal="left" vertical="center" wrapText="1"/>
    </xf>
    <xf numFmtId="49" fontId="0" fillId="0" borderId="0" xfId="0" applyNumberFormat="1" applyFont="1" applyAlignment="1">
      <alignment vertical="top" wrapText="1"/>
    </xf>
    <xf numFmtId="0" fontId="0" fillId="2" borderId="0" xfId="0" applyFont="1" applyFill="1" applyAlignment="1" applyProtection="1">
      <alignment horizontal="left" wrapText="1"/>
      <protection locked="0"/>
    </xf>
    <xf numFmtId="0" fontId="0" fillId="2" borderId="0" xfId="0" applyFont="1" applyFill="1" applyAlignment="1" applyProtection="1">
      <alignment horizontal="center" wrapText="1"/>
      <protection locked="0"/>
    </xf>
    <xf numFmtId="0" fontId="0" fillId="0" borderId="0" xfId="0" applyFont="1" applyAlignment="1">
      <alignment wrapText="1"/>
    </xf>
    <xf numFmtId="0" fontId="3" fillId="5" borderId="0" xfId="0" applyFont="1" applyFill="1"/>
    <xf numFmtId="9" fontId="3" fillId="5" borderId="0" xfId="0" applyNumberFormat="1" applyFont="1" applyFill="1"/>
    <xf numFmtId="0" fontId="2" fillId="5" borderId="0" xfId="0" applyFont="1" applyFill="1"/>
    <xf numFmtId="0" fontId="8" fillId="5" borderId="0" xfId="0" applyFont="1" applyFill="1"/>
    <xf numFmtId="0" fontId="18" fillId="5" borderId="0" xfId="0" applyFont="1" applyFill="1" applyAlignment="1">
      <alignment vertical="top"/>
    </xf>
    <xf numFmtId="0" fontId="3" fillId="5" borderId="0" xfId="0" applyFont="1" applyFill="1" applyAlignment="1">
      <alignment wrapText="1"/>
    </xf>
    <xf numFmtId="0" fontId="0" fillId="5" borderId="0" xfId="0" applyFont="1" applyFill="1"/>
    <xf numFmtId="0" fontId="3" fillId="5" borderId="0" xfId="0" applyNumberFormat="1" applyFont="1" applyFill="1"/>
    <xf numFmtId="0" fontId="22" fillId="5" borderId="0" xfId="0" applyFont="1" applyFill="1" applyAlignment="1"/>
    <xf numFmtId="0" fontId="3" fillId="6" borderId="0" xfId="0" applyFont="1" applyFill="1"/>
    <xf numFmtId="0" fontId="22" fillId="6" borderId="0" xfId="0" applyFont="1" applyFill="1"/>
    <xf numFmtId="0" fontId="0" fillId="6" borderId="0" xfId="0" applyFill="1"/>
    <xf numFmtId="164" fontId="5" fillId="6" borderId="0" xfId="0" applyNumberFormat="1" applyFont="1" applyFill="1"/>
    <xf numFmtId="0" fontId="0" fillId="6" borderId="0" xfId="0" applyNumberFormat="1" applyFill="1"/>
    <xf numFmtId="0" fontId="23" fillId="6" borderId="0" xfId="0" applyFont="1" applyFill="1"/>
    <xf numFmtId="0" fontId="0" fillId="6" borderId="0" xfId="0" applyFill="1" applyProtection="1"/>
    <xf numFmtId="0" fontId="26" fillId="6" borderId="0" xfId="0" applyFont="1" applyFill="1" applyAlignment="1" applyProtection="1">
      <alignment wrapText="1"/>
    </xf>
    <xf numFmtId="0" fontId="12" fillId="6" borderId="0" xfId="0" applyFont="1" applyFill="1" applyAlignment="1" applyProtection="1">
      <alignment wrapText="1"/>
    </xf>
    <xf numFmtId="0" fontId="18" fillId="6" borderId="0" xfId="0" applyFont="1" applyFill="1" applyAlignment="1" applyProtection="1">
      <alignment horizontal="center" wrapText="1"/>
    </xf>
    <xf numFmtId="0" fontId="0" fillId="6" borderId="0" xfId="0" applyFill="1" applyAlignment="1" applyProtection="1">
      <alignment horizontal="center"/>
    </xf>
    <xf numFmtId="0" fontId="13" fillId="6" borderId="0" xfId="0" applyFont="1" applyFill="1" applyAlignment="1" applyProtection="1">
      <alignment horizontal="left"/>
    </xf>
    <xf numFmtId="0" fontId="4" fillId="6" borderId="0" xfId="0" applyNumberFormat="1" applyFont="1" applyFill="1" applyAlignment="1" applyProtection="1">
      <alignment horizontal="center"/>
    </xf>
    <xf numFmtId="0" fontId="0" fillId="6" borderId="0" xfId="0" applyFill="1" applyAlignment="1" applyProtection="1">
      <alignment horizontal="right"/>
    </xf>
    <xf numFmtId="0" fontId="10" fillId="6" borderId="0" xfId="0" applyFont="1" applyFill="1" applyAlignment="1" applyProtection="1">
      <alignment horizontal="center" wrapText="1"/>
    </xf>
    <xf numFmtId="0" fontId="17" fillId="6" borderId="0" xfId="0" applyFont="1" applyFill="1" applyProtection="1"/>
    <xf numFmtId="0" fontId="18" fillId="6" borderId="0" xfId="0" applyFont="1" applyFill="1" applyAlignment="1" applyProtection="1">
      <alignment horizontal="left"/>
    </xf>
    <xf numFmtId="0" fontId="6" fillId="6" borderId="0" xfId="0" applyNumberFormat="1" applyFont="1" applyFill="1" applyAlignment="1" applyProtection="1">
      <alignment horizontal="center"/>
    </xf>
    <xf numFmtId="0" fontId="18" fillId="6" borderId="0" xfId="0" applyFont="1" applyFill="1" applyProtection="1"/>
    <xf numFmtId="49" fontId="13" fillId="6" borderId="0" xfId="0" applyNumberFormat="1" applyFont="1" applyFill="1" applyAlignment="1" applyProtection="1">
      <alignment horizontal="center" vertical="center" wrapText="1"/>
    </xf>
    <xf numFmtId="0" fontId="11" fillId="6" borderId="0" xfId="0" applyFont="1" applyFill="1" applyAlignment="1" applyProtection="1">
      <alignment horizontal="center"/>
    </xf>
    <xf numFmtId="0" fontId="22" fillId="6" borderId="0" xfId="0" applyNumberFormat="1" applyFont="1" applyFill="1" applyAlignment="1" applyProtection="1"/>
    <xf numFmtId="0" fontId="25" fillId="0" borderId="0" xfId="0" applyFont="1" applyAlignment="1">
      <alignment horizontal="left" vertical="center" wrapText="1"/>
    </xf>
    <xf numFmtId="0" fontId="27" fillId="4" borderId="0" xfId="0" applyFont="1" applyFill="1" applyAlignment="1">
      <alignment horizontal="left" vertical="center" wrapText="1"/>
    </xf>
    <xf numFmtId="0" fontId="25" fillId="4" borderId="0" xfId="0" applyFont="1" applyFill="1" applyAlignment="1">
      <alignment horizontal="left" vertical="center" wrapText="1"/>
    </xf>
    <xf numFmtId="0" fontId="25" fillId="4" borderId="0" xfId="0" applyFont="1" applyFill="1" applyAlignment="1">
      <alignment horizontal="center" vertical="center" wrapText="1"/>
    </xf>
    <xf numFmtId="0" fontId="29" fillId="0" borderId="0" xfId="37" applyFont="1" applyAlignment="1">
      <alignment vertical="top"/>
    </xf>
    <xf numFmtId="0" fontId="11" fillId="0" borderId="0" xfId="37" applyFont="1" applyBorder="1" applyAlignment="1">
      <alignment horizontal="left" vertical="center" wrapText="1"/>
    </xf>
    <xf numFmtId="0" fontId="11" fillId="0" borderId="0" xfId="37" applyFont="1" applyBorder="1" applyAlignment="1">
      <alignment vertical="center" wrapText="1"/>
    </xf>
    <xf numFmtId="0" fontId="11" fillId="0" borderId="0" xfId="37" applyFont="1" applyBorder="1" applyAlignment="1">
      <alignment horizontal="center" vertical="center" wrapText="1"/>
    </xf>
    <xf numFmtId="0" fontId="11" fillId="0" borderId="0" xfId="37" applyFont="1" applyAlignment="1">
      <alignment vertical="center" wrapText="1"/>
    </xf>
    <xf numFmtId="0" fontId="28" fillId="0" borderId="0" xfId="37"/>
    <xf numFmtId="0" fontId="30" fillId="0" borderId="1" xfId="37" applyFont="1" applyFill="1" applyBorder="1" applyAlignment="1">
      <alignment horizontal="left" vertical="center" wrapText="1"/>
    </xf>
    <xf numFmtId="0" fontId="30" fillId="0" borderId="0" xfId="37" applyFont="1" applyFill="1" applyAlignment="1">
      <alignment horizontal="center"/>
    </xf>
    <xf numFmtId="0" fontId="28" fillId="2" borderId="5" xfId="37" applyFont="1" applyFill="1" applyBorder="1" applyAlignment="1">
      <alignment horizontal="left" vertical="center" wrapText="1"/>
    </xf>
    <xf numFmtId="0" fontId="28" fillId="0" borderId="0" xfId="37" applyFont="1" applyFill="1"/>
    <xf numFmtId="0" fontId="17" fillId="0" borderId="9" xfId="37" applyFont="1" applyBorder="1" applyAlignment="1">
      <alignment horizontal="left" vertical="center" wrapText="1"/>
    </xf>
    <xf numFmtId="1" fontId="31" fillId="0" borderId="10" xfId="37" applyNumberFormat="1" applyFont="1" applyBorder="1" applyAlignment="1">
      <alignment horizontal="center" vertical="center" wrapText="1"/>
    </xf>
    <xf numFmtId="1" fontId="31" fillId="0" borderId="11" xfId="37" applyNumberFormat="1" applyFont="1" applyBorder="1" applyAlignment="1">
      <alignment horizontal="center" vertical="center" wrapText="1"/>
    </xf>
    <xf numFmtId="1" fontId="31" fillId="0" borderId="12" xfId="37" applyNumberFormat="1" applyFont="1" applyBorder="1" applyAlignment="1">
      <alignment horizontal="center" vertical="center" wrapText="1"/>
    </xf>
    <xf numFmtId="0" fontId="11" fillId="2" borderId="13" xfId="37" applyFont="1" applyFill="1" applyBorder="1" applyAlignment="1">
      <alignment horizontal="left" vertical="center" wrapText="1"/>
    </xf>
    <xf numFmtId="0" fontId="11" fillId="2" borderId="14" xfId="37" applyFont="1" applyFill="1" applyBorder="1" applyAlignment="1">
      <alignment vertical="center" wrapText="1"/>
    </xf>
    <xf numFmtId="0" fontId="11" fillId="2" borderId="15" xfId="37" applyFont="1" applyFill="1" applyBorder="1" applyAlignment="1">
      <alignment vertical="center" wrapText="1"/>
    </xf>
    <xf numFmtId="0" fontId="11" fillId="2" borderId="15" xfId="37" applyFont="1" applyFill="1" applyBorder="1" applyAlignment="1">
      <alignment horizontal="center" vertical="center" wrapText="1"/>
    </xf>
    <xf numFmtId="0" fontId="11" fillId="2" borderId="16" xfId="37" applyFont="1" applyFill="1" applyBorder="1" applyAlignment="1">
      <alignment vertical="center" wrapText="1"/>
    </xf>
    <xf numFmtId="49" fontId="0" fillId="0" borderId="0" xfId="0" applyNumberFormat="1" applyFont="1" applyFill="1" applyAlignment="1">
      <alignment vertical="top" wrapText="1"/>
    </xf>
    <xf numFmtId="0" fontId="28" fillId="0" borderId="0" xfId="0" applyFont="1" applyFill="1" applyAlignment="1">
      <alignment wrapText="1"/>
    </xf>
    <xf numFmtId="0" fontId="0" fillId="0" borderId="0" xfId="0" applyFont="1" applyFill="1" applyAlignment="1">
      <alignment wrapText="1"/>
    </xf>
    <xf numFmtId="0" fontId="30" fillId="0" borderId="2" xfId="37" applyFont="1" applyFill="1" applyBorder="1" applyAlignment="1" applyProtection="1">
      <alignment horizontal="center" vertical="center" textRotation="90" wrapText="1"/>
      <protection locked="0"/>
    </xf>
    <xf numFmtId="0" fontId="30" fillId="0" borderId="3" xfId="37" applyFont="1" applyFill="1" applyBorder="1" applyAlignment="1" applyProtection="1">
      <alignment horizontal="center" vertical="center" textRotation="90" wrapText="1"/>
      <protection locked="0"/>
    </xf>
    <xf numFmtId="0" fontId="30" fillId="0" borderId="4" xfId="37" applyFont="1" applyFill="1" applyBorder="1" applyAlignment="1" applyProtection="1">
      <alignment horizontal="center" vertical="center" textRotation="90" wrapText="1"/>
      <protection locked="0"/>
    </xf>
    <xf numFmtId="0" fontId="28" fillId="2" borderId="6" xfId="37" applyFont="1" applyFill="1" applyBorder="1" applyAlignment="1" applyProtection="1">
      <alignment vertical="center" wrapText="1"/>
      <protection locked="0"/>
    </xf>
    <xf numFmtId="0" fontId="28" fillId="2" borderId="7" xfId="37" applyFont="1" applyFill="1" applyBorder="1" applyAlignment="1" applyProtection="1">
      <alignment vertical="center" wrapText="1"/>
      <protection locked="0"/>
    </xf>
    <xf numFmtId="0" fontId="28" fillId="2" borderId="7" xfId="37" applyFont="1" applyFill="1" applyBorder="1" applyAlignment="1" applyProtection="1">
      <alignment horizontal="center" vertical="center" wrapText="1"/>
      <protection locked="0"/>
    </xf>
    <xf numFmtId="0" fontId="28" fillId="2" borderId="8" xfId="37" applyFont="1" applyFill="1" applyBorder="1" applyAlignment="1" applyProtection="1">
      <alignment vertical="center" wrapText="1"/>
      <protection locked="0"/>
    </xf>
    <xf numFmtId="1" fontId="31" fillId="0" borderId="10" xfId="37" applyNumberFormat="1" applyFont="1" applyBorder="1" applyAlignment="1" applyProtection="1">
      <alignment horizontal="center" vertical="center" wrapText="1"/>
      <protection locked="0"/>
    </xf>
    <xf numFmtId="1" fontId="31" fillId="0" borderId="11" xfId="37" applyNumberFormat="1" applyFont="1" applyBorder="1" applyAlignment="1" applyProtection="1">
      <alignment horizontal="center" vertical="center" wrapText="1"/>
      <protection locked="0"/>
    </xf>
    <xf numFmtId="1" fontId="31" fillId="0" borderId="12" xfId="37" applyNumberFormat="1" applyFont="1" applyBorder="1" applyAlignment="1" applyProtection="1">
      <alignment horizontal="center" vertical="center" wrapText="1"/>
      <protection locked="0"/>
    </xf>
    <xf numFmtId="0" fontId="28" fillId="0" borderId="9" xfId="37" applyFont="1" applyBorder="1" applyAlignment="1" applyProtection="1">
      <alignment horizontal="left" vertical="center" wrapText="1"/>
    </xf>
    <xf numFmtId="0" fontId="27" fillId="2" borderId="11" xfId="37" applyFont="1" applyFill="1" applyBorder="1" applyAlignment="1">
      <alignment vertical="center"/>
    </xf>
    <xf numFmtId="0" fontId="25" fillId="0" borderId="0" xfId="37" applyFont="1"/>
    <xf numFmtId="0" fontId="25" fillId="0" borderId="0" xfId="37" applyFont="1" applyAlignment="1">
      <alignment wrapText="1"/>
    </xf>
    <xf numFmtId="0" fontId="33" fillId="0" borderId="9" xfId="37" applyFont="1" applyBorder="1" applyAlignment="1" applyProtection="1">
      <alignment horizontal="left" vertical="center" wrapText="1"/>
    </xf>
    <xf numFmtId="0" fontId="34" fillId="0" borderId="0" xfId="37" applyFont="1" applyFill="1" applyBorder="1" applyAlignment="1">
      <alignment horizontal="left" vertical="center"/>
    </xf>
    <xf numFmtId="0" fontId="28" fillId="0" borderId="0" xfId="37" applyFont="1" applyFill="1" applyBorder="1" applyAlignment="1">
      <alignment horizontal="left" vertical="center"/>
    </xf>
    <xf numFmtId="0" fontId="24" fillId="0" borderId="0" xfId="0" applyFont="1" applyAlignment="1">
      <alignment horizontal="left" vertical="center" wrapText="1"/>
    </xf>
    <xf numFmtId="0" fontId="24" fillId="0" borderId="0" xfId="37" applyFont="1" applyFill="1" applyBorder="1" applyAlignment="1" applyProtection="1">
      <alignment horizontal="left" vertical="center"/>
      <protection locked="0"/>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cellXfs>
  <cellStyles count="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Normal" xfId="0" builtinId="0"/>
    <cellStyle name="Normal 2" xfId="37" xr:uid="{00000000-0005-0000-0000-000027000000}"/>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47E47"/>
      <color rgb="FFCD6B30"/>
      <color rgb="FFC27A29"/>
      <color rgb="FF9F53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7.xml"/><Relationship Id="rId4" Type="http://schemas.openxmlformats.org/officeDocument/2006/relationships/worksheet" Target="worksheets/sheet4.xml"/><Relationship Id="rId9" Type="http://schemas.openxmlformats.org/officeDocument/2006/relationships/worksheet" Target="worksheets/sheet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200" b="1" i="0" u="none" strike="noStrike" baseline="0">
                <a:solidFill>
                  <a:srgbClr val="000000"/>
                </a:solidFill>
                <a:latin typeface="Arial"/>
                <a:ea typeface="Arial"/>
                <a:cs typeface="Arial"/>
              </a:defRPr>
            </a:pPr>
            <a:r>
              <a:rPr lang="en-US"/>
              <a:t>Average Self-Assessment</a:t>
            </a:r>
            <a:r>
              <a:rPr lang="en-US" baseline="0"/>
              <a:t> </a:t>
            </a:r>
            <a:r>
              <a:rPr lang="en-US"/>
              <a:t>Scores - all participants, all questions</a:t>
            </a:r>
          </a:p>
          <a:p>
            <a:pPr algn="ctr">
              <a:defRPr sz="1200" b="1" i="0" u="none" strike="noStrike" baseline="0">
                <a:solidFill>
                  <a:srgbClr val="000000"/>
                </a:solidFill>
                <a:latin typeface="Arial"/>
                <a:ea typeface="Arial"/>
                <a:cs typeface="Arial"/>
              </a:defRPr>
            </a:pPr>
            <a:endParaRPr lang="en-US" sz="600" b="1" i="1">
              <a:solidFill>
                <a:srgbClr val="3366FF"/>
              </a:solidFill>
            </a:endParaRPr>
          </a:p>
          <a:p>
            <a:pPr algn="ctr">
              <a:defRPr sz="1200" b="1" i="0" u="none" strike="noStrike" baseline="0">
                <a:solidFill>
                  <a:srgbClr val="000000"/>
                </a:solidFill>
                <a:latin typeface="Arial"/>
                <a:ea typeface="Arial"/>
                <a:cs typeface="Arial"/>
              </a:defRPr>
            </a:pPr>
            <a:endParaRPr lang="en-US" sz="600" b="1" i="1">
              <a:solidFill>
                <a:srgbClr val="3366FF"/>
              </a:solidFill>
            </a:endParaRPr>
          </a:p>
          <a:p>
            <a:pPr algn="ctr">
              <a:defRPr sz="1200" b="1" i="0" u="none" strike="noStrike" baseline="0">
                <a:solidFill>
                  <a:srgbClr val="000000"/>
                </a:solidFill>
                <a:latin typeface="Arial"/>
                <a:ea typeface="Arial"/>
                <a:cs typeface="Arial"/>
              </a:defRPr>
            </a:pPr>
            <a:r>
              <a:rPr lang="en-US" sz="600" b="1" i="1">
                <a:solidFill>
                  <a:srgbClr val="3366FF"/>
                </a:solidFill>
              </a:rPr>
              <a:t>5 Strongly Agree</a:t>
            </a:r>
          </a:p>
          <a:p>
            <a:pPr algn="ctr">
              <a:defRPr sz="1200" b="1" i="0" u="none" strike="noStrike" baseline="0">
                <a:solidFill>
                  <a:srgbClr val="000000"/>
                </a:solidFill>
                <a:latin typeface="Arial"/>
                <a:ea typeface="Arial"/>
                <a:cs typeface="Arial"/>
              </a:defRPr>
            </a:pPr>
            <a:r>
              <a:rPr lang="en-US" sz="600" b="1" i="1">
                <a:solidFill>
                  <a:srgbClr val="3366FF"/>
                </a:solidFill>
              </a:rPr>
              <a:t>4 Agree</a:t>
            </a:r>
          </a:p>
          <a:p>
            <a:pPr algn="ctr">
              <a:defRPr sz="1200" b="1" i="0" u="none" strike="noStrike" baseline="0">
                <a:solidFill>
                  <a:srgbClr val="000000"/>
                </a:solidFill>
                <a:latin typeface="Arial"/>
                <a:ea typeface="Arial"/>
                <a:cs typeface="Arial"/>
              </a:defRPr>
            </a:pPr>
            <a:r>
              <a:rPr lang="en-US" sz="600" b="1" i="1">
                <a:solidFill>
                  <a:srgbClr val="3366FF"/>
                </a:solidFill>
              </a:rPr>
              <a:t>3 Neutral</a:t>
            </a:r>
          </a:p>
          <a:p>
            <a:pPr algn="ctr">
              <a:defRPr sz="1200" b="1" i="0" u="none" strike="noStrike" baseline="0">
                <a:solidFill>
                  <a:srgbClr val="000000"/>
                </a:solidFill>
                <a:latin typeface="Arial"/>
                <a:ea typeface="Arial"/>
                <a:cs typeface="Arial"/>
              </a:defRPr>
            </a:pPr>
            <a:r>
              <a:rPr lang="en-US" sz="600" b="1" i="1">
                <a:solidFill>
                  <a:srgbClr val="3366FF"/>
                </a:solidFill>
              </a:rPr>
              <a:t>2 Disagree</a:t>
            </a:r>
          </a:p>
          <a:p>
            <a:pPr algn="ctr">
              <a:defRPr sz="1200" b="1" i="0" u="none" strike="noStrike" baseline="0">
                <a:solidFill>
                  <a:srgbClr val="000000"/>
                </a:solidFill>
                <a:latin typeface="Arial"/>
                <a:ea typeface="Arial"/>
                <a:cs typeface="Arial"/>
              </a:defRPr>
            </a:pPr>
            <a:r>
              <a:rPr lang="en-US" sz="600" b="1" i="1">
                <a:solidFill>
                  <a:srgbClr val="3366FF"/>
                </a:solidFill>
              </a:rPr>
              <a:t>1 Strongly Disagree</a:t>
            </a:r>
          </a:p>
        </c:rich>
      </c:tx>
      <c:layout>
        <c:manualLayout>
          <c:xMode val="edge"/>
          <c:yMode val="edge"/>
          <c:x val="0.182068965517241"/>
          <c:y val="5.16784077633086E-6"/>
        </c:manualLayout>
      </c:layout>
      <c:overlay val="0"/>
      <c:spPr>
        <a:noFill/>
        <a:ln w="25400">
          <a:noFill/>
        </a:ln>
      </c:spPr>
    </c:title>
    <c:autoTitleDeleted val="0"/>
    <c:plotArea>
      <c:layout>
        <c:manualLayout>
          <c:layoutTarget val="inner"/>
          <c:xMode val="edge"/>
          <c:yMode val="edge"/>
          <c:x val="0.23586206896551701"/>
          <c:y val="0.19683257918552"/>
          <c:w val="0.41379310344827602"/>
          <c:h val="0.67873303167420795"/>
        </c:manualLayout>
      </c:layout>
      <c:radarChart>
        <c:radarStyle val="filled"/>
        <c:varyColors val="0"/>
        <c:ser>
          <c:idx val="0"/>
          <c:order val="0"/>
          <c:tx>
            <c:strRef>
              <c:f>'Questionnaire results'!$C$14</c:f>
              <c:strCache>
                <c:ptCount val="1"/>
                <c:pt idx="0">
                  <c:v>Average Score</c:v>
                </c:pt>
              </c:strCache>
            </c:strRef>
          </c:tx>
          <c:spPr>
            <a:solidFill>
              <a:srgbClr val="8080FF"/>
            </a:solidFill>
            <a:ln w="12700">
              <a:solidFill>
                <a:srgbClr val="000000"/>
              </a:solidFill>
              <a:prstDash val="solid"/>
            </a:ln>
          </c:spPr>
          <c:cat>
            <c:strRef>
              <c:f>'Questionnaire results'!$A$16:$A$22</c:f>
              <c:strCache>
                <c:ptCount val="7"/>
                <c:pt idx="0">
                  <c:v>Recognize</c:v>
                </c:pt>
                <c:pt idx="1">
                  <c:v>Define</c:v>
                </c:pt>
                <c:pt idx="2">
                  <c:v>Measure</c:v>
                </c:pt>
                <c:pt idx="3">
                  <c:v>Analyze</c:v>
                </c:pt>
                <c:pt idx="4">
                  <c:v>Improve</c:v>
                </c:pt>
                <c:pt idx="5">
                  <c:v>Control</c:v>
                </c:pt>
                <c:pt idx="6">
                  <c:v>Sustain</c:v>
                </c:pt>
              </c:strCache>
            </c:strRef>
          </c:cat>
          <c:val>
            <c:numRef>
              <c:f>'Questionnaire results'!$C$16:$C$22</c:f>
              <c:numCache>
                <c:formatCode>General</c:formatCode>
                <c:ptCount val="7"/>
                <c:pt idx="0">
                  <c:v>4.5</c:v>
                </c:pt>
                <c:pt idx="1">
                  <c:v>4.0999999999999996</c:v>
                </c:pt>
                <c:pt idx="2">
                  <c:v>3.8</c:v>
                </c:pt>
                <c:pt idx="3">
                  <c:v>3.4</c:v>
                </c:pt>
                <c:pt idx="4">
                  <c:v>2.6</c:v>
                </c:pt>
                <c:pt idx="5">
                  <c:v>2</c:v>
                </c:pt>
                <c:pt idx="6">
                  <c:v>1.5</c:v>
                </c:pt>
              </c:numCache>
            </c:numRef>
          </c:val>
          <c:extLst>
            <c:ext xmlns:c16="http://schemas.microsoft.com/office/drawing/2014/chart" uri="{C3380CC4-5D6E-409C-BE32-E72D297353CC}">
              <c16:uniqueId val="{00000000-963B-3C4B-9DB0-2A8BEE53DA77}"/>
            </c:ext>
          </c:extLst>
        </c:ser>
        <c:dLbls>
          <c:showLegendKey val="0"/>
          <c:showVal val="0"/>
          <c:showCatName val="0"/>
          <c:showSerName val="0"/>
          <c:showPercent val="0"/>
          <c:showBubbleSize val="0"/>
        </c:dLbls>
        <c:axId val="2059580952"/>
        <c:axId val="1818351592"/>
      </c:radarChart>
      <c:catAx>
        <c:axId val="2059580952"/>
        <c:scaling>
          <c:orientation val="minMax"/>
        </c:scaling>
        <c:delete val="0"/>
        <c:axPos val="b"/>
        <c:majorGridlines>
          <c:spPr>
            <a:ln w="3175">
              <a:solidFill>
                <a:srgbClr val="000000"/>
              </a:solidFill>
              <a:prstDash val="solid"/>
            </a:ln>
            <a:effectLst>
              <a:innerShdw blurRad="63500" dist="50800" dir="13500000">
                <a:prstClr val="black">
                  <a:alpha val="50000"/>
                </a:prstClr>
              </a:innerShdw>
            </a:effectLst>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818351592"/>
        <c:crosses val="autoZero"/>
        <c:auto val="0"/>
        <c:lblAlgn val="ctr"/>
        <c:lblOffset val="100"/>
        <c:noMultiLvlLbl val="0"/>
      </c:catAx>
      <c:valAx>
        <c:axId val="1818351592"/>
        <c:scaling>
          <c:orientation val="minMax"/>
          <c:max val="5"/>
          <c:min val="0"/>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a:effectLst>
            <a:innerShdw blurRad="63500" dist="50800" dir="13500000">
              <a:prstClr val="black">
                <a:alpha val="50000"/>
              </a:prstClr>
            </a:innerShdw>
          </a:effectLst>
        </c:spPr>
        <c:txPr>
          <a:bodyPr rot="0" vert="horz"/>
          <a:lstStyle/>
          <a:p>
            <a:pPr>
              <a:defRPr sz="900" b="1" i="1" u="none" strike="noStrike" kern="1200" spc="0" baseline="-64000">
                <a:solidFill>
                  <a:srgbClr val="3366FF"/>
                </a:solidFill>
                <a:latin typeface="Arial"/>
                <a:ea typeface="Arial"/>
                <a:cs typeface="Arial"/>
              </a:defRPr>
            </a:pPr>
            <a:endParaRPr lang="en-US"/>
          </a:p>
        </c:txPr>
        <c:crossAx val="2059580952"/>
        <c:crosses val="autoZero"/>
        <c:crossBetween val="between"/>
        <c:majorUnit val="0.5"/>
        <c:minorUnit val="0.1"/>
      </c:valAx>
      <c:spPr>
        <a:noFill/>
        <a:ln w="25400">
          <a:noFill/>
        </a:ln>
      </c:spPr>
    </c:plotArea>
    <c:legend>
      <c:legendPos val="r"/>
      <c:layout>
        <c:manualLayout>
          <c:xMode val="edge"/>
          <c:yMode val="edge"/>
          <c:x val="0.372573445560684"/>
          <c:y val="0.91112958246444398"/>
          <c:w val="0.14206896551724099"/>
          <c:h val="7.239821988272859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blipFill rotWithShape="1">
      <a:blip xmlns:r="http://schemas.openxmlformats.org/officeDocument/2006/relationships" r:embed="rId1">
        <a:alphaModFix amt="17000"/>
      </a:blip>
      <a:stretch>
        <a:fillRect/>
      </a:stretch>
    </a:blipFill>
    <a:ln w="1270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a:t>
            </a:r>
            <a:r>
              <a:rPr lang="en-US" baseline="0"/>
              <a:t> Area Responses</a:t>
            </a:r>
            <a:endParaRPr lang="en-US"/>
          </a:p>
        </c:rich>
      </c:tx>
      <c:overlay val="0"/>
    </c:title>
    <c:autoTitleDeleted val="0"/>
    <c:view3D>
      <c:rotX val="15"/>
      <c:rotY val="20"/>
      <c:rAngAx val="0"/>
    </c:view3D>
    <c:floor>
      <c:thickness val="0"/>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bar3DChart>
        <c:barDir val="col"/>
        <c:grouping val="percentStacked"/>
        <c:varyColors val="0"/>
        <c:ser>
          <c:idx val="0"/>
          <c:order val="0"/>
          <c:tx>
            <c:strRef>
              <c:f>'Questionnaire results'!$C$3</c:f>
              <c:strCache>
                <c:ptCount val="1"/>
                <c:pt idx="0">
                  <c:v>Strongly Disagree</c:v>
                </c:pt>
              </c:strCache>
            </c:strRef>
          </c:tx>
          <c:spPr>
            <a:solidFill>
              <a:srgbClr val="8080FF"/>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results'!$C$5:$C$11</c:f>
              <c:numCache>
                <c:formatCode>General</c:formatCode>
                <c:ptCount val="7"/>
                <c:pt idx="0">
                  <c:v>41</c:v>
                </c:pt>
                <c:pt idx="1">
                  <c:v>61</c:v>
                </c:pt>
                <c:pt idx="2">
                  <c:v>40</c:v>
                </c:pt>
                <c:pt idx="3">
                  <c:v>48</c:v>
                </c:pt>
                <c:pt idx="4">
                  <c:v>51</c:v>
                </c:pt>
                <c:pt idx="5">
                  <c:v>430</c:v>
                </c:pt>
                <c:pt idx="6">
                  <c:v>3240</c:v>
                </c:pt>
              </c:numCache>
            </c:numRef>
          </c:val>
          <c:extLst>
            <c:ext xmlns:c16="http://schemas.microsoft.com/office/drawing/2014/chart" uri="{C3380CC4-5D6E-409C-BE32-E72D297353CC}">
              <c16:uniqueId val="{00000000-E0DE-F844-89DD-E32EA45E34C7}"/>
            </c:ext>
          </c:extLst>
        </c:ser>
        <c:ser>
          <c:idx val="1"/>
          <c:order val="1"/>
          <c:tx>
            <c:strRef>
              <c:f>'Questionnaire results'!$D$3</c:f>
              <c:strCache>
                <c:ptCount val="1"/>
                <c:pt idx="0">
                  <c:v>Disagree</c:v>
                </c:pt>
              </c:strCache>
            </c:strRef>
          </c:tx>
          <c:spPr>
            <a:solidFill>
              <a:srgbClr val="80206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results'!$D$5:$D$11</c:f>
              <c:numCache>
                <c:formatCode>General</c:formatCode>
                <c:ptCount val="7"/>
                <c:pt idx="0">
                  <c:v>31</c:v>
                </c:pt>
                <c:pt idx="1">
                  <c:v>33</c:v>
                </c:pt>
                <c:pt idx="2">
                  <c:v>37</c:v>
                </c:pt>
                <c:pt idx="3">
                  <c:v>55</c:v>
                </c:pt>
                <c:pt idx="4">
                  <c:v>498</c:v>
                </c:pt>
                <c:pt idx="5">
                  <c:v>457</c:v>
                </c:pt>
                <c:pt idx="6">
                  <c:v>203</c:v>
                </c:pt>
              </c:numCache>
            </c:numRef>
          </c:val>
          <c:extLst>
            <c:ext xmlns:c16="http://schemas.microsoft.com/office/drawing/2014/chart" uri="{C3380CC4-5D6E-409C-BE32-E72D297353CC}">
              <c16:uniqueId val="{00000001-E0DE-F844-89DD-E32EA45E34C7}"/>
            </c:ext>
          </c:extLst>
        </c:ser>
        <c:ser>
          <c:idx val="2"/>
          <c:order val="2"/>
          <c:tx>
            <c:strRef>
              <c:f>'Questionnaire results'!$E$3</c:f>
              <c:strCache>
                <c:ptCount val="1"/>
                <c:pt idx="0">
                  <c:v>Neutral</c:v>
                </c:pt>
              </c:strCache>
            </c:strRef>
          </c:tx>
          <c:spPr>
            <a:solidFill>
              <a:srgbClr val="FFFFC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results'!$E$5:$E$11</c:f>
              <c:numCache>
                <c:formatCode>General</c:formatCode>
                <c:ptCount val="7"/>
                <c:pt idx="0">
                  <c:v>40</c:v>
                </c:pt>
                <c:pt idx="1">
                  <c:v>49</c:v>
                </c:pt>
                <c:pt idx="2">
                  <c:v>221</c:v>
                </c:pt>
                <c:pt idx="3">
                  <c:v>469</c:v>
                </c:pt>
                <c:pt idx="4">
                  <c:v>522</c:v>
                </c:pt>
                <c:pt idx="5">
                  <c:v>53</c:v>
                </c:pt>
                <c:pt idx="6">
                  <c:v>204</c:v>
                </c:pt>
              </c:numCache>
            </c:numRef>
          </c:val>
          <c:extLst>
            <c:ext xmlns:c16="http://schemas.microsoft.com/office/drawing/2014/chart" uri="{C3380CC4-5D6E-409C-BE32-E72D297353CC}">
              <c16:uniqueId val="{00000002-E0DE-F844-89DD-E32EA45E34C7}"/>
            </c:ext>
          </c:extLst>
        </c:ser>
        <c:ser>
          <c:idx val="3"/>
          <c:order val="3"/>
          <c:tx>
            <c:strRef>
              <c:f>'Questionnaire results'!$F$3</c:f>
              <c:strCache>
                <c:ptCount val="1"/>
                <c:pt idx="0">
                  <c:v>Agree</c:v>
                </c:pt>
              </c:strCache>
            </c:strRef>
          </c:tx>
          <c:spPr>
            <a:solidFill>
              <a:srgbClr val="A0E0E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results'!$F$5:$F$11</c:f>
              <c:numCache>
                <c:formatCode>General</c:formatCode>
                <c:ptCount val="7"/>
                <c:pt idx="0">
                  <c:v>28</c:v>
                </c:pt>
                <c:pt idx="1">
                  <c:v>412</c:v>
                </c:pt>
                <c:pt idx="2">
                  <c:v>220</c:v>
                </c:pt>
                <c:pt idx="3">
                  <c:v>477</c:v>
                </c:pt>
                <c:pt idx="4">
                  <c:v>55</c:v>
                </c:pt>
                <c:pt idx="5">
                  <c:v>68</c:v>
                </c:pt>
                <c:pt idx="6">
                  <c:v>204</c:v>
                </c:pt>
              </c:numCache>
            </c:numRef>
          </c:val>
          <c:extLst>
            <c:ext xmlns:c16="http://schemas.microsoft.com/office/drawing/2014/chart" uri="{C3380CC4-5D6E-409C-BE32-E72D297353CC}">
              <c16:uniqueId val="{00000003-E0DE-F844-89DD-E32EA45E34C7}"/>
            </c:ext>
          </c:extLst>
        </c:ser>
        <c:ser>
          <c:idx val="4"/>
          <c:order val="4"/>
          <c:tx>
            <c:strRef>
              <c:f>'Questionnaire results'!$G$3</c:f>
              <c:strCache>
                <c:ptCount val="1"/>
                <c:pt idx="0">
                  <c:v>Strongly Agree</c:v>
                </c:pt>
              </c:strCache>
            </c:strRef>
          </c:tx>
          <c:spPr>
            <a:solidFill>
              <a:srgbClr val="60008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results'!$G$5:$G$11</c:f>
              <c:numCache>
                <c:formatCode>General</c:formatCode>
                <c:ptCount val="7"/>
                <c:pt idx="0">
                  <c:v>580</c:v>
                </c:pt>
                <c:pt idx="1">
                  <c:v>405</c:v>
                </c:pt>
                <c:pt idx="2">
                  <c:v>262</c:v>
                </c:pt>
                <c:pt idx="3">
                  <c:v>61</c:v>
                </c:pt>
                <c:pt idx="4">
                  <c:v>64</c:v>
                </c:pt>
                <c:pt idx="5">
                  <c:v>72</c:v>
                </c:pt>
                <c:pt idx="6">
                  <c:v>209</c:v>
                </c:pt>
              </c:numCache>
            </c:numRef>
          </c:val>
          <c:extLst>
            <c:ext xmlns:c16="http://schemas.microsoft.com/office/drawing/2014/chart" uri="{C3380CC4-5D6E-409C-BE32-E72D297353CC}">
              <c16:uniqueId val="{00000004-E0DE-F844-89DD-E32EA45E34C7}"/>
            </c:ext>
          </c:extLst>
        </c:ser>
        <c:dLbls>
          <c:showLegendKey val="0"/>
          <c:showVal val="0"/>
          <c:showCatName val="0"/>
          <c:showSerName val="0"/>
          <c:showPercent val="0"/>
          <c:showBubbleSize val="0"/>
        </c:dLbls>
        <c:gapWidth val="75"/>
        <c:shape val="box"/>
        <c:axId val="2055282600"/>
        <c:axId val="2055381672"/>
        <c:axId val="0"/>
      </c:bar3DChart>
      <c:catAx>
        <c:axId val="2055282600"/>
        <c:scaling>
          <c:orientation val="minMax"/>
        </c:scaling>
        <c:delete val="0"/>
        <c:axPos val="b"/>
        <c:numFmt formatCode="General" sourceLinked="1"/>
        <c:majorTickMark val="none"/>
        <c:minorTickMark val="none"/>
        <c:tickLblPos val="low"/>
        <c:spPr>
          <a:ln w="3175">
            <a:solidFill>
              <a:srgbClr val="000000"/>
            </a:solidFill>
            <a:prstDash val="solid"/>
          </a:ln>
        </c:spPr>
        <c:txPr>
          <a:bodyPr rot="-2040000" vert="horz"/>
          <a:lstStyle/>
          <a:p>
            <a:pPr>
              <a:defRPr sz="900" b="0" i="0" u="none" strike="noStrike" cap="none" baseline="30000">
                <a:solidFill>
                  <a:srgbClr val="000000"/>
                </a:solidFill>
                <a:latin typeface="Arial"/>
                <a:ea typeface="Arial"/>
                <a:cs typeface="Arial"/>
              </a:defRPr>
            </a:pPr>
            <a:endParaRPr lang="en-US"/>
          </a:p>
        </c:txPr>
        <c:crossAx val="2055381672"/>
        <c:crosses val="autoZero"/>
        <c:auto val="1"/>
        <c:lblAlgn val="ctr"/>
        <c:lblOffset val="100"/>
        <c:tickLblSkip val="1"/>
        <c:tickMarkSkip val="1"/>
        <c:noMultiLvlLbl val="0"/>
      </c:catAx>
      <c:valAx>
        <c:axId val="2055381672"/>
        <c:scaling>
          <c:orientation val="minMax"/>
        </c:scaling>
        <c:delete val="0"/>
        <c:axPos val="l"/>
        <c:majorGridlines/>
        <c:numFmt formatCode="0%" sourceLinked="1"/>
        <c:majorTickMark val="none"/>
        <c:minorTickMark val="none"/>
        <c:tickLblPos val="nextTo"/>
        <c:spPr>
          <a:ln w="12700">
            <a:noFill/>
          </a:ln>
        </c:spPr>
        <c:crossAx val="2055282600"/>
        <c:crosses val="autoZero"/>
        <c:crossBetween val="between"/>
      </c:valAx>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blipFill rotWithShape="1">
      <a:blip xmlns:r="http://schemas.openxmlformats.org/officeDocument/2006/relationships" r:embed="rId1">
        <a:alphaModFix amt="17000"/>
      </a:blip>
      <a:stretch>
        <a:fillRect/>
      </a:stretch>
    </a:blipFill>
    <a:ln w="1270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Answers</a:t>
            </a:r>
            <a:r>
              <a:rPr lang="en-US" baseline="0"/>
              <a:t> by participants</a:t>
            </a:r>
            <a:endParaRPr lang="en-US"/>
          </a:p>
        </c:rich>
      </c:tx>
      <c:overlay val="0"/>
    </c:title>
    <c:autoTitleDeleted val="0"/>
    <c:view3D>
      <c:rotX val="15"/>
      <c:rotY val="20"/>
      <c:rAngAx val="0"/>
    </c:view3D>
    <c:floor>
      <c:thickness val="0"/>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bar3DChart>
        <c:barDir val="col"/>
        <c:grouping val="stacked"/>
        <c:varyColors val="0"/>
        <c:ser>
          <c:idx val="6"/>
          <c:order val="0"/>
          <c:tx>
            <c:strRef>
              <c:f>'Questionnaire results'!$B$26</c:f>
              <c:strCache>
                <c:ptCount val="1"/>
                <c:pt idx="0">
                  <c:v>Recognize</c:v>
                </c:pt>
              </c:strCache>
            </c:strRef>
          </c:tx>
          <c:spPr>
            <a:solidFill>
              <a:srgbClr val="0080C0"/>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results'!$B$27:$B$36</c:f>
              <c:numCache>
                <c:formatCode>General</c:formatCode>
                <c:ptCount val="10"/>
                <c:pt idx="0">
                  <c:v>329</c:v>
                </c:pt>
                <c:pt idx="1">
                  <c:v>333</c:v>
                </c:pt>
                <c:pt idx="2">
                  <c:v>304</c:v>
                </c:pt>
                <c:pt idx="3">
                  <c:v>332</c:v>
                </c:pt>
                <c:pt idx="4">
                  <c:v>320</c:v>
                </c:pt>
                <c:pt idx="5">
                  <c:v>325</c:v>
                </c:pt>
                <c:pt idx="6">
                  <c:v>304</c:v>
                </c:pt>
                <c:pt idx="7">
                  <c:v>337</c:v>
                </c:pt>
                <c:pt idx="8">
                  <c:v>325</c:v>
                </c:pt>
                <c:pt idx="9">
                  <c:v>326</c:v>
                </c:pt>
              </c:numCache>
            </c:numRef>
          </c:val>
          <c:extLst>
            <c:ext xmlns:c16="http://schemas.microsoft.com/office/drawing/2014/chart" uri="{C3380CC4-5D6E-409C-BE32-E72D297353CC}">
              <c16:uniqueId val="{00000000-F097-374C-ABBC-F03265AE4FED}"/>
            </c:ext>
          </c:extLst>
        </c:ser>
        <c:ser>
          <c:idx val="7"/>
          <c:order val="1"/>
          <c:tx>
            <c:strRef>
              <c:f>'Questionnaire results'!$C$26</c:f>
              <c:strCache>
                <c:ptCount val="1"/>
                <c:pt idx="0">
                  <c:v>Define</c:v>
                </c:pt>
              </c:strCache>
            </c:strRef>
          </c:tx>
          <c:spPr>
            <a:solidFill>
              <a:srgbClr val="C0C0FF"/>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results'!$C$27:$C$36</c:f>
              <c:numCache>
                <c:formatCode>General</c:formatCode>
                <c:ptCount val="10"/>
                <c:pt idx="0">
                  <c:v>385</c:v>
                </c:pt>
                <c:pt idx="1">
                  <c:v>398</c:v>
                </c:pt>
                <c:pt idx="2">
                  <c:v>396</c:v>
                </c:pt>
                <c:pt idx="3">
                  <c:v>384</c:v>
                </c:pt>
                <c:pt idx="4">
                  <c:v>412</c:v>
                </c:pt>
                <c:pt idx="5">
                  <c:v>393</c:v>
                </c:pt>
                <c:pt idx="6">
                  <c:v>394</c:v>
                </c:pt>
                <c:pt idx="7">
                  <c:v>382</c:v>
                </c:pt>
                <c:pt idx="8">
                  <c:v>412</c:v>
                </c:pt>
                <c:pt idx="9">
                  <c:v>391</c:v>
                </c:pt>
              </c:numCache>
            </c:numRef>
          </c:val>
          <c:extLst>
            <c:ext xmlns:c16="http://schemas.microsoft.com/office/drawing/2014/chart" uri="{C3380CC4-5D6E-409C-BE32-E72D297353CC}">
              <c16:uniqueId val="{00000001-F097-374C-ABBC-F03265AE4FED}"/>
            </c:ext>
          </c:extLst>
        </c:ser>
        <c:ser>
          <c:idx val="8"/>
          <c:order val="2"/>
          <c:tx>
            <c:strRef>
              <c:f>'Questionnaire results'!$D$26</c:f>
              <c:strCache>
                <c:ptCount val="1"/>
                <c:pt idx="0">
                  <c:v>Measure</c:v>
                </c:pt>
              </c:strCache>
            </c:strRef>
          </c:tx>
          <c:spPr>
            <a:solidFill>
              <a:srgbClr val="00CCFF"/>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results'!$D$27:$D$36</c:f>
              <c:numCache>
                <c:formatCode>General</c:formatCode>
                <c:ptCount val="10"/>
                <c:pt idx="0">
                  <c:v>295</c:v>
                </c:pt>
                <c:pt idx="1">
                  <c:v>309</c:v>
                </c:pt>
                <c:pt idx="2">
                  <c:v>291</c:v>
                </c:pt>
                <c:pt idx="3">
                  <c:v>313</c:v>
                </c:pt>
                <c:pt idx="4">
                  <c:v>293</c:v>
                </c:pt>
                <c:pt idx="5">
                  <c:v>306</c:v>
                </c:pt>
                <c:pt idx="6">
                  <c:v>282</c:v>
                </c:pt>
                <c:pt idx="7">
                  <c:v>288</c:v>
                </c:pt>
                <c:pt idx="8">
                  <c:v>289</c:v>
                </c:pt>
                <c:pt idx="9">
                  <c:v>301</c:v>
                </c:pt>
              </c:numCache>
            </c:numRef>
          </c:val>
          <c:extLst>
            <c:ext xmlns:c16="http://schemas.microsoft.com/office/drawing/2014/chart" uri="{C3380CC4-5D6E-409C-BE32-E72D297353CC}">
              <c16:uniqueId val="{00000002-F097-374C-ABBC-F03265AE4FED}"/>
            </c:ext>
          </c:extLst>
        </c:ser>
        <c:ser>
          <c:idx val="9"/>
          <c:order val="3"/>
          <c:tx>
            <c:strRef>
              <c:f>'Questionnaire results'!$E$26</c:f>
              <c:strCache>
                <c:ptCount val="1"/>
                <c:pt idx="0">
                  <c:v>Analyze</c:v>
                </c:pt>
              </c:strCache>
            </c:strRef>
          </c:tx>
          <c:spPr>
            <a:solidFill>
              <a:srgbClr val="69FFFF"/>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results'!$E$27:$E$36</c:f>
              <c:numCache>
                <c:formatCode>General</c:formatCode>
                <c:ptCount val="10"/>
                <c:pt idx="0">
                  <c:v>368</c:v>
                </c:pt>
                <c:pt idx="1">
                  <c:v>381</c:v>
                </c:pt>
                <c:pt idx="2">
                  <c:v>385</c:v>
                </c:pt>
                <c:pt idx="3">
                  <c:v>377</c:v>
                </c:pt>
                <c:pt idx="4">
                  <c:v>386</c:v>
                </c:pt>
                <c:pt idx="5">
                  <c:v>387</c:v>
                </c:pt>
                <c:pt idx="6">
                  <c:v>366</c:v>
                </c:pt>
                <c:pt idx="7">
                  <c:v>391</c:v>
                </c:pt>
                <c:pt idx="8">
                  <c:v>381</c:v>
                </c:pt>
                <c:pt idx="9">
                  <c:v>356</c:v>
                </c:pt>
              </c:numCache>
            </c:numRef>
          </c:val>
          <c:extLst>
            <c:ext xmlns:c16="http://schemas.microsoft.com/office/drawing/2014/chart" uri="{C3380CC4-5D6E-409C-BE32-E72D297353CC}">
              <c16:uniqueId val="{00000003-F097-374C-ABBC-F03265AE4FED}"/>
            </c:ext>
          </c:extLst>
        </c:ser>
        <c:ser>
          <c:idx val="10"/>
          <c:order val="4"/>
          <c:tx>
            <c:strRef>
              <c:f>'Questionnaire results'!$F$26</c:f>
              <c:strCache>
                <c:ptCount val="1"/>
                <c:pt idx="0">
                  <c:v>Improve</c:v>
                </c:pt>
              </c:strCache>
            </c:strRef>
          </c:tx>
          <c:spPr>
            <a:solidFill>
              <a:srgbClr val="CCFFCC"/>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results'!$F$27:$F$36</c:f>
              <c:numCache>
                <c:formatCode>General</c:formatCode>
                <c:ptCount val="10"/>
                <c:pt idx="0">
                  <c:v>323</c:v>
                </c:pt>
                <c:pt idx="1">
                  <c:v>306</c:v>
                </c:pt>
                <c:pt idx="2">
                  <c:v>324</c:v>
                </c:pt>
                <c:pt idx="3">
                  <c:v>295</c:v>
                </c:pt>
                <c:pt idx="4">
                  <c:v>316</c:v>
                </c:pt>
                <c:pt idx="5">
                  <c:v>317</c:v>
                </c:pt>
                <c:pt idx="6">
                  <c:v>315</c:v>
                </c:pt>
                <c:pt idx="7">
                  <c:v>310</c:v>
                </c:pt>
                <c:pt idx="8">
                  <c:v>309</c:v>
                </c:pt>
                <c:pt idx="9">
                  <c:v>338</c:v>
                </c:pt>
              </c:numCache>
            </c:numRef>
          </c:val>
          <c:extLst>
            <c:ext xmlns:c16="http://schemas.microsoft.com/office/drawing/2014/chart" uri="{C3380CC4-5D6E-409C-BE32-E72D297353CC}">
              <c16:uniqueId val="{00000004-F097-374C-ABBC-F03265AE4FED}"/>
            </c:ext>
          </c:extLst>
        </c:ser>
        <c:ser>
          <c:idx val="11"/>
          <c:order val="5"/>
          <c:tx>
            <c:strRef>
              <c:f>'Questionnaire results'!$G$26</c:f>
              <c:strCache>
                <c:ptCount val="1"/>
                <c:pt idx="0">
                  <c:v>Control</c:v>
                </c:pt>
              </c:strCache>
            </c:strRef>
          </c:tx>
          <c:spPr>
            <a:solidFill>
              <a:srgbClr val="FFFF99"/>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results'!$G$27:$G$36</c:f>
              <c:numCache>
                <c:formatCode>General</c:formatCode>
                <c:ptCount val="10"/>
                <c:pt idx="0">
                  <c:v>216</c:v>
                </c:pt>
                <c:pt idx="1">
                  <c:v>204</c:v>
                </c:pt>
                <c:pt idx="2">
                  <c:v>222</c:v>
                </c:pt>
                <c:pt idx="3">
                  <c:v>215</c:v>
                </c:pt>
                <c:pt idx="4">
                  <c:v>228</c:v>
                </c:pt>
                <c:pt idx="5">
                  <c:v>202</c:v>
                </c:pt>
                <c:pt idx="6">
                  <c:v>217</c:v>
                </c:pt>
                <c:pt idx="7">
                  <c:v>199</c:v>
                </c:pt>
                <c:pt idx="8">
                  <c:v>220</c:v>
                </c:pt>
                <c:pt idx="9">
                  <c:v>212</c:v>
                </c:pt>
              </c:numCache>
            </c:numRef>
          </c:val>
          <c:extLst>
            <c:ext xmlns:c16="http://schemas.microsoft.com/office/drawing/2014/chart" uri="{C3380CC4-5D6E-409C-BE32-E72D297353CC}">
              <c16:uniqueId val="{00000005-F097-374C-ABBC-F03265AE4FED}"/>
            </c:ext>
          </c:extLst>
        </c:ser>
        <c:ser>
          <c:idx val="0"/>
          <c:order val="6"/>
          <c:tx>
            <c:strRef>
              <c:f>'Questionnaire results'!$H$26</c:f>
              <c:strCache>
                <c:ptCount val="1"/>
                <c:pt idx="0">
                  <c:v>Sustain</c:v>
                </c:pt>
              </c:strCache>
            </c:strRef>
          </c:tx>
          <c:spPr>
            <a:solidFill>
              <a:srgbClr val="8080FF"/>
            </a:solidFill>
            <a:ln w="12700">
              <a:solidFill>
                <a:srgbClr val="000000"/>
              </a:solidFill>
              <a:prstDash val="solid"/>
            </a:ln>
          </c:spPr>
          <c:invertIfNegative val="0"/>
          <c:val>
            <c:numRef>
              <c:f>'Questionnaire results'!$H$27:$H$36</c:f>
              <c:numCache>
                <c:formatCode>General</c:formatCode>
                <c:ptCount val="10"/>
                <c:pt idx="0">
                  <c:v>615</c:v>
                </c:pt>
                <c:pt idx="1">
                  <c:v>614</c:v>
                </c:pt>
                <c:pt idx="2">
                  <c:v>619</c:v>
                </c:pt>
                <c:pt idx="3">
                  <c:v>623</c:v>
                </c:pt>
                <c:pt idx="4">
                  <c:v>598</c:v>
                </c:pt>
                <c:pt idx="5">
                  <c:v>613</c:v>
                </c:pt>
                <c:pt idx="6">
                  <c:v>553</c:v>
                </c:pt>
                <c:pt idx="7">
                  <c:v>604</c:v>
                </c:pt>
                <c:pt idx="8">
                  <c:v>605</c:v>
                </c:pt>
                <c:pt idx="9">
                  <c:v>675</c:v>
                </c:pt>
              </c:numCache>
            </c:numRef>
          </c:val>
          <c:extLst>
            <c:ext xmlns:c16="http://schemas.microsoft.com/office/drawing/2014/chart" uri="{C3380CC4-5D6E-409C-BE32-E72D297353CC}">
              <c16:uniqueId val="{00000006-F097-374C-ABBC-F03265AE4FED}"/>
            </c:ext>
          </c:extLst>
        </c:ser>
        <c:dLbls>
          <c:showLegendKey val="0"/>
          <c:showVal val="0"/>
          <c:showCatName val="0"/>
          <c:showSerName val="0"/>
          <c:showPercent val="0"/>
          <c:showBubbleSize val="0"/>
        </c:dLbls>
        <c:gapWidth val="75"/>
        <c:shape val="box"/>
        <c:axId val="2007550136"/>
        <c:axId val="1582933640"/>
        <c:axId val="0"/>
      </c:bar3DChart>
      <c:catAx>
        <c:axId val="2007550136"/>
        <c:scaling>
          <c:orientation val="minMax"/>
        </c:scaling>
        <c:delete val="0"/>
        <c:axPos val="b"/>
        <c:numFmt formatCode="General" sourceLinked="1"/>
        <c:majorTickMark val="none"/>
        <c:minorTickMark val="none"/>
        <c:tickLblPos val="nextTo"/>
        <c:spPr>
          <a:ln w="3175">
            <a:solidFill>
              <a:srgbClr val="000000"/>
            </a:solidFill>
            <a:prstDash val="solid"/>
          </a:ln>
        </c:spPr>
        <c:txPr>
          <a:bodyPr rot="-2700000" vert="horz"/>
          <a:lstStyle/>
          <a:p>
            <a:pPr>
              <a:defRPr sz="900" b="0" i="0" u="none" strike="noStrike" baseline="30000">
                <a:solidFill>
                  <a:srgbClr val="000000"/>
                </a:solidFill>
                <a:latin typeface="Arial"/>
                <a:ea typeface="Arial"/>
                <a:cs typeface="Arial"/>
              </a:defRPr>
            </a:pPr>
            <a:endParaRPr lang="en-US"/>
          </a:p>
        </c:txPr>
        <c:crossAx val="1582933640"/>
        <c:crosses val="autoZero"/>
        <c:auto val="1"/>
        <c:lblAlgn val="ctr"/>
        <c:lblOffset val="100"/>
        <c:tickLblSkip val="1"/>
        <c:tickMarkSkip val="1"/>
        <c:noMultiLvlLbl val="0"/>
      </c:catAx>
      <c:valAx>
        <c:axId val="1582933640"/>
        <c:scaling>
          <c:orientation val="minMax"/>
        </c:scaling>
        <c:delete val="0"/>
        <c:axPos val="l"/>
        <c:majorGridlines>
          <c:spPr>
            <a:ln w="3175">
              <a:solidFill>
                <a:srgbClr val="000000"/>
              </a:solidFill>
              <a:prstDash val="solid"/>
            </a:ln>
          </c:spPr>
        </c:majorGridlines>
        <c:numFmt formatCode="General"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2007550136"/>
        <c:crosses val="autoZero"/>
        <c:crossBetween val="between"/>
      </c:valAx>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blipFill rotWithShape="1">
      <a:blip xmlns:r="http://schemas.openxmlformats.org/officeDocument/2006/relationships" r:embed="rId1">
        <a:alphaModFix amt="17000"/>
      </a:blip>
      <a:stretch>
        <a:fillRect/>
      </a:stretch>
    </a:blipFill>
    <a:ln w="1270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codeName="Chart1">
    <tabColor rgb="FF1B7498"/>
  </sheetPr>
  <sheetViews>
    <sheetView zoomScale="166" workbookViewId="0" zoomToFit="1"/>
  </sheetViews>
  <pageMargins left="0.75" right="0.75" top="1" bottom="1" header="0.5" footer="0.5"/>
  <pageSetup paperSize="9" orientation="landscape"/>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codeName="Chart2">
    <tabColor rgb="FF1F7293"/>
  </sheetPr>
  <sheetViews>
    <sheetView zoomScale="172" workbookViewId="0" zoomToFit="1"/>
  </sheetViews>
  <pageMargins left="0.75" right="0.75" top="1" bottom="1"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codeName="Chart3">
    <tabColor rgb="FF24708F"/>
  </sheetPr>
  <sheetViews>
    <sheetView zoomScale="185" workbookViewId="0" zoomToFit="1"/>
  </sheetViews>
  <pageMargins left="0.75" right="0.75" top="1" bottom="1" header="0.5" footer="0.5"/>
  <pageSetup orientation="landscape"/>
  <drawing r:id="rId1"/>
</chartsheet>
</file>

<file path=xl/drawings/_rels/drawing1.xml.rels><?xml version="1.0" encoding="UTF-8" standalone="yes"?>
<Relationships xmlns="http://schemas.openxmlformats.org/package/2006/relationships"><Relationship Id="rId3" Type="http://schemas.openxmlformats.org/officeDocument/2006/relationships/hyperlink" Target="#Questionnaire!A1"/><Relationship Id="rId2" Type="http://schemas.openxmlformats.org/officeDocument/2006/relationships/hyperlink" Target="#Introduction!A1"/><Relationship Id="rId1" Type="http://schemas.openxmlformats.org/officeDocument/2006/relationships/image" Target="../media/image2.png"/><Relationship Id="rId5" Type="http://schemas.openxmlformats.org/officeDocument/2006/relationships/hyperlink" Target="#'Questionnaire results'!A1"/><Relationship Id="rId4" Type="http://schemas.openxmlformats.org/officeDocument/2006/relationships/hyperlink" Target="#'RACI Matrix'!A1"/></Relationships>
</file>

<file path=xl/drawings/_rels/drawing2.xml.rels><?xml version="1.0" encoding="UTF-8" standalone="yes"?>
<Relationships xmlns="http://schemas.openxmlformats.org/package/2006/relationships"><Relationship Id="rId3" Type="http://schemas.openxmlformats.org/officeDocument/2006/relationships/hyperlink" Target="#Questionnaire!A1"/><Relationship Id="rId2" Type="http://schemas.openxmlformats.org/officeDocument/2006/relationships/image" Target="../media/image2.png"/><Relationship Id="rId1" Type="http://schemas.openxmlformats.org/officeDocument/2006/relationships/hyperlink" Target="https://store.theartofservice.com/contact-us/"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RACI Matrix'!A1"/><Relationship Id="rId3" Type="http://schemas.openxmlformats.org/officeDocument/2006/relationships/hyperlink" Target="#I_B"/><Relationship Id="rId7" Type="http://schemas.openxmlformats.org/officeDocument/2006/relationships/hyperlink" Target="#R_B"/><Relationship Id="rId2" Type="http://schemas.openxmlformats.org/officeDocument/2006/relationships/hyperlink" Target="#C_B"/><Relationship Id="rId1" Type="http://schemas.openxmlformats.org/officeDocument/2006/relationships/hyperlink" Target="#S_B"/><Relationship Id="rId6" Type="http://schemas.openxmlformats.org/officeDocument/2006/relationships/hyperlink" Target="#D_B"/><Relationship Id="rId5" Type="http://schemas.openxmlformats.org/officeDocument/2006/relationships/hyperlink" Target="#M_B"/><Relationship Id="rId4" Type="http://schemas.openxmlformats.org/officeDocument/2006/relationships/hyperlink" Target="#A_B"/></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store.theartofservice.com/contact-u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12</xdr:col>
      <xdr:colOff>457200</xdr:colOff>
      <xdr:row>62</xdr:row>
      <xdr:rowOff>107315</xdr:rowOff>
    </xdr:to>
    <xdr:pic>
      <xdr:nvPicPr>
        <xdr:cNvPr id="9" name="Picture 8" descr="TAOS-Logo-symbol-Master.pn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alphaModFix amt="40000"/>
          <a:extLst>
            <a:ext uri="{28A0092B-C50C-407E-A947-70E740481C1C}">
              <a14:useLocalDpi xmlns:a14="http://schemas.microsoft.com/office/drawing/2010/main" val="0"/>
            </a:ext>
          </a:extLst>
        </a:blip>
        <a:stretch>
          <a:fillRect/>
        </a:stretch>
      </xdr:blipFill>
      <xdr:spPr>
        <a:xfrm>
          <a:off x="0" y="1130300"/>
          <a:ext cx="8801100" cy="8794115"/>
        </a:xfrm>
        <a:prstGeom prst="rect">
          <a:avLst/>
        </a:prstGeom>
      </xdr:spPr>
    </xdr:pic>
    <xdr:clientData/>
  </xdr:twoCellAnchor>
  <xdr:twoCellAnchor>
    <xdr:from>
      <xdr:col>1</xdr:col>
      <xdr:colOff>317500</xdr:colOff>
      <xdr:row>29</xdr:row>
      <xdr:rowOff>38100</xdr:rowOff>
    </xdr:from>
    <xdr:to>
      <xdr:col>3</xdr:col>
      <xdr:colOff>584200</xdr:colOff>
      <xdr:row>34</xdr:row>
      <xdr:rowOff>38100</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990600" y="48260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Read</a:t>
          </a:r>
        </a:p>
        <a:p>
          <a:pPr algn="ctr"/>
          <a:r>
            <a:rPr lang="en-US" sz="1600"/>
            <a:t>Introduction</a:t>
          </a:r>
        </a:p>
      </xdr:txBody>
    </xdr:sp>
    <xdr:clientData/>
  </xdr:twoCellAnchor>
  <xdr:twoCellAnchor>
    <xdr:from>
      <xdr:col>2</xdr:col>
      <xdr:colOff>457200</xdr:colOff>
      <xdr:row>22</xdr:row>
      <xdr:rowOff>38100</xdr:rowOff>
    </xdr:from>
    <xdr:to>
      <xdr:col>5</xdr:col>
      <xdr:colOff>50800</xdr:colOff>
      <xdr:row>27</xdr:row>
      <xdr:rowOff>38100</xdr:rowOff>
    </xdr:to>
    <xdr:sp macro="" textlink="">
      <xdr:nvSpPr>
        <xdr:cNvPr id="12" name="Rounded Rectangle 11">
          <a:hlinkClick xmlns:r="http://schemas.openxmlformats.org/officeDocument/2006/relationships" r:id="rId3"/>
          <a:extLst>
            <a:ext uri="{FF2B5EF4-FFF2-40B4-BE49-F238E27FC236}">
              <a16:creationId xmlns:a16="http://schemas.microsoft.com/office/drawing/2014/main" id="{00000000-0008-0000-0000-00000C000000}"/>
            </a:ext>
          </a:extLst>
        </xdr:cNvPr>
        <xdr:cNvSpPr/>
      </xdr:nvSpPr>
      <xdr:spPr>
        <a:xfrm>
          <a:off x="1803400" y="37592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Self-Assess</a:t>
          </a:r>
        </a:p>
      </xdr:txBody>
    </xdr:sp>
    <xdr:clientData/>
  </xdr:twoCellAnchor>
  <xdr:twoCellAnchor>
    <xdr:from>
      <xdr:col>5</xdr:col>
      <xdr:colOff>0</xdr:colOff>
      <xdr:row>8</xdr:row>
      <xdr:rowOff>63500</xdr:rowOff>
    </xdr:from>
    <xdr:to>
      <xdr:col>7</xdr:col>
      <xdr:colOff>0</xdr:colOff>
      <xdr:row>13</xdr:row>
      <xdr:rowOff>25400</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id="{00000000-0008-0000-0000-00000D000000}"/>
            </a:ext>
          </a:extLst>
        </xdr:cNvPr>
        <xdr:cNvSpPr/>
      </xdr:nvSpPr>
      <xdr:spPr>
        <a:xfrm>
          <a:off x="3365500" y="16129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RACI Matrix</a:t>
          </a:r>
        </a:p>
      </xdr:txBody>
    </xdr:sp>
    <xdr:clientData/>
  </xdr:twoCellAnchor>
  <xdr:twoCellAnchor>
    <xdr:from>
      <xdr:col>3</xdr:col>
      <xdr:colOff>571500</xdr:colOff>
      <xdr:row>15</xdr:row>
      <xdr:rowOff>50800</xdr:rowOff>
    </xdr:from>
    <xdr:to>
      <xdr:col>6</xdr:col>
      <xdr:colOff>165100</xdr:colOff>
      <xdr:row>20</xdr:row>
      <xdr:rowOff>50800</xdr:rowOff>
    </xdr:to>
    <xdr:sp macro="" textlink="">
      <xdr:nvSpPr>
        <xdr:cNvPr id="10" name="Rounded Rectangle 9">
          <a:hlinkClick xmlns:r="http://schemas.openxmlformats.org/officeDocument/2006/relationships" r:id="rId5"/>
          <a:extLst>
            <a:ext uri="{FF2B5EF4-FFF2-40B4-BE49-F238E27FC236}">
              <a16:creationId xmlns:a16="http://schemas.microsoft.com/office/drawing/2014/main" id="{00000000-0008-0000-0000-00000A000000}"/>
            </a:ext>
          </a:extLst>
        </xdr:cNvPr>
        <xdr:cNvSpPr/>
      </xdr:nvSpPr>
      <xdr:spPr>
        <a:xfrm>
          <a:off x="2590800" y="27051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View Scores</a:t>
          </a:r>
        </a:p>
      </xdr:txBody>
    </xdr:sp>
    <xdr:clientData/>
  </xdr:twoCellAnchor>
  <xdr:twoCellAnchor>
    <xdr:from>
      <xdr:col>4</xdr:col>
      <xdr:colOff>45720</xdr:colOff>
      <xdr:row>28</xdr:row>
      <xdr:rowOff>71120</xdr:rowOff>
    </xdr:from>
    <xdr:to>
      <xdr:col>4</xdr:col>
      <xdr:colOff>495300</xdr:colOff>
      <xdr:row>32</xdr:row>
      <xdr:rowOff>25400</xdr:rowOff>
    </xdr:to>
    <xdr:sp macro="" textlink="">
      <xdr:nvSpPr>
        <xdr:cNvPr id="11" name="Bent-Up Arrow 10">
          <a:extLst>
            <a:ext uri="{FF2B5EF4-FFF2-40B4-BE49-F238E27FC236}">
              <a16:creationId xmlns:a16="http://schemas.microsoft.com/office/drawing/2014/main" id="{00000000-0008-0000-0000-00000B000000}"/>
            </a:ext>
          </a:extLst>
        </xdr:cNvPr>
        <xdr:cNvSpPr/>
      </xdr:nvSpPr>
      <xdr:spPr>
        <a:xfrm>
          <a:off x="2738120" y="4706620"/>
          <a:ext cx="449580" cy="563880"/>
        </a:xfrm>
        <a:prstGeom prst="bentUp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5</xdr:col>
      <xdr:colOff>134620</xdr:colOff>
      <xdr:row>21</xdr:row>
      <xdr:rowOff>20320</xdr:rowOff>
    </xdr:from>
    <xdr:to>
      <xdr:col>5</xdr:col>
      <xdr:colOff>584200</xdr:colOff>
      <xdr:row>24</xdr:row>
      <xdr:rowOff>127000</xdr:rowOff>
    </xdr:to>
    <xdr:sp macro="" textlink="">
      <xdr:nvSpPr>
        <xdr:cNvPr id="14" name="Bent-Up Arrow 13">
          <a:extLst>
            <a:ext uri="{FF2B5EF4-FFF2-40B4-BE49-F238E27FC236}">
              <a16:creationId xmlns:a16="http://schemas.microsoft.com/office/drawing/2014/main" id="{00000000-0008-0000-0000-00000E000000}"/>
            </a:ext>
          </a:extLst>
        </xdr:cNvPr>
        <xdr:cNvSpPr/>
      </xdr:nvSpPr>
      <xdr:spPr>
        <a:xfrm>
          <a:off x="3500120" y="3589020"/>
          <a:ext cx="449580" cy="563880"/>
        </a:xfrm>
        <a:prstGeom prst="bentUp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6</xdr:col>
      <xdr:colOff>299720</xdr:colOff>
      <xdr:row>13</xdr:row>
      <xdr:rowOff>121920</xdr:rowOff>
    </xdr:from>
    <xdr:to>
      <xdr:col>6</xdr:col>
      <xdr:colOff>749300</xdr:colOff>
      <xdr:row>17</xdr:row>
      <xdr:rowOff>76200</xdr:rowOff>
    </xdr:to>
    <xdr:sp macro="" textlink="">
      <xdr:nvSpPr>
        <xdr:cNvPr id="16" name="Bent-Up Arrow 15">
          <a:extLst>
            <a:ext uri="{FF2B5EF4-FFF2-40B4-BE49-F238E27FC236}">
              <a16:creationId xmlns:a16="http://schemas.microsoft.com/office/drawing/2014/main" id="{00000000-0008-0000-0000-000010000000}"/>
            </a:ext>
          </a:extLst>
        </xdr:cNvPr>
        <xdr:cNvSpPr/>
      </xdr:nvSpPr>
      <xdr:spPr>
        <a:xfrm>
          <a:off x="4338320" y="2471420"/>
          <a:ext cx="449580" cy="563880"/>
        </a:xfrm>
        <a:prstGeom prst="bentUp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17</xdr:row>
      <xdr:rowOff>127000</xdr:rowOff>
    </xdr:from>
    <xdr:to>
      <xdr:col>14</xdr:col>
      <xdr:colOff>292100</xdr:colOff>
      <xdr:row>84</xdr:row>
      <xdr:rowOff>101600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100-000002000000}"/>
            </a:ext>
          </a:extLst>
        </xdr:cNvPr>
        <xdr:cNvSpPr txBox="1"/>
      </xdr:nvSpPr>
      <xdr:spPr>
        <a:xfrm>
          <a:off x="1409700" y="3048000"/>
          <a:ext cx="10490200" cy="10185400"/>
        </a:xfrm>
        <a:prstGeom prst="rect">
          <a:avLst/>
        </a:prstGeom>
        <a:solidFill>
          <a:srgbClr val="D47E4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tx1"/>
              </a:solidFill>
              <a:latin typeface="Arial"/>
              <a:cs typeface="Arial"/>
            </a:rPr>
            <a:t>Defining, designing, creating, and implementing a process to solve a business challenge or meet a business objective is the most valuable role… In EVERY company, organization and department.</a:t>
          </a:r>
        </a:p>
        <a:p>
          <a:endParaRPr lang="en-US" sz="1400">
            <a:solidFill>
              <a:schemeClr val="tx1"/>
            </a:solidFill>
            <a:latin typeface="Arial"/>
            <a:cs typeface="Arial"/>
          </a:endParaRPr>
        </a:p>
        <a:p>
          <a:r>
            <a:rPr lang="en-US" sz="1400">
              <a:solidFill>
                <a:schemeClr val="tx1"/>
              </a:solidFill>
              <a:latin typeface="Arial"/>
              <a:cs typeface="Arial"/>
            </a:rPr>
            <a:t>Unless you are talking a one-time, single-use project within a business, there should be a process. Whether that process is managed and implemented by humans, AI, or a combination of the two, it needs to be designed by someone with a complex enough perspective to ask the right questions. Someone capable of asking the right questions and step back and say, 'What are we really trying to accomplish here? And is there a different way to look at it?'</a:t>
          </a:r>
        </a:p>
        <a:p>
          <a:endParaRPr lang="en-US" sz="1400">
            <a:solidFill>
              <a:schemeClr val="tx1"/>
            </a:solidFill>
            <a:latin typeface="Arial"/>
            <a:cs typeface="Arial"/>
          </a:endParaRPr>
        </a:p>
        <a:p>
          <a:r>
            <a:rPr lang="en-US" sz="1400">
              <a:solidFill>
                <a:schemeClr val="tx1"/>
              </a:solidFill>
              <a:latin typeface="Arial"/>
              <a:cs typeface="Arial"/>
            </a:rPr>
            <a:t>For more than twenty years, The Art of Service's Self-Assessments empower people who can do just that - whether their title is marketer, entrepreneur, manager, salesperson, consultant, business process manager, executive assistant, IT Manager, CxO etc... - they are the people who rule the future. They are people who watch the process as it happens, and ask the right questions to make the process work better.</a:t>
          </a:r>
        </a:p>
        <a:p>
          <a:endParaRPr lang="en-US" sz="1400">
            <a:solidFill>
              <a:schemeClr val="tx1"/>
            </a:solidFill>
            <a:latin typeface="Arial"/>
            <a:cs typeface="Arial"/>
          </a:endParaRPr>
        </a:p>
        <a:p>
          <a:r>
            <a:rPr lang="en-US" sz="1400">
              <a:solidFill>
                <a:schemeClr val="tx1"/>
              </a:solidFill>
              <a:latin typeface="Arial"/>
              <a:cs typeface="Arial"/>
            </a:rPr>
            <a:t>This</a:t>
          </a:r>
          <a:r>
            <a:rPr lang="en-US" sz="1400" baseline="0">
              <a:solidFill>
                <a:schemeClr val="tx1"/>
              </a:solidFill>
              <a:latin typeface="Arial"/>
              <a:cs typeface="Arial"/>
            </a:rPr>
            <a:t> Self-Assessment</a:t>
          </a:r>
          <a:r>
            <a:rPr lang="en-US" sz="1400">
              <a:solidFill>
                <a:schemeClr val="tx1"/>
              </a:solidFill>
              <a:latin typeface="Arial"/>
              <a:cs typeface="Arial"/>
            </a:rPr>
            <a:t> is for managers, advisors, consultants, specialists, professionals and anyone interested in knowing the right questions to ask.</a:t>
          </a:r>
        </a:p>
        <a:p>
          <a:endParaRPr lang="en-US" sz="1400">
            <a:solidFill>
              <a:schemeClr val="tx1"/>
            </a:solidFill>
            <a:latin typeface="Arial"/>
            <a:cs typeface="Arial"/>
          </a:endParaRPr>
        </a:p>
        <a:p>
          <a:endParaRPr lang="en-US" sz="1400" b="1" i="0">
            <a:solidFill>
              <a:schemeClr val="tx1"/>
            </a:solidFill>
            <a:latin typeface="Arial"/>
            <a:cs typeface="Arial"/>
          </a:endParaRPr>
        </a:p>
        <a:p>
          <a:r>
            <a:rPr lang="en-US" sz="1400" b="1" i="0">
              <a:solidFill>
                <a:schemeClr val="tx1"/>
              </a:solidFill>
              <a:latin typeface="Arial"/>
              <a:cs typeface="Arial"/>
            </a:rPr>
            <a:t>Featuring new and updated case-based questions, organized into seven core areas of process design, this Self-Assessment will help you identify areas in which improvements can be made.</a:t>
          </a:r>
        </a:p>
        <a:p>
          <a:endParaRPr lang="en-US" sz="1400">
            <a:solidFill>
              <a:schemeClr val="tx1"/>
            </a:solidFill>
            <a:latin typeface="Arial"/>
            <a:cs typeface="Arial"/>
          </a:endParaRPr>
        </a:p>
        <a:p>
          <a:r>
            <a:rPr lang="en-US" sz="1400">
              <a:solidFill>
                <a:schemeClr val="tx1"/>
              </a:solidFill>
              <a:latin typeface="Arial"/>
              <a:cs typeface="Arial"/>
            </a:rPr>
            <a:t>In using the questions you will be better able to: </a:t>
          </a:r>
        </a:p>
        <a:p>
          <a:endParaRPr lang="en-US" sz="1400">
            <a:solidFill>
              <a:schemeClr val="tx1"/>
            </a:solidFill>
            <a:latin typeface="Arial"/>
            <a:cs typeface="Arial"/>
          </a:endParaRPr>
        </a:p>
        <a:p>
          <a:pPr marL="285750" indent="-285750">
            <a:buFont typeface="Wingdings" charset="2"/>
            <a:buChar char="q"/>
          </a:pPr>
          <a:r>
            <a:rPr lang="en-US" sz="1400">
              <a:solidFill>
                <a:schemeClr val="tx1"/>
              </a:solidFill>
              <a:latin typeface="Arial"/>
              <a:cs typeface="Arial"/>
            </a:rPr>
            <a:t>diagnose projects, initiatives, organizations, businesses and processes using accepted diagnostic standards and practices </a:t>
          </a:r>
        </a:p>
        <a:p>
          <a:pPr marL="285750" indent="-285750">
            <a:buFont typeface="Wingdings" charset="2"/>
            <a:buChar char="q"/>
          </a:pPr>
          <a:endParaRPr lang="en-US" sz="1400">
            <a:solidFill>
              <a:schemeClr val="tx1"/>
            </a:solidFill>
            <a:latin typeface="Arial"/>
            <a:cs typeface="Arial"/>
          </a:endParaRPr>
        </a:p>
        <a:p>
          <a:pPr marL="285750" indent="-285750">
            <a:buFont typeface="Wingdings" charset="2"/>
            <a:buChar char="q"/>
          </a:pPr>
          <a:r>
            <a:rPr lang="en-US" sz="1400">
              <a:solidFill>
                <a:schemeClr val="tx1"/>
              </a:solidFill>
              <a:latin typeface="Arial"/>
              <a:cs typeface="Arial"/>
            </a:rPr>
            <a:t>implement evidence-based best practice strategies aligned with overall goals </a:t>
          </a:r>
        </a:p>
        <a:p>
          <a:pPr marL="285750" indent="-285750">
            <a:buFont typeface="Wingdings" charset="2"/>
            <a:buChar char="q"/>
          </a:pPr>
          <a:endParaRPr lang="en-US" sz="1400">
            <a:solidFill>
              <a:schemeClr val="tx1"/>
            </a:solidFill>
            <a:latin typeface="Arial"/>
            <a:cs typeface="Arial"/>
          </a:endParaRPr>
        </a:p>
        <a:p>
          <a:pPr marL="285750" indent="-285750">
            <a:buFont typeface="Wingdings" charset="2"/>
            <a:buChar char="q"/>
          </a:pPr>
          <a:r>
            <a:rPr lang="en-US" sz="1400">
              <a:solidFill>
                <a:schemeClr val="tx1"/>
              </a:solidFill>
              <a:latin typeface="Arial"/>
              <a:cs typeface="Arial"/>
            </a:rPr>
            <a:t>integrate recent advances in the topic and process design strategies into practice according to best practice guidelines</a:t>
          </a:r>
        </a:p>
        <a:p>
          <a:endParaRPr lang="en-US" sz="1400">
            <a:solidFill>
              <a:schemeClr val="tx1"/>
            </a:solidFill>
            <a:latin typeface="Arial"/>
            <a:cs typeface="Arial"/>
          </a:endParaRPr>
        </a:p>
        <a:p>
          <a:endParaRPr lang="en-US" sz="1400">
            <a:solidFill>
              <a:schemeClr val="tx1"/>
            </a:solidFill>
            <a:latin typeface="Arial"/>
            <a:cs typeface="Arial"/>
          </a:endParaRPr>
        </a:p>
        <a:p>
          <a:r>
            <a:rPr lang="en-US" sz="1400">
              <a:solidFill>
                <a:schemeClr val="tx1"/>
              </a:solidFill>
              <a:latin typeface="Arial"/>
              <a:cs typeface="Arial"/>
            </a:rPr>
            <a:t>Using a Self-Assessment tool known as the Self-Assessment Radar Chart, you will develop a clear picture of the areas where improvements can be made.</a:t>
          </a:r>
        </a:p>
        <a:p>
          <a:endParaRPr lang="en-US" sz="1400">
            <a:solidFill>
              <a:schemeClr val="tx1"/>
            </a:solidFill>
            <a:latin typeface="Arial"/>
            <a:cs typeface="Arial"/>
          </a:endParaRPr>
        </a:p>
        <a:p>
          <a:r>
            <a:rPr lang="en-US" sz="1400">
              <a:solidFill>
                <a:schemeClr val="tx1"/>
              </a:solidFill>
              <a:latin typeface="Arial"/>
              <a:cs typeface="Arial"/>
            </a:rPr>
            <a:t>This spreadsheet has been designed for 1-10 participants and is easy to</a:t>
          </a:r>
          <a:r>
            <a:rPr lang="en-US" sz="1400" baseline="0">
              <a:solidFill>
                <a:schemeClr val="tx1"/>
              </a:solidFill>
              <a:latin typeface="Arial"/>
              <a:cs typeface="Arial"/>
            </a:rPr>
            <a:t> expand;</a:t>
          </a:r>
          <a:r>
            <a:rPr lang="en-US" sz="1400">
              <a:solidFill>
                <a:schemeClr val="tx1"/>
              </a:solidFill>
              <a:latin typeface="Arial"/>
              <a:cs typeface="Arial"/>
            </a:rPr>
            <a:t> multiple spreadsheets can be used to assess</a:t>
          </a:r>
          <a:r>
            <a:rPr lang="en-US" sz="1400" baseline="0">
              <a:solidFill>
                <a:schemeClr val="tx1"/>
              </a:solidFill>
              <a:latin typeface="Arial"/>
              <a:cs typeface="Arial"/>
            </a:rPr>
            <a:t> with </a:t>
          </a:r>
          <a:r>
            <a:rPr lang="en-US" sz="1400">
              <a:solidFill>
                <a:schemeClr val="tx1"/>
              </a:solidFill>
              <a:latin typeface="Arial"/>
              <a:cs typeface="Arial"/>
            </a:rPr>
            <a:t>a large group or modify formula's etc.</a:t>
          </a:r>
        </a:p>
        <a:p>
          <a:endParaRPr lang="en-US" sz="1400">
            <a:solidFill>
              <a:schemeClr val="tx1"/>
            </a:solidFill>
            <a:latin typeface="Arial"/>
            <a:cs typeface="Arial"/>
          </a:endParaRPr>
        </a:p>
        <a:p>
          <a:r>
            <a:rPr lang="en-US" sz="1400">
              <a:solidFill>
                <a:schemeClr val="tx1"/>
              </a:solidFill>
              <a:latin typeface="Arial"/>
              <a:cs typeface="Arial"/>
            </a:rPr>
            <a:t>You can use this spreadsheet as the starting point for deeper analysis. One suggestion is to use Pivot Tables, for even more powerful analysis, or import the data in analysis and reporting tools like Tableau, SAP, ZOHO or the Business Intelligence tool of your choice.</a:t>
          </a:r>
        </a:p>
        <a:p>
          <a:endParaRPr lang="en-US" sz="1400">
            <a:solidFill>
              <a:schemeClr val="tx1"/>
            </a:solidFill>
            <a:latin typeface="Arial"/>
            <a:cs typeface="Arial"/>
          </a:endParaRPr>
        </a:p>
        <a:p>
          <a:r>
            <a:rPr lang="en-US" sz="1400">
              <a:solidFill>
                <a:schemeClr val="tx1"/>
              </a:solidFill>
              <a:latin typeface="Arial"/>
              <a:cs typeface="Arial"/>
            </a:rPr>
            <a:t>You are free to use the Self-Assessment contents in your presentations and materials for customers without asking us - we are here to help. The Art of Service has helped hundreds of clients to improve execution and meet the needs of customers better by</a:t>
          </a:r>
          <a:r>
            <a:rPr lang="en-US" sz="1400" baseline="0">
              <a:solidFill>
                <a:schemeClr val="tx1"/>
              </a:solidFill>
              <a:latin typeface="Arial"/>
              <a:cs typeface="Arial"/>
            </a:rPr>
            <a:t> applying</a:t>
          </a:r>
          <a:r>
            <a:rPr lang="en-US" sz="1400">
              <a:solidFill>
                <a:schemeClr val="tx1"/>
              </a:solidFill>
              <a:latin typeface="Arial"/>
              <a:cs typeface="Arial"/>
            </a:rPr>
            <a:t> process redesign. </a:t>
          </a:r>
        </a:p>
        <a:p>
          <a:endParaRPr lang="en-US" sz="1400">
            <a:solidFill>
              <a:schemeClr val="tx1"/>
            </a:solidFill>
            <a:latin typeface="Arial"/>
            <a:cs typeface="Arial"/>
          </a:endParaRPr>
        </a:p>
        <a:p>
          <a:r>
            <a:rPr lang="en-US" sz="1400">
              <a:solidFill>
                <a:schemeClr val="tx1"/>
              </a:solidFill>
              <a:latin typeface="Arial"/>
              <a:cs typeface="Arial"/>
            </a:rPr>
            <a:t>How can we help you? For all questions regarding this Self-Assessment or to discuss how our team can help your business achieve true results, please visit</a:t>
          </a:r>
        </a:p>
        <a:p>
          <a:endParaRPr lang="en-US" sz="1400">
            <a:solidFill>
              <a:schemeClr val="tx1"/>
            </a:solidFill>
            <a:latin typeface="Arial"/>
            <a:cs typeface="Arial"/>
          </a:endParaRPr>
        </a:p>
        <a:p>
          <a:r>
            <a:rPr lang="en-US" sz="1400" b="1" i="0">
              <a:solidFill>
                <a:schemeClr val="tx1"/>
              </a:solidFill>
              <a:latin typeface="Arial"/>
              <a:cs typeface="Arial"/>
            </a:rPr>
            <a:t>https://store.theartofservice.com/contact-us/</a:t>
          </a:r>
        </a:p>
      </xdr:txBody>
    </xdr:sp>
    <xdr:clientData/>
  </xdr:twoCellAnchor>
  <xdr:twoCellAnchor editAs="oneCell">
    <xdr:from>
      <xdr:col>8</xdr:col>
      <xdr:colOff>31750</xdr:colOff>
      <xdr:row>41</xdr:row>
      <xdr:rowOff>111443</xdr:rowOff>
    </xdr:from>
    <xdr:to>
      <xdr:col>20</xdr:col>
      <xdr:colOff>450850</xdr:colOff>
      <xdr:row>99</xdr:row>
      <xdr:rowOff>66358</xdr:rowOff>
    </xdr:to>
    <xdr:pic>
      <xdr:nvPicPr>
        <xdr:cNvPr id="4" name="Picture 3" descr="TAOS-Logo-symbol-Master.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alphaModFix amt="40000"/>
          <a:extLst>
            <a:ext uri="{28A0092B-C50C-407E-A947-70E740481C1C}">
              <a14:useLocalDpi xmlns:a14="http://schemas.microsoft.com/office/drawing/2010/main" val="0"/>
            </a:ext>
          </a:extLst>
        </a:blip>
        <a:stretch>
          <a:fillRect/>
        </a:stretch>
      </xdr:blipFill>
      <xdr:spPr>
        <a:xfrm>
          <a:off x="7448550" y="6690043"/>
          <a:ext cx="8801100" cy="8794115"/>
        </a:xfrm>
        <a:prstGeom prst="rect">
          <a:avLst/>
        </a:prstGeom>
      </xdr:spPr>
    </xdr:pic>
    <xdr:clientData/>
  </xdr:twoCellAnchor>
  <xdr:twoCellAnchor>
    <xdr:from>
      <xdr:col>2</xdr:col>
      <xdr:colOff>50800</xdr:colOff>
      <xdr:row>8</xdr:row>
      <xdr:rowOff>63500</xdr:rowOff>
    </xdr:from>
    <xdr:to>
      <xdr:col>7</xdr:col>
      <xdr:colOff>38100</xdr:colOff>
      <xdr:row>13</xdr:row>
      <xdr:rowOff>63500</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00000000-0008-0000-0100-000006000000}"/>
            </a:ext>
          </a:extLst>
        </xdr:cNvPr>
        <xdr:cNvSpPr/>
      </xdr:nvSpPr>
      <xdr:spPr>
        <a:xfrm>
          <a:off x="1447800" y="1612900"/>
          <a:ext cx="34798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Start</a:t>
          </a:r>
        </a:p>
        <a:p>
          <a:pPr algn="ctr"/>
          <a:r>
            <a:rPr lang="en-US" sz="1600"/>
            <a:t>Self-Assessment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836708</xdr:colOff>
      <xdr:row>2</xdr:row>
      <xdr:rowOff>89642</xdr:rowOff>
    </xdr:from>
    <xdr:to>
      <xdr:col>13</xdr:col>
      <xdr:colOff>626785</xdr:colOff>
      <xdr:row>4</xdr:row>
      <xdr:rowOff>62000</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20215414" y="717171"/>
          <a:ext cx="1612900" cy="7493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Sustain</a:t>
          </a:r>
        </a:p>
      </xdr:txBody>
    </xdr:sp>
    <xdr:clientData/>
  </xdr:twoCellAnchor>
  <xdr:twoCellAnchor>
    <xdr:from>
      <xdr:col>10</xdr:col>
      <xdr:colOff>182284</xdr:colOff>
      <xdr:row>2</xdr:row>
      <xdr:rowOff>92630</xdr:rowOff>
    </xdr:from>
    <xdr:to>
      <xdr:col>11</xdr:col>
      <xdr:colOff>674596</xdr:colOff>
      <xdr:row>4</xdr:row>
      <xdr:rowOff>77688</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200-00000C000000}"/>
            </a:ext>
          </a:extLst>
        </xdr:cNvPr>
        <xdr:cNvSpPr/>
      </xdr:nvSpPr>
      <xdr:spPr>
        <a:xfrm>
          <a:off x="18440402" y="720159"/>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Control</a:t>
          </a:r>
        </a:p>
      </xdr:txBody>
    </xdr:sp>
    <xdr:clientData/>
  </xdr:twoCellAnchor>
  <xdr:twoCellAnchor>
    <xdr:from>
      <xdr:col>8</xdr:col>
      <xdr:colOff>663390</xdr:colOff>
      <xdr:row>2</xdr:row>
      <xdr:rowOff>95618</xdr:rowOff>
    </xdr:from>
    <xdr:to>
      <xdr:col>10</xdr:col>
      <xdr:colOff>35113</xdr:colOff>
      <xdr:row>4</xdr:row>
      <xdr:rowOff>80676</xdr:rowOff>
    </xdr:to>
    <xdr:sp macro="" textlink="">
      <xdr:nvSpPr>
        <xdr:cNvPr id="13" name="Rounded Rectangle 12">
          <a:hlinkClick xmlns:r="http://schemas.openxmlformats.org/officeDocument/2006/relationships" r:id="rId3"/>
          <a:extLst>
            <a:ext uri="{FF2B5EF4-FFF2-40B4-BE49-F238E27FC236}">
              <a16:creationId xmlns:a16="http://schemas.microsoft.com/office/drawing/2014/main" id="{00000000-0008-0000-0200-00000D000000}"/>
            </a:ext>
          </a:extLst>
        </xdr:cNvPr>
        <xdr:cNvSpPr/>
      </xdr:nvSpPr>
      <xdr:spPr>
        <a:xfrm>
          <a:off x="16680331" y="723147"/>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Improve</a:t>
          </a:r>
        </a:p>
      </xdr:txBody>
    </xdr:sp>
    <xdr:clientData/>
  </xdr:twoCellAnchor>
  <xdr:twoCellAnchor>
    <xdr:from>
      <xdr:col>7</xdr:col>
      <xdr:colOff>38848</xdr:colOff>
      <xdr:row>2</xdr:row>
      <xdr:rowOff>98606</xdr:rowOff>
    </xdr:from>
    <xdr:to>
      <xdr:col>8</xdr:col>
      <xdr:colOff>531160</xdr:colOff>
      <xdr:row>4</xdr:row>
      <xdr:rowOff>83664</xdr:rowOff>
    </xdr:to>
    <xdr:sp macro="" textlink="">
      <xdr:nvSpPr>
        <xdr:cNvPr id="14" name="Rounded Rectangle 13">
          <a:hlinkClick xmlns:r="http://schemas.openxmlformats.org/officeDocument/2006/relationships" r:id="rId4"/>
          <a:extLst>
            <a:ext uri="{FF2B5EF4-FFF2-40B4-BE49-F238E27FC236}">
              <a16:creationId xmlns:a16="http://schemas.microsoft.com/office/drawing/2014/main" id="{00000000-0008-0000-0200-00000E000000}"/>
            </a:ext>
          </a:extLst>
        </xdr:cNvPr>
        <xdr:cNvSpPr/>
      </xdr:nvSpPr>
      <xdr:spPr>
        <a:xfrm>
          <a:off x="14935201" y="726135"/>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Analyze</a:t>
          </a:r>
        </a:p>
      </xdr:txBody>
    </xdr:sp>
    <xdr:clientData/>
  </xdr:twoCellAnchor>
  <xdr:twoCellAnchor>
    <xdr:from>
      <xdr:col>5</xdr:col>
      <xdr:colOff>534895</xdr:colOff>
      <xdr:row>2</xdr:row>
      <xdr:rowOff>101594</xdr:rowOff>
    </xdr:from>
    <xdr:to>
      <xdr:col>6</xdr:col>
      <xdr:colOff>1027206</xdr:colOff>
      <xdr:row>4</xdr:row>
      <xdr:rowOff>86652</xdr:rowOff>
    </xdr:to>
    <xdr:sp macro="" textlink="">
      <xdr:nvSpPr>
        <xdr:cNvPr id="15" name="Rounded Rectangle 14">
          <a:hlinkClick xmlns:r="http://schemas.openxmlformats.org/officeDocument/2006/relationships" r:id="rId5"/>
          <a:extLst>
            <a:ext uri="{FF2B5EF4-FFF2-40B4-BE49-F238E27FC236}">
              <a16:creationId xmlns:a16="http://schemas.microsoft.com/office/drawing/2014/main" id="{00000000-0008-0000-0200-00000F000000}"/>
            </a:ext>
          </a:extLst>
        </xdr:cNvPr>
        <xdr:cNvSpPr/>
      </xdr:nvSpPr>
      <xdr:spPr>
        <a:xfrm>
          <a:off x="13190071" y="729123"/>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Measure</a:t>
          </a:r>
        </a:p>
      </xdr:txBody>
    </xdr:sp>
    <xdr:clientData/>
  </xdr:twoCellAnchor>
  <xdr:twoCellAnchor>
    <xdr:from>
      <xdr:col>3</xdr:col>
      <xdr:colOff>1045883</xdr:colOff>
      <xdr:row>2</xdr:row>
      <xdr:rowOff>104582</xdr:rowOff>
    </xdr:from>
    <xdr:to>
      <xdr:col>5</xdr:col>
      <xdr:colOff>417607</xdr:colOff>
      <xdr:row>4</xdr:row>
      <xdr:rowOff>76940</xdr:rowOff>
    </xdr:to>
    <xdr:sp macro="" textlink="">
      <xdr:nvSpPr>
        <xdr:cNvPr id="16" name="Rounded Rectangle 15">
          <a:hlinkClick xmlns:r="http://schemas.openxmlformats.org/officeDocument/2006/relationships" r:id="rId6"/>
          <a:extLst>
            <a:ext uri="{FF2B5EF4-FFF2-40B4-BE49-F238E27FC236}">
              <a16:creationId xmlns:a16="http://schemas.microsoft.com/office/drawing/2014/main" id="{00000000-0008-0000-0200-000010000000}"/>
            </a:ext>
          </a:extLst>
        </xdr:cNvPr>
        <xdr:cNvSpPr/>
      </xdr:nvSpPr>
      <xdr:spPr>
        <a:xfrm>
          <a:off x="11459883" y="732111"/>
          <a:ext cx="1612900" cy="7493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Define</a:t>
          </a:r>
        </a:p>
      </xdr:txBody>
    </xdr:sp>
    <xdr:clientData/>
  </xdr:twoCellAnchor>
  <xdr:twoCellAnchor>
    <xdr:from>
      <xdr:col>2</xdr:col>
      <xdr:colOff>421341</xdr:colOff>
      <xdr:row>2</xdr:row>
      <xdr:rowOff>107570</xdr:rowOff>
    </xdr:from>
    <xdr:to>
      <xdr:col>3</xdr:col>
      <xdr:colOff>913653</xdr:colOff>
      <xdr:row>4</xdr:row>
      <xdr:rowOff>92628</xdr:rowOff>
    </xdr:to>
    <xdr:sp macro="" textlink="">
      <xdr:nvSpPr>
        <xdr:cNvPr id="17" name="Rounded Rectangle 16">
          <a:hlinkClick xmlns:r="http://schemas.openxmlformats.org/officeDocument/2006/relationships" r:id="rId7"/>
          <a:extLst>
            <a:ext uri="{FF2B5EF4-FFF2-40B4-BE49-F238E27FC236}">
              <a16:creationId xmlns:a16="http://schemas.microsoft.com/office/drawing/2014/main" id="{00000000-0008-0000-0200-000011000000}"/>
            </a:ext>
          </a:extLst>
        </xdr:cNvPr>
        <xdr:cNvSpPr/>
      </xdr:nvSpPr>
      <xdr:spPr>
        <a:xfrm>
          <a:off x="9714753" y="735099"/>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Recognize</a:t>
          </a:r>
        </a:p>
      </xdr:txBody>
    </xdr:sp>
    <xdr:clientData/>
  </xdr:twoCellAnchor>
  <xdr:twoCellAnchor>
    <xdr:from>
      <xdr:col>4</xdr:col>
      <xdr:colOff>866586</xdr:colOff>
      <xdr:row>6</xdr:row>
      <xdr:rowOff>2221</xdr:rowOff>
    </xdr:from>
    <xdr:to>
      <xdr:col>10</xdr:col>
      <xdr:colOff>881527</xdr:colOff>
      <xdr:row>9</xdr:row>
      <xdr:rowOff>149392</xdr:rowOff>
    </xdr:to>
    <xdr:sp macro="" textlink="">
      <xdr:nvSpPr>
        <xdr:cNvPr id="19" name="Rounded Rectangle 18">
          <a:hlinkClick xmlns:r="http://schemas.openxmlformats.org/officeDocument/2006/relationships" r:id="rId8"/>
          <a:extLst>
            <a:ext uri="{FF2B5EF4-FFF2-40B4-BE49-F238E27FC236}">
              <a16:creationId xmlns:a16="http://schemas.microsoft.com/office/drawing/2014/main" id="{00000000-0008-0000-0200-000013000000}"/>
            </a:ext>
          </a:extLst>
        </xdr:cNvPr>
        <xdr:cNvSpPr/>
      </xdr:nvSpPr>
      <xdr:spPr>
        <a:xfrm>
          <a:off x="12401174" y="1944574"/>
          <a:ext cx="6738471" cy="7747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Show RACI Matrix Results</a:t>
          </a:r>
        </a:p>
      </xdr:txBody>
    </xdr:sp>
    <xdr:clientData/>
  </xdr:twoCellAnchor>
  <xdr:twoCellAnchor>
    <xdr:from>
      <xdr:col>3</xdr:col>
      <xdr:colOff>866589</xdr:colOff>
      <xdr:row>2</xdr:row>
      <xdr:rowOff>358591</xdr:rowOff>
    </xdr:from>
    <xdr:to>
      <xdr:col>4</xdr:col>
      <xdr:colOff>14942</xdr:colOff>
      <xdr:row>3</xdr:row>
      <xdr:rowOff>209178</xdr:rowOff>
    </xdr:to>
    <xdr:sp macro="" textlink="">
      <xdr:nvSpPr>
        <xdr:cNvPr id="20" name="Right Arrow 19">
          <a:extLst>
            <a:ext uri="{FF2B5EF4-FFF2-40B4-BE49-F238E27FC236}">
              <a16:creationId xmlns:a16="http://schemas.microsoft.com/office/drawing/2014/main" id="{00000000-0008-0000-0200-000014000000}"/>
            </a:ext>
          </a:extLst>
        </xdr:cNvPr>
        <xdr:cNvSpPr/>
      </xdr:nvSpPr>
      <xdr:spPr>
        <a:xfrm>
          <a:off x="11280589" y="986120"/>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5</xdr:col>
      <xdr:colOff>361577</xdr:colOff>
      <xdr:row>2</xdr:row>
      <xdr:rowOff>346637</xdr:rowOff>
    </xdr:from>
    <xdr:to>
      <xdr:col>5</xdr:col>
      <xdr:colOff>630518</xdr:colOff>
      <xdr:row>3</xdr:row>
      <xdr:rowOff>197224</xdr:rowOff>
    </xdr:to>
    <xdr:sp macro="" textlink="">
      <xdr:nvSpPr>
        <xdr:cNvPr id="21" name="Right Arrow 20">
          <a:extLst>
            <a:ext uri="{FF2B5EF4-FFF2-40B4-BE49-F238E27FC236}">
              <a16:creationId xmlns:a16="http://schemas.microsoft.com/office/drawing/2014/main" id="{00000000-0008-0000-0200-000015000000}"/>
            </a:ext>
          </a:extLst>
        </xdr:cNvPr>
        <xdr:cNvSpPr/>
      </xdr:nvSpPr>
      <xdr:spPr>
        <a:xfrm>
          <a:off x="13016753" y="974166"/>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6</xdr:col>
      <xdr:colOff>977153</xdr:colOff>
      <xdr:row>2</xdr:row>
      <xdr:rowOff>379507</xdr:rowOff>
    </xdr:from>
    <xdr:to>
      <xdr:col>7</xdr:col>
      <xdr:colOff>125506</xdr:colOff>
      <xdr:row>3</xdr:row>
      <xdr:rowOff>230094</xdr:rowOff>
    </xdr:to>
    <xdr:sp macro="" textlink="">
      <xdr:nvSpPr>
        <xdr:cNvPr id="22" name="Right Arrow 21">
          <a:extLst>
            <a:ext uri="{FF2B5EF4-FFF2-40B4-BE49-F238E27FC236}">
              <a16:creationId xmlns:a16="http://schemas.microsoft.com/office/drawing/2014/main" id="{00000000-0008-0000-0200-000016000000}"/>
            </a:ext>
          </a:extLst>
        </xdr:cNvPr>
        <xdr:cNvSpPr/>
      </xdr:nvSpPr>
      <xdr:spPr>
        <a:xfrm>
          <a:off x="14752918" y="1007036"/>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8</xdr:col>
      <xdr:colOff>472141</xdr:colOff>
      <xdr:row>2</xdr:row>
      <xdr:rowOff>367554</xdr:rowOff>
    </xdr:from>
    <xdr:to>
      <xdr:col>8</xdr:col>
      <xdr:colOff>741082</xdr:colOff>
      <xdr:row>3</xdr:row>
      <xdr:rowOff>218141</xdr:rowOff>
    </xdr:to>
    <xdr:sp macro="" textlink="">
      <xdr:nvSpPr>
        <xdr:cNvPr id="23" name="Right Arrow 22">
          <a:extLst>
            <a:ext uri="{FF2B5EF4-FFF2-40B4-BE49-F238E27FC236}">
              <a16:creationId xmlns:a16="http://schemas.microsoft.com/office/drawing/2014/main" id="{00000000-0008-0000-0200-000017000000}"/>
            </a:ext>
          </a:extLst>
        </xdr:cNvPr>
        <xdr:cNvSpPr/>
      </xdr:nvSpPr>
      <xdr:spPr>
        <a:xfrm>
          <a:off x="16489082" y="995083"/>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9</xdr:col>
      <xdr:colOff>1117600</xdr:colOff>
      <xdr:row>2</xdr:row>
      <xdr:rowOff>370542</xdr:rowOff>
    </xdr:from>
    <xdr:to>
      <xdr:col>10</xdr:col>
      <xdr:colOff>265952</xdr:colOff>
      <xdr:row>3</xdr:row>
      <xdr:rowOff>221129</xdr:rowOff>
    </xdr:to>
    <xdr:sp macro="" textlink="">
      <xdr:nvSpPr>
        <xdr:cNvPr id="24" name="Right Arrow 23">
          <a:extLst>
            <a:ext uri="{FF2B5EF4-FFF2-40B4-BE49-F238E27FC236}">
              <a16:creationId xmlns:a16="http://schemas.microsoft.com/office/drawing/2014/main" id="{00000000-0008-0000-0200-000018000000}"/>
            </a:ext>
          </a:extLst>
        </xdr:cNvPr>
        <xdr:cNvSpPr/>
      </xdr:nvSpPr>
      <xdr:spPr>
        <a:xfrm>
          <a:off x="18255129" y="998071"/>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11</xdr:col>
      <xdr:colOff>642470</xdr:colOff>
      <xdr:row>2</xdr:row>
      <xdr:rowOff>328707</xdr:rowOff>
    </xdr:from>
    <xdr:to>
      <xdr:col>11</xdr:col>
      <xdr:colOff>911411</xdr:colOff>
      <xdr:row>3</xdr:row>
      <xdr:rowOff>179294</xdr:rowOff>
    </xdr:to>
    <xdr:sp macro="" textlink="">
      <xdr:nvSpPr>
        <xdr:cNvPr id="25" name="Right Arrow 24">
          <a:extLst>
            <a:ext uri="{FF2B5EF4-FFF2-40B4-BE49-F238E27FC236}">
              <a16:creationId xmlns:a16="http://schemas.microsoft.com/office/drawing/2014/main" id="{00000000-0008-0000-0200-000019000000}"/>
            </a:ext>
          </a:extLst>
        </xdr:cNvPr>
        <xdr:cNvSpPr/>
      </xdr:nvSpPr>
      <xdr:spPr>
        <a:xfrm>
          <a:off x="20021176" y="956236"/>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965200</xdr:colOff>
      <xdr:row>34</xdr:row>
      <xdr:rowOff>139700</xdr:rowOff>
    </xdr:from>
    <xdr:to>
      <xdr:col>14</xdr:col>
      <xdr:colOff>419100</xdr:colOff>
      <xdr:row>92</xdr:row>
      <xdr:rowOff>94615</xdr:rowOff>
    </xdr:to>
    <xdr:pic>
      <xdr:nvPicPr>
        <xdr:cNvPr id="2" name="Picture 1" descr="TAOS-Logo-symbol-Master.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alphaModFix amt="40000"/>
          <a:extLst>
            <a:ext uri="{28A0092B-C50C-407E-A947-70E740481C1C}">
              <a14:useLocalDpi xmlns:a14="http://schemas.microsoft.com/office/drawing/2010/main" val="0"/>
            </a:ext>
          </a:extLst>
        </a:blip>
        <a:stretch>
          <a:fillRect/>
        </a:stretch>
      </xdr:blipFill>
      <xdr:spPr>
        <a:xfrm>
          <a:off x="7391400" y="6680200"/>
          <a:ext cx="8801100" cy="87941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199217" cy="5610087"/>
    <xdr:graphicFrame macro="">
      <xdr:nvGraphicFramePr>
        <xdr:cNvPr id="2" name="Chart 1" title="Radar Chart">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7500" cy="5611628"/>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xdr:from>
      <xdr:col>0</xdr:col>
      <xdr:colOff>25400</xdr:colOff>
      <xdr:row>4</xdr:row>
      <xdr:rowOff>12700</xdr:rowOff>
    </xdr:from>
    <xdr:to>
      <xdr:col>1</xdr:col>
      <xdr:colOff>0</xdr:colOff>
      <xdr:row>4</xdr:row>
      <xdr:rowOff>939800</xdr:rowOff>
    </xdr:to>
    <xdr:sp macro="" textlink="">
      <xdr:nvSpPr>
        <xdr:cNvPr id="2" name="Line 1">
          <a:extLst>
            <a:ext uri="{FF2B5EF4-FFF2-40B4-BE49-F238E27FC236}">
              <a16:creationId xmlns:a16="http://schemas.microsoft.com/office/drawing/2014/main" id="{00000000-0008-0000-0900-000002000000}"/>
            </a:ext>
          </a:extLst>
        </xdr:cNvPr>
        <xdr:cNvSpPr>
          <a:spLocks noChangeShapeType="1"/>
        </xdr:cNvSpPr>
      </xdr:nvSpPr>
      <xdr:spPr bwMode="auto">
        <a:xfrm>
          <a:off x="25400" y="723900"/>
          <a:ext cx="8331200" cy="927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oneCellAnchor>
    <xdr:from>
      <xdr:col>0</xdr:col>
      <xdr:colOff>7508240</xdr:colOff>
      <xdr:row>4</xdr:row>
      <xdr:rowOff>297180</xdr:rowOff>
    </xdr:from>
    <xdr:ext cx="268573" cy="156966"/>
    <xdr:sp macro="" textlink="">
      <xdr:nvSpPr>
        <xdr:cNvPr id="3" name="Text Box 2">
          <a:extLst>
            <a:ext uri="{FF2B5EF4-FFF2-40B4-BE49-F238E27FC236}">
              <a16:creationId xmlns:a16="http://schemas.microsoft.com/office/drawing/2014/main" id="{00000000-0008-0000-0900-000003000000}"/>
            </a:ext>
          </a:extLst>
        </xdr:cNvPr>
        <xdr:cNvSpPr txBox="1">
          <a:spLocks noChangeArrowheads="1"/>
        </xdr:cNvSpPr>
      </xdr:nvSpPr>
      <xdr:spPr bwMode="auto">
        <a:xfrm>
          <a:off x="7508240" y="1008380"/>
          <a:ext cx="268573" cy="15696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900" b="1" i="0" u="none" strike="noStrike" baseline="0">
              <a:solidFill>
                <a:srgbClr val="000000"/>
              </a:solidFill>
              <a:latin typeface="Arial"/>
              <a:ea typeface="Arial"/>
              <a:cs typeface="Arial"/>
            </a:rPr>
            <a:t>Role</a:t>
          </a:r>
        </a:p>
      </xdr:txBody>
    </xdr:sp>
    <xdr:clientData/>
  </xdr:oneCellAnchor>
  <xdr:oneCellAnchor>
    <xdr:from>
      <xdr:col>0</xdr:col>
      <xdr:colOff>82798</xdr:colOff>
      <xdr:row>4</xdr:row>
      <xdr:rowOff>546100</xdr:rowOff>
    </xdr:from>
    <xdr:ext cx="1088939" cy="287445"/>
    <xdr:sp macro="" textlink="">
      <xdr:nvSpPr>
        <xdr:cNvPr id="4" name="Text Box 3">
          <a:extLst>
            <a:ext uri="{FF2B5EF4-FFF2-40B4-BE49-F238E27FC236}">
              <a16:creationId xmlns:a16="http://schemas.microsoft.com/office/drawing/2014/main" id="{00000000-0008-0000-0900-000004000000}"/>
            </a:ext>
          </a:extLst>
        </xdr:cNvPr>
        <xdr:cNvSpPr txBox="1">
          <a:spLocks noChangeArrowheads="1"/>
        </xdr:cNvSpPr>
      </xdr:nvSpPr>
      <xdr:spPr bwMode="auto">
        <a:xfrm>
          <a:off x="82798" y="1279525"/>
          <a:ext cx="1088939" cy="28744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0" anchor="t" upright="1">
          <a:spAutoFit/>
        </a:bodyPr>
        <a:lstStyle/>
        <a:p>
          <a:pPr algn="ctr" rtl="0">
            <a:lnSpc>
              <a:spcPts val="1000"/>
            </a:lnSpc>
            <a:defRPr sz="1000"/>
          </a:pPr>
          <a:r>
            <a:rPr lang="en-US" sz="900" b="1" i="0" u="none" strike="noStrike" baseline="0">
              <a:solidFill>
                <a:srgbClr val="000000"/>
              </a:solidFill>
              <a:latin typeface="Arial"/>
              <a:ea typeface="Arial"/>
              <a:cs typeface="Arial"/>
            </a:rPr>
            <a:t>Project Deliverable</a:t>
          </a:r>
        </a:p>
        <a:p>
          <a:pPr algn="ctr" rtl="0">
            <a:lnSpc>
              <a:spcPts val="1000"/>
            </a:lnSpc>
            <a:defRPr sz="1000"/>
          </a:pPr>
          <a:r>
            <a:rPr lang="en-US" sz="900" b="1" i="0" u="none" strike="noStrike" baseline="0">
              <a:solidFill>
                <a:srgbClr val="000000"/>
              </a:solidFill>
              <a:latin typeface="Arial"/>
              <a:ea typeface="Arial"/>
              <a:cs typeface="Arial"/>
            </a:rPr>
            <a:t>(or Activity)</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xdr:col>
      <xdr:colOff>38100</xdr:colOff>
      <xdr:row>8</xdr:row>
      <xdr:rowOff>101600</xdr:rowOff>
    </xdr:from>
    <xdr:to>
      <xdr:col>14</xdr:col>
      <xdr:colOff>292100</xdr:colOff>
      <xdr:row>32</xdr:row>
      <xdr:rowOff>12700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A00-000002000000}"/>
            </a:ext>
          </a:extLst>
        </xdr:cNvPr>
        <xdr:cNvSpPr txBox="1"/>
      </xdr:nvSpPr>
      <xdr:spPr>
        <a:xfrm>
          <a:off x="1689100" y="1651000"/>
          <a:ext cx="10160000" cy="3568700"/>
        </a:xfrm>
        <a:prstGeom prst="rect">
          <a:avLst/>
        </a:prstGeom>
        <a:solidFill>
          <a:srgbClr val="D47E4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000000"/>
              </a:solidFill>
              <a:latin typeface="Arial"/>
              <a:cs typeface="Arial"/>
            </a:rPr>
            <a:t>This Self-Assessment provides</a:t>
          </a:r>
          <a:r>
            <a:rPr lang="en-US" sz="1400" baseline="0">
              <a:solidFill>
                <a:srgbClr val="000000"/>
              </a:solidFill>
              <a:latin typeface="Arial"/>
              <a:cs typeface="Arial"/>
            </a:rPr>
            <a:t> you with numerous insights for benefits realisation improvements. </a:t>
          </a:r>
          <a:r>
            <a:rPr lang="en-US" sz="1400" u="sng" baseline="0">
              <a:solidFill>
                <a:srgbClr val="000000"/>
              </a:solidFill>
              <a:latin typeface="Arial"/>
              <a:cs typeface="Arial"/>
            </a:rPr>
            <a:t>The RACI Matrix by itself is a powerful tool to show you where and how to start first.</a:t>
          </a:r>
        </a:p>
        <a:p>
          <a:endParaRPr lang="en-US" sz="1400" baseline="0">
            <a:solidFill>
              <a:srgbClr val="000000"/>
            </a:solidFill>
            <a:latin typeface="Arial"/>
            <a:cs typeface="Arial"/>
          </a:endParaRPr>
        </a:p>
        <a:p>
          <a:r>
            <a:rPr lang="en-US" sz="1400" baseline="0">
              <a:solidFill>
                <a:srgbClr val="000000"/>
              </a:solidFill>
              <a:latin typeface="Arial"/>
              <a:cs typeface="Arial"/>
            </a:rPr>
            <a:t>Save this Self-Assessment once filled out, start improvement projects and benchmark the Self-Assessment again after a set timeframe to track improvements and results. </a:t>
          </a:r>
          <a:r>
            <a:rPr lang="en-US" sz="1400" u="sng" baseline="0">
              <a:solidFill>
                <a:srgbClr val="000000"/>
              </a:solidFill>
              <a:latin typeface="Arial"/>
              <a:cs typeface="Arial"/>
            </a:rPr>
            <a:t>The RACI Matrix will then, again, show you your updated top priorities. </a:t>
          </a:r>
        </a:p>
        <a:p>
          <a:endParaRPr lang="en-US" sz="1400" u="sng" baseline="0">
            <a:solidFill>
              <a:srgbClr val="000000"/>
            </a:solidFill>
            <a:latin typeface="Arial"/>
            <a:cs typeface="Arial"/>
          </a:endParaRPr>
        </a:p>
        <a:p>
          <a:endParaRPr lang="en-US" sz="1400" baseline="0">
            <a:solidFill>
              <a:srgbClr val="000000"/>
            </a:solidFill>
            <a:latin typeface="Arial"/>
            <a:cs typeface="Arial"/>
          </a:endParaRPr>
        </a:p>
        <a:p>
          <a:r>
            <a:rPr lang="en-US" sz="1400" baseline="0">
              <a:solidFill>
                <a:srgbClr val="000000"/>
              </a:solidFill>
              <a:latin typeface="Arial"/>
              <a:cs typeface="Arial"/>
            </a:rPr>
            <a:t>You can also try out different ways of representing the data gathered in this Self-Assessment</a:t>
          </a:r>
        </a:p>
        <a:p>
          <a:r>
            <a:rPr lang="en-US" sz="1400" baseline="0">
              <a:solidFill>
                <a:srgbClr val="000000"/>
              </a:solidFill>
              <a:latin typeface="Arial"/>
              <a:cs typeface="Arial"/>
            </a:rPr>
            <a:t>	</a:t>
          </a:r>
          <a:r>
            <a:rPr lang="en-US" sz="1400" baseline="0">
              <a:solidFill>
                <a:srgbClr val="000000"/>
              </a:solidFill>
              <a:latin typeface="Arial"/>
              <a:ea typeface="Wingdings"/>
              <a:cs typeface="Arial"/>
            </a:rPr>
            <a:t> </a:t>
          </a:r>
          <a:r>
            <a:rPr lang="en-US" sz="1400" baseline="0">
              <a:solidFill>
                <a:srgbClr val="000000"/>
              </a:solidFill>
              <a:latin typeface="Arial"/>
              <a:cs typeface="Arial"/>
            </a:rPr>
            <a:t>try out other Excel graphs and views</a:t>
          </a:r>
        </a:p>
        <a:p>
          <a:r>
            <a:rPr lang="en-US" sz="1400" baseline="0">
              <a:solidFill>
                <a:srgbClr val="000000"/>
              </a:solidFill>
              <a:latin typeface="Arial"/>
              <a:cs typeface="Arial"/>
            </a:rPr>
            <a:t>	</a:t>
          </a:r>
          <a:r>
            <a:rPr lang="en-US" sz="1400" baseline="0">
              <a:solidFill>
                <a:srgbClr val="000000"/>
              </a:solidFill>
              <a:latin typeface="Arial"/>
              <a:ea typeface="Wingdings"/>
              <a:cs typeface="Arial"/>
            </a:rPr>
            <a:t> </a:t>
          </a:r>
          <a:r>
            <a:rPr lang="en-US" sz="1400" baseline="0">
              <a:solidFill>
                <a:srgbClr val="000000"/>
              </a:solidFill>
              <a:latin typeface="Arial"/>
              <a:cs typeface="Arial"/>
            </a:rPr>
            <a:t>export the data and import in Business Intelligence tool products like Tableau, SAP or TIBCO for example</a:t>
          </a:r>
        </a:p>
        <a:p>
          <a:endParaRPr lang="en-US" sz="1400" baseline="0">
            <a:solidFill>
              <a:srgbClr val="000000"/>
            </a:solidFill>
            <a:latin typeface="Arial"/>
            <a:cs typeface="Arial"/>
          </a:endParaRPr>
        </a:p>
        <a:p>
          <a:endParaRPr lang="en-US" sz="1400" baseline="0">
            <a:solidFill>
              <a:srgbClr val="000000"/>
            </a:solidFill>
            <a:latin typeface="Arial"/>
            <a:cs typeface="Arial"/>
          </a:endParaRPr>
        </a:p>
        <a:p>
          <a:r>
            <a:rPr lang="en-US" sz="1400" baseline="0">
              <a:solidFill>
                <a:srgbClr val="000000"/>
              </a:solidFill>
              <a:latin typeface="Arial"/>
              <a:cs typeface="Arial"/>
            </a:rPr>
            <a:t>Want some help? The Art of Service has templates, toolkits and advise ready to help you bridge the maturity gaps identified by the Self-Assessment.</a:t>
          </a:r>
        </a:p>
        <a:p>
          <a:endParaRPr lang="en-US" sz="1400" baseline="0">
            <a:solidFill>
              <a:srgbClr val="000000"/>
            </a:solidFill>
            <a:latin typeface="Arial"/>
            <a:cs typeface="Arial"/>
          </a:endParaRPr>
        </a:p>
        <a:p>
          <a:r>
            <a:rPr lang="en-US" sz="1400" baseline="0">
              <a:solidFill>
                <a:srgbClr val="000000"/>
              </a:solidFill>
              <a:latin typeface="Arial"/>
              <a:cs typeface="Arial"/>
            </a:rPr>
            <a:t>Contact us at service@theartofservice.com or via https://store.theartofservice.com</a:t>
          </a:r>
          <a:endParaRPr lang="en-US" sz="1400">
            <a:solidFill>
              <a:srgbClr val="000000"/>
            </a:solidFill>
            <a:latin typeface="Arial"/>
            <a:cs typeface="Arial"/>
          </a:endParaRPr>
        </a:p>
      </xdr:txBody>
    </xdr:sp>
    <xdr:clientData/>
  </xdr:twoCellAnchor>
  <xdr:twoCellAnchor editAs="oneCell">
    <xdr:from>
      <xdr:col>9</xdr:col>
      <xdr:colOff>0</xdr:colOff>
      <xdr:row>41</xdr:row>
      <xdr:rowOff>114300</xdr:rowOff>
    </xdr:from>
    <xdr:to>
      <xdr:col>19</xdr:col>
      <xdr:colOff>546100</xdr:colOff>
      <xdr:row>99</xdr:row>
      <xdr:rowOff>69215</xdr:rowOff>
    </xdr:to>
    <xdr:pic>
      <xdr:nvPicPr>
        <xdr:cNvPr id="3" name="Picture 2" descr="TAOS-Logo-symbol-Master.p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alphaModFix amt="40000"/>
          <a:extLst>
            <a:ext uri="{28A0092B-C50C-407E-A947-70E740481C1C}">
              <a14:useLocalDpi xmlns:a14="http://schemas.microsoft.com/office/drawing/2010/main" val="0"/>
            </a:ext>
          </a:extLst>
        </a:blip>
        <a:stretch>
          <a:fillRect/>
        </a:stretch>
      </xdr:blipFill>
      <xdr:spPr>
        <a:xfrm>
          <a:off x="7429500" y="6692900"/>
          <a:ext cx="8801100" cy="8794115"/>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po">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xpo">
      <a:fillStyleLst>
        <a:solidFill>
          <a:schemeClr val="phClr"/>
        </a:solidFill>
        <a:gradFill rotWithShape="1">
          <a:gsLst>
            <a:gs pos="0">
              <a:schemeClr val="phClr">
                <a:tint val="100000"/>
                <a:satMod val="130000"/>
              </a:schemeClr>
            </a:gs>
            <a:gs pos="100000">
              <a:schemeClr val="phClr">
                <a:tint val="50000"/>
                <a:satMod val="150000"/>
              </a:schemeClr>
            </a:gs>
          </a:gsLst>
          <a:lin ang="16200000" scaled="1"/>
        </a:gradFill>
        <a:gradFill rotWithShape="1">
          <a:gsLst>
            <a:gs pos="0">
              <a:schemeClr val="phClr">
                <a:shade val="93000"/>
                <a:satMod val="130000"/>
              </a:schemeClr>
            </a:gs>
            <a:gs pos="60000">
              <a:schemeClr val="phClr">
                <a:tint val="80000"/>
                <a:shade val="93000"/>
                <a:satMod val="130000"/>
              </a:schemeClr>
            </a:gs>
            <a:gs pos="100000">
              <a:schemeClr val="phClr">
                <a:tint val="50000"/>
                <a:shade val="94000"/>
                <a:alpha val="100000"/>
                <a:satMod val="135000"/>
              </a:schemeClr>
            </a:gs>
          </a:gsLst>
          <a:lin ang="16200000" scaled="0"/>
        </a:gradFill>
      </a:fillStyleLst>
      <a:lnStyleLst>
        <a:ln w="12700" cap="flat" cmpd="sng" algn="ctr">
          <a:solidFill>
            <a:schemeClr val="phClr">
              <a:shade val="95000"/>
              <a:satMod val="105000"/>
            </a:schemeClr>
          </a:solidFill>
          <a:prstDash val="solid"/>
        </a:ln>
        <a:ln w="28575" cap="flat" cmpd="sng" algn="ctr">
          <a:solidFill>
            <a:schemeClr val="phClr"/>
          </a:solidFill>
          <a:prstDash val="solid"/>
        </a:ln>
        <a:ln w="34925" cap="flat" cmpd="sng" algn="ctr">
          <a:gradFill>
            <a:gsLst>
              <a:gs pos="0">
                <a:schemeClr val="accent1">
                  <a:lumMod val="40000"/>
                  <a:lumOff val="60000"/>
                </a:schemeClr>
              </a:gs>
              <a:gs pos="50000">
                <a:schemeClr val="accent1"/>
              </a:gs>
              <a:gs pos="100000">
                <a:schemeClr val="accent1">
                  <a:lumMod val="50000"/>
                </a:schemeClr>
              </a:gs>
            </a:gsLst>
            <a:lin ang="18600000" scaled="0"/>
          </a:gradFill>
          <a:prstDash val="solid"/>
        </a:ln>
      </a:lnStyleLst>
      <a:effectStyleLst>
        <a:effectStyle>
          <a:effectLst/>
        </a:effectStyle>
        <a:effectStyle>
          <a:effectLst>
            <a:innerShdw blurRad="50800" dist="25400" dir="13500000">
              <a:srgbClr val="C0C0C0">
                <a:alpha val="75000"/>
              </a:srgbClr>
            </a:innerShdw>
            <a:outerShdw blurRad="63500" dist="38100" dir="5400000" sx="105000" sy="105000" algn="br" rotWithShape="0">
              <a:srgbClr val="000000">
                <a:alpha val="30000"/>
              </a:srgbClr>
            </a:outerShdw>
          </a:effectLst>
        </a:effectStyle>
        <a:effectStyle>
          <a:effectLst>
            <a:innerShdw blurRad="50800" dist="25400" dir="16200000">
              <a:srgbClr val="C0C0C0">
                <a:alpha val="75000"/>
              </a:srgbClr>
            </a:innerShdw>
            <a:reflection blurRad="63500" stA="40000" endPos="50000" dist="127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blipFill>
          <a:blip xmlns:r="http://schemas.openxmlformats.org/officeDocument/2006/relationships" r:embed="rId1"/>
          <a:stretch/>
        </a:blipFill>
      </a:bgFillStyleLst>
    </a:fmtScheme>
  </a:themeElements>
  <a:objectDefaults>
    <a:spDef>
      <a:spPr/>
      <a:bodyPr rtlCol="0" anchor="ctr"/>
      <a:lstStyle>
        <a:defPPr algn="ctr">
          <a:defRPr/>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80B3"/>
  </sheetPr>
  <dimension ref="A1:O26"/>
  <sheetViews>
    <sheetView showGridLines="0" showRowColHeaders="0" tabSelected="1" showOutlineSymbols="0" topLeftCell="A2" workbookViewId="0">
      <selection activeCell="A95" sqref="A95"/>
    </sheetView>
  </sheetViews>
  <sheetFormatPr baseColWidth="10" defaultColWidth="8.83203125" defaultRowHeight="13" x14ac:dyDescent="0.15"/>
  <cols>
    <col min="1" max="6" width="8.83203125" style="49"/>
    <col min="7" max="7" width="12.33203125" style="49" customWidth="1"/>
    <col min="8" max="16384" width="8.83203125" style="49"/>
  </cols>
  <sheetData>
    <row r="1" spans="1:15" s="47" customFormat="1" x14ac:dyDescent="0.15"/>
    <row r="2" spans="1:15" s="47" customFormat="1" x14ac:dyDescent="0.15"/>
    <row r="3" spans="1:15" s="47" customFormat="1" x14ac:dyDescent="0.15"/>
    <row r="4" spans="1:15" s="47" customFormat="1" x14ac:dyDescent="0.15"/>
    <row r="5" spans="1:15" s="47" customFormat="1" ht="41" x14ac:dyDescent="0.6">
      <c r="C5" s="48" t="s">
        <v>71</v>
      </c>
    </row>
    <row r="6" spans="1:15" x14ac:dyDescent="0.15">
      <c r="A6" s="47"/>
      <c r="B6" s="47"/>
      <c r="C6" s="47"/>
      <c r="D6" s="47"/>
      <c r="E6" s="47"/>
      <c r="F6" s="47"/>
      <c r="G6" s="47"/>
      <c r="H6" s="47"/>
      <c r="I6" s="47"/>
      <c r="J6" s="47"/>
      <c r="K6" s="47"/>
      <c r="L6" s="47"/>
      <c r="M6" s="47"/>
      <c r="N6" s="47"/>
      <c r="O6" s="47"/>
    </row>
    <row r="7" spans="1:15" x14ac:dyDescent="0.15">
      <c r="A7" s="47"/>
      <c r="B7" s="47"/>
      <c r="C7" s="47"/>
      <c r="D7" s="47"/>
      <c r="E7" s="47"/>
      <c r="F7" s="47"/>
      <c r="G7" s="47"/>
      <c r="H7" s="47"/>
      <c r="I7" s="47"/>
      <c r="J7" s="47"/>
      <c r="K7" s="47"/>
      <c r="L7" s="47"/>
      <c r="M7" s="47"/>
      <c r="N7" s="47"/>
      <c r="O7" s="47"/>
    </row>
    <row r="8" spans="1:15" x14ac:dyDescent="0.15">
      <c r="A8" s="47"/>
      <c r="B8" s="47"/>
      <c r="C8" s="47"/>
      <c r="D8" s="47"/>
      <c r="E8" s="47"/>
      <c r="F8" s="47"/>
      <c r="G8" s="47"/>
      <c r="H8" s="47"/>
      <c r="I8" s="47"/>
      <c r="J8" s="47"/>
      <c r="K8" s="47"/>
      <c r="L8" s="47"/>
      <c r="M8" s="47"/>
      <c r="N8" s="47"/>
      <c r="O8" s="47"/>
    </row>
    <row r="9" spans="1:15" ht="16" x14ac:dyDescent="0.2">
      <c r="A9" s="47"/>
      <c r="B9" s="47"/>
      <c r="C9" s="47"/>
      <c r="D9" s="47"/>
      <c r="E9" s="47"/>
      <c r="F9" s="47"/>
      <c r="G9" s="50"/>
      <c r="H9" s="47"/>
      <c r="I9" s="47"/>
      <c r="J9" s="47"/>
      <c r="K9" s="47"/>
      <c r="L9" s="47"/>
      <c r="M9" s="47"/>
      <c r="N9" s="47"/>
      <c r="O9" s="47"/>
    </row>
    <row r="10" spans="1:15" x14ac:dyDescent="0.15">
      <c r="A10" s="47"/>
      <c r="B10" s="47"/>
      <c r="C10" s="47"/>
      <c r="D10" s="47"/>
      <c r="E10" s="47"/>
      <c r="F10" s="47"/>
      <c r="G10" s="47"/>
      <c r="H10" s="47"/>
      <c r="I10" s="47"/>
      <c r="J10" s="47"/>
      <c r="K10" s="47"/>
      <c r="L10" s="47"/>
      <c r="M10" s="47"/>
      <c r="N10" s="47"/>
      <c r="O10" s="47"/>
    </row>
    <row r="26" spans="13:13" x14ac:dyDescent="0.15">
      <c r="M26" s="51"/>
    </row>
  </sheetData>
  <phoneticPr fontId="0"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47EAE"/>
  </sheetPr>
  <dimension ref="A1:K8"/>
  <sheetViews>
    <sheetView showGridLines="0" showRowColHeaders="0" workbookViewId="0">
      <selection activeCell="A94" sqref="A94"/>
    </sheetView>
  </sheetViews>
  <sheetFormatPr baseColWidth="10" defaultColWidth="9.1640625" defaultRowHeight="13" x14ac:dyDescent="0.15"/>
  <cols>
    <col min="1" max="1" width="9.1640625" style="44"/>
    <col min="2" max="7" width="9.1640625" style="38"/>
    <col min="8" max="8" width="33.1640625" style="38" customWidth="1"/>
    <col min="9" max="16384" width="9.1640625" style="38"/>
  </cols>
  <sheetData>
    <row r="1" spans="1:11" x14ac:dyDescent="0.15">
      <c r="A1" s="38"/>
      <c r="E1" s="39"/>
      <c r="F1" s="40"/>
      <c r="J1" s="41"/>
    </row>
    <row r="2" spans="1:11" x14ac:dyDescent="0.15">
      <c r="A2" s="42"/>
      <c r="B2" s="43"/>
      <c r="E2" s="39"/>
      <c r="F2" s="40"/>
      <c r="J2" s="41"/>
    </row>
    <row r="5" spans="1:11" ht="41" x14ac:dyDescent="0.6">
      <c r="C5" s="46" t="s">
        <v>74</v>
      </c>
    </row>
    <row r="8" spans="1:11" x14ac:dyDescent="0.15">
      <c r="K8" s="45"/>
    </row>
  </sheetData>
  <phoneticPr fontId="0"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97CAA"/>
    <outlinePr summaryBelow="0"/>
    <pageSetUpPr fitToPage="1"/>
  </sheetPr>
  <dimension ref="A1:O1047"/>
  <sheetViews>
    <sheetView showGridLines="0" zoomScale="85" zoomScaleNormal="85" zoomScalePageLayoutView="85" workbookViewId="0">
      <selection activeCell="O54" sqref="O54"/>
    </sheetView>
  </sheetViews>
  <sheetFormatPr baseColWidth="10" defaultColWidth="9.1640625" defaultRowHeight="13" outlineLevelRow="1" x14ac:dyDescent="0.15"/>
  <cols>
    <col min="1" max="1" width="4.83203125" style="1" customWidth="1"/>
    <col min="2" max="2" width="117" style="7" customWidth="1"/>
    <col min="3" max="3" width="14.6640625" style="7" customWidth="1"/>
    <col min="4" max="4" width="14.6640625" style="13" customWidth="1"/>
    <col min="5" max="5" width="14.6640625" style="14" customWidth="1"/>
    <col min="6" max="7" width="14.6640625" style="13" customWidth="1"/>
    <col min="8" max="12" width="14.6640625" style="14" customWidth="1"/>
    <col min="13" max="15" width="9.1640625" style="15"/>
    <col min="16" max="16384" width="9.1640625" style="2"/>
  </cols>
  <sheetData>
    <row r="1" spans="1:12" ht="41" x14ac:dyDescent="0.15">
      <c r="B1" s="112" t="s">
        <v>72</v>
      </c>
      <c r="C1" s="112"/>
      <c r="D1" s="112"/>
      <c r="E1" s="112"/>
      <c r="F1" s="112"/>
      <c r="G1" s="112"/>
      <c r="H1" s="112"/>
      <c r="I1" s="112"/>
      <c r="J1" s="112"/>
    </row>
    <row r="3" spans="1:12" ht="34" x14ac:dyDescent="0.15">
      <c r="B3" s="69" t="s">
        <v>42</v>
      </c>
    </row>
    <row r="4" spans="1:12" ht="34" x14ac:dyDescent="0.15">
      <c r="B4" s="69" t="s">
        <v>39</v>
      </c>
    </row>
    <row r="6" spans="1:12" ht="34" x14ac:dyDescent="0.15">
      <c r="A6" s="26"/>
      <c r="B6" s="70" t="s">
        <v>36</v>
      </c>
    </row>
    <row r="7" spans="1:12" s="25" customFormat="1" ht="18" x14ac:dyDescent="0.15">
      <c r="A7" s="72">
        <v>1</v>
      </c>
      <c r="B7" s="71" t="s">
        <v>22</v>
      </c>
      <c r="C7" s="28"/>
      <c r="D7" s="28"/>
      <c r="E7" s="24"/>
      <c r="F7" s="23"/>
      <c r="G7" s="23"/>
      <c r="H7" s="24"/>
      <c r="I7" s="24"/>
      <c r="J7" s="24"/>
      <c r="K7" s="24"/>
      <c r="L7" s="24"/>
    </row>
    <row r="8" spans="1:12" s="25" customFormat="1" ht="18" x14ac:dyDescent="0.15">
      <c r="A8" s="72">
        <v>2</v>
      </c>
      <c r="B8" s="71" t="s">
        <v>12</v>
      </c>
      <c r="C8" s="28"/>
      <c r="D8" s="23"/>
      <c r="E8" s="24"/>
      <c r="F8" s="23"/>
      <c r="G8" s="23"/>
      <c r="H8" s="24"/>
      <c r="I8" s="24"/>
      <c r="J8" s="24"/>
      <c r="K8" s="24"/>
      <c r="L8" s="24"/>
    </row>
    <row r="9" spans="1:12" s="25" customFormat="1" ht="18" x14ac:dyDescent="0.15">
      <c r="A9" s="72">
        <v>3</v>
      </c>
      <c r="B9" s="71" t="s">
        <v>23</v>
      </c>
      <c r="C9" s="28"/>
      <c r="D9" s="23"/>
      <c r="E9" s="24"/>
      <c r="F9" s="23"/>
      <c r="G9" s="23"/>
      <c r="H9" s="24"/>
      <c r="I9" s="24"/>
      <c r="J9" s="24"/>
      <c r="K9" s="24"/>
      <c r="L9" s="24"/>
    </row>
    <row r="10" spans="1:12" s="25" customFormat="1" ht="18" x14ac:dyDescent="0.15">
      <c r="A10" s="72">
        <v>4</v>
      </c>
      <c r="B10" s="71" t="s">
        <v>13</v>
      </c>
      <c r="C10" s="28"/>
      <c r="D10" s="23"/>
      <c r="E10" s="24"/>
      <c r="F10" s="23"/>
      <c r="G10" s="23"/>
      <c r="H10" s="24"/>
      <c r="I10" s="24"/>
      <c r="J10" s="24"/>
      <c r="K10" s="24"/>
      <c r="L10" s="24"/>
    </row>
    <row r="11" spans="1:12" s="25" customFormat="1" ht="18" x14ac:dyDescent="0.15">
      <c r="A11" s="72">
        <v>5</v>
      </c>
      <c r="B11" s="71" t="s">
        <v>24</v>
      </c>
      <c r="C11" s="29"/>
      <c r="D11" s="23"/>
      <c r="E11" s="24"/>
      <c r="F11" s="23"/>
      <c r="G11" s="23"/>
      <c r="H11" s="24"/>
      <c r="I11" s="24"/>
      <c r="J11" s="24"/>
      <c r="K11" s="24"/>
      <c r="L11" s="24"/>
    </row>
    <row r="12" spans="1:12" ht="16" x14ac:dyDescent="0.15">
      <c r="A12" s="6"/>
      <c r="B12" s="8"/>
      <c r="C12" s="30"/>
    </row>
    <row r="13" spans="1:12" ht="17" x14ac:dyDescent="0.15">
      <c r="B13" s="9" t="s">
        <v>25</v>
      </c>
    </row>
    <row r="14" spans="1:12" ht="14" x14ac:dyDescent="0.15">
      <c r="B14" s="10" t="s">
        <v>1</v>
      </c>
    </row>
    <row r="15" spans="1:12" ht="14" x14ac:dyDescent="0.15">
      <c r="B15" s="10" t="s">
        <v>2</v>
      </c>
    </row>
    <row r="16" spans="1:12" ht="14" x14ac:dyDescent="0.15">
      <c r="B16" s="10" t="s">
        <v>3</v>
      </c>
    </row>
    <row r="17" spans="1:15" ht="14" x14ac:dyDescent="0.15">
      <c r="B17" s="10" t="s">
        <v>4</v>
      </c>
    </row>
    <row r="18" spans="1:15" ht="14" x14ac:dyDescent="0.15">
      <c r="B18" s="10" t="s">
        <v>5</v>
      </c>
      <c r="C18" s="31"/>
      <c r="F18" s="16"/>
    </row>
    <row r="19" spans="1:15" ht="14" x14ac:dyDescent="0.15">
      <c r="B19" s="10" t="s">
        <v>6</v>
      </c>
    </row>
    <row r="20" spans="1:15" ht="14" x14ac:dyDescent="0.15">
      <c r="B20" s="10" t="s">
        <v>7</v>
      </c>
    </row>
    <row r="21" spans="1:15" ht="14" x14ac:dyDescent="0.15">
      <c r="B21" s="10" t="s">
        <v>8</v>
      </c>
    </row>
    <row r="22" spans="1:15" ht="14" x14ac:dyDescent="0.15">
      <c r="B22" s="10" t="s">
        <v>9</v>
      </c>
    </row>
    <row r="23" spans="1:15" ht="14" x14ac:dyDescent="0.15">
      <c r="B23" s="10" t="s">
        <v>10</v>
      </c>
    </row>
    <row r="24" spans="1:15" customFormat="1" x14ac:dyDescent="0.15">
      <c r="B24" s="32"/>
      <c r="C24" s="32"/>
    </row>
    <row r="25" spans="1:15" ht="51" x14ac:dyDescent="0.15">
      <c r="B25" s="9" t="s">
        <v>33</v>
      </c>
    </row>
    <row r="26" spans="1:15" s="4" customFormat="1" ht="47.25" customHeight="1" x14ac:dyDescent="0.15">
      <c r="A26" s="3">
        <v>1</v>
      </c>
      <c r="B26" s="11" t="s">
        <v>26</v>
      </c>
      <c r="C26" s="33" t="str">
        <f>$B$14</f>
        <v>Participant 1</v>
      </c>
      <c r="D26" s="17" t="str">
        <f>$B$15</f>
        <v>Participant 2</v>
      </c>
      <c r="E26" s="17" t="str">
        <f>$B$16</f>
        <v>Participant 3</v>
      </c>
      <c r="F26" s="17" t="str">
        <f>$B$17</f>
        <v>Participant 4</v>
      </c>
      <c r="G26" s="17" t="str">
        <f>$B$18</f>
        <v>Participant 5</v>
      </c>
      <c r="H26" s="17" t="str">
        <f>$B$19</f>
        <v>Participant 6</v>
      </c>
      <c r="I26" s="17" t="str">
        <f>$B$20</f>
        <v>Participant 7</v>
      </c>
      <c r="J26" s="17" t="str">
        <f>$B$21</f>
        <v>Participant 8</v>
      </c>
      <c r="K26" s="17" t="str">
        <f>$B$22</f>
        <v>Participant 9</v>
      </c>
      <c r="L26" s="17" t="str">
        <f>$B$23</f>
        <v>Participant 10</v>
      </c>
      <c r="M26" s="18" t="s">
        <v>14</v>
      </c>
      <c r="N26" s="18" t="s">
        <v>17</v>
      </c>
      <c r="O26" s="19" t="s">
        <v>0</v>
      </c>
    </row>
    <row r="27" spans="1:15" ht="14" outlineLevel="1" x14ac:dyDescent="0.15">
      <c r="B27" s="34" t="s">
        <v>37</v>
      </c>
      <c r="C27" s="35"/>
      <c r="D27" s="20"/>
      <c r="E27" s="20"/>
      <c r="F27" s="20"/>
      <c r="G27" s="20"/>
      <c r="H27" s="20"/>
      <c r="I27" s="20"/>
      <c r="J27" s="20"/>
      <c r="K27" s="20"/>
      <c r="L27" s="20"/>
      <c r="M27" s="27">
        <f t="shared" ref="M27:M100" si="0">SUM(C27:L27)</f>
        <v>0</v>
      </c>
      <c r="N27" s="27">
        <f>COUNTIF(C27:L27,"&gt;0")</f>
        <v>0</v>
      </c>
      <c r="O27" s="2">
        <f>IF(N27&gt;0,M27/N27,0)</f>
        <v>0</v>
      </c>
    </row>
    <row r="28" spans="1:15" ht="14" outlineLevel="1" x14ac:dyDescent="0.15">
      <c r="A28" s="1">
        <v>1</v>
      </c>
      <c r="B28" s="34" t="s">
        <v>1064</v>
      </c>
      <c r="C28" s="35">
        <v>5</v>
      </c>
      <c r="D28" s="20">
        <v>5</v>
      </c>
      <c r="E28" s="20">
        <v>2</v>
      </c>
      <c r="F28" s="20">
        <v>5</v>
      </c>
      <c r="G28" s="20">
        <v>5</v>
      </c>
      <c r="H28" s="20">
        <v>5</v>
      </c>
      <c r="I28" s="20">
        <v>5</v>
      </c>
      <c r="J28" s="20">
        <v>5</v>
      </c>
      <c r="K28" s="20">
        <v>5</v>
      </c>
      <c r="L28" s="20">
        <v>5</v>
      </c>
      <c r="M28" s="27">
        <f>SUM(C28:L28)</f>
        <v>47</v>
      </c>
      <c r="N28" s="27">
        <f>COUNTIF(C28:L28,"&gt;0")</f>
        <v>10</v>
      </c>
      <c r="O28" s="2">
        <f>IF(N28&gt;0,M28/N28,0)</f>
        <v>4.7</v>
      </c>
    </row>
    <row r="29" spans="1:15" ht="14" outlineLevel="1" x14ac:dyDescent="0.15">
      <c r="A29" s="1">
        <v>2</v>
      </c>
      <c r="B29" s="34" t="s">
        <v>1063</v>
      </c>
      <c r="C29" s="35">
        <v>5</v>
      </c>
      <c r="D29" s="20">
        <v>4</v>
      </c>
      <c r="E29" s="20">
        <v>5</v>
      </c>
      <c r="F29" s="20">
        <v>5</v>
      </c>
      <c r="G29" s="20">
        <v>5</v>
      </c>
      <c r="H29" s="20">
        <v>5</v>
      </c>
      <c r="I29" s="20">
        <v>1</v>
      </c>
      <c r="J29" s="20">
        <v>5</v>
      </c>
      <c r="K29" s="20">
        <v>5</v>
      </c>
      <c r="L29" s="20">
        <v>5</v>
      </c>
      <c r="M29" s="27">
        <f>SUM(C29:L29)</f>
        <v>45</v>
      </c>
      <c r="N29" s="27">
        <f>COUNTIF(C29:L29,"&gt;0")</f>
        <v>10</v>
      </c>
      <c r="O29" s="2">
        <f>IF(N29&gt;0,M29/N29,0)</f>
        <v>4.5</v>
      </c>
    </row>
    <row r="30" spans="1:15" ht="14" outlineLevel="1" x14ac:dyDescent="0.15">
      <c r="A30" s="1">
        <v>3</v>
      </c>
      <c r="B30" s="34" t="s">
        <v>1062</v>
      </c>
      <c r="C30" s="35">
        <v>5</v>
      </c>
      <c r="D30" s="20">
        <v>5</v>
      </c>
      <c r="E30" s="20">
        <v>5</v>
      </c>
      <c r="F30" s="20">
        <v>5</v>
      </c>
      <c r="G30" s="20">
        <v>5</v>
      </c>
      <c r="H30" s="20">
        <v>5</v>
      </c>
      <c r="I30" s="20">
        <v>4</v>
      </c>
      <c r="J30" s="20">
        <v>2</v>
      </c>
      <c r="K30" s="20">
        <v>3</v>
      </c>
      <c r="L30" s="20">
        <v>1</v>
      </c>
      <c r="M30" s="27">
        <f>SUM(C30:L30)</f>
        <v>40</v>
      </c>
      <c r="N30" s="27">
        <f>COUNTIF(C30:L30,"&gt;0")</f>
        <v>10</v>
      </c>
      <c r="O30" s="2">
        <f>IF(N30&gt;0,M30/N30,0)</f>
        <v>4</v>
      </c>
    </row>
    <row r="31" spans="1:15" ht="14" outlineLevel="1" x14ac:dyDescent="0.15">
      <c r="A31" s="1">
        <v>4</v>
      </c>
      <c r="B31" s="34" t="s">
        <v>1061</v>
      </c>
      <c r="C31" s="35">
        <v>5</v>
      </c>
      <c r="D31" s="20">
        <v>5</v>
      </c>
      <c r="E31" s="20">
        <v>4</v>
      </c>
      <c r="F31" s="20">
        <v>5</v>
      </c>
      <c r="G31" s="20">
        <v>5</v>
      </c>
      <c r="H31" s="20">
        <v>5</v>
      </c>
      <c r="I31" s="20">
        <v>5</v>
      </c>
      <c r="J31" s="20">
        <v>5</v>
      </c>
      <c r="K31" s="20">
        <v>5</v>
      </c>
      <c r="L31" s="20">
        <v>5</v>
      </c>
      <c r="M31" s="27">
        <f>SUM(C31:L31)</f>
        <v>49</v>
      </c>
      <c r="N31" s="27">
        <f>COUNTIF(C31:L31,"&gt;0")</f>
        <v>10</v>
      </c>
      <c r="O31" s="2">
        <f>IF(N31&gt;0,M31/N31,0)</f>
        <v>4.9000000000000004</v>
      </c>
    </row>
    <row r="32" spans="1:15" ht="14" outlineLevel="1" x14ac:dyDescent="0.15">
      <c r="A32" s="1">
        <v>5</v>
      </c>
      <c r="B32" s="34" t="s">
        <v>1060</v>
      </c>
      <c r="C32" s="35">
        <v>5</v>
      </c>
      <c r="D32" s="20">
        <v>5</v>
      </c>
      <c r="E32" s="20">
        <v>5</v>
      </c>
      <c r="F32" s="20">
        <v>5</v>
      </c>
      <c r="G32" s="20">
        <v>5</v>
      </c>
      <c r="H32" s="20">
        <v>3</v>
      </c>
      <c r="I32" s="20">
        <v>5</v>
      </c>
      <c r="J32" s="20">
        <v>5</v>
      </c>
      <c r="K32" s="20">
        <v>5</v>
      </c>
      <c r="L32" s="20">
        <v>5</v>
      </c>
      <c r="M32" s="27">
        <f>SUM(C32:L32)</f>
        <v>48</v>
      </c>
      <c r="N32" s="27">
        <f>COUNTIF(C32:L32,"&gt;0")</f>
        <v>10</v>
      </c>
      <c r="O32" s="2">
        <f>IF(N32&gt;0,M32/N32,0)</f>
        <v>4.8</v>
      </c>
    </row>
    <row r="33" spans="1:15" ht="14" outlineLevel="1" x14ac:dyDescent="0.15">
      <c r="A33" s="1">
        <v>6</v>
      </c>
      <c r="B33" s="34" t="s">
        <v>1059</v>
      </c>
      <c r="C33" s="35">
        <v>2</v>
      </c>
      <c r="D33" s="20">
        <v>5</v>
      </c>
      <c r="E33" s="20">
        <v>3</v>
      </c>
      <c r="F33" s="20">
        <v>5</v>
      </c>
      <c r="G33" s="20">
        <v>5</v>
      </c>
      <c r="H33" s="20">
        <v>5</v>
      </c>
      <c r="I33" s="20">
        <v>5</v>
      </c>
      <c r="J33" s="20">
        <v>5</v>
      </c>
      <c r="K33" s="20">
        <v>3</v>
      </c>
      <c r="L33" s="20">
        <v>5</v>
      </c>
      <c r="M33" s="27">
        <f>SUM(C33:L33)</f>
        <v>43</v>
      </c>
      <c r="N33" s="27">
        <f>COUNTIF(C33:L33,"&gt;0")</f>
        <v>10</v>
      </c>
      <c r="O33" s="2">
        <f>IF(N33&gt;0,M33/N33,0)</f>
        <v>4.3</v>
      </c>
    </row>
    <row r="34" spans="1:15" ht="14" outlineLevel="1" x14ac:dyDescent="0.15">
      <c r="A34" s="1">
        <v>7</v>
      </c>
      <c r="B34" s="34" t="s">
        <v>1058</v>
      </c>
      <c r="C34" s="35">
        <v>5</v>
      </c>
      <c r="D34" s="20">
        <v>2</v>
      </c>
      <c r="E34" s="20">
        <v>5</v>
      </c>
      <c r="F34" s="20">
        <v>5</v>
      </c>
      <c r="G34" s="20">
        <v>5</v>
      </c>
      <c r="H34" s="20">
        <v>5</v>
      </c>
      <c r="I34" s="20">
        <v>5</v>
      </c>
      <c r="J34" s="20">
        <v>5</v>
      </c>
      <c r="K34" s="20">
        <v>5</v>
      </c>
      <c r="L34" s="20">
        <v>5</v>
      </c>
      <c r="M34" s="27">
        <f>SUM(C34:L34)</f>
        <v>47</v>
      </c>
      <c r="N34" s="27">
        <f>COUNTIF(C34:L34,"&gt;0")</f>
        <v>10</v>
      </c>
      <c r="O34" s="2">
        <f>IF(N34&gt;0,M34/N34,0)</f>
        <v>4.7</v>
      </c>
    </row>
    <row r="35" spans="1:15" ht="14" outlineLevel="1" x14ac:dyDescent="0.15">
      <c r="A35" s="1">
        <v>8</v>
      </c>
      <c r="B35" s="34" t="s">
        <v>1057</v>
      </c>
      <c r="C35" s="35">
        <v>5</v>
      </c>
      <c r="D35" s="20">
        <v>5</v>
      </c>
      <c r="E35" s="20">
        <v>5</v>
      </c>
      <c r="F35" s="20">
        <v>5</v>
      </c>
      <c r="G35" s="20">
        <v>5</v>
      </c>
      <c r="H35" s="20">
        <v>5</v>
      </c>
      <c r="I35" s="20">
        <v>3</v>
      </c>
      <c r="J35" s="20">
        <v>5</v>
      </c>
      <c r="K35" s="20">
        <v>5</v>
      </c>
      <c r="L35" s="20">
        <v>5</v>
      </c>
      <c r="M35" s="27">
        <f>SUM(C35:L35)</f>
        <v>48</v>
      </c>
      <c r="N35" s="27">
        <f>COUNTIF(C35:L35,"&gt;0")</f>
        <v>10</v>
      </c>
      <c r="O35" s="2">
        <f>IF(N35&gt;0,M35/N35,0)</f>
        <v>4.8</v>
      </c>
    </row>
    <row r="36" spans="1:15" ht="28" outlineLevel="1" x14ac:dyDescent="0.15">
      <c r="A36" s="1">
        <v>9</v>
      </c>
      <c r="B36" s="34" t="s">
        <v>1056</v>
      </c>
      <c r="C36" s="35">
        <v>5</v>
      </c>
      <c r="D36" s="20">
        <v>5</v>
      </c>
      <c r="E36" s="20">
        <v>5</v>
      </c>
      <c r="F36" s="20">
        <v>5</v>
      </c>
      <c r="G36" s="20">
        <v>5</v>
      </c>
      <c r="H36" s="20">
        <v>1</v>
      </c>
      <c r="I36" s="20">
        <v>4</v>
      </c>
      <c r="J36" s="20">
        <v>5</v>
      </c>
      <c r="K36" s="20">
        <v>5</v>
      </c>
      <c r="L36" s="20">
        <v>5</v>
      </c>
      <c r="M36" s="27">
        <f>SUM(C36:L36)</f>
        <v>45</v>
      </c>
      <c r="N36" s="27">
        <f>COUNTIF(C36:L36,"&gt;0")</f>
        <v>10</v>
      </c>
      <c r="O36" s="2">
        <f>IF(N36&gt;0,M36/N36,0)</f>
        <v>4.5</v>
      </c>
    </row>
    <row r="37" spans="1:15" ht="14" outlineLevel="1" x14ac:dyDescent="0.15">
      <c r="A37" s="1">
        <v>10</v>
      </c>
      <c r="B37" s="34" t="s">
        <v>1055</v>
      </c>
      <c r="C37" s="35">
        <v>5</v>
      </c>
      <c r="D37" s="20">
        <v>5</v>
      </c>
      <c r="E37" s="20">
        <v>5</v>
      </c>
      <c r="F37" s="20">
        <v>5</v>
      </c>
      <c r="G37" s="20">
        <v>3</v>
      </c>
      <c r="H37" s="20">
        <v>5</v>
      </c>
      <c r="I37" s="20">
        <v>5</v>
      </c>
      <c r="J37" s="20">
        <v>5</v>
      </c>
      <c r="K37" s="20">
        <v>5</v>
      </c>
      <c r="L37" s="20">
        <v>5</v>
      </c>
      <c r="M37" s="27">
        <f>SUM(C37:L37)</f>
        <v>48</v>
      </c>
      <c r="N37" s="27">
        <f>COUNTIF(C37:L37,"&gt;0")</f>
        <v>10</v>
      </c>
      <c r="O37" s="2">
        <f>IF(N37&gt;0,M37/N37,0)</f>
        <v>4.8</v>
      </c>
    </row>
    <row r="38" spans="1:15" ht="14" outlineLevel="1" x14ac:dyDescent="0.15">
      <c r="A38" s="1">
        <v>11</v>
      </c>
      <c r="B38" s="34" t="s">
        <v>1054</v>
      </c>
      <c r="C38" s="35">
        <v>5</v>
      </c>
      <c r="D38" s="20">
        <v>5</v>
      </c>
      <c r="E38" s="20">
        <v>1</v>
      </c>
      <c r="F38" s="20">
        <v>5</v>
      </c>
      <c r="G38" s="20">
        <v>5</v>
      </c>
      <c r="H38" s="20">
        <v>5</v>
      </c>
      <c r="I38" s="20">
        <v>5</v>
      </c>
      <c r="J38" s="20">
        <v>5</v>
      </c>
      <c r="K38" s="20">
        <v>5</v>
      </c>
      <c r="L38" s="20">
        <v>5</v>
      </c>
      <c r="M38" s="27">
        <f>SUM(C38:L38)</f>
        <v>46</v>
      </c>
      <c r="N38" s="27">
        <f>COUNTIF(C38:L38,"&gt;0")</f>
        <v>10</v>
      </c>
      <c r="O38" s="2">
        <f>IF(N38&gt;0,M38/N38,0)</f>
        <v>4.5999999999999996</v>
      </c>
    </row>
    <row r="39" spans="1:15" ht="14" outlineLevel="1" x14ac:dyDescent="0.15">
      <c r="A39" s="1">
        <v>12</v>
      </c>
      <c r="B39" s="34" t="s">
        <v>1053</v>
      </c>
      <c r="C39" s="35">
        <v>5</v>
      </c>
      <c r="D39" s="20">
        <v>5</v>
      </c>
      <c r="E39" s="20">
        <v>4</v>
      </c>
      <c r="F39" s="20">
        <v>5</v>
      </c>
      <c r="G39" s="20">
        <v>5</v>
      </c>
      <c r="H39" s="20">
        <v>5</v>
      </c>
      <c r="I39" s="20">
        <v>5</v>
      </c>
      <c r="J39" s="20">
        <v>5</v>
      </c>
      <c r="K39" s="20">
        <v>3</v>
      </c>
      <c r="L39" s="20">
        <v>5</v>
      </c>
      <c r="M39" s="27">
        <f>SUM(C39:L39)</f>
        <v>47</v>
      </c>
      <c r="N39" s="27">
        <f>COUNTIF(C39:L39,"&gt;0")</f>
        <v>10</v>
      </c>
      <c r="O39" s="2">
        <f>IF(N39&gt;0,M39/N39,0)</f>
        <v>4.7</v>
      </c>
    </row>
    <row r="40" spans="1:15" ht="14" outlineLevel="1" x14ac:dyDescent="0.15">
      <c r="A40" s="1">
        <v>13</v>
      </c>
      <c r="B40" s="34" t="s">
        <v>1052</v>
      </c>
      <c r="C40" s="35">
        <v>5</v>
      </c>
      <c r="D40" s="20">
        <v>1</v>
      </c>
      <c r="E40" s="20">
        <v>4</v>
      </c>
      <c r="F40" s="20">
        <v>5</v>
      </c>
      <c r="G40" s="20">
        <v>5</v>
      </c>
      <c r="H40" s="20">
        <v>5</v>
      </c>
      <c r="I40" s="20">
        <v>5</v>
      </c>
      <c r="J40" s="20">
        <v>5</v>
      </c>
      <c r="K40" s="20">
        <v>5</v>
      </c>
      <c r="L40" s="20">
        <v>5</v>
      </c>
      <c r="M40" s="27">
        <f>SUM(C40:L40)</f>
        <v>45</v>
      </c>
      <c r="N40" s="27">
        <f>COUNTIF(C40:L40,"&gt;0")</f>
        <v>10</v>
      </c>
      <c r="O40" s="2">
        <f>IF(N40&gt;0,M40/N40,0)</f>
        <v>4.5</v>
      </c>
    </row>
    <row r="41" spans="1:15" ht="14" outlineLevel="1" x14ac:dyDescent="0.15">
      <c r="A41" s="1">
        <v>14</v>
      </c>
      <c r="B41" s="34" t="s">
        <v>1051</v>
      </c>
      <c r="C41" s="35">
        <v>5</v>
      </c>
      <c r="D41" s="20">
        <v>5</v>
      </c>
      <c r="E41" s="20">
        <v>4</v>
      </c>
      <c r="F41" s="20">
        <v>5</v>
      </c>
      <c r="G41" s="20">
        <v>5</v>
      </c>
      <c r="H41" s="20">
        <v>5</v>
      </c>
      <c r="I41" s="20">
        <v>5</v>
      </c>
      <c r="J41" s="20">
        <v>5</v>
      </c>
      <c r="K41" s="20">
        <v>5</v>
      </c>
      <c r="L41" s="20">
        <v>5</v>
      </c>
      <c r="M41" s="27">
        <f>SUM(C41:L41)</f>
        <v>49</v>
      </c>
      <c r="N41" s="27">
        <f>COUNTIF(C41:L41,"&gt;0")</f>
        <v>10</v>
      </c>
      <c r="O41" s="2">
        <f>IF(N41&gt;0,M41/N41,0)</f>
        <v>4.9000000000000004</v>
      </c>
    </row>
    <row r="42" spans="1:15" ht="14" outlineLevel="1" x14ac:dyDescent="0.15">
      <c r="A42" s="1">
        <v>15</v>
      </c>
      <c r="B42" s="34" t="s">
        <v>1050</v>
      </c>
      <c r="C42" s="35">
        <v>5</v>
      </c>
      <c r="D42" s="20">
        <v>3</v>
      </c>
      <c r="E42" s="20">
        <v>5</v>
      </c>
      <c r="F42" s="20">
        <v>5</v>
      </c>
      <c r="G42" s="20">
        <v>5</v>
      </c>
      <c r="H42" s="20">
        <v>5</v>
      </c>
      <c r="I42" s="20">
        <v>5</v>
      </c>
      <c r="J42" s="20">
        <v>5</v>
      </c>
      <c r="K42" s="20">
        <v>5</v>
      </c>
      <c r="L42" s="20">
        <v>5</v>
      </c>
      <c r="M42" s="27">
        <f>SUM(C42:L42)</f>
        <v>48</v>
      </c>
      <c r="N42" s="27">
        <f>COUNTIF(C42:L42,"&gt;0")</f>
        <v>10</v>
      </c>
      <c r="O42" s="2">
        <f>IF(N42&gt;0,M42/N42,0)</f>
        <v>4.8</v>
      </c>
    </row>
    <row r="43" spans="1:15" ht="14" outlineLevel="1" x14ac:dyDescent="0.15">
      <c r="A43" s="1">
        <v>16</v>
      </c>
      <c r="B43" s="34" t="s">
        <v>1049</v>
      </c>
      <c r="C43" s="35">
        <v>1</v>
      </c>
      <c r="D43" s="20">
        <v>5</v>
      </c>
      <c r="E43" s="20">
        <v>5</v>
      </c>
      <c r="F43" s="20">
        <v>5</v>
      </c>
      <c r="G43" s="20">
        <v>5</v>
      </c>
      <c r="H43" s="20">
        <v>5</v>
      </c>
      <c r="I43" s="20">
        <v>3</v>
      </c>
      <c r="J43" s="20">
        <v>5</v>
      </c>
      <c r="K43" s="20">
        <v>5</v>
      </c>
      <c r="L43" s="20">
        <v>5</v>
      </c>
      <c r="M43" s="27">
        <f>SUM(C43:L43)</f>
        <v>44</v>
      </c>
      <c r="N43" s="27">
        <f>COUNTIF(C43:L43,"&gt;0")</f>
        <v>10</v>
      </c>
      <c r="O43" s="2">
        <f>IF(N43&gt;0,M43/N43,0)</f>
        <v>4.4000000000000004</v>
      </c>
    </row>
    <row r="44" spans="1:15" ht="14" outlineLevel="1" x14ac:dyDescent="0.15">
      <c r="A44" s="1">
        <v>17</v>
      </c>
      <c r="B44" s="34" t="s">
        <v>1048</v>
      </c>
      <c r="C44" s="35">
        <v>5</v>
      </c>
      <c r="D44" s="20">
        <v>3</v>
      </c>
      <c r="E44" s="20">
        <v>5</v>
      </c>
      <c r="F44" s="20">
        <v>5</v>
      </c>
      <c r="G44" s="20">
        <v>5</v>
      </c>
      <c r="H44" s="20">
        <v>2</v>
      </c>
      <c r="I44" s="20">
        <v>3</v>
      </c>
      <c r="J44" s="20">
        <v>5</v>
      </c>
      <c r="K44" s="20">
        <v>5</v>
      </c>
      <c r="L44" s="20">
        <v>4</v>
      </c>
      <c r="M44" s="27">
        <f>SUM(C44:L44)</f>
        <v>42</v>
      </c>
      <c r="N44" s="27">
        <f>COUNTIF(C44:L44,"&gt;0")</f>
        <v>10</v>
      </c>
      <c r="O44" s="2">
        <f>IF(N44&gt;0,M44/N44,0)</f>
        <v>4.2</v>
      </c>
    </row>
    <row r="45" spans="1:15" ht="14" outlineLevel="1" x14ac:dyDescent="0.15">
      <c r="A45" s="1">
        <v>18</v>
      </c>
      <c r="B45" s="34" t="s">
        <v>1047</v>
      </c>
      <c r="C45" s="35">
        <v>5</v>
      </c>
      <c r="D45" s="20">
        <v>5</v>
      </c>
      <c r="E45" s="20">
        <v>3</v>
      </c>
      <c r="F45" s="20">
        <v>5</v>
      </c>
      <c r="G45" s="20">
        <v>5</v>
      </c>
      <c r="H45" s="20">
        <v>5</v>
      </c>
      <c r="I45" s="20">
        <v>1</v>
      </c>
      <c r="J45" s="20">
        <v>5</v>
      </c>
      <c r="K45" s="20">
        <v>5</v>
      </c>
      <c r="L45" s="20">
        <v>5</v>
      </c>
      <c r="M45" s="27">
        <f>SUM(C45:L45)</f>
        <v>44</v>
      </c>
      <c r="N45" s="27">
        <f>COUNTIF(C45:L45,"&gt;0")</f>
        <v>10</v>
      </c>
      <c r="O45" s="2">
        <f>IF(N45&gt;0,M45/N45,0)</f>
        <v>4.4000000000000004</v>
      </c>
    </row>
    <row r="46" spans="1:15" ht="14" outlineLevel="1" x14ac:dyDescent="0.15">
      <c r="A46" s="1">
        <v>19</v>
      </c>
      <c r="B46" s="34" t="s">
        <v>1046</v>
      </c>
      <c r="C46" s="35">
        <v>5</v>
      </c>
      <c r="D46" s="20">
        <v>5</v>
      </c>
      <c r="E46" s="20">
        <v>5</v>
      </c>
      <c r="F46" s="20">
        <v>5</v>
      </c>
      <c r="G46" s="20">
        <v>5</v>
      </c>
      <c r="H46" s="20">
        <v>5</v>
      </c>
      <c r="I46" s="20">
        <v>5</v>
      </c>
      <c r="J46" s="20">
        <v>5</v>
      </c>
      <c r="K46" s="20">
        <v>3</v>
      </c>
      <c r="L46" s="20">
        <v>5</v>
      </c>
      <c r="M46" s="27">
        <f>SUM(C46:L46)</f>
        <v>48</v>
      </c>
      <c r="N46" s="27">
        <f>COUNTIF(C46:L46,"&gt;0")</f>
        <v>10</v>
      </c>
      <c r="O46" s="2">
        <f>IF(N46&gt;0,M46/N46,0)</f>
        <v>4.8</v>
      </c>
    </row>
    <row r="47" spans="1:15" ht="14" outlineLevel="1" x14ac:dyDescent="0.15">
      <c r="A47" s="1">
        <v>20</v>
      </c>
      <c r="B47" s="34" t="s">
        <v>1045</v>
      </c>
      <c r="C47" s="35">
        <v>5</v>
      </c>
      <c r="D47" s="20">
        <v>5</v>
      </c>
      <c r="E47" s="20">
        <v>3</v>
      </c>
      <c r="F47" s="20">
        <v>5</v>
      </c>
      <c r="G47" s="20">
        <v>5</v>
      </c>
      <c r="H47" s="20">
        <v>5</v>
      </c>
      <c r="I47" s="20">
        <v>5</v>
      </c>
      <c r="J47" s="20">
        <v>5</v>
      </c>
      <c r="K47" s="20">
        <v>5</v>
      </c>
      <c r="L47" s="20">
        <v>5</v>
      </c>
      <c r="M47" s="27">
        <f>SUM(C47:L47)</f>
        <v>48</v>
      </c>
      <c r="N47" s="27">
        <f>COUNTIF(C47:L47,"&gt;0")</f>
        <v>10</v>
      </c>
      <c r="O47" s="2">
        <f>IF(N47&gt;0,M47/N47,0)</f>
        <v>4.8</v>
      </c>
    </row>
    <row r="48" spans="1:15" ht="14" outlineLevel="1" x14ac:dyDescent="0.15">
      <c r="A48" s="1">
        <v>21</v>
      </c>
      <c r="B48" s="34" t="s">
        <v>1044</v>
      </c>
      <c r="C48" s="35">
        <v>5</v>
      </c>
      <c r="D48" s="20">
        <v>5</v>
      </c>
      <c r="E48" s="20">
        <v>5</v>
      </c>
      <c r="F48" s="20">
        <v>5</v>
      </c>
      <c r="G48" s="20">
        <v>5</v>
      </c>
      <c r="H48" s="20">
        <v>5</v>
      </c>
      <c r="I48" s="20">
        <v>5</v>
      </c>
      <c r="J48" s="20">
        <v>5</v>
      </c>
      <c r="K48" s="20">
        <v>5</v>
      </c>
      <c r="L48" s="20">
        <v>5</v>
      </c>
      <c r="M48" s="27">
        <f>SUM(C48:L48)</f>
        <v>50</v>
      </c>
      <c r="N48" s="27">
        <f>COUNTIF(C48:L48,"&gt;0")</f>
        <v>10</v>
      </c>
      <c r="O48" s="2">
        <f>IF(N48&gt;0,M48/N48,0)</f>
        <v>5</v>
      </c>
    </row>
    <row r="49" spans="1:15" ht="14" outlineLevel="1" x14ac:dyDescent="0.15">
      <c r="A49" s="1">
        <v>22</v>
      </c>
      <c r="B49" s="34" t="s">
        <v>1043</v>
      </c>
      <c r="C49" s="35">
        <v>4</v>
      </c>
      <c r="D49" s="20">
        <v>5</v>
      </c>
      <c r="E49" s="20">
        <v>5</v>
      </c>
      <c r="F49" s="20">
        <v>5</v>
      </c>
      <c r="G49" s="20">
        <v>5</v>
      </c>
      <c r="H49" s="20">
        <v>5</v>
      </c>
      <c r="I49" s="20">
        <v>5</v>
      </c>
      <c r="J49" s="20">
        <v>5</v>
      </c>
      <c r="K49" s="20">
        <v>5</v>
      </c>
      <c r="L49" s="20">
        <v>5</v>
      </c>
      <c r="M49" s="27">
        <f>SUM(C49:L49)</f>
        <v>49</v>
      </c>
      <c r="N49" s="27">
        <f>COUNTIF(C49:L49,"&gt;0")</f>
        <v>10</v>
      </c>
      <c r="O49" s="2">
        <f>IF(N49&gt;0,M49/N49,0)</f>
        <v>4.9000000000000004</v>
      </c>
    </row>
    <row r="50" spans="1:15" ht="14" outlineLevel="1" x14ac:dyDescent="0.15">
      <c r="A50" s="1">
        <v>23</v>
      </c>
      <c r="B50" s="34" t="s">
        <v>1042</v>
      </c>
      <c r="C50" s="35">
        <v>5</v>
      </c>
      <c r="D50" s="20">
        <v>5</v>
      </c>
      <c r="E50" s="20">
        <v>5</v>
      </c>
      <c r="F50" s="20">
        <v>5</v>
      </c>
      <c r="G50" s="20">
        <v>5</v>
      </c>
      <c r="H50" s="20">
        <v>5</v>
      </c>
      <c r="I50" s="20">
        <v>1</v>
      </c>
      <c r="J50" s="20">
        <v>5</v>
      </c>
      <c r="K50" s="20">
        <v>3</v>
      </c>
      <c r="L50" s="20">
        <v>5</v>
      </c>
      <c r="M50" s="27">
        <f>SUM(C50:L50)</f>
        <v>44</v>
      </c>
      <c r="N50" s="27">
        <f>COUNTIF(C50:L50,"&gt;0")</f>
        <v>10</v>
      </c>
      <c r="O50" s="2">
        <f>IF(N50&gt;0,M50/N50,0)</f>
        <v>4.4000000000000004</v>
      </c>
    </row>
    <row r="51" spans="1:15" ht="14" outlineLevel="1" x14ac:dyDescent="0.15">
      <c r="A51" s="1">
        <v>24</v>
      </c>
      <c r="B51" s="34" t="s">
        <v>1041</v>
      </c>
      <c r="C51" s="35">
        <v>5</v>
      </c>
      <c r="D51" s="20">
        <v>5</v>
      </c>
      <c r="E51" s="20">
        <v>5</v>
      </c>
      <c r="F51" s="20">
        <v>5</v>
      </c>
      <c r="G51" s="20">
        <v>5</v>
      </c>
      <c r="H51" s="20">
        <v>5</v>
      </c>
      <c r="I51" s="20">
        <v>5</v>
      </c>
      <c r="J51" s="20">
        <v>5</v>
      </c>
      <c r="K51" s="20">
        <v>5</v>
      </c>
      <c r="L51" s="20">
        <v>1</v>
      </c>
      <c r="M51" s="27">
        <f>SUM(C51:L51)</f>
        <v>46</v>
      </c>
      <c r="N51" s="27">
        <f>COUNTIF(C51:L51,"&gt;0")</f>
        <v>10</v>
      </c>
      <c r="O51" s="2">
        <f>IF(N51&gt;0,M51/N51,0)</f>
        <v>4.5999999999999996</v>
      </c>
    </row>
    <row r="52" spans="1:15" ht="14" outlineLevel="1" x14ac:dyDescent="0.15">
      <c r="A52" s="1">
        <v>25</v>
      </c>
      <c r="B52" s="34" t="s">
        <v>1040</v>
      </c>
      <c r="C52" s="35">
        <v>5</v>
      </c>
      <c r="D52" s="20">
        <v>5</v>
      </c>
      <c r="E52" s="20">
        <v>4</v>
      </c>
      <c r="F52" s="20">
        <v>5</v>
      </c>
      <c r="G52" s="20">
        <v>5</v>
      </c>
      <c r="H52" s="20">
        <v>1</v>
      </c>
      <c r="I52" s="20">
        <v>5</v>
      </c>
      <c r="J52" s="20">
        <v>5</v>
      </c>
      <c r="K52" s="20">
        <v>5</v>
      </c>
      <c r="L52" s="20">
        <v>5</v>
      </c>
      <c r="M52" s="27">
        <f>SUM(C52:L52)</f>
        <v>45</v>
      </c>
      <c r="N52" s="27">
        <f>COUNTIF(C52:L52,"&gt;0")</f>
        <v>10</v>
      </c>
      <c r="O52" s="2">
        <f>IF(N52&gt;0,M52/N52,0)</f>
        <v>4.5</v>
      </c>
    </row>
    <row r="53" spans="1:15" ht="14" outlineLevel="1" x14ac:dyDescent="0.15">
      <c r="A53" s="1">
        <v>26</v>
      </c>
      <c r="B53" s="34" t="s">
        <v>1039</v>
      </c>
      <c r="C53" s="35">
        <v>5</v>
      </c>
      <c r="D53" s="20">
        <v>5</v>
      </c>
      <c r="E53" s="20">
        <v>5</v>
      </c>
      <c r="F53" s="20">
        <v>5</v>
      </c>
      <c r="G53" s="20">
        <v>5</v>
      </c>
      <c r="H53" s="20">
        <v>5</v>
      </c>
      <c r="I53" s="20">
        <v>5</v>
      </c>
      <c r="J53" s="20">
        <v>5</v>
      </c>
      <c r="K53" s="20">
        <v>5</v>
      </c>
      <c r="L53" s="20">
        <v>5</v>
      </c>
      <c r="M53" s="27">
        <f>SUM(C53:L53)</f>
        <v>50</v>
      </c>
      <c r="N53" s="27">
        <f>COUNTIF(C53:L53,"&gt;0")</f>
        <v>10</v>
      </c>
      <c r="O53" s="2">
        <f>IF(N53&gt;0,M53/N53,0)</f>
        <v>5</v>
      </c>
    </row>
    <row r="54" spans="1:15" ht="14" outlineLevel="1" x14ac:dyDescent="0.15">
      <c r="A54" s="1">
        <v>27</v>
      </c>
      <c r="B54" s="34" t="s">
        <v>1038</v>
      </c>
      <c r="C54" s="35">
        <v>5</v>
      </c>
      <c r="D54" s="20">
        <v>4</v>
      </c>
      <c r="E54" s="20">
        <v>5</v>
      </c>
      <c r="F54" s="20">
        <v>5</v>
      </c>
      <c r="G54" s="20">
        <v>5</v>
      </c>
      <c r="H54" s="20">
        <v>5</v>
      </c>
      <c r="I54" s="20">
        <v>5</v>
      </c>
      <c r="J54" s="20">
        <v>5</v>
      </c>
      <c r="K54" s="20">
        <v>5</v>
      </c>
      <c r="L54" s="20">
        <v>5</v>
      </c>
      <c r="M54" s="27">
        <f>SUM(C54:L54)</f>
        <v>49</v>
      </c>
      <c r="N54" s="27">
        <f>COUNTIF(C54:L54,"&gt;0")</f>
        <v>10</v>
      </c>
      <c r="O54" s="2">
        <f>IF(N54&gt;0,M54/N54,0)</f>
        <v>4.9000000000000004</v>
      </c>
    </row>
    <row r="55" spans="1:15" ht="14" outlineLevel="1" x14ac:dyDescent="0.15">
      <c r="A55" s="1">
        <v>28</v>
      </c>
      <c r="B55" s="34" t="s">
        <v>1037</v>
      </c>
      <c r="C55" s="35">
        <v>2</v>
      </c>
      <c r="D55" s="20">
        <v>2</v>
      </c>
      <c r="E55" s="20">
        <v>5</v>
      </c>
      <c r="F55" s="20">
        <v>5</v>
      </c>
      <c r="G55" s="20">
        <v>5</v>
      </c>
      <c r="H55" s="20">
        <v>5</v>
      </c>
      <c r="I55" s="20">
        <v>5</v>
      </c>
      <c r="J55" s="20">
        <v>5</v>
      </c>
      <c r="K55" s="20">
        <v>1</v>
      </c>
      <c r="L55" s="20">
        <v>5</v>
      </c>
      <c r="M55" s="27">
        <f>SUM(C55:L55)</f>
        <v>40</v>
      </c>
      <c r="N55" s="27">
        <f>COUNTIF(C55:L55,"&gt;0")</f>
        <v>10</v>
      </c>
      <c r="O55" s="2">
        <f>IF(N55&gt;0,M55/N55,0)</f>
        <v>4</v>
      </c>
    </row>
    <row r="56" spans="1:15" ht="14" outlineLevel="1" x14ac:dyDescent="0.15">
      <c r="A56" s="1">
        <v>29</v>
      </c>
      <c r="B56" s="34" t="s">
        <v>1036</v>
      </c>
      <c r="C56" s="35">
        <v>5</v>
      </c>
      <c r="D56" s="20">
        <v>4</v>
      </c>
      <c r="E56" s="20">
        <v>4</v>
      </c>
      <c r="F56" s="20">
        <v>5</v>
      </c>
      <c r="G56" s="20">
        <v>5</v>
      </c>
      <c r="H56" s="20">
        <v>5</v>
      </c>
      <c r="I56" s="20">
        <v>5</v>
      </c>
      <c r="J56" s="20">
        <v>5</v>
      </c>
      <c r="K56" s="20">
        <v>5</v>
      </c>
      <c r="L56" s="20">
        <v>5</v>
      </c>
      <c r="M56" s="27">
        <f>SUM(C56:L56)</f>
        <v>48</v>
      </c>
      <c r="N56" s="27">
        <f>COUNTIF(C56:L56,"&gt;0")</f>
        <v>10</v>
      </c>
      <c r="O56" s="2">
        <f>IF(N56&gt;0,M56/N56,0)</f>
        <v>4.8</v>
      </c>
    </row>
    <row r="57" spans="1:15" ht="14" outlineLevel="1" x14ac:dyDescent="0.15">
      <c r="A57" s="1">
        <v>30</v>
      </c>
      <c r="B57" s="34" t="s">
        <v>1035</v>
      </c>
      <c r="C57" s="35">
        <v>5</v>
      </c>
      <c r="D57" s="20">
        <v>5</v>
      </c>
      <c r="E57" s="20">
        <v>5</v>
      </c>
      <c r="F57" s="20">
        <v>5</v>
      </c>
      <c r="G57" s="20">
        <v>5</v>
      </c>
      <c r="H57" s="20">
        <v>5</v>
      </c>
      <c r="I57" s="20">
        <v>5</v>
      </c>
      <c r="J57" s="20">
        <v>5</v>
      </c>
      <c r="K57" s="20">
        <v>2</v>
      </c>
      <c r="L57" s="20">
        <v>1</v>
      </c>
      <c r="M57" s="27">
        <f>SUM(C57:L57)</f>
        <v>43</v>
      </c>
      <c r="N57" s="27">
        <f>COUNTIF(C57:L57,"&gt;0")</f>
        <v>10</v>
      </c>
      <c r="O57" s="2">
        <f>IF(N57&gt;0,M57/N57,0)</f>
        <v>4.3</v>
      </c>
    </row>
    <row r="58" spans="1:15" ht="14" outlineLevel="1" x14ac:dyDescent="0.15">
      <c r="A58" s="1">
        <v>31</v>
      </c>
      <c r="B58" s="34" t="s">
        <v>1034</v>
      </c>
      <c r="C58" s="35">
        <v>5</v>
      </c>
      <c r="D58" s="20">
        <v>1</v>
      </c>
      <c r="E58" s="20">
        <v>5</v>
      </c>
      <c r="F58" s="20">
        <v>5</v>
      </c>
      <c r="G58" s="20">
        <v>5</v>
      </c>
      <c r="H58" s="20">
        <v>2</v>
      </c>
      <c r="I58" s="20">
        <v>5</v>
      </c>
      <c r="J58" s="20">
        <v>3</v>
      </c>
      <c r="K58" s="20">
        <v>5</v>
      </c>
      <c r="L58" s="20">
        <v>5</v>
      </c>
      <c r="M58" s="27">
        <f>SUM(C58:L58)</f>
        <v>41</v>
      </c>
      <c r="N58" s="27">
        <f>COUNTIF(C58:L58,"&gt;0")</f>
        <v>10</v>
      </c>
      <c r="O58" s="2">
        <f>IF(N58&gt;0,M58/N58,0)</f>
        <v>4.0999999999999996</v>
      </c>
    </row>
    <row r="59" spans="1:15" ht="14" outlineLevel="1" x14ac:dyDescent="0.15">
      <c r="A59" s="1">
        <v>32</v>
      </c>
      <c r="B59" s="34" t="s">
        <v>1033</v>
      </c>
      <c r="C59" s="35">
        <v>5</v>
      </c>
      <c r="D59" s="20">
        <v>5</v>
      </c>
      <c r="E59" s="20">
        <v>5</v>
      </c>
      <c r="F59" s="20">
        <v>2</v>
      </c>
      <c r="G59" s="20">
        <v>5</v>
      </c>
      <c r="H59" s="20">
        <v>5</v>
      </c>
      <c r="I59" s="20">
        <v>5</v>
      </c>
      <c r="J59" s="20">
        <v>4</v>
      </c>
      <c r="K59" s="20">
        <v>5</v>
      </c>
      <c r="L59" s="20">
        <v>5</v>
      </c>
      <c r="M59" s="27">
        <f>SUM(C59:L59)</f>
        <v>46</v>
      </c>
      <c r="N59" s="27">
        <f>COUNTIF(C59:L59,"&gt;0")</f>
        <v>10</v>
      </c>
      <c r="O59" s="2">
        <f>IF(N59&gt;0,M59/N59,0)</f>
        <v>4.5999999999999996</v>
      </c>
    </row>
    <row r="60" spans="1:15" ht="14" outlineLevel="1" x14ac:dyDescent="0.15">
      <c r="A60" s="1">
        <v>33</v>
      </c>
      <c r="B60" s="34" t="s">
        <v>1032</v>
      </c>
      <c r="C60" s="35">
        <v>5</v>
      </c>
      <c r="D60" s="20">
        <v>5</v>
      </c>
      <c r="E60" s="20">
        <v>5</v>
      </c>
      <c r="F60" s="20">
        <v>5</v>
      </c>
      <c r="G60" s="20">
        <v>5</v>
      </c>
      <c r="H60" s="20">
        <v>5</v>
      </c>
      <c r="I60" s="20">
        <v>1</v>
      </c>
      <c r="J60" s="20">
        <v>5</v>
      </c>
      <c r="K60" s="20">
        <v>5</v>
      </c>
      <c r="L60" s="20">
        <v>2</v>
      </c>
      <c r="M60" s="27">
        <f>SUM(C60:L60)</f>
        <v>43</v>
      </c>
      <c r="N60" s="27">
        <f>COUNTIF(C60:L60,"&gt;0")</f>
        <v>10</v>
      </c>
      <c r="O60" s="2">
        <f>IF(N60&gt;0,M60/N60,0)</f>
        <v>4.3</v>
      </c>
    </row>
    <row r="61" spans="1:15" ht="14" outlineLevel="1" x14ac:dyDescent="0.15">
      <c r="A61" s="1">
        <v>34</v>
      </c>
      <c r="B61" s="34" t="s">
        <v>1031</v>
      </c>
      <c r="C61" s="35">
        <v>3</v>
      </c>
      <c r="D61" s="20">
        <v>5</v>
      </c>
      <c r="E61" s="20">
        <v>5</v>
      </c>
      <c r="F61" s="20">
        <v>5</v>
      </c>
      <c r="G61" s="20">
        <v>5</v>
      </c>
      <c r="H61" s="20">
        <v>5</v>
      </c>
      <c r="I61" s="20">
        <v>2</v>
      </c>
      <c r="J61" s="20">
        <v>5</v>
      </c>
      <c r="K61" s="20">
        <v>5</v>
      </c>
      <c r="L61" s="20">
        <v>5</v>
      </c>
      <c r="M61" s="27">
        <f>SUM(C61:L61)</f>
        <v>45</v>
      </c>
      <c r="N61" s="27">
        <f>COUNTIF(C61:L61,"&gt;0")</f>
        <v>10</v>
      </c>
      <c r="O61" s="2">
        <f>IF(N61&gt;0,M61/N61,0)</f>
        <v>4.5</v>
      </c>
    </row>
    <row r="62" spans="1:15" ht="14" outlineLevel="1" x14ac:dyDescent="0.15">
      <c r="A62" s="1">
        <v>35</v>
      </c>
      <c r="B62" s="34" t="s">
        <v>1030</v>
      </c>
      <c r="C62" s="35">
        <v>5</v>
      </c>
      <c r="D62" s="20">
        <v>5</v>
      </c>
      <c r="E62" s="20">
        <v>5</v>
      </c>
      <c r="F62" s="20">
        <v>3</v>
      </c>
      <c r="G62" s="20">
        <v>5</v>
      </c>
      <c r="H62" s="20">
        <v>5</v>
      </c>
      <c r="I62" s="20">
        <v>5</v>
      </c>
      <c r="J62" s="20">
        <v>5</v>
      </c>
      <c r="K62" s="20">
        <v>5</v>
      </c>
      <c r="L62" s="20">
        <v>5</v>
      </c>
      <c r="M62" s="27">
        <f>SUM(C62:L62)</f>
        <v>48</v>
      </c>
      <c r="N62" s="27">
        <f>COUNTIF(C62:L62,"&gt;0")</f>
        <v>10</v>
      </c>
      <c r="O62" s="2">
        <f>IF(N62&gt;0,M62/N62,0)</f>
        <v>4.8</v>
      </c>
    </row>
    <row r="63" spans="1:15" ht="14" outlineLevel="1" x14ac:dyDescent="0.15">
      <c r="A63" s="1">
        <v>36</v>
      </c>
      <c r="B63" s="34" t="s">
        <v>1029</v>
      </c>
      <c r="C63" s="35">
        <v>5</v>
      </c>
      <c r="D63" s="20">
        <v>5</v>
      </c>
      <c r="E63" s="20">
        <v>1</v>
      </c>
      <c r="F63" s="20">
        <v>4</v>
      </c>
      <c r="G63" s="20">
        <v>2</v>
      </c>
      <c r="H63" s="20">
        <v>5</v>
      </c>
      <c r="I63" s="20">
        <v>5</v>
      </c>
      <c r="J63" s="20">
        <v>5</v>
      </c>
      <c r="K63" s="20">
        <v>5</v>
      </c>
      <c r="L63" s="20">
        <v>2</v>
      </c>
      <c r="M63" s="27">
        <f>SUM(C63:L63)</f>
        <v>39</v>
      </c>
      <c r="N63" s="27">
        <f>COUNTIF(C63:L63,"&gt;0")</f>
        <v>10</v>
      </c>
      <c r="O63" s="2">
        <f>IF(N63&gt;0,M63/N63,0)</f>
        <v>3.9</v>
      </c>
    </row>
    <row r="64" spans="1:15" ht="14" outlineLevel="1" x14ac:dyDescent="0.15">
      <c r="A64" s="1">
        <v>37</v>
      </c>
      <c r="B64" s="34" t="s">
        <v>1028</v>
      </c>
      <c r="C64" s="35">
        <v>5</v>
      </c>
      <c r="D64" s="20">
        <v>5</v>
      </c>
      <c r="E64" s="20">
        <v>5</v>
      </c>
      <c r="F64" s="20">
        <v>5</v>
      </c>
      <c r="G64" s="20">
        <v>4</v>
      </c>
      <c r="H64" s="20">
        <v>5</v>
      </c>
      <c r="I64" s="20">
        <v>5</v>
      </c>
      <c r="J64" s="20">
        <v>5</v>
      </c>
      <c r="K64" s="20">
        <v>5</v>
      </c>
      <c r="L64" s="20">
        <v>5</v>
      </c>
      <c r="M64" s="27">
        <f>SUM(C64:L64)</f>
        <v>49</v>
      </c>
      <c r="N64" s="27">
        <f>COUNTIF(C64:L64,"&gt;0")</f>
        <v>10</v>
      </c>
      <c r="O64" s="2">
        <f>IF(N64&gt;0,M64/N64,0)</f>
        <v>4.9000000000000004</v>
      </c>
    </row>
    <row r="65" spans="1:15" ht="14" outlineLevel="1" x14ac:dyDescent="0.15">
      <c r="A65" s="1">
        <v>38</v>
      </c>
      <c r="B65" s="34" t="s">
        <v>1027</v>
      </c>
      <c r="C65" s="35">
        <v>5</v>
      </c>
      <c r="D65" s="20">
        <v>5</v>
      </c>
      <c r="E65" s="20">
        <v>5</v>
      </c>
      <c r="F65" s="20">
        <v>5</v>
      </c>
      <c r="G65" s="20">
        <v>5</v>
      </c>
      <c r="H65" s="20">
        <v>5</v>
      </c>
      <c r="I65" s="20">
        <v>5</v>
      </c>
      <c r="J65" s="20">
        <v>5</v>
      </c>
      <c r="K65" s="20">
        <v>5</v>
      </c>
      <c r="L65" s="20">
        <v>5</v>
      </c>
      <c r="M65" s="27">
        <f>SUM(C65:L65)</f>
        <v>50</v>
      </c>
      <c r="N65" s="27">
        <f>COUNTIF(C65:L65,"&gt;0")</f>
        <v>10</v>
      </c>
      <c r="O65" s="2">
        <f>IF(N65&gt;0,M65/N65,0)</f>
        <v>5</v>
      </c>
    </row>
    <row r="66" spans="1:15" ht="14" outlineLevel="1" x14ac:dyDescent="0.15">
      <c r="A66" s="1">
        <v>39</v>
      </c>
      <c r="B66" s="34" t="s">
        <v>1026</v>
      </c>
      <c r="C66" s="35">
        <v>3</v>
      </c>
      <c r="D66" s="20">
        <v>5</v>
      </c>
      <c r="E66" s="20">
        <v>5</v>
      </c>
      <c r="F66" s="20">
        <v>5</v>
      </c>
      <c r="G66" s="20">
        <v>5</v>
      </c>
      <c r="H66" s="20">
        <v>3</v>
      </c>
      <c r="I66" s="20">
        <v>5</v>
      </c>
      <c r="J66" s="20">
        <v>5</v>
      </c>
      <c r="K66" s="20">
        <v>5</v>
      </c>
      <c r="L66" s="20">
        <v>5</v>
      </c>
      <c r="M66" s="27">
        <f>SUM(C66:L66)</f>
        <v>46</v>
      </c>
      <c r="N66" s="27">
        <f>COUNTIF(C66:L66,"&gt;0")</f>
        <v>10</v>
      </c>
      <c r="O66" s="2">
        <f>IF(N66&gt;0,M66/N66,0)</f>
        <v>4.5999999999999996</v>
      </c>
    </row>
    <row r="67" spans="1:15" ht="14" outlineLevel="1" x14ac:dyDescent="0.15">
      <c r="A67" s="1">
        <v>40</v>
      </c>
      <c r="B67" s="34" t="s">
        <v>1025</v>
      </c>
      <c r="C67" s="35">
        <v>5</v>
      </c>
      <c r="D67" s="20">
        <v>5</v>
      </c>
      <c r="E67" s="20">
        <v>3</v>
      </c>
      <c r="F67" s="20">
        <v>3</v>
      </c>
      <c r="G67" s="20">
        <v>5</v>
      </c>
      <c r="H67" s="20">
        <v>5</v>
      </c>
      <c r="I67" s="20">
        <v>5</v>
      </c>
      <c r="J67" s="20">
        <v>5</v>
      </c>
      <c r="K67" s="20">
        <v>4</v>
      </c>
      <c r="L67" s="20">
        <v>5</v>
      </c>
      <c r="M67" s="27">
        <f>SUM(C67:L67)</f>
        <v>45</v>
      </c>
      <c r="N67" s="27">
        <f>COUNTIF(C67:L67,"&gt;0")</f>
        <v>10</v>
      </c>
      <c r="O67" s="2">
        <f>IF(N67&gt;0,M67/N67,0)</f>
        <v>4.5</v>
      </c>
    </row>
    <row r="68" spans="1:15" ht="14" outlineLevel="1" x14ac:dyDescent="0.15">
      <c r="A68" s="1">
        <v>41</v>
      </c>
      <c r="B68" s="34" t="s">
        <v>1024</v>
      </c>
      <c r="C68" s="35">
        <v>5</v>
      </c>
      <c r="D68" s="20">
        <v>3</v>
      </c>
      <c r="E68" s="20">
        <v>5</v>
      </c>
      <c r="F68" s="20">
        <v>5</v>
      </c>
      <c r="G68" s="20">
        <v>5</v>
      </c>
      <c r="H68" s="20">
        <v>5</v>
      </c>
      <c r="I68" s="20">
        <v>5</v>
      </c>
      <c r="J68" s="20">
        <v>5</v>
      </c>
      <c r="K68" s="20">
        <v>5</v>
      </c>
      <c r="L68" s="20">
        <v>5</v>
      </c>
      <c r="M68" s="27">
        <f>SUM(C68:L68)</f>
        <v>48</v>
      </c>
      <c r="N68" s="27">
        <f>COUNTIF(C68:L68,"&gt;0")</f>
        <v>10</v>
      </c>
      <c r="O68" s="2">
        <f>IF(N68&gt;0,M68/N68,0)</f>
        <v>4.8</v>
      </c>
    </row>
    <row r="69" spans="1:15" ht="14" outlineLevel="1" x14ac:dyDescent="0.15">
      <c r="A69" s="1">
        <v>42</v>
      </c>
      <c r="B69" s="34" t="s">
        <v>1023</v>
      </c>
      <c r="C69" s="35">
        <v>5</v>
      </c>
      <c r="D69" s="20">
        <v>5</v>
      </c>
      <c r="E69" s="20">
        <v>5</v>
      </c>
      <c r="F69" s="20">
        <v>1</v>
      </c>
      <c r="G69" s="20">
        <v>5</v>
      </c>
      <c r="H69" s="20">
        <v>5</v>
      </c>
      <c r="I69" s="20">
        <v>5</v>
      </c>
      <c r="J69" s="20">
        <v>5</v>
      </c>
      <c r="K69" s="20">
        <v>3</v>
      </c>
      <c r="L69" s="20">
        <v>3</v>
      </c>
      <c r="M69" s="27">
        <f>SUM(C69:L69)</f>
        <v>42</v>
      </c>
      <c r="N69" s="27">
        <f>COUNTIF(C69:L69,"&gt;0")</f>
        <v>10</v>
      </c>
      <c r="O69" s="2">
        <f>IF(N69&gt;0,M69/N69,0)</f>
        <v>4.2</v>
      </c>
    </row>
    <row r="70" spans="1:15" ht="14" outlineLevel="1" x14ac:dyDescent="0.15">
      <c r="A70" s="1">
        <v>43</v>
      </c>
      <c r="B70" s="34" t="s">
        <v>1022</v>
      </c>
      <c r="C70" s="35">
        <v>5</v>
      </c>
      <c r="D70" s="20">
        <v>5</v>
      </c>
      <c r="E70" s="20">
        <v>5</v>
      </c>
      <c r="F70" s="20">
        <v>3</v>
      </c>
      <c r="G70" s="20">
        <v>5</v>
      </c>
      <c r="H70" s="20">
        <v>1</v>
      </c>
      <c r="I70" s="20">
        <v>5</v>
      </c>
      <c r="J70" s="20">
        <v>5</v>
      </c>
      <c r="K70" s="20">
        <v>5</v>
      </c>
      <c r="L70" s="20">
        <v>4</v>
      </c>
      <c r="M70" s="27">
        <f>SUM(C70:L70)</f>
        <v>43</v>
      </c>
      <c r="N70" s="27">
        <f>COUNTIF(C70:L70,"&gt;0")</f>
        <v>10</v>
      </c>
      <c r="O70" s="2">
        <f>IF(N70&gt;0,M70/N70,0)</f>
        <v>4.3</v>
      </c>
    </row>
    <row r="71" spans="1:15" ht="14" outlineLevel="1" x14ac:dyDescent="0.15">
      <c r="A71" s="1">
        <v>44</v>
      </c>
      <c r="B71" s="34" t="s">
        <v>1021</v>
      </c>
      <c r="C71" s="35">
        <v>5</v>
      </c>
      <c r="D71" s="20">
        <v>2</v>
      </c>
      <c r="E71" s="20">
        <v>2</v>
      </c>
      <c r="F71" s="20">
        <v>5</v>
      </c>
      <c r="G71" s="20">
        <v>5</v>
      </c>
      <c r="H71" s="20">
        <v>5</v>
      </c>
      <c r="I71" s="20">
        <v>5</v>
      </c>
      <c r="J71" s="20">
        <v>5</v>
      </c>
      <c r="K71" s="20">
        <v>5</v>
      </c>
      <c r="L71" s="20">
        <v>5</v>
      </c>
      <c r="M71" s="27">
        <f>SUM(C71:L71)</f>
        <v>44</v>
      </c>
      <c r="N71" s="27">
        <f>COUNTIF(C71:L71,"&gt;0")</f>
        <v>10</v>
      </c>
      <c r="O71" s="2">
        <f>IF(N71&gt;0,M71/N71,0)</f>
        <v>4.4000000000000004</v>
      </c>
    </row>
    <row r="72" spans="1:15" ht="14" outlineLevel="1" x14ac:dyDescent="0.15">
      <c r="A72" s="1">
        <v>45</v>
      </c>
      <c r="B72" s="34" t="s">
        <v>1020</v>
      </c>
      <c r="C72" s="35">
        <v>3</v>
      </c>
      <c r="D72" s="20">
        <v>5</v>
      </c>
      <c r="E72" s="20">
        <v>5</v>
      </c>
      <c r="F72" s="20">
        <v>5</v>
      </c>
      <c r="G72" s="20">
        <v>1</v>
      </c>
      <c r="H72" s="20">
        <v>5</v>
      </c>
      <c r="I72" s="20">
        <v>2</v>
      </c>
      <c r="J72" s="20">
        <v>5</v>
      </c>
      <c r="K72" s="20">
        <v>5</v>
      </c>
      <c r="L72" s="20">
        <v>5</v>
      </c>
      <c r="M72" s="27">
        <f>SUM(C72:L72)</f>
        <v>41</v>
      </c>
      <c r="N72" s="27">
        <f>COUNTIF(C72:L72,"&gt;0")</f>
        <v>10</v>
      </c>
      <c r="O72" s="2">
        <f>IF(N72&gt;0,M72/N72,0)</f>
        <v>4.0999999999999996</v>
      </c>
    </row>
    <row r="73" spans="1:15" ht="14" outlineLevel="1" x14ac:dyDescent="0.15">
      <c r="A73" s="1">
        <v>46</v>
      </c>
      <c r="B73" s="34" t="s">
        <v>1019</v>
      </c>
      <c r="C73" s="35">
        <v>5</v>
      </c>
      <c r="D73" s="20">
        <v>4</v>
      </c>
      <c r="E73" s="20">
        <v>5</v>
      </c>
      <c r="F73" s="20">
        <v>3</v>
      </c>
      <c r="G73" s="20">
        <v>5</v>
      </c>
      <c r="H73" s="20">
        <v>5</v>
      </c>
      <c r="I73" s="20">
        <v>4</v>
      </c>
      <c r="J73" s="20">
        <v>5</v>
      </c>
      <c r="K73" s="20">
        <v>5</v>
      </c>
      <c r="L73" s="20">
        <v>5</v>
      </c>
      <c r="M73" s="27">
        <f>SUM(C73:L73)</f>
        <v>46</v>
      </c>
      <c r="N73" s="27">
        <f>COUNTIF(C73:L73,"&gt;0")</f>
        <v>10</v>
      </c>
      <c r="O73" s="2">
        <f>IF(N73&gt;0,M73/N73,0)</f>
        <v>4.5999999999999996</v>
      </c>
    </row>
    <row r="74" spans="1:15" ht="14" outlineLevel="1" x14ac:dyDescent="0.15">
      <c r="A74" s="1">
        <v>47</v>
      </c>
      <c r="B74" s="34" t="s">
        <v>1018</v>
      </c>
      <c r="C74" s="35">
        <v>5</v>
      </c>
      <c r="D74" s="20">
        <v>5</v>
      </c>
      <c r="E74" s="20">
        <v>5</v>
      </c>
      <c r="F74" s="20">
        <v>5</v>
      </c>
      <c r="G74" s="20">
        <v>5</v>
      </c>
      <c r="H74" s="20">
        <v>5</v>
      </c>
      <c r="I74" s="20">
        <v>5</v>
      </c>
      <c r="J74" s="20">
        <v>1</v>
      </c>
      <c r="K74" s="20">
        <v>5</v>
      </c>
      <c r="L74" s="20">
        <v>5</v>
      </c>
      <c r="M74" s="27">
        <f>SUM(C74:L74)</f>
        <v>46</v>
      </c>
      <c r="N74" s="27">
        <f>COUNTIF(C74:L74,"&gt;0")</f>
        <v>10</v>
      </c>
      <c r="O74" s="2">
        <f>IF(N74&gt;0,M74/N74,0)</f>
        <v>4.5999999999999996</v>
      </c>
    </row>
    <row r="75" spans="1:15" ht="14" outlineLevel="1" x14ac:dyDescent="0.15">
      <c r="A75" s="1">
        <v>48</v>
      </c>
      <c r="B75" s="34" t="s">
        <v>1017</v>
      </c>
      <c r="C75" s="35">
        <v>5</v>
      </c>
      <c r="D75" s="20">
        <v>5</v>
      </c>
      <c r="E75" s="20">
        <v>3</v>
      </c>
      <c r="F75" s="20">
        <v>5</v>
      </c>
      <c r="G75" s="20">
        <v>1</v>
      </c>
      <c r="H75" s="20">
        <v>5</v>
      </c>
      <c r="I75" s="20">
        <v>4</v>
      </c>
      <c r="J75" s="20">
        <v>5</v>
      </c>
      <c r="K75" s="20">
        <v>4</v>
      </c>
      <c r="L75" s="20">
        <v>5</v>
      </c>
      <c r="M75" s="27">
        <f>SUM(C75:L75)</f>
        <v>42</v>
      </c>
      <c r="N75" s="27">
        <f>COUNTIF(C75:L75,"&gt;0")</f>
        <v>10</v>
      </c>
      <c r="O75" s="2">
        <f>IF(N75&gt;0,M75/N75,0)</f>
        <v>4.2</v>
      </c>
    </row>
    <row r="76" spans="1:15" ht="14" outlineLevel="1" x14ac:dyDescent="0.15">
      <c r="A76" s="1">
        <v>49</v>
      </c>
      <c r="B76" s="34" t="s">
        <v>1016</v>
      </c>
      <c r="C76" s="35">
        <v>5</v>
      </c>
      <c r="D76" s="20">
        <v>5</v>
      </c>
      <c r="E76" s="20">
        <v>4</v>
      </c>
      <c r="F76" s="20">
        <v>5</v>
      </c>
      <c r="G76" s="20">
        <v>1</v>
      </c>
      <c r="H76" s="20">
        <v>4</v>
      </c>
      <c r="I76" s="20">
        <v>5</v>
      </c>
      <c r="J76" s="20">
        <v>5</v>
      </c>
      <c r="K76" s="20">
        <v>5</v>
      </c>
      <c r="L76" s="20">
        <v>5</v>
      </c>
      <c r="M76" s="27">
        <f>SUM(C76:L76)</f>
        <v>44</v>
      </c>
      <c r="N76" s="27">
        <f>COUNTIF(C76:L76,"&gt;0")</f>
        <v>10</v>
      </c>
      <c r="O76" s="2">
        <f>IF(N76&gt;0,M76/N76,0)</f>
        <v>4.4000000000000004</v>
      </c>
    </row>
    <row r="77" spans="1:15" ht="14" outlineLevel="1" x14ac:dyDescent="0.15">
      <c r="A77" s="1">
        <v>50</v>
      </c>
      <c r="B77" s="34" t="s">
        <v>1015</v>
      </c>
      <c r="C77" s="35">
        <v>5</v>
      </c>
      <c r="D77" s="20">
        <v>5</v>
      </c>
      <c r="E77" s="20">
        <v>5</v>
      </c>
      <c r="F77" s="20">
        <v>5</v>
      </c>
      <c r="G77" s="20">
        <v>2</v>
      </c>
      <c r="H77" s="20">
        <v>5</v>
      </c>
      <c r="I77" s="20">
        <v>5</v>
      </c>
      <c r="J77" s="20">
        <v>5</v>
      </c>
      <c r="K77" s="20">
        <v>1</v>
      </c>
      <c r="L77" s="20">
        <v>5</v>
      </c>
      <c r="M77" s="27">
        <f>SUM(C77:L77)</f>
        <v>43</v>
      </c>
      <c r="N77" s="27">
        <f>COUNTIF(C77:L77,"&gt;0")</f>
        <v>10</v>
      </c>
      <c r="O77" s="2">
        <f>IF(N77&gt;0,M77/N77,0)</f>
        <v>4.3</v>
      </c>
    </row>
    <row r="78" spans="1:15" ht="14" outlineLevel="1" x14ac:dyDescent="0.15">
      <c r="A78" s="1">
        <v>51</v>
      </c>
      <c r="B78" s="34" t="s">
        <v>1014</v>
      </c>
      <c r="C78" s="35">
        <v>1</v>
      </c>
      <c r="D78" s="20">
        <v>5</v>
      </c>
      <c r="E78" s="20">
        <v>1</v>
      </c>
      <c r="F78" s="20">
        <v>2</v>
      </c>
      <c r="G78" s="20">
        <v>1</v>
      </c>
      <c r="H78" s="20">
        <v>5</v>
      </c>
      <c r="I78" s="20">
        <v>5</v>
      </c>
      <c r="J78" s="20">
        <v>1</v>
      </c>
      <c r="K78" s="20">
        <v>5</v>
      </c>
      <c r="L78" s="20">
        <v>1</v>
      </c>
      <c r="M78" s="27">
        <f>SUM(C78:L78)</f>
        <v>27</v>
      </c>
      <c r="N78" s="27">
        <f>COUNTIF(C78:L78,"&gt;0")</f>
        <v>10</v>
      </c>
      <c r="O78" s="2">
        <f>IF(N78&gt;0,M78/N78,0)</f>
        <v>2.7</v>
      </c>
    </row>
    <row r="79" spans="1:15" ht="14" outlineLevel="1" x14ac:dyDescent="0.15">
      <c r="A79" s="1">
        <v>52</v>
      </c>
      <c r="B79" s="34" t="s">
        <v>1013</v>
      </c>
      <c r="C79" s="35">
        <v>2</v>
      </c>
      <c r="D79" s="20">
        <v>5</v>
      </c>
      <c r="E79" s="20">
        <v>5</v>
      </c>
      <c r="F79" s="20">
        <v>5</v>
      </c>
      <c r="G79" s="20">
        <v>5</v>
      </c>
      <c r="H79" s="20">
        <v>5</v>
      </c>
      <c r="I79" s="20">
        <v>5</v>
      </c>
      <c r="J79" s="20">
        <v>5</v>
      </c>
      <c r="K79" s="20">
        <v>5</v>
      </c>
      <c r="L79" s="20">
        <v>5</v>
      </c>
      <c r="M79" s="27">
        <f>SUM(C79:L79)</f>
        <v>47</v>
      </c>
      <c r="N79" s="27">
        <f>COUNTIF(C79:L79,"&gt;0")</f>
        <v>10</v>
      </c>
      <c r="O79" s="2">
        <f>IF(N79&gt;0,M79/N79,0)</f>
        <v>4.7</v>
      </c>
    </row>
    <row r="80" spans="1:15" ht="14" outlineLevel="1" x14ac:dyDescent="0.15">
      <c r="A80" s="1">
        <v>53</v>
      </c>
      <c r="B80" s="34" t="s">
        <v>1012</v>
      </c>
      <c r="C80" s="35">
        <v>5</v>
      </c>
      <c r="D80" s="20">
        <v>5</v>
      </c>
      <c r="E80" s="20">
        <v>1</v>
      </c>
      <c r="F80" s="20">
        <v>5</v>
      </c>
      <c r="G80" s="20">
        <v>5</v>
      </c>
      <c r="H80" s="20">
        <v>5</v>
      </c>
      <c r="I80" s="20">
        <v>1</v>
      </c>
      <c r="J80" s="20">
        <v>5</v>
      </c>
      <c r="K80" s="20">
        <v>5</v>
      </c>
      <c r="L80" s="20">
        <v>5</v>
      </c>
      <c r="M80" s="27">
        <f>SUM(C80:L80)</f>
        <v>42</v>
      </c>
      <c r="N80" s="27">
        <f>COUNTIF(C80:L80,"&gt;0")</f>
        <v>10</v>
      </c>
      <c r="O80" s="2">
        <f>IF(N80&gt;0,M80/N80,0)</f>
        <v>4.2</v>
      </c>
    </row>
    <row r="81" spans="1:15" ht="14" outlineLevel="1" x14ac:dyDescent="0.15">
      <c r="A81" s="1">
        <v>54</v>
      </c>
      <c r="B81" s="34" t="s">
        <v>1011</v>
      </c>
      <c r="C81" s="35">
        <v>5</v>
      </c>
      <c r="D81" s="20">
        <v>5</v>
      </c>
      <c r="E81" s="20">
        <v>5</v>
      </c>
      <c r="F81" s="20">
        <v>5</v>
      </c>
      <c r="G81" s="20">
        <v>5</v>
      </c>
      <c r="H81" s="20">
        <v>5</v>
      </c>
      <c r="I81" s="20">
        <v>5</v>
      </c>
      <c r="J81" s="20">
        <v>4</v>
      </c>
      <c r="K81" s="20">
        <v>2</v>
      </c>
      <c r="L81" s="20">
        <v>5</v>
      </c>
      <c r="M81" s="27">
        <f>SUM(C81:L81)</f>
        <v>46</v>
      </c>
      <c r="N81" s="27">
        <f>COUNTIF(C81:L81,"&gt;0")</f>
        <v>10</v>
      </c>
      <c r="O81" s="2">
        <f>IF(N81&gt;0,M81/N81,0)</f>
        <v>4.5999999999999996</v>
      </c>
    </row>
    <row r="82" spans="1:15" ht="14" outlineLevel="1" x14ac:dyDescent="0.15">
      <c r="A82" s="1">
        <v>55</v>
      </c>
      <c r="B82" s="34" t="s">
        <v>1010</v>
      </c>
      <c r="C82" s="35">
        <v>5</v>
      </c>
      <c r="D82" s="20">
        <v>5</v>
      </c>
      <c r="E82" s="20">
        <v>3</v>
      </c>
      <c r="F82" s="20">
        <v>5</v>
      </c>
      <c r="G82" s="20">
        <v>5</v>
      </c>
      <c r="H82" s="20">
        <v>5</v>
      </c>
      <c r="I82" s="20">
        <v>1</v>
      </c>
      <c r="J82" s="20">
        <v>5</v>
      </c>
      <c r="K82" s="20">
        <v>5</v>
      </c>
      <c r="L82" s="20">
        <v>5</v>
      </c>
      <c r="M82" s="27">
        <f>SUM(C82:L82)</f>
        <v>44</v>
      </c>
      <c r="N82" s="27">
        <f>COUNTIF(C82:L82,"&gt;0")</f>
        <v>10</v>
      </c>
      <c r="O82" s="2">
        <f>IF(N82&gt;0,M82/N82,0)</f>
        <v>4.4000000000000004</v>
      </c>
    </row>
    <row r="83" spans="1:15" ht="14" outlineLevel="1" x14ac:dyDescent="0.15">
      <c r="A83" s="1">
        <v>56</v>
      </c>
      <c r="B83" s="34" t="s">
        <v>1009</v>
      </c>
      <c r="C83" s="35">
        <v>5</v>
      </c>
      <c r="D83" s="20">
        <v>5</v>
      </c>
      <c r="E83" s="20">
        <v>5</v>
      </c>
      <c r="F83" s="20">
        <v>5</v>
      </c>
      <c r="G83" s="20">
        <v>5</v>
      </c>
      <c r="H83" s="20">
        <v>5</v>
      </c>
      <c r="I83" s="20">
        <v>1</v>
      </c>
      <c r="J83" s="20">
        <v>5</v>
      </c>
      <c r="K83" s="20">
        <v>5</v>
      </c>
      <c r="L83" s="20">
        <v>3</v>
      </c>
      <c r="M83" s="27">
        <f>SUM(C83:L83)</f>
        <v>44</v>
      </c>
      <c r="N83" s="27">
        <f>COUNTIF(C83:L83,"&gt;0")</f>
        <v>10</v>
      </c>
      <c r="O83" s="2">
        <f>IF(N83&gt;0,M83/N83,0)</f>
        <v>4.4000000000000004</v>
      </c>
    </row>
    <row r="84" spans="1:15" ht="14" outlineLevel="1" x14ac:dyDescent="0.15">
      <c r="A84" s="1">
        <v>57</v>
      </c>
      <c r="B84" s="34" t="s">
        <v>1008</v>
      </c>
      <c r="C84" s="35">
        <v>5</v>
      </c>
      <c r="D84" s="20">
        <v>5</v>
      </c>
      <c r="E84" s="20">
        <v>5</v>
      </c>
      <c r="F84" s="20">
        <v>5</v>
      </c>
      <c r="G84" s="20">
        <v>5</v>
      </c>
      <c r="H84" s="20">
        <v>5</v>
      </c>
      <c r="I84" s="20">
        <v>5</v>
      </c>
      <c r="J84" s="20">
        <v>5</v>
      </c>
      <c r="K84" s="20">
        <v>5</v>
      </c>
      <c r="L84" s="20">
        <v>5</v>
      </c>
      <c r="M84" s="27">
        <f>SUM(C84:L84)</f>
        <v>50</v>
      </c>
      <c r="N84" s="27">
        <f>COUNTIF(C84:L84,"&gt;0")</f>
        <v>10</v>
      </c>
      <c r="O84" s="2">
        <f>IF(N84&gt;0,M84/N84,0)</f>
        <v>5</v>
      </c>
    </row>
    <row r="85" spans="1:15" ht="14" outlineLevel="1" x14ac:dyDescent="0.15">
      <c r="A85" s="1">
        <v>58</v>
      </c>
      <c r="B85" s="34" t="s">
        <v>1007</v>
      </c>
      <c r="C85" s="35">
        <v>5</v>
      </c>
      <c r="D85" s="20">
        <v>5</v>
      </c>
      <c r="E85" s="20">
        <v>5</v>
      </c>
      <c r="F85" s="20">
        <v>5</v>
      </c>
      <c r="G85" s="20">
        <v>5</v>
      </c>
      <c r="H85" s="20">
        <v>5</v>
      </c>
      <c r="I85" s="20">
        <v>4</v>
      </c>
      <c r="J85" s="20">
        <v>5</v>
      </c>
      <c r="K85" s="20">
        <v>5</v>
      </c>
      <c r="L85" s="20">
        <v>5</v>
      </c>
      <c r="M85" s="27">
        <f>SUM(C85:L85)</f>
        <v>49</v>
      </c>
      <c r="N85" s="27">
        <f>COUNTIF(C85:L85,"&gt;0")</f>
        <v>10</v>
      </c>
      <c r="O85" s="2">
        <f>IF(N85&gt;0,M85/N85,0)</f>
        <v>4.9000000000000004</v>
      </c>
    </row>
    <row r="86" spans="1:15" ht="14" outlineLevel="1" x14ac:dyDescent="0.15">
      <c r="A86" s="1">
        <v>59</v>
      </c>
      <c r="B86" s="34" t="s">
        <v>1006</v>
      </c>
      <c r="C86" s="35">
        <v>4</v>
      </c>
      <c r="D86" s="20">
        <v>5</v>
      </c>
      <c r="E86" s="20">
        <v>1</v>
      </c>
      <c r="F86" s="20">
        <v>4</v>
      </c>
      <c r="G86" s="20">
        <v>5</v>
      </c>
      <c r="H86" s="20">
        <v>2</v>
      </c>
      <c r="I86" s="20">
        <v>5</v>
      </c>
      <c r="J86" s="20">
        <v>5</v>
      </c>
      <c r="K86" s="20">
        <v>5</v>
      </c>
      <c r="L86" s="20">
        <v>5</v>
      </c>
      <c r="M86" s="27">
        <f>SUM(C86:L86)</f>
        <v>41</v>
      </c>
      <c r="N86" s="27">
        <f>COUNTIF(C86:L86,"&gt;0")</f>
        <v>10</v>
      </c>
      <c r="O86" s="2">
        <f>IF(N86&gt;0,M86/N86,0)</f>
        <v>4.0999999999999996</v>
      </c>
    </row>
    <row r="87" spans="1:15" ht="14" outlineLevel="1" x14ac:dyDescent="0.15">
      <c r="A87" s="1">
        <v>60</v>
      </c>
      <c r="B87" s="34" t="s">
        <v>1005</v>
      </c>
      <c r="C87" s="35">
        <v>5</v>
      </c>
      <c r="D87" s="20">
        <v>5</v>
      </c>
      <c r="E87" s="20">
        <v>2</v>
      </c>
      <c r="F87" s="20">
        <v>5</v>
      </c>
      <c r="G87" s="20">
        <v>2</v>
      </c>
      <c r="H87" s="20">
        <v>5</v>
      </c>
      <c r="I87" s="20">
        <v>3</v>
      </c>
      <c r="J87" s="20">
        <v>5</v>
      </c>
      <c r="K87" s="20">
        <v>5</v>
      </c>
      <c r="L87" s="20">
        <v>5</v>
      </c>
      <c r="M87" s="27">
        <f>SUM(C87:L87)</f>
        <v>42</v>
      </c>
      <c r="N87" s="27">
        <f>COUNTIF(C87:L87,"&gt;0")</f>
        <v>10</v>
      </c>
      <c r="O87" s="2">
        <f>IF(N87&gt;0,M87/N87,0)</f>
        <v>4.2</v>
      </c>
    </row>
    <row r="88" spans="1:15" ht="14" outlineLevel="1" x14ac:dyDescent="0.15">
      <c r="A88" s="1">
        <v>61</v>
      </c>
      <c r="B88" s="34" t="s">
        <v>1004</v>
      </c>
      <c r="C88" s="35">
        <v>5</v>
      </c>
      <c r="D88" s="20">
        <v>5</v>
      </c>
      <c r="E88" s="20">
        <v>5</v>
      </c>
      <c r="F88" s="20">
        <v>1</v>
      </c>
      <c r="G88" s="20">
        <v>3</v>
      </c>
      <c r="H88" s="20">
        <v>5</v>
      </c>
      <c r="I88" s="20">
        <v>3</v>
      </c>
      <c r="J88" s="20">
        <v>1</v>
      </c>
      <c r="K88" s="20">
        <v>5</v>
      </c>
      <c r="L88" s="20">
        <v>5</v>
      </c>
      <c r="M88" s="27">
        <f>SUM(C88:L88)</f>
        <v>38</v>
      </c>
      <c r="N88" s="27">
        <f>COUNTIF(C88:L88,"&gt;0")</f>
        <v>10</v>
      </c>
      <c r="O88" s="2">
        <f>IF(N88&gt;0,M88/N88,0)</f>
        <v>3.8</v>
      </c>
    </row>
    <row r="89" spans="1:15" ht="14" outlineLevel="1" x14ac:dyDescent="0.15">
      <c r="A89" s="1">
        <v>62</v>
      </c>
      <c r="B89" s="34" t="s">
        <v>1003</v>
      </c>
      <c r="C89" s="35">
        <v>5</v>
      </c>
      <c r="D89" s="20">
        <v>5</v>
      </c>
      <c r="E89" s="20">
        <v>5</v>
      </c>
      <c r="F89" s="20">
        <v>5</v>
      </c>
      <c r="G89" s="20">
        <v>5</v>
      </c>
      <c r="H89" s="20">
        <v>1</v>
      </c>
      <c r="I89" s="20">
        <v>5</v>
      </c>
      <c r="J89" s="20">
        <v>5</v>
      </c>
      <c r="K89" s="20">
        <v>5</v>
      </c>
      <c r="L89" s="20">
        <v>5</v>
      </c>
      <c r="M89" s="27">
        <f>SUM(C89:L89)</f>
        <v>46</v>
      </c>
      <c r="N89" s="27">
        <f>COUNTIF(C89:L89,"&gt;0")</f>
        <v>10</v>
      </c>
      <c r="O89" s="2">
        <f>IF(N89&gt;0,M89/N89,0)</f>
        <v>4.5999999999999996</v>
      </c>
    </row>
    <row r="90" spans="1:15" ht="14" outlineLevel="1" x14ac:dyDescent="0.15">
      <c r="A90" s="1">
        <v>63</v>
      </c>
      <c r="B90" s="34" t="s">
        <v>1002</v>
      </c>
      <c r="C90" s="35">
        <v>5</v>
      </c>
      <c r="D90" s="20">
        <v>5</v>
      </c>
      <c r="E90" s="20">
        <v>5</v>
      </c>
      <c r="F90" s="20">
        <v>5</v>
      </c>
      <c r="G90" s="20">
        <v>1</v>
      </c>
      <c r="H90" s="20">
        <v>3</v>
      </c>
      <c r="I90" s="20">
        <v>5</v>
      </c>
      <c r="J90" s="20">
        <v>5</v>
      </c>
      <c r="K90" s="20">
        <v>5</v>
      </c>
      <c r="L90" s="20">
        <v>1</v>
      </c>
      <c r="M90" s="27">
        <f>SUM(C90:L90)</f>
        <v>40</v>
      </c>
      <c r="N90" s="27">
        <f>COUNTIF(C90:L90,"&gt;0")</f>
        <v>10</v>
      </c>
      <c r="O90" s="2">
        <f>IF(N90&gt;0,M90/N90,0)</f>
        <v>4</v>
      </c>
    </row>
    <row r="91" spans="1:15" ht="14" outlineLevel="1" x14ac:dyDescent="0.15">
      <c r="A91" s="1">
        <v>64</v>
      </c>
      <c r="B91" s="34" t="s">
        <v>1001</v>
      </c>
      <c r="C91" s="35">
        <v>5</v>
      </c>
      <c r="D91" s="20">
        <v>5</v>
      </c>
      <c r="E91" s="20">
        <v>5</v>
      </c>
      <c r="F91" s="20">
        <v>1</v>
      </c>
      <c r="G91" s="20">
        <v>2</v>
      </c>
      <c r="H91" s="20">
        <v>5</v>
      </c>
      <c r="I91" s="20">
        <v>5</v>
      </c>
      <c r="J91" s="20">
        <v>5</v>
      </c>
      <c r="K91" s="20">
        <v>5</v>
      </c>
      <c r="L91" s="20">
        <v>5</v>
      </c>
      <c r="M91" s="27">
        <f>SUM(C91:L91)</f>
        <v>43</v>
      </c>
      <c r="N91" s="27">
        <f>COUNTIF(C91:L91,"&gt;0")</f>
        <v>10</v>
      </c>
      <c r="O91" s="2">
        <f>IF(N91&gt;0,M91/N91,0)</f>
        <v>4.3</v>
      </c>
    </row>
    <row r="92" spans="1:15" ht="14" outlineLevel="1" x14ac:dyDescent="0.15">
      <c r="A92" s="1">
        <v>65</v>
      </c>
      <c r="B92" s="34" t="s">
        <v>1000</v>
      </c>
      <c r="C92" s="35">
        <v>5</v>
      </c>
      <c r="D92" s="20">
        <v>5</v>
      </c>
      <c r="E92" s="20">
        <v>3</v>
      </c>
      <c r="F92" s="20">
        <v>5</v>
      </c>
      <c r="G92" s="20">
        <v>5</v>
      </c>
      <c r="H92" s="20">
        <v>5</v>
      </c>
      <c r="I92" s="20">
        <v>5</v>
      </c>
      <c r="J92" s="20">
        <v>5</v>
      </c>
      <c r="K92" s="20">
        <v>5</v>
      </c>
      <c r="L92" s="20">
        <v>3</v>
      </c>
      <c r="M92" s="27">
        <f>SUM(C92:L92)</f>
        <v>46</v>
      </c>
      <c r="N92" s="27">
        <f>COUNTIF(C92:L92,"&gt;0")</f>
        <v>10</v>
      </c>
      <c r="O92" s="2">
        <f>IF(N92&gt;0,M92/N92,0)</f>
        <v>4.5999999999999996</v>
      </c>
    </row>
    <row r="93" spans="1:15" ht="14" outlineLevel="1" x14ac:dyDescent="0.15">
      <c r="A93" s="1">
        <v>66</v>
      </c>
      <c r="B93" s="34" t="s">
        <v>999</v>
      </c>
      <c r="C93" s="35">
        <v>5</v>
      </c>
      <c r="D93" s="20">
        <v>5</v>
      </c>
      <c r="E93" s="20">
        <v>5</v>
      </c>
      <c r="F93" s="20">
        <v>5</v>
      </c>
      <c r="G93" s="20">
        <v>5</v>
      </c>
      <c r="H93" s="20">
        <v>5</v>
      </c>
      <c r="I93" s="20">
        <v>2</v>
      </c>
      <c r="J93" s="20">
        <v>5</v>
      </c>
      <c r="K93" s="20">
        <v>5</v>
      </c>
      <c r="L93" s="20">
        <v>5</v>
      </c>
      <c r="M93" s="27">
        <f>SUM(C93:L93)</f>
        <v>47</v>
      </c>
      <c r="N93" s="27">
        <f>COUNTIF(C93:L93,"&gt;0")</f>
        <v>10</v>
      </c>
      <c r="O93" s="2">
        <f>IF(N93&gt;0,M93/N93,0)</f>
        <v>4.7</v>
      </c>
    </row>
    <row r="94" spans="1:15" ht="14" outlineLevel="1" x14ac:dyDescent="0.15">
      <c r="A94" s="1">
        <v>67</v>
      </c>
      <c r="B94" s="34" t="s">
        <v>998</v>
      </c>
      <c r="C94" s="35">
        <v>3</v>
      </c>
      <c r="D94" s="20">
        <v>5</v>
      </c>
      <c r="E94" s="20">
        <v>5</v>
      </c>
      <c r="F94" s="20">
        <v>5</v>
      </c>
      <c r="G94" s="20">
        <v>5</v>
      </c>
      <c r="H94" s="20">
        <v>2</v>
      </c>
      <c r="I94" s="20">
        <v>5</v>
      </c>
      <c r="J94" s="20">
        <v>5</v>
      </c>
      <c r="K94" s="20">
        <v>5</v>
      </c>
      <c r="L94" s="20">
        <v>5</v>
      </c>
      <c r="M94" s="27">
        <f>SUM(C94:L94)</f>
        <v>45</v>
      </c>
      <c r="N94" s="27">
        <f>COUNTIF(C94:L94,"&gt;0")</f>
        <v>10</v>
      </c>
      <c r="O94" s="2">
        <f>IF(N94&gt;0,M94/N94,0)</f>
        <v>4.5</v>
      </c>
    </row>
    <row r="95" spans="1:15" ht="14" outlineLevel="1" x14ac:dyDescent="0.15">
      <c r="A95" s="1">
        <v>68</v>
      </c>
      <c r="B95" s="34" t="s">
        <v>997</v>
      </c>
      <c r="C95" s="35">
        <v>5</v>
      </c>
      <c r="D95" s="20">
        <v>5</v>
      </c>
      <c r="E95" s="20">
        <v>5</v>
      </c>
      <c r="F95" s="20">
        <v>5</v>
      </c>
      <c r="G95" s="20">
        <v>5</v>
      </c>
      <c r="H95" s="20">
        <v>5</v>
      </c>
      <c r="I95" s="20">
        <v>5</v>
      </c>
      <c r="J95" s="20">
        <v>5</v>
      </c>
      <c r="K95" s="20">
        <v>5</v>
      </c>
      <c r="L95" s="20">
        <v>5</v>
      </c>
      <c r="M95" s="27">
        <f>SUM(C95:L95)</f>
        <v>50</v>
      </c>
      <c r="N95" s="27">
        <f>COUNTIF(C95:L95,"&gt;0")</f>
        <v>10</v>
      </c>
      <c r="O95" s="2">
        <f>IF(N95&gt;0,M95/N95,0)</f>
        <v>5</v>
      </c>
    </row>
    <row r="96" spans="1:15" ht="14" outlineLevel="1" x14ac:dyDescent="0.15">
      <c r="A96" s="1">
        <v>69</v>
      </c>
      <c r="B96" s="34" t="s">
        <v>996</v>
      </c>
      <c r="C96" s="35">
        <v>5</v>
      </c>
      <c r="D96" s="20">
        <v>5</v>
      </c>
      <c r="E96" s="20">
        <v>2</v>
      </c>
      <c r="F96" s="20">
        <v>5</v>
      </c>
      <c r="G96" s="20">
        <v>2</v>
      </c>
      <c r="H96" s="20">
        <v>5</v>
      </c>
      <c r="I96" s="20">
        <v>1</v>
      </c>
      <c r="J96" s="20">
        <v>1</v>
      </c>
      <c r="K96" s="20">
        <v>5</v>
      </c>
      <c r="L96" s="20">
        <v>5</v>
      </c>
      <c r="M96" s="27">
        <f>SUM(C96:L96)</f>
        <v>36</v>
      </c>
      <c r="N96" s="27">
        <f>COUNTIF(C96:L96,"&gt;0")</f>
        <v>10</v>
      </c>
      <c r="O96" s="2">
        <f>IF(N96&gt;0,M96/N96,0)</f>
        <v>3.6</v>
      </c>
    </row>
    <row r="97" spans="1:15" ht="14" outlineLevel="1" x14ac:dyDescent="0.15">
      <c r="A97" s="1">
        <v>70</v>
      </c>
      <c r="B97" s="34" t="s">
        <v>995</v>
      </c>
      <c r="C97" s="35">
        <v>3</v>
      </c>
      <c r="D97" s="20">
        <v>5</v>
      </c>
      <c r="E97" s="20">
        <v>2</v>
      </c>
      <c r="F97" s="20">
        <v>5</v>
      </c>
      <c r="G97" s="20">
        <v>5</v>
      </c>
      <c r="H97" s="20">
        <v>5</v>
      </c>
      <c r="I97" s="20">
        <v>5</v>
      </c>
      <c r="J97" s="20">
        <v>5</v>
      </c>
      <c r="K97" s="20">
        <v>2</v>
      </c>
      <c r="L97" s="20">
        <v>5</v>
      </c>
      <c r="M97" s="27">
        <f>SUM(C97:L97)</f>
        <v>42</v>
      </c>
      <c r="N97" s="27">
        <f>COUNTIF(C97:L97,"&gt;0")</f>
        <v>10</v>
      </c>
      <c r="O97" s="2">
        <f>IF(N97&gt;0,M97/N97,0)</f>
        <v>4.2</v>
      </c>
    </row>
    <row r="98" spans="1:15" ht="14" outlineLevel="1" x14ac:dyDescent="0.15">
      <c r="A98" s="1">
        <v>71</v>
      </c>
      <c r="B98" s="34" t="s">
        <v>994</v>
      </c>
      <c r="C98" s="35">
        <v>3</v>
      </c>
      <c r="D98" s="20">
        <v>5</v>
      </c>
      <c r="E98" s="20">
        <v>5</v>
      </c>
      <c r="F98" s="20">
        <v>5</v>
      </c>
      <c r="G98" s="20">
        <v>5</v>
      </c>
      <c r="H98" s="20">
        <v>5</v>
      </c>
      <c r="I98" s="20">
        <v>5</v>
      </c>
      <c r="J98" s="20">
        <v>5</v>
      </c>
      <c r="K98" s="20">
        <v>5</v>
      </c>
      <c r="L98" s="20">
        <v>5</v>
      </c>
      <c r="M98" s="27">
        <f>SUM(C98:L98)</f>
        <v>48</v>
      </c>
      <c r="N98" s="27">
        <f>COUNTIF(C98:L98,"&gt;0")</f>
        <v>10</v>
      </c>
      <c r="O98" s="2">
        <f>IF(N98&gt;0,M98/N98,0)</f>
        <v>4.8</v>
      </c>
    </row>
    <row r="99" spans="1:15" ht="14" outlineLevel="1" x14ac:dyDescent="0.15">
      <c r="A99" s="1">
        <v>72</v>
      </c>
      <c r="B99" s="34" t="s">
        <v>993</v>
      </c>
      <c r="C99" s="35">
        <v>5</v>
      </c>
      <c r="D99" s="20">
        <v>5</v>
      </c>
      <c r="E99" s="20">
        <v>5</v>
      </c>
      <c r="F99" s="20">
        <v>5</v>
      </c>
      <c r="G99" s="20">
        <v>5</v>
      </c>
      <c r="H99" s="20">
        <v>5</v>
      </c>
      <c r="I99" s="20">
        <v>5</v>
      </c>
      <c r="J99" s="20">
        <v>5</v>
      </c>
      <c r="K99" s="20">
        <v>1</v>
      </c>
      <c r="L99" s="20">
        <v>5</v>
      </c>
      <c r="M99" s="27">
        <f>SUM(C99:L99)</f>
        <v>46</v>
      </c>
      <c r="N99" s="27">
        <f>COUNTIF(C99:L99,"&gt;0")</f>
        <v>10</v>
      </c>
      <c r="O99" s="2">
        <f>IF(N99&gt;0,M99/N99,0)</f>
        <v>4.5999999999999996</v>
      </c>
    </row>
    <row r="100" spans="1:15" outlineLevel="1" x14ac:dyDescent="0.15">
      <c r="B100" s="92"/>
      <c r="C100" s="35"/>
      <c r="D100" s="20"/>
      <c r="E100" s="20"/>
      <c r="F100" s="20"/>
      <c r="G100" s="20"/>
      <c r="H100" s="20"/>
      <c r="I100" s="20"/>
      <c r="J100" s="20"/>
      <c r="K100" s="20"/>
      <c r="L100" s="20"/>
      <c r="M100" s="27">
        <f t="shared" si="0"/>
        <v>0</v>
      </c>
      <c r="N100" s="27">
        <f>COUNTIF(C100:L100,"&gt;0")</f>
        <v>0</v>
      </c>
      <c r="O100" s="2">
        <f>IF(N100&gt;0,M100/N100,0)</f>
        <v>0</v>
      </c>
    </row>
    <row r="101" spans="1:15" ht="14" outlineLevel="1" x14ac:dyDescent="0.15">
      <c r="B101" s="12" t="s">
        <v>15</v>
      </c>
      <c r="C101" s="36">
        <f t="shared" ref="C101:L101" si="1">SUM(C27:C100)</f>
        <v>329</v>
      </c>
      <c r="D101" s="22">
        <f t="shared" si="1"/>
        <v>333</v>
      </c>
      <c r="E101" s="22">
        <f t="shared" si="1"/>
        <v>304</v>
      </c>
      <c r="F101" s="22">
        <f t="shared" si="1"/>
        <v>332</v>
      </c>
      <c r="G101" s="22">
        <f t="shared" si="1"/>
        <v>320</v>
      </c>
      <c r="H101" s="22">
        <f t="shared" si="1"/>
        <v>325</v>
      </c>
      <c r="I101" s="22">
        <f t="shared" si="1"/>
        <v>304</v>
      </c>
      <c r="J101" s="22">
        <f t="shared" si="1"/>
        <v>337</v>
      </c>
      <c r="K101" s="22">
        <f t="shared" si="1"/>
        <v>325</v>
      </c>
      <c r="L101" s="22">
        <f t="shared" si="1"/>
        <v>326</v>
      </c>
      <c r="M101" s="21">
        <f>SUM(C101:L101)</f>
        <v>3235</v>
      </c>
      <c r="N101" s="21">
        <f>SUM(N27:N100)</f>
        <v>720</v>
      </c>
      <c r="O101" s="15">
        <f>ROUND(IF(N101&gt;0,M101/N101,0),1)</f>
        <v>4.5</v>
      </c>
    </row>
    <row r="102" spans="1:15" s="4" customFormat="1" ht="48.75" customHeight="1" x14ac:dyDescent="0.15">
      <c r="A102" s="3">
        <v>2</v>
      </c>
      <c r="B102" s="11" t="s">
        <v>27</v>
      </c>
      <c r="C102" s="33" t="str">
        <f>$B$14</f>
        <v>Participant 1</v>
      </c>
      <c r="D102" s="17" t="str">
        <f>$B$15</f>
        <v>Participant 2</v>
      </c>
      <c r="E102" s="17" t="str">
        <f>$B$16</f>
        <v>Participant 3</v>
      </c>
      <c r="F102" s="17" t="str">
        <f>$B$17</f>
        <v>Participant 4</v>
      </c>
      <c r="G102" s="17" t="str">
        <f>$B$18</f>
        <v>Participant 5</v>
      </c>
      <c r="H102" s="17" t="str">
        <f>$B$19</f>
        <v>Participant 6</v>
      </c>
      <c r="I102" s="17" t="str">
        <f>$B$20</f>
        <v>Participant 7</v>
      </c>
      <c r="J102" s="17" t="str">
        <f>$B$21</f>
        <v>Participant 8</v>
      </c>
      <c r="K102" s="17" t="str">
        <f>$B$22</f>
        <v>Participant 9</v>
      </c>
      <c r="L102" s="17" t="str">
        <f>$B$23</f>
        <v>Participant 10</v>
      </c>
      <c r="M102" s="18" t="s">
        <v>14</v>
      </c>
      <c r="N102" s="18" t="s">
        <v>17</v>
      </c>
      <c r="O102" s="19" t="s">
        <v>0</v>
      </c>
    </row>
    <row r="103" spans="1:15" s="5" customFormat="1" ht="14" outlineLevel="1" x14ac:dyDescent="0.15">
      <c r="A103" s="1"/>
      <c r="B103" s="37" t="s">
        <v>37</v>
      </c>
      <c r="C103" s="35"/>
      <c r="D103" s="20"/>
      <c r="E103" s="20"/>
      <c r="F103" s="20"/>
      <c r="G103" s="20"/>
      <c r="H103" s="20"/>
      <c r="I103" s="20"/>
      <c r="J103" s="20"/>
      <c r="K103" s="20"/>
      <c r="L103" s="20"/>
      <c r="M103" s="27">
        <f t="shared" ref="M103:M200" si="2">SUM(C103:L103)</f>
        <v>0</v>
      </c>
      <c r="N103" s="27">
        <f>COUNTIF(C103:L103,"&gt;0")</f>
        <v>0</v>
      </c>
      <c r="O103" s="2">
        <f>IF(N103&gt;0,M103/N103,0)</f>
        <v>0</v>
      </c>
    </row>
    <row r="104" spans="1:15" s="5" customFormat="1" ht="14" outlineLevel="1" x14ac:dyDescent="0.15">
      <c r="A104" s="1">
        <v>1</v>
      </c>
      <c r="B104" s="37" t="s">
        <v>992</v>
      </c>
      <c r="C104" s="35">
        <v>2</v>
      </c>
      <c r="D104" s="20">
        <v>4</v>
      </c>
      <c r="E104" s="20">
        <v>5</v>
      </c>
      <c r="F104" s="20">
        <v>5</v>
      </c>
      <c r="G104" s="20">
        <v>5</v>
      </c>
      <c r="H104" s="20">
        <v>4</v>
      </c>
      <c r="I104" s="20">
        <v>5</v>
      </c>
      <c r="J104" s="20">
        <v>5</v>
      </c>
      <c r="K104" s="20">
        <v>4</v>
      </c>
      <c r="L104" s="20">
        <v>4</v>
      </c>
      <c r="M104" s="27">
        <f>SUM(C104:L104)</f>
        <v>43</v>
      </c>
      <c r="N104" s="27">
        <f>COUNTIF(C104:L104,"&gt;0")</f>
        <v>10</v>
      </c>
      <c r="O104" s="2">
        <f>IF(N104&gt;0,M104/N104,0)</f>
        <v>4.3</v>
      </c>
    </row>
    <row r="105" spans="1:15" s="5" customFormat="1" ht="28" outlineLevel="1" x14ac:dyDescent="0.15">
      <c r="A105" s="1">
        <v>2</v>
      </c>
      <c r="B105" s="37" t="s">
        <v>991</v>
      </c>
      <c r="C105" s="35">
        <v>4</v>
      </c>
      <c r="D105" s="20">
        <v>5</v>
      </c>
      <c r="E105" s="20">
        <v>4</v>
      </c>
      <c r="F105" s="20">
        <v>5</v>
      </c>
      <c r="G105" s="20">
        <v>5</v>
      </c>
      <c r="H105" s="20">
        <v>5</v>
      </c>
      <c r="I105" s="20">
        <v>4</v>
      </c>
      <c r="J105" s="20">
        <v>4</v>
      </c>
      <c r="K105" s="20">
        <v>4</v>
      </c>
      <c r="L105" s="20">
        <v>5</v>
      </c>
      <c r="M105" s="27">
        <f>SUM(C105:L105)</f>
        <v>45</v>
      </c>
      <c r="N105" s="27">
        <f>COUNTIF(C105:L105,"&gt;0")</f>
        <v>10</v>
      </c>
      <c r="O105" s="2">
        <f>IF(N105&gt;0,M105/N105,0)</f>
        <v>4.5</v>
      </c>
    </row>
    <row r="106" spans="1:15" s="5" customFormat="1" ht="14" outlineLevel="1" x14ac:dyDescent="0.15">
      <c r="A106" s="1">
        <v>3</v>
      </c>
      <c r="B106" s="37" t="s">
        <v>990</v>
      </c>
      <c r="C106" s="35">
        <v>2</v>
      </c>
      <c r="D106" s="20">
        <v>4</v>
      </c>
      <c r="E106" s="20">
        <v>4</v>
      </c>
      <c r="F106" s="20">
        <v>4</v>
      </c>
      <c r="G106" s="20">
        <v>5</v>
      </c>
      <c r="H106" s="20">
        <v>4</v>
      </c>
      <c r="I106" s="20">
        <v>4</v>
      </c>
      <c r="J106" s="20">
        <v>1</v>
      </c>
      <c r="K106" s="20">
        <v>5</v>
      </c>
      <c r="L106" s="20">
        <v>4</v>
      </c>
      <c r="M106" s="27">
        <f>SUM(C106:L106)</f>
        <v>37</v>
      </c>
      <c r="N106" s="27">
        <f>COUNTIF(C106:L106,"&gt;0")</f>
        <v>10</v>
      </c>
      <c r="O106" s="2">
        <f>IF(N106&gt;0,M106/N106,0)</f>
        <v>3.7</v>
      </c>
    </row>
    <row r="107" spans="1:15" s="5" customFormat="1" ht="14" outlineLevel="1" x14ac:dyDescent="0.15">
      <c r="A107" s="1">
        <v>4</v>
      </c>
      <c r="B107" s="37" t="s">
        <v>989</v>
      </c>
      <c r="C107" s="35">
        <v>4</v>
      </c>
      <c r="D107" s="20">
        <v>5</v>
      </c>
      <c r="E107" s="20">
        <v>5</v>
      </c>
      <c r="F107" s="20">
        <v>4</v>
      </c>
      <c r="G107" s="20">
        <v>4</v>
      </c>
      <c r="H107" s="20">
        <v>5</v>
      </c>
      <c r="I107" s="20">
        <v>5</v>
      </c>
      <c r="J107" s="20">
        <v>4</v>
      </c>
      <c r="K107" s="20">
        <v>4</v>
      </c>
      <c r="L107" s="20">
        <v>5</v>
      </c>
      <c r="M107" s="27">
        <f>SUM(C107:L107)</f>
        <v>45</v>
      </c>
      <c r="N107" s="27">
        <f>COUNTIF(C107:L107,"&gt;0")</f>
        <v>10</v>
      </c>
      <c r="O107" s="2">
        <f>IF(N107&gt;0,M107/N107,0)</f>
        <v>4.5</v>
      </c>
    </row>
    <row r="108" spans="1:15" s="5" customFormat="1" ht="14" outlineLevel="1" x14ac:dyDescent="0.15">
      <c r="A108" s="1">
        <v>5</v>
      </c>
      <c r="B108" s="37" t="s">
        <v>988</v>
      </c>
      <c r="C108" s="35">
        <v>5</v>
      </c>
      <c r="D108" s="20">
        <v>3</v>
      </c>
      <c r="E108" s="20">
        <v>4</v>
      </c>
      <c r="F108" s="20">
        <v>4</v>
      </c>
      <c r="G108" s="20">
        <v>1</v>
      </c>
      <c r="H108" s="20">
        <v>4</v>
      </c>
      <c r="I108" s="20">
        <v>5</v>
      </c>
      <c r="J108" s="20">
        <v>4</v>
      </c>
      <c r="K108" s="20">
        <v>5</v>
      </c>
      <c r="L108" s="20">
        <v>4</v>
      </c>
      <c r="M108" s="27">
        <f>SUM(C108:L108)</f>
        <v>39</v>
      </c>
      <c r="N108" s="27">
        <f>COUNTIF(C108:L108,"&gt;0")</f>
        <v>10</v>
      </c>
      <c r="O108" s="2">
        <f>IF(N108&gt;0,M108/N108,0)</f>
        <v>3.9</v>
      </c>
    </row>
    <row r="109" spans="1:15" s="5" customFormat="1" ht="14" outlineLevel="1" x14ac:dyDescent="0.15">
      <c r="A109" s="1">
        <v>6</v>
      </c>
      <c r="B109" s="37" t="s">
        <v>987</v>
      </c>
      <c r="C109" s="35">
        <v>4</v>
      </c>
      <c r="D109" s="20">
        <v>5</v>
      </c>
      <c r="E109" s="20">
        <v>5</v>
      </c>
      <c r="F109" s="20">
        <v>4</v>
      </c>
      <c r="G109" s="20">
        <v>5</v>
      </c>
      <c r="H109" s="20">
        <v>1</v>
      </c>
      <c r="I109" s="20">
        <v>4</v>
      </c>
      <c r="J109" s="20">
        <v>1</v>
      </c>
      <c r="K109" s="20">
        <v>5</v>
      </c>
      <c r="L109" s="20">
        <v>4</v>
      </c>
      <c r="M109" s="27">
        <f>SUM(C109:L109)</f>
        <v>38</v>
      </c>
      <c r="N109" s="27">
        <f>COUNTIF(C109:L109,"&gt;0")</f>
        <v>10</v>
      </c>
      <c r="O109" s="2">
        <f>IF(N109&gt;0,M109/N109,0)</f>
        <v>3.8</v>
      </c>
    </row>
    <row r="110" spans="1:15" s="5" customFormat="1" ht="28" outlineLevel="1" x14ac:dyDescent="0.15">
      <c r="A110" s="1">
        <v>7</v>
      </c>
      <c r="B110" s="37" t="s">
        <v>986</v>
      </c>
      <c r="C110" s="35">
        <v>2</v>
      </c>
      <c r="D110" s="20">
        <v>5</v>
      </c>
      <c r="E110" s="20">
        <v>2</v>
      </c>
      <c r="F110" s="20">
        <v>4</v>
      </c>
      <c r="G110" s="20">
        <v>1</v>
      </c>
      <c r="H110" s="20">
        <v>5</v>
      </c>
      <c r="I110" s="20">
        <v>4</v>
      </c>
      <c r="J110" s="20">
        <v>3</v>
      </c>
      <c r="K110" s="20">
        <v>1</v>
      </c>
      <c r="L110" s="20">
        <v>5</v>
      </c>
      <c r="M110" s="27">
        <f>SUM(C110:L110)</f>
        <v>32</v>
      </c>
      <c r="N110" s="27">
        <f>COUNTIF(C110:L110,"&gt;0")</f>
        <v>10</v>
      </c>
      <c r="O110" s="2">
        <f>IF(N110&gt;0,M110/N110,0)</f>
        <v>3.2</v>
      </c>
    </row>
    <row r="111" spans="1:15" s="5" customFormat="1" ht="14" outlineLevel="1" x14ac:dyDescent="0.15">
      <c r="A111" s="1">
        <v>8</v>
      </c>
      <c r="B111" s="37" t="s">
        <v>985</v>
      </c>
      <c r="C111" s="35">
        <v>3</v>
      </c>
      <c r="D111" s="20">
        <v>5</v>
      </c>
      <c r="E111" s="20">
        <v>5</v>
      </c>
      <c r="F111" s="20">
        <v>5</v>
      </c>
      <c r="G111" s="20">
        <v>4</v>
      </c>
      <c r="H111" s="20">
        <v>3</v>
      </c>
      <c r="I111" s="20">
        <v>5</v>
      </c>
      <c r="J111" s="20">
        <v>4</v>
      </c>
      <c r="K111" s="20">
        <v>4</v>
      </c>
      <c r="L111" s="20">
        <v>4</v>
      </c>
      <c r="M111" s="27">
        <f>SUM(C111:L111)</f>
        <v>42</v>
      </c>
      <c r="N111" s="27">
        <f>COUNTIF(C111:L111,"&gt;0")</f>
        <v>10</v>
      </c>
      <c r="O111" s="2">
        <f>IF(N111&gt;0,M111/N111,0)</f>
        <v>4.2</v>
      </c>
    </row>
    <row r="112" spans="1:15" s="5" customFormat="1" ht="14" outlineLevel="1" x14ac:dyDescent="0.15">
      <c r="A112" s="1">
        <v>9</v>
      </c>
      <c r="B112" s="37" t="s">
        <v>984</v>
      </c>
      <c r="C112" s="35">
        <v>4</v>
      </c>
      <c r="D112" s="20">
        <v>4</v>
      </c>
      <c r="E112" s="20">
        <v>1</v>
      </c>
      <c r="F112" s="20">
        <v>5</v>
      </c>
      <c r="G112" s="20">
        <v>4</v>
      </c>
      <c r="H112" s="20">
        <v>4</v>
      </c>
      <c r="I112" s="20">
        <v>4</v>
      </c>
      <c r="J112" s="20">
        <v>4</v>
      </c>
      <c r="K112" s="20">
        <v>4</v>
      </c>
      <c r="L112" s="20">
        <v>2</v>
      </c>
      <c r="M112" s="27">
        <f>SUM(C112:L112)</f>
        <v>36</v>
      </c>
      <c r="N112" s="27">
        <f>COUNTIF(C112:L112,"&gt;0")</f>
        <v>10</v>
      </c>
      <c r="O112" s="2">
        <f>IF(N112&gt;0,M112/N112,0)</f>
        <v>3.6</v>
      </c>
    </row>
    <row r="113" spans="1:15" s="5" customFormat="1" ht="14" outlineLevel="1" x14ac:dyDescent="0.15">
      <c r="A113" s="1">
        <v>10</v>
      </c>
      <c r="B113" s="37" t="s">
        <v>983</v>
      </c>
      <c r="C113" s="35">
        <v>1</v>
      </c>
      <c r="D113" s="20">
        <v>2</v>
      </c>
      <c r="E113" s="20">
        <v>3</v>
      </c>
      <c r="F113" s="20">
        <v>4</v>
      </c>
      <c r="G113" s="20">
        <v>5</v>
      </c>
      <c r="H113" s="20">
        <v>4</v>
      </c>
      <c r="I113" s="20">
        <v>5</v>
      </c>
      <c r="J113" s="20">
        <v>5</v>
      </c>
      <c r="K113" s="20">
        <v>5</v>
      </c>
      <c r="L113" s="20">
        <v>4</v>
      </c>
      <c r="M113" s="27">
        <f>SUM(C113:L113)</f>
        <v>38</v>
      </c>
      <c r="N113" s="27">
        <f>COUNTIF(C113:L113,"&gt;0")</f>
        <v>10</v>
      </c>
      <c r="O113" s="2">
        <f>IF(N113&gt;0,M113/N113,0)</f>
        <v>3.8</v>
      </c>
    </row>
    <row r="114" spans="1:15" s="5" customFormat="1" ht="14" outlineLevel="1" x14ac:dyDescent="0.15">
      <c r="A114" s="1">
        <v>11</v>
      </c>
      <c r="B114" s="37" t="s">
        <v>982</v>
      </c>
      <c r="C114" s="35">
        <v>4</v>
      </c>
      <c r="D114" s="20">
        <v>2</v>
      </c>
      <c r="E114" s="20">
        <v>1</v>
      </c>
      <c r="F114" s="20">
        <v>4</v>
      </c>
      <c r="G114" s="20">
        <v>5</v>
      </c>
      <c r="H114" s="20">
        <v>4</v>
      </c>
      <c r="I114" s="20">
        <v>5</v>
      </c>
      <c r="J114" s="20">
        <v>4</v>
      </c>
      <c r="K114" s="20">
        <v>4</v>
      </c>
      <c r="L114" s="20">
        <v>5</v>
      </c>
      <c r="M114" s="27">
        <f>SUM(C114:L114)</f>
        <v>38</v>
      </c>
      <c r="N114" s="27">
        <f>COUNTIF(C114:L114,"&gt;0")</f>
        <v>10</v>
      </c>
      <c r="O114" s="2">
        <f>IF(N114&gt;0,M114/N114,0)</f>
        <v>3.8</v>
      </c>
    </row>
    <row r="115" spans="1:15" s="5" customFormat="1" ht="14" outlineLevel="1" x14ac:dyDescent="0.15">
      <c r="A115" s="1">
        <v>12</v>
      </c>
      <c r="B115" s="37" t="s">
        <v>981</v>
      </c>
      <c r="C115" s="35">
        <v>1</v>
      </c>
      <c r="D115" s="20">
        <v>4</v>
      </c>
      <c r="E115" s="20">
        <v>5</v>
      </c>
      <c r="F115" s="20">
        <v>5</v>
      </c>
      <c r="G115" s="20">
        <v>4</v>
      </c>
      <c r="H115" s="20">
        <v>4</v>
      </c>
      <c r="I115" s="20">
        <v>5</v>
      </c>
      <c r="J115" s="20">
        <v>4</v>
      </c>
      <c r="K115" s="20">
        <v>5</v>
      </c>
      <c r="L115" s="20">
        <v>4</v>
      </c>
      <c r="M115" s="27">
        <f>SUM(C115:L115)</f>
        <v>41</v>
      </c>
      <c r="N115" s="27">
        <f>COUNTIF(C115:L115,"&gt;0")</f>
        <v>10</v>
      </c>
      <c r="O115" s="2">
        <f>IF(N115&gt;0,M115/N115,0)</f>
        <v>4.0999999999999996</v>
      </c>
    </row>
    <row r="116" spans="1:15" s="5" customFormat="1" ht="14" outlineLevel="1" x14ac:dyDescent="0.15">
      <c r="A116" s="1">
        <v>13</v>
      </c>
      <c r="B116" s="37" t="s">
        <v>980</v>
      </c>
      <c r="C116" s="35">
        <v>4</v>
      </c>
      <c r="D116" s="20">
        <v>5</v>
      </c>
      <c r="E116" s="20">
        <v>5</v>
      </c>
      <c r="F116" s="20">
        <v>4</v>
      </c>
      <c r="G116" s="20">
        <v>4</v>
      </c>
      <c r="H116" s="20">
        <v>5</v>
      </c>
      <c r="I116" s="20">
        <v>1</v>
      </c>
      <c r="J116" s="20">
        <v>1</v>
      </c>
      <c r="K116" s="20">
        <v>4</v>
      </c>
      <c r="L116" s="20">
        <v>4</v>
      </c>
      <c r="M116" s="27">
        <f>SUM(C116:L116)</f>
        <v>37</v>
      </c>
      <c r="N116" s="27">
        <f>COUNTIF(C116:L116,"&gt;0")</f>
        <v>10</v>
      </c>
      <c r="O116" s="2">
        <f>IF(N116&gt;0,M116/N116,0)</f>
        <v>3.7</v>
      </c>
    </row>
    <row r="117" spans="1:15" s="5" customFormat="1" ht="28" outlineLevel="1" x14ac:dyDescent="0.15">
      <c r="A117" s="1">
        <v>14</v>
      </c>
      <c r="B117" s="37" t="s">
        <v>979</v>
      </c>
      <c r="C117" s="35">
        <v>5</v>
      </c>
      <c r="D117" s="20">
        <v>4</v>
      </c>
      <c r="E117" s="20">
        <v>3</v>
      </c>
      <c r="F117" s="20">
        <v>5</v>
      </c>
      <c r="G117" s="20">
        <v>5</v>
      </c>
      <c r="H117" s="20">
        <v>4</v>
      </c>
      <c r="I117" s="20">
        <v>1</v>
      </c>
      <c r="J117" s="20">
        <v>5</v>
      </c>
      <c r="K117" s="20">
        <v>4</v>
      </c>
      <c r="L117" s="20">
        <v>4</v>
      </c>
      <c r="M117" s="27">
        <f>SUM(C117:L117)</f>
        <v>40</v>
      </c>
      <c r="N117" s="27">
        <f>COUNTIF(C117:L117,"&gt;0")</f>
        <v>10</v>
      </c>
      <c r="O117" s="2">
        <f>IF(N117&gt;0,M117/N117,0)</f>
        <v>4</v>
      </c>
    </row>
    <row r="118" spans="1:15" s="5" customFormat="1" ht="14" outlineLevel="1" x14ac:dyDescent="0.15">
      <c r="A118" s="1">
        <v>15</v>
      </c>
      <c r="B118" s="37" t="s">
        <v>978</v>
      </c>
      <c r="C118" s="35">
        <v>4</v>
      </c>
      <c r="D118" s="20">
        <v>4</v>
      </c>
      <c r="E118" s="20">
        <v>4</v>
      </c>
      <c r="F118" s="20">
        <v>5</v>
      </c>
      <c r="G118" s="20">
        <v>3</v>
      </c>
      <c r="H118" s="20">
        <v>5</v>
      </c>
      <c r="I118" s="20">
        <v>5</v>
      </c>
      <c r="J118" s="20">
        <v>5</v>
      </c>
      <c r="K118" s="20">
        <v>4</v>
      </c>
      <c r="L118" s="20">
        <v>4</v>
      </c>
      <c r="M118" s="27">
        <f>SUM(C118:L118)</f>
        <v>43</v>
      </c>
      <c r="N118" s="27">
        <f>COUNTIF(C118:L118,"&gt;0")</f>
        <v>10</v>
      </c>
      <c r="O118" s="2">
        <f>IF(N118&gt;0,M118/N118,0)</f>
        <v>4.3</v>
      </c>
    </row>
    <row r="119" spans="1:15" s="5" customFormat="1" ht="14" outlineLevel="1" x14ac:dyDescent="0.15">
      <c r="A119" s="1">
        <v>16</v>
      </c>
      <c r="B119" s="37" t="s">
        <v>977</v>
      </c>
      <c r="C119" s="35">
        <v>5</v>
      </c>
      <c r="D119" s="20">
        <v>5</v>
      </c>
      <c r="E119" s="20">
        <v>5</v>
      </c>
      <c r="F119" s="20">
        <v>1</v>
      </c>
      <c r="G119" s="20">
        <v>2</v>
      </c>
      <c r="H119" s="20">
        <v>4</v>
      </c>
      <c r="I119" s="20">
        <v>5</v>
      </c>
      <c r="J119" s="20">
        <v>5</v>
      </c>
      <c r="K119" s="20">
        <v>4</v>
      </c>
      <c r="L119" s="20">
        <v>5</v>
      </c>
      <c r="M119" s="27">
        <f>SUM(C119:L119)</f>
        <v>41</v>
      </c>
      <c r="N119" s="27">
        <f>COUNTIF(C119:L119,"&gt;0")</f>
        <v>10</v>
      </c>
      <c r="O119" s="2">
        <f>IF(N119&gt;0,M119/N119,0)</f>
        <v>4.0999999999999996</v>
      </c>
    </row>
    <row r="120" spans="1:15" s="5" customFormat="1" ht="14" outlineLevel="1" x14ac:dyDescent="0.15">
      <c r="A120" s="1">
        <v>17</v>
      </c>
      <c r="B120" s="37" t="s">
        <v>976</v>
      </c>
      <c r="C120" s="35">
        <v>5</v>
      </c>
      <c r="D120" s="20">
        <v>4</v>
      </c>
      <c r="E120" s="20">
        <v>4</v>
      </c>
      <c r="F120" s="20">
        <v>4</v>
      </c>
      <c r="G120" s="20">
        <v>4</v>
      </c>
      <c r="H120" s="20">
        <v>4</v>
      </c>
      <c r="I120" s="20">
        <v>5</v>
      </c>
      <c r="J120" s="20">
        <v>4</v>
      </c>
      <c r="K120" s="20">
        <v>4</v>
      </c>
      <c r="L120" s="20">
        <v>4</v>
      </c>
      <c r="M120" s="27">
        <f>SUM(C120:L120)</f>
        <v>42</v>
      </c>
      <c r="N120" s="27">
        <f>COUNTIF(C120:L120,"&gt;0")</f>
        <v>10</v>
      </c>
      <c r="O120" s="2">
        <f>IF(N120&gt;0,M120/N120,0)</f>
        <v>4.2</v>
      </c>
    </row>
    <row r="121" spans="1:15" s="5" customFormat="1" ht="14" outlineLevel="1" x14ac:dyDescent="0.15">
      <c r="A121" s="1">
        <v>18</v>
      </c>
      <c r="B121" s="37" t="s">
        <v>975</v>
      </c>
      <c r="C121" s="35">
        <v>4</v>
      </c>
      <c r="D121" s="20">
        <v>4</v>
      </c>
      <c r="E121" s="20">
        <v>4</v>
      </c>
      <c r="F121" s="20">
        <v>1</v>
      </c>
      <c r="G121" s="20">
        <v>5</v>
      </c>
      <c r="H121" s="20">
        <v>3</v>
      </c>
      <c r="I121" s="20">
        <v>5</v>
      </c>
      <c r="J121" s="20">
        <v>3</v>
      </c>
      <c r="K121" s="20">
        <v>5</v>
      </c>
      <c r="L121" s="20">
        <v>3</v>
      </c>
      <c r="M121" s="27">
        <f>SUM(C121:L121)</f>
        <v>37</v>
      </c>
      <c r="N121" s="27">
        <f>COUNTIF(C121:L121,"&gt;0")</f>
        <v>10</v>
      </c>
      <c r="O121" s="2">
        <f>IF(N121&gt;0,M121/N121,0)</f>
        <v>3.7</v>
      </c>
    </row>
    <row r="122" spans="1:15" s="5" customFormat="1" ht="14" outlineLevel="1" x14ac:dyDescent="0.15">
      <c r="A122" s="1">
        <v>19</v>
      </c>
      <c r="B122" s="37" t="s">
        <v>974</v>
      </c>
      <c r="C122" s="35">
        <v>4</v>
      </c>
      <c r="D122" s="20">
        <v>3</v>
      </c>
      <c r="E122" s="20">
        <v>2</v>
      </c>
      <c r="F122" s="20">
        <v>2</v>
      </c>
      <c r="G122" s="20">
        <v>2</v>
      </c>
      <c r="H122" s="20">
        <v>4</v>
      </c>
      <c r="I122" s="20">
        <v>2</v>
      </c>
      <c r="J122" s="20">
        <v>4</v>
      </c>
      <c r="K122" s="20">
        <v>4</v>
      </c>
      <c r="L122" s="20">
        <v>5</v>
      </c>
      <c r="M122" s="27">
        <f>SUM(C122:L122)</f>
        <v>32</v>
      </c>
      <c r="N122" s="27">
        <f>COUNTIF(C122:L122,"&gt;0")</f>
        <v>10</v>
      </c>
      <c r="O122" s="2">
        <f>IF(N122&gt;0,M122/N122,0)</f>
        <v>3.2</v>
      </c>
    </row>
    <row r="123" spans="1:15" s="5" customFormat="1" ht="14" outlineLevel="1" x14ac:dyDescent="0.15">
      <c r="A123" s="1">
        <v>20</v>
      </c>
      <c r="B123" s="37" t="s">
        <v>973</v>
      </c>
      <c r="C123" s="35">
        <v>4</v>
      </c>
      <c r="D123" s="20">
        <v>4</v>
      </c>
      <c r="E123" s="20">
        <v>5</v>
      </c>
      <c r="F123" s="20">
        <v>5</v>
      </c>
      <c r="G123" s="20">
        <v>4</v>
      </c>
      <c r="H123" s="20">
        <v>5</v>
      </c>
      <c r="I123" s="20">
        <v>5</v>
      </c>
      <c r="J123" s="20">
        <v>5</v>
      </c>
      <c r="K123" s="20">
        <v>4</v>
      </c>
      <c r="L123" s="20">
        <v>5</v>
      </c>
      <c r="M123" s="27">
        <f>SUM(C123:L123)</f>
        <v>46</v>
      </c>
      <c r="N123" s="27">
        <f>COUNTIF(C123:L123,"&gt;0")</f>
        <v>10</v>
      </c>
      <c r="O123" s="2">
        <f>IF(N123&gt;0,M123/N123,0)</f>
        <v>4.5999999999999996</v>
      </c>
    </row>
    <row r="124" spans="1:15" s="5" customFormat="1" ht="14" outlineLevel="1" x14ac:dyDescent="0.15">
      <c r="A124" s="1">
        <v>21</v>
      </c>
      <c r="B124" s="37" t="s">
        <v>972</v>
      </c>
      <c r="C124" s="35">
        <v>5</v>
      </c>
      <c r="D124" s="20">
        <v>5</v>
      </c>
      <c r="E124" s="20">
        <v>4</v>
      </c>
      <c r="F124" s="20">
        <v>5</v>
      </c>
      <c r="G124" s="20">
        <v>4</v>
      </c>
      <c r="H124" s="20">
        <v>1</v>
      </c>
      <c r="I124" s="20">
        <v>4</v>
      </c>
      <c r="J124" s="20">
        <v>4</v>
      </c>
      <c r="K124" s="20">
        <v>4</v>
      </c>
      <c r="L124" s="20">
        <v>5</v>
      </c>
      <c r="M124" s="27">
        <f>SUM(C124:L124)</f>
        <v>41</v>
      </c>
      <c r="N124" s="27">
        <f>COUNTIF(C124:L124,"&gt;0")</f>
        <v>10</v>
      </c>
      <c r="O124" s="2">
        <f>IF(N124&gt;0,M124/N124,0)</f>
        <v>4.0999999999999996</v>
      </c>
    </row>
    <row r="125" spans="1:15" s="5" customFormat="1" ht="14" outlineLevel="1" x14ac:dyDescent="0.15">
      <c r="A125" s="1">
        <v>22</v>
      </c>
      <c r="B125" s="37" t="s">
        <v>971</v>
      </c>
      <c r="C125" s="35">
        <v>5</v>
      </c>
      <c r="D125" s="20">
        <v>4</v>
      </c>
      <c r="E125" s="20">
        <v>5</v>
      </c>
      <c r="F125" s="20">
        <v>5</v>
      </c>
      <c r="G125" s="20">
        <v>4</v>
      </c>
      <c r="H125" s="20">
        <v>4</v>
      </c>
      <c r="I125" s="20">
        <v>4</v>
      </c>
      <c r="J125" s="20">
        <v>5</v>
      </c>
      <c r="K125" s="20">
        <v>5</v>
      </c>
      <c r="L125" s="20">
        <v>4</v>
      </c>
      <c r="M125" s="27">
        <f>SUM(C125:L125)</f>
        <v>45</v>
      </c>
      <c r="N125" s="27">
        <f>COUNTIF(C125:L125,"&gt;0")</f>
        <v>10</v>
      </c>
      <c r="O125" s="2">
        <f>IF(N125&gt;0,M125/N125,0)</f>
        <v>4.5</v>
      </c>
    </row>
    <row r="126" spans="1:15" s="5" customFormat="1" ht="14" outlineLevel="1" x14ac:dyDescent="0.15">
      <c r="A126" s="1">
        <v>23</v>
      </c>
      <c r="B126" s="37" t="s">
        <v>970</v>
      </c>
      <c r="C126" s="35">
        <v>1</v>
      </c>
      <c r="D126" s="20">
        <v>5</v>
      </c>
      <c r="E126" s="20">
        <v>4</v>
      </c>
      <c r="F126" s="20">
        <v>5</v>
      </c>
      <c r="G126" s="20">
        <v>4</v>
      </c>
      <c r="H126" s="20">
        <v>4</v>
      </c>
      <c r="I126" s="20">
        <v>4</v>
      </c>
      <c r="J126" s="20">
        <v>5</v>
      </c>
      <c r="K126" s="20">
        <v>4</v>
      </c>
      <c r="L126" s="20">
        <v>4</v>
      </c>
      <c r="M126" s="27">
        <f>SUM(C126:L126)</f>
        <v>40</v>
      </c>
      <c r="N126" s="27">
        <f>COUNTIF(C126:L126,"&gt;0")</f>
        <v>10</v>
      </c>
      <c r="O126" s="2">
        <f>IF(N126&gt;0,M126/N126,0)</f>
        <v>4</v>
      </c>
    </row>
    <row r="127" spans="1:15" s="5" customFormat="1" ht="14" outlineLevel="1" x14ac:dyDescent="0.15">
      <c r="A127" s="1">
        <v>24</v>
      </c>
      <c r="B127" s="37" t="s">
        <v>969</v>
      </c>
      <c r="C127" s="35">
        <v>5</v>
      </c>
      <c r="D127" s="20">
        <v>3</v>
      </c>
      <c r="E127" s="20">
        <v>4</v>
      </c>
      <c r="F127" s="20">
        <v>4</v>
      </c>
      <c r="G127" s="20">
        <v>5</v>
      </c>
      <c r="H127" s="20">
        <v>4</v>
      </c>
      <c r="I127" s="20">
        <v>4</v>
      </c>
      <c r="J127" s="20">
        <v>3</v>
      </c>
      <c r="K127" s="20">
        <v>5</v>
      </c>
      <c r="L127" s="20">
        <v>1</v>
      </c>
      <c r="M127" s="27">
        <f>SUM(C127:L127)</f>
        <v>38</v>
      </c>
      <c r="N127" s="27">
        <f>COUNTIF(C127:L127,"&gt;0")</f>
        <v>10</v>
      </c>
      <c r="O127" s="2">
        <f>IF(N127&gt;0,M127/N127,0)</f>
        <v>3.8</v>
      </c>
    </row>
    <row r="128" spans="1:15" s="5" customFormat="1" ht="14" outlineLevel="1" x14ac:dyDescent="0.15">
      <c r="A128" s="1">
        <v>25</v>
      </c>
      <c r="B128" s="37" t="s">
        <v>968</v>
      </c>
      <c r="C128" s="35">
        <v>1</v>
      </c>
      <c r="D128" s="20">
        <v>1</v>
      </c>
      <c r="E128" s="20">
        <v>4</v>
      </c>
      <c r="F128" s="20">
        <v>3</v>
      </c>
      <c r="G128" s="20">
        <v>4</v>
      </c>
      <c r="H128" s="20">
        <v>4</v>
      </c>
      <c r="I128" s="20">
        <v>4</v>
      </c>
      <c r="J128" s="20">
        <v>1</v>
      </c>
      <c r="K128" s="20">
        <v>5</v>
      </c>
      <c r="L128" s="20">
        <v>4</v>
      </c>
      <c r="M128" s="27">
        <f>SUM(C128:L128)</f>
        <v>31</v>
      </c>
      <c r="N128" s="27">
        <f>COUNTIF(C128:L128,"&gt;0")</f>
        <v>10</v>
      </c>
      <c r="O128" s="2">
        <f>IF(N128&gt;0,M128/N128,0)</f>
        <v>3.1</v>
      </c>
    </row>
    <row r="129" spans="1:15" s="5" customFormat="1" ht="28" outlineLevel="1" x14ac:dyDescent="0.15">
      <c r="A129" s="1">
        <v>26</v>
      </c>
      <c r="B129" s="37" t="s">
        <v>967</v>
      </c>
      <c r="C129" s="35">
        <v>5</v>
      </c>
      <c r="D129" s="20">
        <v>4</v>
      </c>
      <c r="E129" s="20">
        <v>4</v>
      </c>
      <c r="F129" s="20">
        <v>5</v>
      </c>
      <c r="G129" s="20">
        <v>4</v>
      </c>
      <c r="H129" s="20">
        <v>5</v>
      </c>
      <c r="I129" s="20">
        <v>3</v>
      </c>
      <c r="J129" s="20">
        <v>5</v>
      </c>
      <c r="K129" s="20">
        <v>4</v>
      </c>
      <c r="L129" s="20">
        <v>4</v>
      </c>
      <c r="M129" s="27">
        <f>SUM(C129:L129)</f>
        <v>43</v>
      </c>
      <c r="N129" s="27">
        <f>COUNTIF(C129:L129,"&gt;0")</f>
        <v>10</v>
      </c>
      <c r="O129" s="2">
        <f>IF(N129&gt;0,M129/N129,0)</f>
        <v>4.3</v>
      </c>
    </row>
    <row r="130" spans="1:15" s="5" customFormat="1" ht="28" outlineLevel="1" x14ac:dyDescent="0.15">
      <c r="A130" s="1">
        <v>27</v>
      </c>
      <c r="B130" s="37" t="s">
        <v>966</v>
      </c>
      <c r="C130" s="35">
        <v>3</v>
      </c>
      <c r="D130" s="20">
        <v>5</v>
      </c>
      <c r="E130" s="20">
        <v>4</v>
      </c>
      <c r="F130" s="20">
        <v>5</v>
      </c>
      <c r="G130" s="20">
        <v>5</v>
      </c>
      <c r="H130" s="20">
        <v>5</v>
      </c>
      <c r="I130" s="20">
        <v>4</v>
      </c>
      <c r="J130" s="20">
        <v>5</v>
      </c>
      <c r="K130" s="20">
        <v>5</v>
      </c>
      <c r="L130" s="20">
        <v>3</v>
      </c>
      <c r="M130" s="27">
        <f>SUM(C130:L130)</f>
        <v>44</v>
      </c>
      <c r="N130" s="27">
        <f>COUNTIF(C130:L130,"&gt;0")</f>
        <v>10</v>
      </c>
      <c r="O130" s="2">
        <f>IF(N130&gt;0,M130/N130,0)</f>
        <v>4.4000000000000004</v>
      </c>
    </row>
    <row r="131" spans="1:15" s="5" customFormat="1" ht="14" outlineLevel="1" x14ac:dyDescent="0.15">
      <c r="A131" s="1">
        <v>28</v>
      </c>
      <c r="B131" s="37" t="s">
        <v>965</v>
      </c>
      <c r="C131" s="35">
        <v>5</v>
      </c>
      <c r="D131" s="20">
        <v>4</v>
      </c>
      <c r="E131" s="20">
        <v>4</v>
      </c>
      <c r="F131" s="20">
        <v>5</v>
      </c>
      <c r="G131" s="20">
        <v>5</v>
      </c>
      <c r="H131" s="20">
        <v>4</v>
      </c>
      <c r="I131" s="20">
        <v>4</v>
      </c>
      <c r="J131" s="20">
        <v>5</v>
      </c>
      <c r="K131" s="20">
        <v>4</v>
      </c>
      <c r="L131" s="20">
        <v>5</v>
      </c>
      <c r="M131" s="27">
        <f>SUM(C131:L131)</f>
        <v>45</v>
      </c>
      <c r="N131" s="27">
        <f>COUNTIF(C131:L131,"&gt;0")</f>
        <v>10</v>
      </c>
      <c r="O131" s="2">
        <f>IF(N131&gt;0,M131/N131,0)</f>
        <v>4.5</v>
      </c>
    </row>
    <row r="132" spans="1:15" s="5" customFormat="1" ht="14" outlineLevel="1" x14ac:dyDescent="0.15">
      <c r="A132" s="1">
        <v>29</v>
      </c>
      <c r="B132" s="37" t="s">
        <v>964</v>
      </c>
      <c r="C132" s="35">
        <v>5</v>
      </c>
      <c r="D132" s="20">
        <v>5</v>
      </c>
      <c r="E132" s="20">
        <v>4</v>
      </c>
      <c r="F132" s="20">
        <v>1</v>
      </c>
      <c r="G132" s="20">
        <v>4</v>
      </c>
      <c r="H132" s="20">
        <v>3</v>
      </c>
      <c r="I132" s="20">
        <v>4</v>
      </c>
      <c r="J132" s="20">
        <v>5</v>
      </c>
      <c r="K132" s="20">
        <v>4</v>
      </c>
      <c r="L132" s="20">
        <v>4</v>
      </c>
      <c r="M132" s="27">
        <f>SUM(C132:L132)</f>
        <v>39</v>
      </c>
      <c r="N132" s="27">
        <f>COUNTIF(C132:L132,"&gt;0")</f>
        <v>10</v>
      </c>
      <c r="O132" s="2">
        <f>IF(N132&gt;0,M132/N132,0)</f>
        <v>3.9</v>
      </c>
    </row>
    <row r="133" spans="1:15" s="5" customFormat="1" ht="14" outlineLevel="1" x14ac:dyDescent="0.15">
      <c r="A133" s="1">
        <v>30</v>
      </c>
      <c r="B133" s="37" t="s">
        <v>963</v>
      </c>
      <c r="C133" s="35">
        <v>5</v>
      </c>
      <c r="D133" s="20">
        <v>5</v>
      </c>
      <c r="E133" s="20">
        <v>4</v>
      </c>
      <c r="F133" s="20">
        <v>5</v>
      </c>
      <c r="G133" s="20">
        <v>4</v>
      </c>
      <c r="H133" s="20">
        <v>5</v>
      </c>
      <c r="I133" s="20">
        <v>5</v>
      </c>
      <c r="J133" s="20">
        <v>3</v>
      </c>
      <c r="K133" s="20">
        <v>5</v>
      </c>
      <c r="L133" s="20">
        <v>4</v>
      </c>
      <c r="M133" s="27">
        <f>SUM(C133:L133)</f>
        <v>45</v>
      </c>
      <c r="N133" s="27">
        <f>COUNTIF(C133:L133,"&gt;0")</f>
        <v>10</v>
      </c>
      <c r="O133" s="2">
        <f>IF(N133&gt;0,M133/N133,0)</f>
        <v>4.5</v>
      </c>
    </row>
    <row r="134" spans="1:15" s="5" customFormat="1" ht="14" outlineLevel="1" x14ac:dyDescent="0.15">
      <c r="A134" s="1">
        <v>31</v>
      </c>
      <c r="B134" s="37" t="s">
        <v>962</v>
      </c>
      <c r="C134" s="35">
        <v>4</v>
      </c>
      <c r="D134" s="20">
        <v>4</v>
      </c>
      <c r="E134" s="20">
        <v>5</v>
      </c>
      <c r="F134" s="20">
        <v>1</v>
      </c>
      <c r="G134" s="20">
        <v>4</v>
      </c>
      <c r="H134" s="20">
        <v>3</v>
      </c>
      <c r="I134" s="20">
        <v>4</v>
      </c>
      <c r="J134" s="20">
        <v>5</v>
      </c>
      <c r="K134" s="20">
        <v>5</v>
      </c>
      <c r="L134" s="20">
        <v>5</v>
      </c>
      <c r="M134" s="27">
        <f>SUM(C134:L134)</f>
        <v>40</v>
      </c>
      <c r="N134" s="27">
        <f>COUNTIF(C134:L134,"&gt;0")</f>
        <v>10</v>
      </c>
      <c r="O134" s="2">
        <f>IF(N134&gt;0,M134/N134,0)</f>
        <v>4</v>
      </c>
    </row>
    <row r="135" spans="1:15" s="5" customFormat="1" ht="14" outlineLevel="1" x14ac:dyDescent="0.15">
      <c r="A135" s="1">
        <v>32</v>
      </c>
      <c r="B135" s="37" t="s">
        <v>961</v>
      </c>
      <c r="C135" s="35">
        <v>5</v>
      </c>
      <c r="D135" s="20">
        <v>5</v>
      </c>
      <c r="E135" s="20">
        <v>5</v>
      </c>
      <c r="F135" s="20">
        <v>2</v>
      </c>
      <c r="G135" s="20">
        <v>4</v>
      </c>
      <c r="H135" s="20">
        <v>5</v>
      </c>
      <c r="I135" s="20">
        <v>4</v>
      </c>
      <c r="J135" s="20">
        <v>5</v>
      </c>
      <c r="K135" s="20">
        <v>5</v>
      </c>
      <c r="L135" s="20">
        <v>5</v>
      </c>
      <c r="M135" s="27">
        <f>SUM(C135:L135)</f>
        <v>45</v>
      </c>
      <c r="N135" s="27">
        <f>COUNTIF(C135:L135,"&gt;0")</f>
        <v>10</v>
      </c>
      <c r="O135" s="2">
        <f>IF(N135&gt;0,M135/N135,0)</f>
        <v>4.5</v>
      </c>
    </row>
    <row r="136" spans="1:15" s="5" customFormat="1" ht="14" outlineLevel="1" x14ac:dyDescent="0.15">
      <c r="A136" s="1">
        <v>33</v>
      </c>
      <c r="B136" s="37" t="s">
        <v>960</v>
      </c>
      <c r="C136" s="35">
        <v>1</v>
      </c>
      <c r="D136" s="20">
        <v>4</v>
      </c>
      <c r="E136" s="20">
        <v>4</v>
      </c>
      <c r="F136" s="20">
        <v>4</v>
      </c>
      <c r="G136" s="20">
        <v>5</v>
      </c>
      <c r="H136" s="20">
        <v>5</v>
      </c>
      <c r="I136" s="20">
        <v>5</v>
      </c>
      <c r="J136" s="20">
        <v>4</v>
      </c>
      <c r="K136" s="20">
        <v>2</v>
      </c>
      <c r="L136" s="20">
        <v>4</v>
      </c>
      <c r="M136" s="27">
        <f>SUM(C136:L136)</f>
        <v>38</v>
      </c>
      <c r="N136" s="27">
        <f>COUNTIF(C136:L136,"&gt;0")</f>
        <v>10</v>
      </c>
      <c r="O136" s="2">
        <f>IF(N136&gt;0,M136/N136,0)</f>
        <v>3.8</v>
      </c>
    </row>
    <row r="137" spans="1:15" s="5" customFormat="1" ht="14" outlineLevel="1" x14ac:dyDescent="0.15">
      <c r="A137" s="1">
        <v>34</v>
      </c>
      <c r="B137" s="37" t="s">
        <v>959</v>
      </c>
      <c r="C137" s="35">
        <v>5</v>
      </c>
      <c r="D137" s="20">
        <v>5</v>
      </c>
      <c r="E137" s="20">
        <v>4</v>
      </c>
      <c r="F137" s="20">
        <v>4</v>
      </c>
      <c r="G137" s="20">
        <v>5</v>
      </c>
      <c r="H137" s="20">
        <v>3</v>
      </c>
      <c r="I137" s="20">
        <v>2</v>
      </c>
      <c r="J137" s="20">
        <v>5</v>
      </c>
      <c r="K137" s="20">
        <v>5</v>
      </c>
      <c r="L137" s="20">
        <v>4</v>
      </c>
      <c r="M137" s="27">
        <f>SUM(C137:L137)</f>
        <v>42</v>
      </c>
      <c r="N137" s="27">
        <f>COUNTIF(C137:L137,"&gt;0")</f>
        <v>10</v>
      </c>
      <c r="O137" s="2">
        <f>IF(N137&gt;0,M137/N137,0)</f>
        <v>4.2</v>
      </c>
    </row>
    <row r="138" spans="1:15" s="5" customFormat="1" ht="14" outlineLevel="1" x14ac:dyDescent="0.15">
      <c r="A138" s="1">
        <v>35</v>
      </c>
      <c r="B138" s="37" t="s">
        <v>958</v>
      </c>
      <c r="C138" s="35">
        <v>4</v>
      </c>
      <c r="D138" s="20">
        <v>3</v>
      </c>
      <c r="E138" s="20">
        <v>5</v>
      </c>
      <c r="F138" s="20">
        <v>4</v>
      </c>
      <c r="G138" s="20">
        <v>4</v>
      </c>
      <c r="H138" s="20">
        <v>5</v>
      </c>
      <c r="I138" s="20">
        <v>5</v>
      </c>
      <c r="J138" s="20">
        <v>4</v>
      </c>
      <c r="K138" s="20">
        <v>4</v>
      </c>
      <c r="L138" s="20">
        <v>4</v>
      </c>
      <c r="M138" s="27">
        <f>SUM(C138:L138)</f>
        <v>42</v>
      </c>
      <c r="N138" s="27">
        <f>COUNTIF(C138:L138,"&gt;0")</f>
        <v>10</v>
      </c>
      <c r="O138" s="2">
        <f>IF(N138&gt;0,M138/N138,0)</f>
        <v>4.2</v>
      </c>
    </row>
    <row r="139" spans="1:15" s="5" customFormat="1" ht="14" outlineLevel="1" x14ac:dyDescent="0.15">
      <c r="A139" s="1">
        <v>36</v>
      </c>
      <c r="B139" s="37" t="s">
        <v>957</v>
      </c>
      <c r="C139" s="35">
        <v>5</v>
      </c>
      <c r="D139" s="20">
        <v>4</v>
      </c>
      <c r="E139" s="20">
        <v>5</v>
      </c>
      <c r="F139" s="20">
        <v>4</v>
      </c>
      <c r="G139" s="20">
        <v>5</v>
      </c>
      <c r="H139" s="20">
        <v>5</v>
      </c>
      <c r="I139" s="20">
        <v>4</v>
      </c>
      <c r="J139" s="20">
        <v>5</v>
      </c>
      <c r="K139" s="20">
        <v>2</v>
      </c>
      <c r="L139" s="20">
        <v>1</v>
      </c>
      <c r="M139" s="27">
        <f>SUM(C139:L139)</f>
        <v>40</v>
      </c>
      <c r="N139" s="27">
        <f>COUNTIF(C139:L139,"&gt;0")</f>
        <v>10</v>
      </c>
      <c r="O139" s="2">
        <f>IF(N139&gt;0,M139/N139,0)</f>
        <v>4</v>
      </c>
    </row>
    <row r="140" spans="1:15" s="5" customFormat="1" ht="14" outlineLevel="1" x14ac:dyDescent="0.15">
      <c r="A140" s="1">
        <v>37</v>
      </c>
      <c r="B140" s="37" t="s">
        <v>956</v>
      </c>
      <c r="C140" s="35">
        <v>4</v>
      </c>
      <c r="D140" s="20">
        <v>5</v>
      </c>
      <c r="E140" s="20">
        <v>3</v>
      </c>
      <c r="F140" s="20">
        <v>3</v>
      </c>
      <c r="G140" s="20">
        <v>4</v>
      </c>
      <c r="H140" s="20">
        <v>4</v>
      </c>
      <c r="I140" s="20">
        <v>1</v>
      </c>
      <c r="J140" s="20">
        <v>4</v>
      </c>
      <c r="K140" s="20">
        <v>5</v>
      </c>
      <c r="L140" s="20">
        <v>5</v>
      </c>
      <c r="M140" s="27">
        <f>SUM(C140:L140)</f>
        <v>38</v>
      </c>
      <c r="N140" s="27">
        <f>COUNTIF(C140:L140,"&gt;0")</f>
        <v>10</v>
      </c>
      <c r="O140" s="2">
        <f>IF(N140&gt;0,M140/N140,0)</f>
        <v>3.8</v>
      </c>
    </row>
    <row r="141" spans="1:15" s="5" customFormat="1" ht="14" outlineLevel="1" x14ac:dyDescent="0.15">
      <c r="A141" s="1">
        <v>38</v>
      </c>
      <c r="B141" s="37" t="s">
        <v>955</v>
      </c>
      <c r="C141" s="35">
        <v>4</v>
      </c>
      <c r="D141" s="20">
        <v>5</v>
      </c>
      <c r="E141" s="20">
        <v>4</v>
      </c>
      <c r="F141" s="20">
        <v>1</v>
      </c>
      <c r="G141" s="20">
        <v>5</v>
      </c>
      <c r="H141" s="20">
        <v>5</v>
      </c>
      <c r="I141" s="20">
        <v>4</v>
      </c>
      <c r="J141" s="20">
        <v>4</v>
      </c>
      <c r="K141" s="20">
        <v>1</v>
      </c>
      <c r="L141" s="20">
        <v>5</v>
      </c>
      <c r="M141" s="27">
        <f>SUM(C141:L141)</f>
        <v>38</v>
      </c>
      <c r="N141" s="27">
        <f>COUNTIF(C141:L141,"&gt;0")</f>
        <v>10</v>
      </c>
      <c r="O141" s="2">
        <f>IF(N141&gt;0,M141/N141,0)</f>
        <v>3.8</v>
      </c>
    </row>
    <row r="142" spans="1:15" s="5" customFormat="1" ht="14" outlineLevel="1" x14ac:dyDescent="0.15">
      <c r="A142" s="1">
        <v>39</v>
      </c>
      <c r="B142" s="37" t="s">
        <v>954</v>
      </c>
      <c r="C142" s="35">
        <v>4</v>
      </c>
      <c r="D142" s="20">
        <v>4</v>
      </c>
      <c r="E142" s="20">
        <v>4</v>
      </c>
      <c r="F142" s="20">
        <v>5</v>
      </c>
      <c r="G142" s="20">
        <v>4</v>
      </c>
      <c r="H142" s="20">
        <v>5</v>
      </c>
      <c r="I142" s="20">
        <v>5</v>
      </c>
      <c r="J142" s="20">
        <v>4</v>
      </c>
      <c r="K142" s="20">
        <v>4</v>
      </c>
      <c r="L142" s="20">
        <v>5</v>
      </c>
      <c r="M142" s="27">
        <f>SUM(C142:L142)</f>
        <v>44</v>
      </c>
      <c r="N142" s="27">
        <f>COUNTIF(C142:L142,"&gt;0")</f>
        <v>10</v>
      </c>
      <c r="O142" s="2">
        <f>IF(N142&gt;0,M142/N142,0)</f>
        <v>4.4000000000000004</v>
      </c>
    </row>
    <row r="143" spans="1:15" s="5" customFormat="1" ht="14" outlineLevel="1" x14ac:dyDescent="0.15">
      <c r="A143" s="1">
        <v>40</v>
      </c>
      <c r="B143" s="37" t="s">
        <v>953</v>
      </c>
      <c r="C143" s="35">
        <v>4</v>
      </c>
      <c r="D143" s="20">
        <v>3</v>
      </c>
      <c r="E143" s="20">
        <v>5</v>
      </c>
      <c r="F143" s="20">
        <v>5</v>
      </c>
      <c r="G143" s="20">
        <v>4</v>
      </c>
      <c r="H143" s="20">
        <v>4</v>
      </c>
      <c r="I143" s="20">
        <v>4</v>
      </c>
      <c r="J143" s="20">
        <v>2</v>
      </c>
      <c r="K143" s="20">
        <v>5</v>
      </c>
      <c r="L143" s="20">
        <v>5</v>
      </c>
      <c r="M143" s="27">
        <f>SUM(C143:L143)</f>
        <v>41</v>
      </c>
      <c r="N143" s="27">
        <f>COUNTIF(C143:L143,"&gt;0")</f>
        <v>10</v>
      </c>
      <c r="O143" s="2">
        <f>IF(N143&gt;0,M143/N143,0)</f>
        <v>4.0999999999999996</v>
      </c>
    </row>
    <row r="144" spans="1:15" s="5" customFormat="1" ht="14" outlineLevel="1" x14ac:dyDescent="0.15">
      <c r="A144" s="1">
        <v>41</v>
      </c>
      <c r="B144" s="37" t="s">
        <v>952</v>
      </c>
      <c r="C144" s="35">
        <v>4</v>
      </c>
      <c r="D144" s="20">
        <v>4</v>
      </c>
      <c r="E144" s="20">
        <v>1</v>
      </c>
      <c r="F144" s="20">
        <v>5</v>
      </c>
      <c r="G144" s="20">
        <v>5</v>
      </c>
      <c r="H144" s="20">
        <v>2</v>
      </c>
      <c r="I144" s="20">
        <v>5</v>
      </c>
      <c r="J144" s="20">
        <v>1</v>
      </c>
      <c r="K144" s="20">
        <v>2</v>
      </c>
      <c r="L144" s="20">
        <v>4</v>
      </c>
      <c r="M144" s="27">
        <f>SUM(C144:L144)</f>
        <v>33</v>
      </c>
      <c r="N144" s="27">
        <f>COUNTIF(C144:L144,"&gt;0")</f>
        <v>10</v>
      </c>
      <c r="O144" s="2">
        <f>IF(N144&gt;0,M144/N144,0)</f>
        <v>3.3</v>
      </c>
    </row>
    <row r="145" spans="1:15" s="5" customFormat="1" ht="14" outlineLevel="1" x14ac:dyDescent="0.15">
      <c r="A145" s="1">
        <v>42</v>
      </c>
      <c r="B145" s="37" t="s">
        <v>951</v>
      </c>
      <c r="C145" s="35">
        <v>4</v>
      </c>
      <c r="D145" s="20">
        <v>4</v>
      </c>
      <c r="E145" s="20">
        <v>4</v>
      </c>
      <c r="F145" s="20">
        <v>4</v>
      </c>
      <c r="G145" s="20">
        <v>5</v>
      </c>
      <c r="H145" s="20">
        <v>5</v>
      </c>
      <c r="I145" s="20">
        <v>5</v>
      </c>
      <c r="J145" s="20">
        <v>4</v>
      </c>
      <c r="K145" s="20">
        <v>5</v>
      </c>
      <c r="L145" s="20">
        <v>3</v>
      </c>
      <c r="M145" s="27">
        <f>SUM(C145:L145)</f>
        <v>43</v>
      </c>
      <c r="N145" s="27">
        <f>COUNTIF(C145:L145,"&gt;0")</f>
        <v>10</v>
      </c>
      <c r="O145" s="2">
        <f>IF(N145&gt;0,M145/N145,0)</f>
        <v>4.3</v>
      </c>
    </row>
    <row r="146" spans="1:15" s="5" customFormat="1" ht="14" outlineLevel="1" x14ac:dyDescent="0.15">
      <c r="A146" s="1">
        <v>43</v>
      </c>
      <c r="B146" s="37" t="s">
        <v>950</v>
      </c>
      <c r="C146" s="35">
        <v>4</v>
      </c>
      <c r="D146" s="20">
        <v>4</v>
      </c>
      <c r="E146" s="20">
        <v>4</v>
      </c>
      <c r="F146" s="20">
        <v>5</v>
      </c>
      <c r="G146" s="20">
        <v>5</v>
      </c>
      <c r="H146" s="20">
        <v>4</v>
      </c>
      <c r="I146" s="20">
        <v>1</v>
      </c>
      <c r="J146" s="20">
        <v>5</v>
      </c>
      <c r="K146" s="20">
        <v>4</v>
      </c>
      <c r="L146" s="20">
        <v>5</v>
      </c>
      <c r="M146" s="27">
        <f>SUM(C146:L146)</f>
        <v>41</v>
      </c>
      <c r="N146" s="27">
        <f>COUNTIF(C146:L146,"&gt;0")</f>
        <v>10</v>
      </c>
      <c r="O146" s="2">
        <f>IF(N146&gt;0,M146/N146,0)</f>
        <v>4.0999999999999996</v>
      </c>
    </row>
    <row r="147" spans="1:15" s="5" customFormat="1" ht="14" outlineLevel="1" x14ac:dyDescent="0.15">
      <c r="A147" s="1">
        <v>44</v>
      </c>
      <c r="B147" s="37" t="s">
        <v>949</v>
      </c>
      <c r="C147" s="35">
        <v>5</v>
      </c>
      <c r="D147" s="20">
        <v>5</v>
      </c>
      <c r="E147" s="20">
        <v>4</v>
      </c>
      <c r="F147" s="20">
        <v>5</v>
      </c>
      <c r="G147" s="20">
        <v>4</v>
      </c>
      <c r="H147" s="20">
        <v>3</v>
      </c>
      <c r="I147" s="20">
        <v>5</v>
      </c>
      <c r="J147" s="20">
        <v>4</v>
      </c>
      <c r="K147" s="20">
        <v>4</v>
      </c>
      <c r="L147" s="20">
        <v>4</v>
      </c>
      <c r="M147" s="27">
        <f>SUM(C147:L147)</f>
        <v>43</v>
      </c>
      <c r="N147" s="27">
        <f>COUNTIF(C147:L147,"&gt;0")</f>
        <v>10</v>
      </c>
      <c r="O147" s="2">
        <f>IF(N147&gt;0,M147/N147,0)</f>
        <v>4.3</v>
      </c>
    </row>
    <row r="148" spans="1:15" s="5" customFormat="1" ht="14" outlineLevel="1" x14ac:dyDescent="0.15">
      <c r="A148" s="1">
        <v>45</v>
      </c>
      <c r="B148" s="37" t="s">
        <v>948</v>
      </c>
      <c r="C148" s="35">
        <v>5</v>
      </c>
      <c r="D148" s="20">
        <v>4</v>
      </c>
      <c r="E148" s="20">
        <v>4</v>
      </c>
      <c r="F148" s="20">
        <v>4</v>
      </c>
      <c r="G148" s="20">
        <v>5</v>
      </c>
      <c r="H148" s="20">
        <v>5</v>
      </c>
      <c r="I148" s="20">
        <v>4</v>
      </c>
      <c r="J148" s="20">
        <v>5</v>
      </c>
      <c r="K148" s="20">
        <v>5</v>
      </c>
      <c r="L148" s="20">
        <v>4</v>
      </c>
      <c r="M148" s="27">
        <f>SUM(C148:L148)</f>
        <v>45</v>
      </c>
      <c r="N148" s="27">
        <f>COUNTIF(C148:L148,"&gt;0")</f>
        <v>10</v>
      </c>
      <c r="O148" s="2">
        <f>IF(N148&gt;0,M148/N148,0)</f>
        <v>4.5</v>
      </c>
    </row>
    <row r="149" spans="1:15" s="5" customFormat="1" ht="14" outlineLevel="1" x14ac:dyDescent="0.15">
      <c r="A149" s="1">
        <v>46</v>
      </c>
      <c r="B149" s="37" t="s">
        <v>947</v>
      </c>
      <c r="C149" s="35">
        <v>5</v>
      </c>
      <c r="D149" s="20">
        <v>1</v>
      </c>
      <c r="E149" s="20">
        <v>5</v>
      </c>
      <c r="F149" s="20">
        <v>5</v>
      </c>
      <c r="G149" s="20">
        <v>5</v>
      </c>
      <c r="H149" s="20">
        <v>4</v>
      </c>
      <c r="I149" s="20">
        <v>3</v>
      </c>
      <c r="J149" s="20">
        <v>3</v>
      </c>
      <c r="K149" s="20">
        <v>4</v>
      </c>
      <c r="L149" s="20">
        <v>4</v>
      </c>
      <c r="M149" s="27">
        <f>SUM(C149:L149)</f>
        <v>39</v>
      </c>
      <c r="N149" s="27">
        <f>COUNTIF(C149:L149,"&gt;0")</f>
        <v>10</v>
      </c>
      <c r="O149" s="2">
        <f>IF(N149&gt;0,M149/N149,0)</f>
        <v>3.9</v>
      </c>
    </row>
    <row r="150" spans="1:15" s="5" customFormat="1" ht="14" outlineLevel="1" x14ac:dyDescent="0.15">
      <c r="A150" s="1">
        <v>47</v>
      </c>
      <c r="B150" s="37" t="s">
        <v>946</v>
      </c>
      <c r="C150" s="35">
        <v>4</v>
      </c>
      <c r="D150" s="20">
        <v>4</v>
      </c>
      <c r="E150" s="20">
        <v>5</v>
      </c>
      <c r="F150" s="20">
        <v>2</v>
      </c>
      <c r="G150" s="20">
        <v>4</v>
      </c>
      <c r="H150" s="20">
        <v>4</v>
      </c>
      <c r="I150" s="20">
        <v>5</v>
      </c>
      <c r="J150" s="20">
        <v>4</v>
      </c>
      <c r="K150" s="20">
        <v>5</v>
      </c>
      <c r="L150" s="20">
        <v>4</v>
      </c>
      <c r="M150" s="27">
        <f>SUM(C150:L150)</f>
        <v>41</v>
      </c>
      <c r="N150" s="27">
        <f>COUNTIF(C150:L150,"&gt;0")</f>
        <v>10</v>
      </c>
      <c r="O150" s="2">
        <f>IF(N150&gt;0,M150/N150,0)</f>
        <v>4.0999999999999996</v>
      </c>
    </row>
    <row r="151" spans="1:15" s="5" customFormat="1" ht="14" outlineLevel="1" x14ac:dyDescent="0.15">
      <c r="A151" s="1">
        <v>48</v>
      </c>
      <c r="B151" s="37" t="s">
        <v>945</v>
      </c>
      <c r="C151" s="35">
        <v>5</v>
      </c>
      <c r="D151" s="20">
        <v>3</v>
      </c>
      <c r="E151" s="20">
        <v>4</v>
      </c>
      <c r="F151" s="20">
        <v>5</v>
      </c>
      <c r="G151" s="20">
        <v>4</v>
      </c>
      <c r="H151" s="20">
        <v>5</v>
      </c>
      <c r="I151" s="20">
        <v>5</v>
      </c>
      <c r="J151" s="20">
        <v>5</v>
      </c>
      <c r="K151" s="20">
        <v>5</v>
      </c>
      <c r="L151" s="20">
        <v>4</v>
      </c>
      <c r="M151" s="27">
        <f>SUM(C151:L151)</f>
        <v>45</v>
      </c>
      <c r="N151" s="27">
        <f>COUNTIF(C151:L151,"&gt;0")</f>
        <v>10</v>
      </c>
      <c r="O151" s="2">
        <f>IF(N151&gt;0,M151/N151,0)</f>
        <v>4.5</v>
      </c>
    </row>
    <row r="152" spans="1:15" s="5" customFormat="1" ht="14" outlineLevel="1" x14ac:dyDescent="0.15">
      <c r="A152" s="1">
        <v>49</v>
      </c>
      <c r="B152" s="37" t="s">
        <v>944</v>
      </c>
      <c r="C152" s="35">
        <v>4</v>
      </c>
      <c r="D152" s="20">
        <v>4</v>
      </c>
      <c r="E152" s="20">
        <v>4</v>
      </c>
      <c r="F152" s="20">
        <v>4</v>
      </c>
      <c r="G152" s="20">
        <v>4</v>
      </c>
      <c r="H152" s="20">
        <v>5</v>
      </c>
      <c r="I152" s="20">
        <v>4</v>
      </c>
      <c r="J152" s="20">
        <v>4</v>
      </c>
      <c r="K152" s="20">
        <v>4</v>
      </c>
      <c r="L152" s="20">
        <v>4</v>
      </c>
      <c r="M152" s="27">
        <f>SUM(C152:L152)</f>
        <v>41</v>
      </c>
      <c r="N152" s="27">
        <f>COUNTIF(C152:L152,"&gt;0")</f>
        <v>10</v>
      </c>
      <c r="O152" s="2">
        <f>IF(N152&gt;0,M152/N152,0)</f>
        <v>4.0999999999999996</v>
      </c>
    </row>
    <row r="153" spans="1:15" s="5" customFormat="1" ht="14" outlineLevel="1" x14ac:dyDescent="0.15">
      <c r="A153" s="1">
        <v>50</v>
      </c>
      <c r="B153" s="37" t="s">
        <v>943</v>
      </c>
      <c r="C153" s="35">
        <v>4</v>
      </c>
      <c r="D153" s="20">
        <v>4</v>
      </c>
      <c r="E153" s="20">
        <v>4</v>
      </c>
      <c r="F153" s="20">
        <v>4</v>
      </c>
      <c r="G153" s="20">
        <v>4</v>
      </c>
      <c r="H153" s="20">
        <v>4</v>
      </c>
      <c r="I153" s="20">
        <v>5</v>
      </c>
      <c r="J153" s="20">
        <v>5</v>
      </c>
      <c r="K153" s="20">
        <v>4</v>
      </c>
      <c r="L153" s="20">
        <v>4</v>
      </c>
      <c r="M153" s="27">
        <f>SUM(C153:L153)</f>
        <v>42</v>
      </c>
      <c r="N153" s="27">
        <f>COUNTIF(C153:L153,"&gt;0")</f>
        <v>10</v>
      </c>
      <c r="O153" s="2">
        <f>IF(N153&gt;0,M153/N153,0)</f>
        <v>4.2</v>
      </c>
    </row>
    <row r="154" spans="1:15" s="5" customFormat="1" ht="14" outlineLevel="1" x14ac:dyDescent="0.15">
      <c r="A154" s="1">
        <v>51</v>
      </c>
      <c r="B154" s="37" t="s">
        <v>942</v>
      </c>
      <c r="C154" s="35">
        <v>5</v>
      </c>
      <c r="D154" s="20">
        <v>4</v>
      </c>
      <c r="E154" s="20">
        <v>5</v>
      </c>
      <c r="F154" s="20">
        <v>1</v>
      </c>
      <c r="G154" s="20">
        <v>5</v>
      </c>
      <c r="H154" s="20">
        <v>5</v>
      </c>
      <c r="I154" s="20">
        <v>1</v>
      </c>
      <c r="J154" s="20">
        <v>1</v>
      </c>
      <c r="K154" s="20">
        <v>5</v>
      </c>
      <c r="L154" s="20">
        <v>4</v>
      </c>
      <c r="M154" s="27">
        <f>SUM(C154:L154)</f>
        <v>36</v>
      </c>
      <c r="N154" s="27">
        <f>COUNTIF(C154:L154,"&gt;0")</f>
        <v>10</v>
      </c>
      <c r="O154" s="2">
        <f>IF(N154&gt;0,M154/N154,0)</f>
        <v>3.6</v>
      </c>
    </row>
    <row r="155" spans="1:15" s="5" customFormat="1" ht="14" outlineLevel="1" x14ac:dyDescent="0.15">
      <c r="A155" s="1">
        <v>52</v>
      </c>
      <c r="B155" s="37" t="s">
        <v>941</v>
      </c>
      <c r="C155" s="35">
        <v>5</v>
      </c>
      <c r="D155" s="20">
        <v>5</v>
      </c>
      <c r="E155" s="20">
        <v>5</v>
      </c>
      <c r="F155" s="20">
        <v>4</v>
      </c>
      <c r="G155" s="20">
        <v>5</v>
      </c>
      <c r="H155" s="20">
        <v>4</v>
      </c>
      <c r="I155" s="20">
        <v>5</v>
      </c>
      <c r="J155" s="20">
        <v>4</v>
      </c>
      <c r="K155" s="20">
        <v>1</v>
      </c>
      <c r="L155" s="20">
        <v>4</v>
      </c>
      <c r="M155" s="27">
        <f>SUM(C155:L155)</f>
        <v>42</v>
      </c>
      <c r="N155" s="27">
        <f>COUNTIF(C155:L155,"&gt;0")</f>
        <v>10</v>
      </c>
      <c r="O155" s="2">
        <f>IF(N155&gt;0,M155/N155,0)</f>
        <v>4.2</v>
      </c>
    </row>
    <row r="156" spans="1:15" s="5" customFormat="1" ht="14" outlineLevel="1" x14ac:dyDescent="0.15">
      <c r="A156" s="1">
        <v>53</v>
      </c>
      <c r="B156" s="37" t="s">
        <v>940</v>
      </c>
      <c r="C156" s="35">
        <v>4</v>
      </c>
      <c r="D156" s="20">
        <v>5</v>
      </c>
      <c r="E156" s="20">
        <v>4</v>
      </c>
      <c r="F156" s="20">
        <v>5</v>
      </c>
      <c r="G156" s="20">
        <v>5</v>
      </c>
      <c r="H156" s="20">
        <v>4</v>
      </c>
      <c r="I156" s="20">
        <v>4</v>
      </c>
      <c r="J156" s="20">
        <v>1</v>
      </c>
      <c r="K156" s="20">
        <v>5</v>
      </c>
      <c r="L156" s="20">
        <v>4</v>
      </c>
      <c r="M156" s="27">
        <f>SUM(C156:L156)</f>
        <v>41</v>
      </c>
      <c r="N156" s="27">
        <f>COUNTIF(C156:L156,"&gt;0")</f>
        <v>10</v>
      </c>
      <c r="O156" s="2">
        <f>IF(N156&gt;0,M156/N156,0)</f>
        <v>4.0999999999999996</v>
      </c>
    </row>
    <row r="157" spans="1:15" s="5" customFormat="1" ht="14" outlineLevel="1" x14ac:dyDescent="0.15">
      <c r="A157" s="1">
        <v>54</v>
      </c>
      <c r="B157" s="37" t="s">
        <v>939</v>
      </c>
      <c r="C157" s="35">
        <v>4</v>
      </c>
      <c r="D157" s="20">
        <v>4</v>
      </c>
      <c r="E157" s="20">
        <v>4</v>
      </c>
      <c r="F157" s="20">
        <v>3</v>
      </c>
      <c r="G157" s="20">
        <v>4</v>
      </c>
      <c r="H157" s="20">
        <v>5</v>
      </c>
      <c r="I157" s="20">
        <v>4</v>
      </c>
      <c r="J157" s="20">
        <v>5</v>
      </c>
      <c r="K157" s="20">
        <v>4</v>
      </c>
      <c r="L157" s="20">
        <v>4</v>
      </c>
      <c r="M157" s="27">
        <f>SUM(C157:L157)</f>
        <v>41</v>
      </c>
      <c r="N157" s="27">
        <f>COUNTIF(C157:L157,"&gt;0")</f>
        <v>10</v>
      </c>
      <c r="O157" s="2">
        <f>IF(N157&gt;0,M157/N157,0)</f>
        <v>4.0999999999999996</v>
      </c>
    </row>
    <row r="158" spans="1:15" s="5" customFormat="1" ht="14" outlineLevel="1" x14ac:dyDescent="0.15">
      <c r="A158" s="1">
        <v>55</v>
      </c>
      <c r="B158" s="37" t="s">
        <v>938</v>
      </c>
      <c r="C158" s="35">
        <v>4</v>
      </c>
      <c r="D158" s="20">
        <v>5</v>
      </c>
      <c r="E158" s="20">
        <v>4</v>
      </c>
      <c r="F158" s="20">
        <v>4</v>
      </c>
      <c r="G158" s="20">
        <v>5</v>
      </c>
      <c r="H158" s="20">
        <v>5</v>
      </c>
      <c r="I158" s="20">
        <v>4</v>
      </c>
      <c r="J158" s="20">
        <v>4</v>
      </c>
      <c r="K158" s="20">
        <v>5</v>
      </c>
      <c r="L158" s="20">
        <v>5</v>
      </c>
      <c r="M158" s="27">
        <f>SUM(C158:L158)</f>
        <v>45</v>
      </c>
      <c r="N158" s="27">
        <f>COUNTIF(C158:L158,"&gt;0")</f>
        <v>10</v>
      </c>
      <c r="O158" s="2">
        <f>IF(N158&gt;0,M158/N158,0)</f>
        <v>4.5</v>
      </c>
    </row>
    <row r="159" spans="1:15" s="5" customFormat="1" ht="14" outlineLevel="1" x14ac:dyDescent="0.15">
      <c r="A159" s="1">
        <v>56</v>
      </c>
      <c r="B159" s="37" t="s">
        <v>937</v>
      </c>
      <c r="C159" s="35">
        <v>4</v>
      </c>
      <c r="D159" s="20">
        <v>5</v>
      </c>
      <c r="E159" s="20">
        <v>5</v>
      </c>
      <c r="F159" s="20">
        <v>5</v>
      </c>
      <c r="G159" s="20">
        <v>5</v>
      </c>
      <c r="H159" s="20">
        <v>4</v>
      </c>
      <c r="I159" s="20">
        <v>5</v>
      </c>
      <c r="J159" s="20">
        <v>5</v>
      </c>
      <c r="K159" s="20">
        <v>4</v>
      </c>
      <c r="L159" s="20">
        <v>5</v>
      </c>
      <c r="M159" s="27">
        <f>SUM(C159:L159)</f>
        <v>47</v>
      </c>
      <c r="N159" s="27">
        <f>COUNTIF(C159:L159,"&gt;0")</f>
        <v>10</v>
      </c>
      <c r="O159" s="2">
        <f>IF(N159&gt;0,M159/N159,0)</f>
        <v>4.7</v>
      </c>
    </row>
    <row r="160" spans="1:15" s="5" customFormat="1" ht="14" outlineLevel="1" x14ac:dyDescent="0.15">
      <c r="A160" s="1">
        <v>57</v>
      </c>
      <c r="B160" s="37" t="s">
        <v>936</v>
      </c>
      <c r="C160" s="35">
        <v>4</v>
      </c>
      <c r="D160" s="20">
        <v>2</v>
      </c>
      <c r="E160" s="20">
        <v>5</v>
      </c>
      <c r="F160" s="20">
        <v>5</v>
      </c>
      <c r="G160" s="20">
        <v>5</v>
      </c>
      <c r="H160" s="20">
        <v>5</v>
      </c>
      <c r="I160" s="20">
        <v>5</v>
      </c>
      <c r="J160" s="20">
        <v>4</v>
      </c>
      <c r="K160" s="20">
        <v>5</v>
      </c>
      <c r="L160" s="20">
        <v>4</v>
      </c>
      <c r="M160" s="27">
        <f>SUM(C160:L160)</f>
        <v>44</v>
      </c>
      <c r="N160" s="27">
        <f>COUNTIF(C160:L160,"&gt;0")</f>
        <v>10</v>
      </c>
      <c r="O160" s="2">
        <f>IF(N160&gt;0,M160/N160,0)</f>
        <v>4.4000000000000004</v>
      </c>
    </row>
    <row r="161" spans="1:15" s="5" customFormat="1" ht="14" outlineLevel="1" x14ac:dyDescent="0.15">
      <c r="A161" s="1">
        <v>58</v>
      </c>
      <c r="B161" s="37" t="s">
        <v>935</v>
      </c>
      <c r="C161" s="35">
        <v>5</v>
      </c>
      <c r="D161" s="20">
        <v>4</v>
      </c>
      <c r="E161" s="20">
        <v>4</v>
      </c>
      <c r="F161" s="20">
        <v>4</v>
      </c>
      <c r="G161" s="20">
        <v>4</v>
      </c>
      <c r="H161" s="20">
        <v>5</v>
      </c>
      <c r="I161" s="20">
        <v>5</v>
      </c>
      <c r="J161" s="20">
        <v>5</v>
      </c>
      <c r="K161" s="20">
        <v>5</v>
      </c>
      <c r="L161" s="20">
        <v>4</v>
      </c>
      <c r="M161" s="27">
        <f>SUM(C161:L161)</f>
        <v>45</v>
      </c>
      <c r="N161" s="27">
        <f>COUNTIF(C161:L161,"&gt;0")</f>
        <v>10</v>
      </c>
      <c r="O161" s="2">
        <f>IF(N161&gt;0,M161/N161,0)</f>
        <v>4.5</v>
      </c>
    </row>
    <row r="162" spans="1:15" s="5" customFormat="1" ht="14" outlineLevel="1" x14ac:dyDescent="0.15">
      <c r="A162" s="1">
        <v>59</v>
      </c>
      <c r="B162" s="37" t="s">
        <v>934</v>
      </c>
      <c r="C162" s="35">
        <v>4</v>
      </c>
      <c r="D162" s="20">
        <v>5</v>
      </c>
      <c r="E162" s="20">
        <v>5</v>
      </c>
      <c r="F162" s="20">
        <v>4</v>
      </c>
      <c r="G162" s="20">
        <v>4</v>
      </c>
      <c r="H162" s="20">
        <v>2</v>
      </c>
      <c r="I162" s="20">
        <v>5</v>
      </c>
      <c r="J162" s="20">
        <v>4</v>
      </c>
      <c r="K162" s="20">
        <v>4</v>
      </c>
      <c r="L162" s="20">
        <v>2</v>
      </c>
      <c r="M162" s="27">
        <f>SUM(C162:L162)</f>
        <v>39</v>
      </c>
      <c r="N162" s="27">
        <f>COUNTIF(C162:L162,"&gt;0")</f>
        <v>10</v>
      </c>
      <c r="O162" s="2">
        <f>IF(N162&gt;0,M162/N162,0)</f>
        <v>3.9</v>
      </c>
    </row>
    <row r="163" spans="1:15" s="5" customFormat="1" ht="14" outlineLevel="1" x14ac:dyDescent="0.15">
      <c r="A163" s="1">
        <v>60</v>
      </c>
      <c r="B163" s="37" t="s">
        <v>933</v>
      </c>
      <c r="C163" s="35">
        <v>5</v>
      </c>
      <c r="D163" s="20">
        <v>5</v>
      </c>
      <c r="E163" s="20">
        <v>4</v>
      </c>
      <c r="F163" s="20">
        <v>2</v>
      </c>
      <c r="G163" s="20">
        <v>5</v>
      </c>
      <c r="H163" s="20">
        <v>4</v>
      </c>
      <c r="I163" s="20">
        <v>5</v>
      </c>
      <c r="J163" s="20">
        <v>4</v>
      </c>
      <c r="K163" s="20">
        <v>4</v>
      </c>
      <c r="L163" s="20">
        <v>5</v>
      </c>
      <c r="M163" s="27">
        <f>SUM(C163:L163)</f>
        <v>43</v>
      </c>
      <c r="N163" s="27">
        <f>COUNTIF(C163:L163,"&gt;0")</f>
        <v>10</v>
      </c>
      <c r="O163" s="2">
        <f>IF(N163&gt;0,M163/N163,0)</f>
        <v>4.3</v>
      </c>
    </row>
    <row r="164" spans="1:15" s="5" customFormat="1" ht="14" outlineLevel="1" x14ac:dyDescent="0.15">
      <c r="A164" s="1">
        <v>61</v>
      </c>
      <c r="B164" s="37" t="s">
        <v>932</v>
      </c>
      <c r="C164" s="35">
        <v>5</v>
      </c>
      <c r="D164" s="20">
        <v>4</v>
      </c>
      <c r="E164" s="20">
        <v>4</v>
      </c>
      <c r="F164" s="20">
        <v>4</v>
      </c>
      <c r="G164" s="20">
        <v>5</v>
      </c>
      <c r="H164" s="20">
        <v>4</v>
      </c>
      <c r="I164" s="20">
        <v>5</v>
      </c>
      <c r="J164" s="20">
        <v>5</v>
      </c>
      <c r="K164" s="20">
        <v>4</v>
      </c>
      <c r="L164" s="20">
        <v>4</v>
      </c>
      <c r="M164" s="27">
        <f>SUM(C164:L164)</f>
        <v>44</v>
      </c>
      <c r="N164" s="27">
        <f>COUNTIF(C164:L164,"&gt;0")</f>
        <v>10</v>
      </c>
      <c r="O164" s="2">
        <f>IF(N164&gt;0,M164/N164,0)</f>
        <v>4.4000000000000004</v>
      </c>
    </row>
    <row r="165" spans="1:15" s="5" customFormat="1" ht="14" outlineLevel="1" x14ac:dyDescent="0.15">
      <c r="A165" s="1">
        <v>62</v>
      </c>
      <c r="B165" s="37" t="s">
        <v>931</v>
      </c>
      <c r="C165" s="35">
        <v>4</v>
      </c>
      <c r="D165" s="20">
        <v>5</v>
      </c>
      <c r="E165" s="20">
        <v>5</v>
      </c>
      <c r="F165" s="20">
        <v>5</v>
      </c>
      <c r="G165" s="20">
        <v>4</v>
      </c>
      <c r="H165" s="20">
        <v>5</v>
      </c>
      <c r="I165" s="20">
        <v>3</v>
      </c>
      <c r="J165" s="20">
        <v>3</v>
      </c>
      <c r="K165" s="20">
        <v>5</v>
      </c>
      <c r="L165" s="20">
        <v>5</v>
      </c>
      <c r="M165" s="27">
        <f>SUM(C165:L165)</f>
        <v>44</v>
      </c>
      <c r="N165" s="27">
        <f>COUNTIF(C165:L165,"&gt;0")</f>
        <v>10</v>
      </c>
      <c r="O165" s="2">
        <f>IF(N165&gt;0,M165/N165,0)</f>
        <v>4.4000000000000004</v>
      </c>
    </row>
    <row r="166" spans="1:15" s="5" customFormat="1" ht="14" outlineLevel="1" x14ac:dyDescent="0.15">
      <c r="A166" s="1">
        <v>63</v>
      </c>
      <c r="B166" s="37" t="s">
        <v>930</v>
      </c>
      <c r="C166" s="35">
        <v>5</v>
      </c>
      <c r="D166" s="20">
        <v>5</v>
      </c>
      <c r="E166" s="20">
        <v>5</v>
      </c>
      <c r="F166" s="20">
        <v>5</v>
      </c>
      <c r="G166" s="20">
        <v>4</v>
      </c>
      <c r="H166" s="20">
        <v>4</v>
      </c>
      <c r="I166" s="20">
        <v>4</v>
      </c>
      <c r="J166" s="20">
        <v>4</v>
      </c>
      <c r="K166" s="20">
        <v>4</v>
      </c>
      <c r="L166" s="20">
        <v>4</v>
      </c>
      <c r="M166" s="27">
        <f>SUM(C166:L166)</f>
        <v>44</v>
      </c>
      <c r="N166" s="27">
        <f>COUNTIF(C166:L166,"&gt;0")</f>
        <v>10</v>
      </c>
      <c r="O166" s="2">
        <f>IF(N166&gt;0,M166/N166,0)</f>
        <v>4.4000000000000004</v>
      </c>
    </row>
    <row r="167" spans="1:15" s="5" customFormat="1" ht="14" outlineLevel="1" x14ac:dyDescent="0.15">
      <c r="A167" s="1">
        <v>64</v>
      </c>
      <c r="B167" s="37" t="s">
        <v>929</v>
      </c>
      <c r="C167" s="35">
        <v>5</v>
      </c>
      <c r="D167" s="20">
        <v>4</v>
      </c>
      <c r="E167" s="20">
        <v>1</v>
      </c>
      <c r="F167" s="20">
        <v>5</v>
      </c>
      <c r="G167" s="20">
        <v>4</v>
      </c>
      <c r="H167" s="20">
        <v>4</v>
      </c>
      <c r="I167" s="20">
        <v>5</v>
      </c>
      <c r="J167" s="20">
        <v>5</v>
      </c>
      <c r="K167" s="20">
        <v>4</v>
      </c>
      <c r="L167" s="20">
        <v>5</v>
      </c>
      <c r="M167" s="27">
        <f>SUM(C167:L167)</f>
        <v>42</v>
      </c>
      <c r="N167" s="27">
        <f>COUNTIF(C167:L167,"&gt;0")</f>
        <v>10</v>
      </c>
      <c r="O167" s="2">
        <f>IF(N167&gt;0,M167/N167,0)</f>
        <v>4.2</v>
      </c>
    </row>
    <row r="168" spans="1:15" s="5" customFormat="1" ht="14" outlineLevel="1" x14ac:dyDescent="0.15">
      <c r="A168" s="1">
        <v>65</v>
      </c>
      <c r="B168" s="37" t="s">
        <v>928</v>
      </c>
      <c r="C168" s="35">
        <v>4</v>
      </c>
      <c r="D168" s="20">
        <v>4</v>
      </c>
      <c r="E168" s="20">
        <v>4</v>
      </c>
      <c r="F168" s="20">
        <v>4</v>
      </c>
      <c r="G168" s="20">
        <v>4</v>
      </c>
      <c r="H168" s="20">
        <v>1</v>
      </c>
      <c r="I168" s="20">
        <v>5</v>
      </c>
      <c r="J168" s="20">
        <v>4</v>
      </c>
      <c r="K168" s="20">
        <v>4</v>
      </c>
      <c r="L168" s="20">
        <v>3</v>
      </c>
      <c r="M168" s="27">
        <f>SUM(C168:L168)</f>
        <v>37</v>
      </c>
      <c r="N168" s="27">
        <f>COUNTIF(C168:L168,"&gt;0")</f>
        <v>10</v>
      </c>
      <c r="O168" s="2">
        <f>IF(N168&gt;0,M168/N168,0)</f>
        <v>3.7</v>
      </c>
    </row>
    <row r="169" spans="1:15" s="5" customFormat="1" ht="14" outlineLevel="1" x14ac:dyDescent="0.15">
      <c r="A169" s="1">
        <v>66</v>
      </c>
      <c r="B169" s="37" t="s">
        <v>927</v>
      </c>
      <c r="C169" s="35">
        <v>1</v>
      </c>
      <c r="D169" s="20">
        <v>5</v>
      </c>
      <c r="E169" s="20">
        <v>4</v>
      </c>
      <c r="F169" s="20">
        <v>4</v>
      </c>
      <c r="G169" s="20">
        <v>5</v>
      </c>
      <c r="H169" s="20">
        <v>4</v>
      </c>
      <c r="I169" s="20">
        <v>5</v>
      </c>
      <c r="J169" s="20">
        <v>5</v>
      </c>
      <c r="K169" s="20">
        <v>5</v>
      </c>
      <c r="L169" s="20">
        <v>5</v>
      </c>
      <c r="M169" s="27">
        <f>SUM(C169:L169)</f>
        <v>43</v>
      </c>
      <c r="N169" s="27">
        <f>COUNTIF(C169:L169,"&gt;0")</f>
        <v>10</v>
      </c>
      <c r="O169" s="2">
        <f>IF(N169&gt;0,M169/N169,0)</f>
        <v>4.3</v>
      </c>
    </row>
    <row r="170" spans="1:15" s="5" customFormat="1" ht="14" outlineLevel="1" x14ac:dyDescent="0.15">
      <c r="A170" s="1">
        <v>67</v>
      </c>
      <c r="B170" s="37" t="s">
        <v>926</v>
      </c>
      <c r="C170" s="35">
        <v>5</v>
      </c>
      <c r="D170" s="20">
        <v>4</v>
      </c>
      <c r="E170" s="20">
        <v>4</v>
      </c>
      <c r="F170" s="20">
        <v>5</v>
      </c>
      <c r="G170" s="20">
        <v>5</v>
      </c>
      <c r="H170" s="20">
        <v>4</v>
      </c>
      <c r="I170" s="20">
        <v>4</v>
      </c>
      <c r="J170" s="20">
        <v>4</v>
      </c>
      <c r="K170" s="20">
        <v>5</v>
      </c>
      <c r="L170" s="20">
        <v>5</v>
      </c>
      <c r="M170" s="27">
        <f>SUM(C170:L170)</f>
        <v>45</v>
      </c>
      <c r="N170" s="27">
        <f>COUNTIF(C170:L170,"&gt;0")</f>
        <v>10</v>
      </c>
      <c r="O170" s="2">
        <f>IF(N170&gt;0,M170/N170,0)</f>
        <v>4.5</v>
      </c>
    </row>
    <row r="171" spans="1:15" s="5" customFormat="1" ht="14" outlineLevel="1" x14ac:dyDescent="0.15">
      <c r="A171" s="1">
        <v>68</v>
      </c>
      <c r="B171" s="37" t="s">
        <v>925</v>
      </c>
      <c r="C171" s="35">
        <v>5</v>
      </c>
      <c r="D171" s="20">
        <v>2</v>
      </c>
      <c r="E171" s="20">
        <v>5</v>
      </c>
      <c r="F171" s="20">
        <v>5</v>
      </c>
      <c r="G171" s="20">
        <v>5</v>
      </c>
      <c r="H171" s="20">
        <v>4</v>
      </c>
      <c r="I171" s="20">
        <v>4</v>
      </c>
      <c r="J171" s="20">
        <v>4</v>
      </c>
      <c r="K171" s="20">
        <v>5</v>
      </c>
      <c r="L171" s="20">
        <v>4</v>
      </c>
      <c r="M171" s="27">
        <f>SUM(C171:L171)</f>
        <v>43</v>
      </c>
      <c r="N171" s="27">
        <f>COUNTIF(C171:L171,"&gt;0")</f>
        <v>10</v>
      </c>
      <c r="O171" s="2">
        <f>IF(N171&gt;0,M171/N171,0)</f>
        <v>4.3</v>
      </c>
    </row>
    <row r="172" spans="1:15" s="5" customFormat="1" ht="14" outlineLevel="1" x14ac:dyDescent="0.15">
      <c r="A172" s="1">
        <v>69</v>
      </c>
      <c r="B172" s="37" t="s">
        <v>924</v>
      </c>
      <c r="C172" s="35">
        <v>4</v>
      </c>
      <c r="D172" s="20">
        <v>4</v>
      </c>
      <c r="E172" s="20">
        <v>5</v>
      </c>
      <c r="F172" s="20">
        <v>3</v>
      </c>
      <c r="G172" s="20">
        <v>4</v>
      </c>
      <c r="H172" s="20">
        <v>4</v>
      </c>
      <c r="I172" s="20">
        <v>3</v>
      </c>
      <c r="J172" s="20">
        <v>4</v>
      </c>
      <c r="K172" s="20">
        <v>5</v>
      </c>
      <c r="L172" s="20">
        <v>5</v>
      </c>
      <c r="M172" s="27">
        <f>SUM(C172:L172)</f>
        <v>41</v>
      </c>
      <c r="N172" s="27">
        <f>COUNTIF(C172:L172,"&gt;0")</f>
        <v>10</v>
      </c>
      <c r="O172" s="2">
        <f>IF(N172&gt;0,M172/N172,0)</f>
        <v>4.0999999999999996</v>
      </c>
    </row>
    <row r="173" spans="1:15" s="5" customFormat="1" ht="14" outlineLevel="1" x14ac:dyDescent="0.15">
      <c r="A173" s="1">
        <v>70</v>
      </c>
      <c r="B173" s="37" t="s">
        <v>923</v>
      </c>
      <c r="C173" s="35">
        <v>5</v>
      </c>
      <c r="D173" s="20">
        <v>4</v>
      </c>
      <c r="E173" s="20">
        <v>4</v>
      </c>
      <c r="F173" s="20">
        <v>4</v>
      </c>
      <c r="G173" s="20">
        <v>5</v>
      </c>
      <c r="H173" s="20">
        <v>5</v>
      </c>
      <c r="I173" s="20">
        <v>4</v>
      </c>
      <c r="J173" s="20">
        <v>5</v>
      </c>
      <c r="K173" s="20">
        <v>4</v>
      </c>
      <c r="L173" s="20">
        <v>4</v>
      </c>
      <c r="M173" s="27">
        <f>SUM(C173:L173)</f>
        <v>44</v>
      </c>
      <c r="N173" s="27">
        <f>COUNTIF(C173:L173,"&gt;0")</f>
        <v>10</v>
      </c>
      <c r="O173" s="2">
        <f>IF(N173&gt;0,M173/N173,0)</f>
        <v>4.4000000000000004</v>
      </c>
    </row>
    <row r="174" spans="1:15" s="5" customFormat="1" ht="14" outlineLevel="1" x14ac:dyDescent="0.15">
      <c r="A174" s="1">
        <v>71</v>
      </c>
      <c r="B174" s="37" t="s">
        <v>922</v>
      </c>
      <c r="C174" s="35">
        <v>5</v>
      </c>
      <c r="D174" s="20">
        <v>3</v>
      </c>
      <c r="E174" s="20">
        <v>5</v>
      </c>
      <c r="F174" s="20">
        <v>5</v>
      </c>
      <c r="G174" s="20">
        <v>4</v>
      </c>
      <c r="H174" s="20">
        <v>4</v>
      </c>
      <c r="I174" s="20">
        <v>2</v>
      </c>
      <c r="J174" s="20">
        <v>3</v>
      </c>
      <c r="K174" s="20">
        <v>4</v>
      </c>
      <c r="L174" s="20">
        <v>4</v>
      </c>
      <c r="M174" s="27">
        <f>SUM(C174:L174)</f>
        <v>39</v>
      </c>
      <c r="N174" s="27">
        <f>COUNTIF(C174:L174,"&gt;0")</f>
        <v>10</v>
      </c>
      <c r="O174" s="2">
        <f>IF(N174&gt;0,M174/N174,0)</f>
        <v>3.9</v>
      </c>
    </row>
    <row r="175" spans="1:15" s="5" customFormat="1" ht="14" outlineLevel="1" x14ac:dyDescent="0.15">
      <c r="A175" s="1">
        <v>72</v>
      </c>
      <c r="B175" s="37" t="s">
        <v>921</v>
      </c>
      <c r="C175" s="35">
        <v>5</v>
      </c>
      <c r="D175" s="20">
        <v>5</v>
      </c>
      <c r="E175" s="20">
        <v>1</v>
      </c>
      <c r="F175" s="20">
        <v>4</v>
      </c>
      <c r="G175" s="20">
        <v>4</v>
      </c>
      <c r="H175" s="20">
        <v>1</v>
      </c>
      <c r="I175" s="20">
        <v>4</v>
      </c>
      <c r="J175" s="20">
        <v>4</v>
      </c>
      <c r="K175" s="20">
        <v>5</v>
      </c>
      <c r="L175" s="20">
        <v>4</v>
      </c>
      <c r="M175" s="27">
        <f>SUM(C175:L175)</f>
        <v>37</v>
      </c>
      <c r="N175" s="27">
        <f>COUNTIF(C175:L175,"&gt;0")</f>
        <v>10</v>
      </c>
      <c r="O175" s="2">
        <f>IF(N175&gt;0,M175/N175,0)</f>
        <v>3.7</v>
      </c>
    </row>
    <row r="176" spans="1:15" s="5" customFormat="1" ht="14" outlineLevel="1" x14ac:dyDescent="0.15">
      <c r="A176" s="1">
        <v>73</v>
      </c>
      <c r="B176" s="37" t="s">
        <v>920</v>
      </c>
      <c r="C176" s="35">
        <v>2</v>
      </c>
      <c r="D176" s="20">
        <v>5</v>
      </c>
      <c r="E176" s="20">
        <v>4</v>
      </c>
      <c r="F176" s="20">
        <v>4</v>
      </c>
      <c r="G176" s="20">
        <v>5</v>
      </c>
      <c r="H176" s="20">
        <v>5</v>
      </c>
      <c r="I176" s="20">
        <v>4</v>
      </c>
      <c r="J176" s="20">
        <v>5</v>
      </c>
      <c r="K176" s="20">
        <v>4</v>
      </c>
      <c r="L176" s="20">
        <v>4</v>
      </c>
      <c r="M176" s="27">
        <f>SUM(C176:L176)</f>
        <v>42</v>
      </c>
      <c r="N176" s="27">
        <f>COUNTIF(C176:L176,"&gt;0")</f>
        <v>10</v>
      </c>
      <c r="O176" s="2">
        <f>IF(N176&gt;0,M176/N176,0)</f>
        <v>4.2</v>
      </c>
    </row>
    <row r="177" spans="1:15" s="5" customFormat="1" ht="14" outlineLevel="1" x14ac:dyDescent="0.15">
      <c r="A177" s="1">
        <v>74</v>
      </c>
      <c r="B177" s="37" t="s">
        <v>919</v>
      </c>
      <c r="C177" s="35">
        <v>5</v>
      </c>
      <c r="D177" s="20">
        <v>2</v>
      </c>
      <c r="E177" s="20">
        <v>5</v>
      </c>
      <c r="F177" s="20">
        <v>5</v>
      </c>
      <c r="G177" s="20">
        <v>4</v>
      </c>
      <c r="H177" s="20">
        <v>3</v>
      </c>
      <c r="I177" s="20">
        <v>5</v>
      </c>
      <c r="J177" s="20">
        <v>5</v>
      </c>
      <c r="K177" s="20">
        <v>5</v>
      </c>
      <c r="L177" s="20">
        <v>1</v>
      </c>
      <c r="M177" s="27">
        <f>SUM(C177:L177)</f>
        <v>40</v>
      </c>
      <c r="N177" s="27">
        <f>COUNTIF(C177:L177,"&gt;0")</f>
        <v>10</v>
      </c>
      <c r="O177" s="2">
        <f>IF(N177&gt;0,M177/N177,0)</f>
        <v>4</v>
      </c>
    </row>
    <row r="178" spans="1:15" s="5" customFormat="1" ht="14" outlineLevel="1" x14ac:dyDescent="0.15">
      <c r="A178" s="1">
        <v>75</v>
      </c>
      <c r="B178" s="37" t="s">
        <v>918</v>
      </c>
      <c r="C178" s="35">
        <v>1</v>
      </c>
      <c r="D178" s="20">
        <v>5</v>
      </c>
      <c r="E178" s="20">
        <v>5</v>
      </c>
      <c r="F178" s="20">
        <v>4</v>
      </c>
      <c r="G178" s="20">
        <v>5</v>
      </c>
      <c r="H178" s="20">
        <v>5</v>
      </c>
      <c r="I178" s="20">
        <v>4</v>
      </c>
      <c r="J178" s="20">
        <v>3</v>
      </c>
      <c r="K178" s="20">
        <v>4</v>
      </c>
      <c r="L178" s="20">
        <v>5</v>
      </c>
      <c r="M178" s="27">
        <f>SUM(C178:L178)</f>
        <v>41</v>
      </c>
      <c r="N178" s="27">
        <f>COUNTIF(C178:L178,"&gt;0")</f>
        <v>10</v>
      </c>
      <c r="O178" s="2">
        <f>IF(N178&gt;0,M178/N178,0)</f>
        <v>4.0999999999999996</v>
      </c>
    </row>
    <row r="179" spans="1:15" s="5" customFormat="1" ht="14" outlineLevel="1" x14ac:dyDescent="0.15">
      <c r="A179" s="1">
        <v>76</v>
      </c>
      <c r="B179" s="37" t="s">
        <v>917</v>
      </c>
      <c r="C179" s="35">
        <v>5</v>
      </c>
      <c r="D179" s="20">
        <v>4</v>
      </c>
      <c r="E179" s="20">
        <v>5</v>
      </c>
      <c r="F179" s="20">
        <v>5</v>
      </c>
      <c r="G179" s="20">
        <v>5</v>
      </c>
      <c r="H179" s="20">
        <v>4</v>
      </c>
      <c r="I179" s="20">
        <v>4</v>
      </c>
      <c r="J179" s="20">
        <v>3</v>
      </c>
      <c r="K179" s="20">
        <v>5</v>
      </c>
      <c r="L179" s="20">
        <v>5</v>
      </c>
      <c r="M179" s="27">
        <f>SUM(C179:L179)</f>
        <v>45</v>
      </c>
      <c r="N179" s="27">
        <f>COUNTIF(C179:L179,"&gt;0")</f>
        <v>10</v>
      </c>
      <c r="O179" s="2">
        <f>IF(N179&gt;0,M179/N179,0)</f>
        <v>4.5</v>
      </c>
    </row>
    <row r="180" spans="1:15" s="5" customFormat="1" ht="14" outlineLevel="1" x14ac:dyDescent="0.15">
      <c r="A180" s="1">
        <v>77</v>
      </c>
      <c r="B180" s="37" t="s">
        <v>916</v>
      </c>
      <c r="C180" s="35">
        <v>4</v>
      </c>
      <c r="D180" s="20">
        <v>4</v>
      </c>
      <c r="E180" s="20">
        <v>4</v>
      </c>
      <c r="F180" s="20">
        <v>5</v>
      </c>
      <c r="G180" s="20">
        <v>4</v>
      </c>
      <c r="H180" s="20">
        <v>5</v>
      </c>
      <c r="I180" s="20">
        <v>4</v>
      </c>
      <c r="J180" s="20">
        <v>5</v>
      </c>
      <c r="K180" s="20">
        <v>4</v>
      </c>
      <c r="L180" s="20">
        <v>5</v>
      </c>
      <c r="M180" s="27">
        <f>SUM(C180:L180)</f>
        <v>44</v>
      </c>
      <c r="N180" s="27">
        <f>COUNTIF(C180:L180,"&gt;0")</f>
        <v>10</v>
      </c>
      <c r="O180" s="2">
        <f>IF(N180&gt;0,M180/N180,0)</f>
        <v>4.4000000000000004</v>
      </c>
    </row>
    <row r="181" spans="1:15" s="5" customFormat="1" ht="14" outlineLevel="1" x14ac:dyDescent="0.15">
      <c r="A181" s="1">
        <v>78</v>
      </c>
      <c r="B181" s="37" t="s">
        <v>915</v>
      </c>
      <c r="C181" s="35">
        <v>4</v>
      </c>
      <c r="D181" s="20">
        <v>5</v>
      </c>
      <c r="E181" s="20">
        <v>5</v>
      </c>
      <c r="F181" s="20">
        <v>1</v>
      </c>
      <c r="G181" s="20">
        <v>5</v>
      </c>
      <c r="H181" s="20">
        <v>5</v>
      </c>
      <c r="I181" s="20">
        <v>4</v>
      </c>
      <c r="J181" s="20">
        <v>4</v>
      </c>
      <c r="K181" s="20">
        <v>4</v>
      </c>
      <c r="L181" s="20">
        <v>5</v>
      </c>
      <c r="M181" s="27">
        <f>SUM(C181:L181)</f>
        <v>42</v>
      </c>
      <c r="N181" s="27">
        <f>COUNTIF(C181:L181,"&gt;0")</f>
        <v>10</v>
      </c>
      <c r="O181" s="2">
        <f>IF(N181&gt;0,M181/N181,0)</f>
        <v>4.2</v>
      </c>
    </row>
    <row r="182" spans="1:15" s="5" customFormat="1" ht="14" outlineLevel="1" x14ac:dyDescent="0.15">
      <c r="A182" s="1">
        <v>79</v>
      </c>
      <c r="B182" s="37" t="s">
        <v>914</v>
      </c>
      <c r="C182" s="35">
        <v>4</v>
      </c>
      <c r="D182" s="20">
        <v>4</v>
      </c>
      <c r="E182" s="20">
        <v>5</v>
      </c>
      <c r="F182" s="20">
        <v>5</v>
      </c>
      <c r="G182" s="20">
        <v>5</v>
      </c>
      <c r="H182" s="20">
        <v>5</v>
      </c>
      <c r="I182" s="20">
        <v>5</v>
      </c>
      <c r="J182" s="20">
        <v>5</v>
      </c>
      <c r="K182" s="20">
        <v>4</v>
      </c>
      <c r="L182" s="20">
        <v>1</v>
      </c>
      <c r="M182" s="27">
        <f>SUM(C182:L182)</f>
        <v>43</v>
      </c>
      <c r="N182" s="27">
        <f>COUNTIF(C182:L182,"&gt;0")</f>
        <v>10</v>
      </c>
      <c r="O182" s="2">
        <f>IF(N182&gt;0,M182/N182,0)</f>
        <v>4.3</v>
      </c>
    </row>
    <row r="183" spans="1:15" s="5" customFormat="1" ht="14" outlineLevel="1" x14ac:dyDescent="0.15">
      <c r="A183" s="1">
        <v>80</v>
      </c>
      <c r="B183" s="37" t="s">
        <v>913</v>
      </c>
      <c r="C183" s="35">
        <v>4</v>
      </c>
      <c r="D183" s="20">
        <v>5</v>
      </c>
      <c r="E183" s="20">
        <v>5</v>
      </c>
      <c r="F183" s="20">
        <v>3</v>
      </c>
      <c r="G183" s="20">
        <v>4</v>
      </c>
      <c r="H183" s="20">
        <v>4</v>
      </c>
      <c r="I183" s="20">
        <v>1</v>
      </c>
      <c r="J183" s="20">
        <v>5</v>
      </c>
      <c r="K183" s="20">
        <v>5</v>
      </c>
      <c r="L183" s="20">
        <v>4</v>
      </c>
      <c r="M183" s="27">
        <f>SUM(C183:L183)</f>
        <v>40</v>
      </c>
      <c r="N183" s="27">
        <f>COUNTIF(C183:L183,"&gt;0")</f>
        <v>10</v>
      </c>
      <c r="O183" s="2">
        <f>IF(N183&gt;0,M183/N183,0)</f>
        <v>4</v>
      </c>
    </row>
    <row r="184" spans="1:15" s="5" customFormat="1" ht="14" outlineLevel="1" x14ac:dyDescent="0.15">
      <c r="A184" s="1">
        <v>81</v>
      </c>
      <c r="B184" s="37" t="s">
        <v>912</v>
      </c>
      <c r="C184" s="35">
        <v>4</v>
      </c>
      <c r="D184" s="20">
        <v>5</v>
      </c>
      <c r="E184" s="20">
        <v>5</v>
      </c>
      <c r="F184" s="20">
        <v>5</v>
      </c>
      <c r="G184" s="20">
        <v>5</v>
      </c>
      <c r="H184" s="20">
        <v>4</v>
      </c>
      <c r="I184" s="20">
        <v>5</v>
      </c>
      <c r="J184" s="20">
        <v>5</v>
      </c>
      <c r="K184" s="20">
        <v>4</v>
      </c>
      <c r="L184" s="20">
        <v>5</v>
      </c>
      <c r="M184" s="27">
        <f>SUM(C184:L184)</f>
        <v>47</v>
      </c>
      <c r="N184" s="27">
        <f>COUNTIF(C184:L184,"&gt;0")</f>
        <v>10</v>
      </c>
      <c r="O184" s="2">
        <f>IF(N184&gt;0,M184/N184,0)</f>
        <v>4.7</v>
      </c>
    </row>
    <row r="185" spans="1:15" s="5" customFormat="1" ht="14" outlineLevel="1" x14ac:dyDescent="0.15">
      <c r="A185" s="1">
        <v>82</v>
      </c>
      <c r="B185" s="37" t="s">
        <v>911</v>
      </c>
      <c r="C185" s="35">
        <v>4</v>
      </c>
      <c r="D185" s="20">
        <v>5</v>
      </c>
      <c r="E185" s="20">
        <v>5</v>
      </c>
      <c r="F185" s="20">
        <v>5</v>
      </c>
      <c r="G185" s="20">
        <v>3</v>
      </c>
      <c r="H185" s="20">
        <v>1</v>
      </c>
      <c r="I185" s="20">
        <v>3</v>
      </c>
      <c r="J185" s="20">
        <v>3</v>
      </c>
      <c r="K185" s="20">
        <v>5</v>
      </c>
      <c r="L185" s="20">
        <v>4</v>
      </c>
      <c r="M185" s="27">
        <f>SUM(C185:L185)</f>
        <v>38</v>
      </c>
      <c r="N185" s="27">
        <f>COUNTIF(C185:L185,"&gt;0")</f>
        <v>10</v>
      </c>
      <c r="O185" s="2">
        <f>IF(N185&gt;0,M185/N185,0)</f>
        <v>3.8</v>
      </c>
    </row>
    <row r="186" spans="1:15" s="5" customFormat="1" ht="14" outlineLevel="1" x14ac:dyDescent="0.15">
      <c r="A186" s="1">
        <v>83</v>
      </c>
      <c r="B186" s="37" t="s">
        <v>910</v>
      </c>
      <c r="C186" s="35">
        <v>5</v>
      </c>
      <c r="D186" s="20">
        <v>4</v>
      </c>
      <c r="E186" s="20">
        <v>4</v>
      </c>
      <c r="F186" s="20">
        <v>5</v>
      </c>
      <c r="G186" s="20">
        <v>5</v>
      </c>
      <c r="H186" s="20">
        <v>4</v>
      </c>
      <c r="I186" s="20">
        <v>5</v>
      </c>
      <c r="J186" s="20">
        <v>1</v>
      </c>
      <c r="K186" s="20">
        <v>5</v>
      </c>
      <c r="L186" s="20">
        <v>5</v>
      </c>
      <c r="M186" s="27">
        <f>SUM(C186:L186)</f>
        <v>43</v>
      </c>
      <c r="N186" s="27">
        <f>COUNTIF(C186:L186,"&gt;0")</f>
        <v>10</v>
      </c>
      <c r="O186" s="2">
        <f>IF(N186&gt;0,M186/N186,0)</f>
        <v>4.3</v>
      </c>
    </row>
    <row r="187" spans="1:15" s="5" customFormat="1" ht="14" outlineLevel="1" x14ac:dyDescent="0.15">
      <c r="A187" s="1">
        <v>84</v>
      </c>
      <c r="B187" s="37" t="s">
        <v>909</v>
      </c>
      <c r="C187" s="35">
        <v>4</v>
      </c>
      <c r="D187" s="20">
        <v>4</v>
      </c>
      <c r="E187" s="20">
        <v>4</v>
      </c>
      <c r="F187" s="20">
        <v>4</v>
      </c>
      <c r="G187" s="20">
        <v>5</v>
      </c>
      <c r="H187" s="20">
        <v>5</v>
      </c>
      <c r="I187" s="20">
        <v>5</v>
      </c>
      <c r="J187" s="20">
        <v>5</v>
      </c>
      <c r="K187" s="20">
        <v>4</v>
      </c>
      <c r="L187" s="20">
        <v>1</v>
      </c>
      <c r="M187" s="27">
        <f>SUM(C187:L187)</f>
        <v>41</v>
      </c>
      <c r="N187" s="27">
        <f>COUNTIF(C187:L187,"&gt;0")</f>
        <v>10</v>
      </c>
      <c r="O187" s="2">
        <f>IF(N187&gt;0,M187/N187,0)</f>
        <v>4.0999999999999996</v>
      </c>
    </row>
    <row r="188" spans="1:15" s="5" customFormat="1" ht="14" outlineLevel="1" x14ac:dyDescent="0.15">
      <c r="A188" s="1">
        <v>85</v>
      </c>
      <c r="B188" s="37" t="s">
        <v>908</v>
      </c>
      <c r="C188" s="35">
        <v>4</v>
      </c>
      <c r="D188" s="20">
        <v>5</v>
      </c>
      <c r="E188" s="20">
        <v>1</v>
      </c>
      <c r="F188" s="20">
        <v>5</v>
      </c>
      <c r="G188" s="20">
        <v>5</v>
      </c>
      <c r="H188" s="20">
        <v>4</v>
      </c>
      <c r="I188" s="20">
        <v>5</v>
      </c>
      <c r="J188" s="20">
        <v>5</v>
      </c>
      <c r="K188" s="20">
        <v>4</v>
      </c>
      <c r="L188" s="20">
        <v>4</v>
      </c>
      <c r="M188" s="27">
        <f>SUM(C188:L188)</f>
        <v>42</v>
      </c>
      <c r="N188" s="27">
        <f>COUNTIF(C188:L188,"&gt;0")</f>
        <v>10</v>
      </c>
      <c r="O188" s="2">
        <f>IF(N188&gt;0,M188/N188,0)</f>
        <v>4.2</v>
      </c>
    </row>
    <row r="189" spans="1:15" s="5" customFormat="1" ht="28" outlineLevel="1" x14ac:dyDescent="0.15">
      <c r="A189" s="1">
        <v>86</v>
      </c>
      <c r="B189" s="37" t="s">
        <v>907</v>
      </c>
      <c r="C189" s="35">
        <v>5</v>
      </c>
      <c r="D189" s="20">
        <v>5</v>
      </c>
      <c r="E189" s="20">
        <v>5</v>
      </c>
      <c r="F189" s="20">
        <v>4</v>
      </c>
      <c r="G189" s="20">
        <v>5</v>
      </c>
      <c r="H189" s="20">
        <v>4</v>
      </c>
      <c r="I189" s="20">
        <v>5</v>
      </c>
      <c r="J189" s="20">
        <v>4</v>
      </c>
      <c r="K189" s="20">
        <v>5</v>
      </c>
      <c r="L189" s="20">
        <v>4</v>
      </c>
      <c r="M189" s="27">
        <f>SUM(C189:L189)</f>
        <v>46</v>
      </c>
      <c r="N189" s="27">
        <f>COUNTIF(C189:L189,"&gt;0")</f>
        <v>10</v>
      </c>
      <c r="O189" s="2">
        <f>IF(N189&gt;0,M189/N189,0)</f>
        <v>4.5999999999999996</v>
      </c>
    </row>
    <row r="190" spans="1:15" s="5" customFormat="1" ht="14" outlineLevel="1" x14ac:dyDescent="0.15">
      <c r="A190" s="1">
        <v>87</v>
      </c>
      <c r="B190" s="37" t="s">
        <v>906</v>
      </c>
      <c r="C190" s="35">
        <v>1</v>
      </c>
      <c r="D190" s="20">
        <v>5</v>
      </c>
      <c r="E190" s="20">
        <v>4</v>
      </c>
      <c r="F190" s="20">
        <v>4</v>
      </c>
      <c r="G190" s="20">
        <v>5</v>
      </c>
      <c r="H190" s="20">
        <v>4</v>
      </c>
      <c r="I190" s="20">
        <v>5</v>
      </c>
      <c r="J190" s="20">
        <v>1</v>
      </c>
      <c r="K190" s="20">
        <v>4</v>
      </c>
      <c r="L190" s="20">
        <v>5</v>
      </c>
      <c r="M190" s="27">
        <f>SUM(C190:L190)</f>
        <v>38</v>
      </c>
      <c r="N190" s="27">
        <f>COUNTIF(C190:L190,"&gt;0")</f>
        <v>10</v>
      </c>
      <c r="O190" s="2">
        <f>IF(N190&gt;0,M190/N190,0)</f>
        <v>3.8</v>
      </c>
    </row>
    <row r="191" spans="1:15" s="5" customFormat="1" ht="14" outlineLevel="1" x14ac:dyDescent="0.15">
      <c r="A191" s="1">
        <v>88</v>
      </c>
      <c r="B191" s="37" t="s">
        <v>905</v>
      </c>
      <c r="C191" s="35">
        <v>4</v>
      </c>
      <c r="D191" s="20">
        <v>4</v>
      </c>
      <c r="E191" s="20">
        <v>5</v>
      </c>
      <c r="F191" s="20">
        <v>5</v>
      </c>
      <c r="G191" s="20">
        <v>5</v>
      </c>
      <c r="H191" s="20">
        <v>5</v>
      </c>
      <c r="I191" s="20">
        <v>1</v>
      </c>
      <c r="J191" s="20">
        <v>5</v>
      </c>
      <c r="K191" s="20">
        <v>5</v>
      </c>
      <c r="L191" s="20">
        <v>5</v>
      </c>
      <c r="M191" s="27">
        <f>SUM(C191:L191)</f>
        <v>44</v>
      </c>
      <c r="N191" s="27">
        <f>COUNTIF(C191:L191,"&gt;0")</f>
        <v>10</v>
      </c>
      <c r="O191" s="2">
        <f>IF(N191&gt;0,M191/N191,0)</f>
        <v>4.4000000000000004</v>
      </c>
    </row>
    <row r="192" spans="1:15" s="5" customFormat="1" ht="14" outlineLevel="1" x14ac:dyDescent="0.15">
      <c r="A192" s="1">
        <v>89</v>
      </c>
      <c r="B192" s="37" t="s">
        <v>904</v>
      </c>
      <c r="C192" s="35">
        <v>4</v>
      </c>
      <c r="D192" s="20">
        <v>1</v>
      </c>
      <c r="E192" s="20">
        <v>4</v>
      </c>
      <c r="F192" s="20">
        <v>4</v>
      </c>
      <c r="G192" s="20">
        <v>5</v>
      </c>
      <c r="H192" s="20">
        <v>4</v>
      </c>
      <c r="I192" s="20">
        <v>5</v>
      </c>
      <c r="J192" s="20">
        <v>1</v>
      </c>
      <c r="K192" s="20">
        <v>4</v>
      </c>
      <c r="L192" s="20">
        <v>5</v>
      </c>
      <c r="M192" s="27">
        <f>SUM(C192:L192)</f>
        <v>37</v>
      </c>
      <c r="N192" s="27">
        <f>COUNTIF(C192:L192,"&gt;0")</f>
        <v>10</v>
      </c>
      <c r="O192" s="2">
        <f>IF(N192&gt;0,M192/N192,0)</f>
        <v>3.7</v>
      </c>
    </row>
    <row r="193" spans="1:15" s="5" customFormat="1" ht="28" outlineLevel="1" x14ac:dyDescent="0.15">
      <c r="A193" s="1">
        <v>90</v>
      </c>
      <c r="B193" s="37" t="s">
        <v>903</v>
      </c>
      <c r="C193" s="35">
        <v>5</v>
      </c>
      <c r="D193" s="20">
        <v>4</v>
      </c>
      <c r="E193" s="20">
        <v>2</v>
      </c>
      <c r="F193" s="20">
        <v>5</v>
      </c>
      <c r="G193" s="20">
        <v>2</v>
      </c>
      <c r="H193" s="20">
        <v>2</v>
      </c>
      <c r="I193" s="20">
        <v>1</v>
      </c>
      <c r="J193" s="20">
        <v>4</v>
      </c>
      <c r="K193" s="20">
        <v>5</v>
      </c>
      <c r="L193" s="20">
        <v>1</v>
      </c>
      <c r="M193" s="27">
        <f>SUM(C193:L193)</f>
        <v>31</v>
      </c>
      <c r="N193" s="27">
        <f>COUNTIF(C193:L193,"&gt;0")</f>
        <v>10</v>
      </c>
      <c r="O193" s="2">
        <f>IF(N193&gt;0,M193/N193,0)</f>
        <v>3.1</v>
      </c>
    </row>
    <row r="194" spans="1:15" s="5" customFormat="1" ht="14" outlineLevel="1" x14ac:dyDescent="0.15">
      <c r="A194" s="1">
        <v>91</v>
      </c>
      <c r="B194" s="37" t="s">
        <v>902</v>
      </c>
      <c r="C194" s="35">
        <v>4</v>
      </c>
      <c r="D194" s="20">
        <v>4</v>
      </c>
      <c r="E194" s="20">
        <v>3</v>
      </c>
      <c r="F194" s="20">
        <v>2</v>
      </c>
      <c r="G194" s="20">
        <v>5</v>
      </c>
      <c r="H194" s="20">
        <v>5</v>
      </c>
      <c r="I194" s="20">
        <v>5</v>
      </c>
      <c r="J194" s="20">
        <v>4</v>
      </c>
      <c r="K194" s="20">
        <v>3</v>
      </c>
      <c r="L194" s="20">
        <v>4</v>
      </c>
      <c r="M194" s="27">
        <f>SUM(C194:L194)</f>
        <v>39</v>
      </c>
      <c r="N194" s="27">
        <f>COUNTIF(C194:L194,"&gt;0")</f>
        <v>10</v>
      </c>
      <c r="O194" s="2">
        <f>IF(N194&gt;0,M194/N194,0)</f>
        <v>3.9</v>
      </c>
    </row>
    <row r="195" spans="1:15" s="5" customFormat="1" ht="14" outlineLevel="1" x14ac:dyDescent="0.15">
      <c r="A195" s="1">
        <v>92</v>
      </c>
      <c r="B195" s="37" t="s">
        <v>901</v>
      </c>
      <c r="C195" s="35">
        <v>2</v>
      </c>
      <c r="D195" s="20">
        <v>5</v>
      </c>
      <c r="E195" s="20">
        <v>5</v>
      </c>
      <c r="F195" s="20">
        <v>4</v>
      </c>
      <c r="G195" s="20">
        <v>3</v>
      </c>
      <c r="H195" s="20">
        <v>5</v>
      </c>
      <c r="I195" s="20">
        <v>5</v>
      </c>
      <c r="J195" s="20">
        <v>5</v>
      </c>
      <c r="K195" s="20">
        <v>5</v>
      </c>
      <c r="L195" s="20">
        <v>4</v>
      </c>
      <c r="M195" s="27">
        <f>SUM(C195:L195)</f>
        <v>43</v>
      </c>
      <c r="N195" s="27">
        <f>COUNTIF(C195:L195,"&gt;0")</f>
        <v>10</v>
      </c>
      <c r="O195" s="2">
        <f>IF(N195&gt;0,M195/N195,0)</f>
        <v>4.3</v>
      </c>
    </row>
    <row r="196" spans="1:15" s="5" customFormat="1" ht="14" outlineLevel="1" x14ac:dyDescent="0.15">
      <c r="A196" s="1">
        <v>93</v>
      </c>
      <c r="B196" s="37" t="s">
        <v>900</v>
      </c>
      <c r="C196" s="35">
        <v>4</v>
      </c>
      <c r="D196" s="20">
        <v>5</v>
      </c>
      <c r="E196" s="20">
        <v>5</v>
      </c>
      <c r="F196" s="20">
        <v>4</v>
      </c>
      <c r="G196" s="20">
        <v>4</v>
      </c>
      <c r="H196" s="20">
        <v>5</v>
      </c>
      <c r="I196" s="20">
        <v>4</v>
      </c>
      <c r="J196" s="20">
        <v>5</v>
      </c>
      <c r="K196" s="20">
        <v>5</v>
      </c>
      <c r="L196" s="20">
        <v>4</v>
      </c>
      <c r="M196" s="27">
        <f>SUM(C196:L196)</f>
        <v>45</v>
      </c>
      <c r="N196" s="27">
        <f>COUNTIF(C196:L196,"&gt;0")</f>
        <v>10</v>
      </c>
      <c r="O196" s="2">
        <f>IF(N196&gt;0,M196/N196,0)</f>
        <v>4.5</v>
      </c>
    </row>
    <row r="197" spans="1:15" s="5" customFormat="1" ht="14" outlineLevel="1" x14ac:dyDescent="0.15">
      <c r="A197" s="1">
        <v>94</v>
      </c>
      <c r="B197" s="37" t="s">
        <v>899</v>
      </c>
      <c r="C197" s="35">
        <v>5</v>
      </c>
      <c r="D197" s="20">
        <v>4</v>
      </c>
      <c r="E197" s="20">
        <v>4</v>
      </c>
      <c r="F197" s="20">
        <v>1</v>
      </c>
      <c r="G197" s="20">
        <v>4</v>
      </c>
      <c r="H197" s="20">
        <v>4</v>
      </c>
      <c r="I197" s="20">
        <v>4</v>
      </c>
      <c r="J197" s="20">
        <v>5</v>
      </c>
      <c r="K197" s="20">
        <v>5</v>
      </c>
      <c r="L197" s="20">
        <v>5</v>
      </c>
      <c r="M197" s="27">
        <f>SUM(C197:L197)</f>
        <v>41</v>
      </c>
      <c r="N197" s="27">
        <f>COUNTIF(C197:L197,"&gt;0")</f>
        <v>10</v>
      </c>
      <c r="O197" s="2">
        <f>IF(N197&gt;0,M197/N197,0)</f>
        <v>4.0999999999999996</v>
      </c>
    </row>
    <row r="198" spans="1:15" s="5" customFormat="1" ht="14" outlineLevel="1" x14ac:dyDescent="0.15">
      <c r="A198" s="1">
        <v>95</v>
      </c>
      <c r="B198" s="37" t="s">
        <v>898</v>
      </c>
      <c r="C198" s="35">
        <v>5</v>
      </c>
      <c r="D198" s="20">
        <v>5</v>
      </c>
      <c r="E198" s="20">
        <v>5</v>
      </c>
      <c r="F198" s="20">
        <v>1</v>
      </c>
      <c r="G198" s="20">
        <v>4</v>
      </c>
      <c r="H198" s="20">
        <v>4</v>
      </c>
      <c r="I198" s="20">
        <v>5</v>
      </c>
      <c r="J198" s="20">
        <v>4</v>
      </c>
      <c r="K198" s="20">
        <v>5</v>
      </c>
      <c r="L198" s="20">
        <v>3</v>
      </c>
      <c r="M198" s="27">
        <f>SUM(C198:L198)</f>
        <v>41</v>
      </c>
      <c r="N198" s="27">
        <f>COUNTIF(C198:L198,"&gt;0")</f>
        <v>10</v>
      </c>
      <c r="O198" s="2">
        <f>IF(N198&gt;0,M198/N198,0)</f>
        <v>4.0999999999999996</v>
      </c>
    </row>
    <row r="199" spans="1:15" s="5" customFormat="1" ht="14" outlineLevel="1" x14ac:dyDescent="0.15">
      <c r="A199" s="1">
        <v>96</v>
      </c>
      <c r="B199" s="37" t="s">
        <v>897</v>
      </c>
      <c r="C199" s="35">
        <v>4</v>
      </c>
      <c r="D199" s="20">
        <v>5</v>
      </c>
      <c r="E199" s="20">
        <v>5</v>
      </c>
      <c r="F199" s="20">
        <v>5</v>
      </c>
      <c r="G199" s="20">
        <v>1</v>
      </c>
      <c r="H199" s="20">
        <v>5</v>
      </c>
      <c r="I199" s="20">
        <v>5</v>
      </c>
      <c r="J199" s="20">
        <v>5</v>
      </c>
      <c r="K199" s="20">
        <v>5</v>
      </c>
      <c r="L199" s="20">
        <v>4</v>
      </c>
      <c r="M199" s="27">
        <f>SUM(C199:L199)</f>
        <v>44</v>
      </c>
      <c r="N199" s="27">
        <f>COUNTIF(C199:L199,"&gt;0")</f>
        <v>10</v>
      </c>
      <c r="O199" s="2">
        <f>IF(N199&gt;0,M199/N199,0)</f>
        <v>4.4000000000000004</v>
      </c>
    </row>
    <row r="200" spans="1:15" s="5" customFormat="1" outlineLevel="1" x14ac:dyDescent="0.15">
      <c r="A200" s="1"/>
      <c r="B200" s="93"/>
      <c r="C200" s="35"/>
      <c r="D200" s="20"/>
      <c r="E200" s="20"/>
      <c r="F200" s="20"/>
      <c r="G200" s="20"/>
      <c r="H200" s="20"/>
      <c r="I200" s="20"/>
      <c r="J200" s="20"/>
      <c r="K200" s="20"/>
      <c r="L200" s="20"/>
      <c r="M200" s="27">
        <f t="shared" si="2"/>
        <v>0</v>
      </c>
      <c r="N200" s="27">
        <f>COUNTIF(C200:L200,"&gt;0")</f>
        <v>0</v>
      </c>
      <c r="O200" s="2">
        <f>IF(N200&gt;0,M200/N200,0)</f>
        <v>0</v>
      </c>
    </row>
    <row r="201" spans="1:15" s="5" customFormat="1" ht="13.5" customHeight="1" outlineLevel="1" x14ac:dyDescent="0.15">
      <c r="A201" s="1"/>
      <c r="B201" s="12" t="s">
        <v>15</v>
      </c>
      <c r="C201" s="36">
        <f t="shared" ref="C201:L201" si="3">SUM(C103:C200)</f>
        <v>385</v>
      </c>
      <c r="D201" s="22">
        <f t="shared" si="3"/>
        <v>398</v>
      </c>
      <c r="E201" s="22">
        <f t="shared" si="3"/>
        <v>396</v>
      </c>
      <c r="F201" s="22">
        <f t="shared" si="3"/>
        <v>384</v>
      </c>
      <c r="G201" s="22">
        <f t="shared" si="3"/>
        <v>412</v>
      </c>
      <c r="H201" s="22">
        <f t="shared" si="3"/>
        <v>393</v>
      </c>
      <c r="I201" s="22">
        <f t="shared" si="3"/>
        <v>394</v>
      </c>
      <c r="J201" s="22">
        <f t="shared" si="3"/>
        <v>382</v>
      </c>
      <c r="K201" s="22">
        <f t="shared" si="3"/>
        <v>412</v>
      </c>
      <c r="L201" s="22">
        <f t="shared" si="3"/>
        <v>391</v>
      </c>
      <c r="M201" s="21">
        <f>SUM(C201:L201)</f>
        <v>3947</v>
      </c>
      <c r="N201" s="21">
        <f>SUM(N103:N200)</f>
        <v>960</v>
      </c>
      <c r="O201" s="15">
        <f>ROUND(IF(N201&gt;0,M201/N201,0),1)</f>
        <v>4.0999999999999996</v>
      </c>
    </row>
    <row r="202" spans="1:15" s="4" customFormat="1" ht="48.75" customHeight="1" x14ac:dyDescent="0.15">
      <c r="A202" s="3">
        <v>3</v>
      </c>
      <c r="B202" s="11" t="s">
        <v>28</v>
      </c>
      <c r="C202" s="33" t="str">
        <f>$B$14</f>
        <v>Participant 1</v>
      </c>
      <c r="D202" s="17" t="str">
        <f>$B$15</f>
        <v>Participant 2</v>
      </c>
      <c r="E202" s="17" t="str">
        <f>$B$16</f>
        <v>Participant 3</v>
      </c>
      <c r="F202" s="17" t="str">
        <f>$B$17</f>
        <v>Participant 4</v>
      </c>
      <c r="G202" s="17" t="str">
        <f>$B$18</f>
        <v>Participant 5</v>
      </c>
      <c r="H202" s="17" t="str">
        <f>$B$19</f>
        <v>Participant 6</v>
      </c>
      <c r="I202" s="17" t="str">
        <f>$B$20</f>
        <v>Participant 7</v>
      </c>
      <c r="J202" s="17" t="str">
        <f>$B$21</f>
        <v>Participant 8</v>
      </c>
      <c r="K202" s="17" t="str">
        <f>$B$22</f>
        <v>Participant 9</v>
      </c>
      <c r="L202" s="17" t="str">
        <f>$B$23</f>
        <v>Participant 10</v>
      </c>
      <c r="M202" s="18" t="s">
        <v>14</v>
      </c>
      <c r="N202" s="18" t="s">
        <v>17</v>
      </c>
      <c r="O202" s="19" t="s">
        <v>0</v>
      </c>
    </row>
    <row r="203" spans="1:15" s="5" customFormat="1" ht="14" outlineLevel="1" x14ac:dyDescent="0.15">
      <c r="A203" s="1"/>
      <c r="B203" s="37" t="s">
        <v>37</v>
      </c>
      <c r="C203" s="35"/>
      <c r="D203" s="20"/>
      <c r="E203" s="20"/>
      <c r="F203" s="20"/>
      <c r="G203" s="20"/>
      <c r="H203" s="20"/>
      <c r="I203" s="20"/>
      <c r="J203" s="20"/>
      <c r="K203" s="20"/>
      <c r="L203" s="20"/>
      <c r="M203" s="27">
        <f t="shared" ref="M203:M282" si="4">SUM(C203:L203)</f>
        <v>0</v>
      </c>
      <c r="N203" s="27">
        <f>COUNTIF(C203:L203,"&gt;0")</f>
        <v>0</v>
      </c>
      <c r="O203" s="2">
        <f>IF(N203&gt;0,M203/N203,0)</f>
        <v>0</v>
      </c>
    </row>
    <row r="204" spans="1:15" s="5" customFormat="1" ht="14" outlineLevel="1" x14ac:dyDescent="0.15">
      <c r="A204" s="1">
        <v>1</v>
      </c>
      <c r="B204" s="37" t="s">
        <v>896</v>
      </c>
      <c r="C204" s="35">
        <v>4</v>
      </c>
      <c r="D204" s="20">
        <v>3</v>
      </c>
      <c r="E204" s="20">
        <v>5</v>
      </c>
      <c r="F204" s="20">
        <v>5</v>
      </c>
      <c r="G204" s="20">
        <v>1</v>
      </c>
      <c r="H204" s="20">
        <v>3</v>
      </c>
      <c r="I204" s="20">
        <v>3</v>
      </c>
      <c r="J204" s="20">
        <v>2</v>
      </c>
      <c r="K204" s="20">
        <v>3</v>
      </c>
      <c r="L204" s="20">
        <v>5</v>
      </c>
      <c r="M204" s="27">
        <f>SUM(C204:L204)</f>
        <v>34</v>
      </c>
      <c r="N204" s="27">
        <f>COUNTIF(C204:L204,"&gt;0")</f>
        <v>10</v>
      </c>
      <c r="O204" s="2">
        <f>IF(N204&gt;0,M204/N204,0)</f>
        <v>3.4</v>
      </c>
    </row>
    <row r="205" spans="1:15" s="5" customFormat="1" ht="14" outlineLevel="1" x14ac:dyDescent="0.15">
      <c r="A205" s="1">
        <v>2</v>
      </c>
      <c r="B205" s="37" t="s">
        <v>895</v>
      </c>
      <c r="C205" s="35">
        <v>3</v>
      </c>
      <c r="D205" s="20">
        <v>5</v>
      </c>
      <c r="E205" s="20">
        <v>5</v>
      </c>
      <c r="F205" s="20">
        <v>2</v>
      </c>
      <c r="G205" s="20">
        <v>5</v>
      </c>
      <c r="H205" s="20">
        <v>4</v>
      </c>
      <c r="I205" s="20">
        <v>4</v>
      </c>
      <c r="J205" s="20">
        <v>4</v>
      </c>
      <c r="K205" s="20">
        <v>3</v>
      </c>
      <c r="L205" s="20">
        <v>3</v>
      </c>
      <c r="M205" s="27">
        <f>SUM(C205:L205)</f>
        <v>38</v>
      </c>
      <c r="N205" s="27">
        <f>COUNTIF(C205:L205,"&gt;0")</f>
        <v>10</v>
      </c>
      <c r="O205" s="2">
        <f>IF(N205&gt;0,M205/N205,0)</f>
        <v>3.8</v>
      </c>
    </row>
    <row r="206" spans="1:15" s="5" customFormat="1" ht="14" outlineLevel="1" x14ac:dyDescent="0.15">
      <c r="A206" s="1">
        <v>3</v>
      </c>
      <c r="B206" s="37" t="s">
        <v>894</v>
      </c>
      <c r="C206" s="35">
        <v>5</v>
      </c>
      <c r="D206" s="20">
        <v>3</v>
      </c>
      <c r="E206" s="20">
        <v>1</v>
      </c>
      <c r="F206" s="20">
        <v>5</v>
      </c>
      <c r="G206" s="20">
        <v>3</v>
      </c>
      <c r="H206" s="20">
        <v>5</v>
      </c>
      <c r="I206" s="20">
        <v>3</v>
      </c>
      <c r="J206" s="20">
        <v>3</v>
      </c>
      <c r="K206" s="20">
        <v>4</v>
      </c>
      <c r="L206" s="20">
        <v>5</v>
      </c>
      <c r="M206" s="27">
        <f>SUM(C206:L206)</f>
        <v>37</v>
      </c>
      <c r="N206" s="27">
        <f>COUNTIF(C206:L206,"&gt;0")</f>
        <v>10</v>
      </c>
      <c r="O206" s="2">
        <f>IF(N206&gt;0,M206/N206,0)</f>
        <v>3.7</v>
      </c>
    </row>
    <row r="207" spans="1:15" s="5" customFormat="1" ht="14" outlineLevel="1" x14ac:dyDescent="0.15">
      <c r="A207" s="1">
        <v>4</v>
      </c>
      <c r="B207" s="37" t="s">
        <v>893</v>
      </c>
      <c r="C207" s="35">
        <v>4</v>
      </c>
      <c r="D207" s="20">
        <v>4</v>
      </c>
      <c r="E207" s="20">
        <v>5</v>
      </c>
      <c r="F207" s="20">
        <v>5</v>
      </c>
      <c r="G207" s="20">
        <v>3</v>
      </c>
      <c r="H207" s="20">
        <v>5</v>
      </c>
      <c r="I207" s="20">
        <v>5</v>
      </c>
      <c r="J207" s="20">
        <v>5</v>
      </c>
      <c r="K207" s="20">
        <v>3</v>
      </c>
      <c r="L207" s="20">
        <v>1</v>
      </c>
      <c r="M207" s="27">
        <f>SUM(C207:L207)</f>
        <v>40</v>
      </c>
      <c r="N207" s="27">
        <f>COUNTIF(C207:L207,"&gt;0")</f>
        <v>10</v>
      </c>
      <c r="O207" s="2">
        <f>IF(N207&gt;0,M207/N207,0)</f>
        <v>4</v>
      </c>
    </row>
    <row r="208" spans="1:15" s="5" customFormat="1" ht="14" outlineLevel="1" x14ac:dyDescent="0.15">
      <c r="A208" s="1">
        <v>5</v>
      </c>
      <c r="B208" s="37" t="s">
        <v>892</v>
      </c>
      <c r="C208" s="35">
        <v>3</v>
      </c>
      <c r="D208" s="20">
        <v>3</v>
      </c>
      <c r="E208" s="20">
        <v>2</v>
      </c>
      <c r="F208" s="20">
        <v>4</v>
      </c>
      <c r="G208" s="20">
        <v>5</v>
      </c>
      <c r="H208" s="20">
        <v>5</v>
      </c>
      <c r="I208" s="20">
        <v>4</v>
      </c>
      <c r="J208" s="20">
        <v>4</v>
      </c>
      <c r="K208" s="20">
        <v>4</v>
      </c>
      <c r="L208" s="20">
        <v>2</v>
      </c>
      <c r="M208" s="27">
        <f>SUM(C208:L208)</f>
        <v>36</v>
      </c>
      <c r="N208" s="27">
        <f>COUNTIF(C208:L208,"&gt;0")</f>
        <v>10</v>
      </c>
      <c r="O208" s="2">
        <f>IF(N208&gt;0,M208/N208,0)</f>
        <v>3.6</v>
      </c>
    </row>
    <row r="209" spans="1:15" s="5" customFormat="1" ht="14" outlineLevel="1" x14ac:dyDescent="0.15">
      <c r="A209" s="1">
        <v>6</v>
      </c>
      <c r="B209" s="37" t="s">
        <v>891</v>
      </c>
      <c r="C209" s="35">
        <v>4</v>
      </c>
      <c r="D209" s="20">
        <v>5</v>
      </c>
      <c r="E209" s="20">
        <v>5</v>
      </c>
      <c r="F209" s="20">
        <v>5</v>
      </c>
      <c r="G209" s="20">
        <v>4</v>
      </c>
      <c r="H209" s="20">
        <v>4</v>
      </c>
      <c r="I209" s="20">
        <v>3</v>
      </c>
      <c r="J209" s="20">
        <v>3</v>
      </c>
      <c r="K209" s="20">
        <v>3</v>
      </c>
      <c r="L209" s="20">
        <v>5</v>
      </c>
      <c r="M209" s="27">
        <f>SUM(C209:L209)</f>
        <v>41</v>
      </c>
      <c r="N209" s="27">
        <f>COUNTIF(C209:L209,"&gt;0")</f>
        <v>10</v>
      </c>
      <c r="O209" s="2">
        <f>IF(N209&gt;0,M209/N209,0)</f>
        <v>4.0999999999999996</v>
      </c>
    </row>
    <row r="210" spans="1:15" s="5" customFormat="1" ht="14" outlineLevel="1" x14ac:dyDescent="0.15">
      <c r="A210" s="1">
        <v>7</v>
      </c>
      <c r="B210" s="37" t="s">
        <v>890</v>
      </c>
      <c r="C210" s="35">
        <v>5</v>
      </c>
      <c r="D210" s="20">
        <v>4</v>
      </c>
      <c r="E210" s="20">
        <v>3</v>
      </c>
      <c r="F210" s="20">
        <v>5</v>
      </c>
      <c r="G210" s="20">
        <v>5</v>
      </c>
      <c r="H210" s="20">
        <v>4</v>
      </c>
      <c r="I210" s="20">
        <v>4</v>
      </c>
      <c r="J210" s="20">
        <v>5</v>
      </c>
      <c r="K210" s="20">
        <v>3</v>
      </c>
      <c r="L210" s="20">
        <v>5</v>
      </c>
      <c r="M210" s="27">
        <f>SUM(C210:L210)</f>
        <v>43</v>
      </c>
      <c r="N210" s="27">
        <f>COUNTIF(C210:L210,"&gt;0")</f>
        <v>10</v>
      </c>
      <c r="O210" s="2">
        <f>IF(N210&gt;0,M210/N210,0)</f>
        <v>4.3</v>
      </c>
    </row>
    <row r="211" spans="1:15" s="5" customFormat="1" ht="14" outlineLevel="1" x14ac:dyDescent="0.15">
      <c r="A211" s="1">
        <v>8</v>
      </c>
      <c r="B211" s="37" t="s">
        <v>889</v>
      </c>
      <c r="C211" s="35">
        <v>5</v>
      </c>
      <c r="D211" s="20">
        <v>2</v>
      </c>
      <c r="E211" s="20">
        <v>4</v>
      </c>
      <c r="F211" s="20">
        <v>4</v>
      </c>
      <c r="G211" s="20">
        <v>5</v>
      </c>
      <c r="H211" s="20">
        <v>4</v>
      </c>
      <c r="I211" s="20">
        <v>1</v>
      </c>
      <c r="J211" s="20">
        <v>5</v>
      </c>
      <c r="K211" s="20">
        <v>4</v>
      </c>
      <c r="L211" s="20">
        <v>4</v>
      </c>
      <c r="M211" s="27">
        <f>SUM(C211:L211)</f>
        <v>38</v>
      </c>
      <c r="N211" s="27">
        <f>COUNTIF(C211:L211,"&gt;0")</f>
        <v>10</v>
      </c>
      <c r="O211" s="2">
        <f>IF(N211&gt;0,M211/N211,0)</f>
        <v>3.8</v>
      </c>
    </row>
    <row r="212" spans="1:15" s="5" customFormat="1" ht="14" outlineLevel="1" x14ac:dyDescent="0.15">
      <c r="A212" s="1">
        <v>9</v>
      </c>
      <c r="B212" s="37" t="s">
        <v>888</v>
      </c>
      <c r="C212" s="35">
        <v>5</v>
      </c>
      <c r="D212" s="20">
        <v>5</v>
      </c>
      <c r="E212" s="20">
        <v>4</v>
      </c>
      <c r="F212" s="20">
        <v>3</v>
      </c>
      <c r="G212" s="20">
        <v>5</v>
      </c>
      <c r="H212" s="20">
        <v>4</v>
      </c>
      <c r="I212" s="20">
        <v>3</v>
      </c>
      <c r="J212" s="20">
        <v>4</v>
      </c>
      <c r="K212" s="20">
        <v>5</v>
      </c>
      <c r="L212" s="20">
        <v>4</v>
      </c>
      <c r="M212" s="27">
        <f>SUM(C212:L212)</f>
        <v>42</v>
      </c>
      <c r="N212" s="27">
        <f>COUNTIF(C212:L212,"&gt;0")</f>
        <v>10</v>
      </c>
      <c r="O212" s="2">
        <f>IF(N212&gt;0,M212/N212,0)</f>
        <v>4.2</v>
      </c>
    </row>
    <row r="213" spans="1:15" s="5" customFormat="1" ht="14" outlineLevel="1" x14ac:dyDescent="0.15">
      <c r="A213" s="1">
        <v>10</v>
      </c>
      <c r="B213" s="37" t="s">
        <v>887</v>
      </c>
      <c r="C213" s="35">
        <v>4</v>
      </c>
      <c r="D213" s="20">
        <v>3</v>
      </c>
      <c r="E213" s="20">
        <v>5</v>
      </c>
      <c r="F213" s="20">
        <v>5</v>
      </c>
      <c r="G213" s="20">
        <v>5</v>
      </c>
      <c r="H213" s="20">
        <v>4</v>
      </c>
      <c r="I213" s="20">
        <v>5</v>
      </c>
      <c r="J213" s="20">
        <v>3</v>
      </c>
      <c r="K213" s="20">
        <v>3</v>
      </c>
      <c r="L213" s="20">
        <v>3</v>
      </c>
      <c r="M213" s="27">
        <f>SUM(C213:L213)</f>
        <v>40</v>
      </c>
      <c r="N213" s="27">
        <f>COUNTIF(C213:L213,"&gt;0")</f>
        <v>10</v>
      </c>
      <c r="O213" s="2">
        <f>IF(N213&gt;0,M213/N213,0)</f>
        <v>4</v>
      </c>
    </row>
    <row r="214" spans="1:15" s="5" customFormat="1" ht="14" outlineLevel="1" x14ac:dyDescent="0.15">
      <c r="A214" s="1">
        <v>11</v>
      </c>
      <c r="B214" s="37" t="s">
        <v>886</v>
      </c>
      <c r="C214" s="35">
        <v>5</v>
      </c>
      <c r="D214" s="20">
        <v>5</v>
      </c>
      <c r="E214" s="20">
        <v>5</v>
      </c>
      <c r="F214" s="20">
        <v>5</v>
      </c>
      <c r="G214" s="20">
        <v>5</v>
      </c>
      <c r="H214" s="20">
        <v>4</v>
      </c>
      <c r="I214" s="20">
        <v>3</v>
      </c>
      <c r="J214" s="20">
        <v>4</v>
      </c>
      <c r="K214" s="20">
        <v>3</v>
      </c>
      <c r="L214" s="20">
        <v>5</v>
      </c>
      <c r="M214" s="27">
        <f>SUM(C214:L214)</f>
        <v>44</v>
      </c>
      <c r="N214" s="27">
        <f>COUNTIF(C214:L214,"&gt;0")</f>
        <v>10</v>
      </c>
      <c r="O214" s="2">
        <f>IF(N214&gt;0,M214/N214,0)</f>
        <v>4.4000000000000004</v>
      </c>
    </row>
    <row r="215" spans="1:15" s="5" customFormat="1" ht="14" outlineLevel="1" x14ac:dyDescent="0.15">
      <c r="A215" s="1">
        <v>12</v>
      </c>
      <c r="B215" s="37" t="s">
        <v>885</v>
      </c>
      <c r="C215" s="35">
        <v>4</v>
      </c>
      <c r="D215" s="20">
        <v>5</v>
      </c>
      <c r="E215" s="20">
        <v>4</v>
      </c>
      <c r="F215" s="20">
        <v>5</v>
      </c>
      <c r="G215" s="20">
        <v>4</v>
      </c>
      <c r="H215" s="20">
        <v>5</v>
      </c>
      <c r="I215" s="20">
        <v>5</v>
      </c>
      <c r="J215" s="20">
        <v>5</v>
      </c>
      <c r="K215" s="20">
        <v>5</v>
      </c>
      <c r="L215" s="20">
        <v>5</v>
      </c>
      <c r="M215" s="27">
        <f>SUM(C215:L215)</f>
        <v>47</v>
      </c>
      <c r="N215" s="27">
        <f>COUNTIF(C215:L215,"&gt;0")</f>
        <v>10</v>
      </c>
      <c r="O215" s="2">
        <f>IF(N215&gt;0,M215/N215,0)</f>
        <v>4.7</v>
      </c>
    </row>
    <row r="216" spans="1:15" s="5" customFormat="1" ht="14" outlineLevel="1" x14ac:dyDescent="0.15">
      <c r="A216" s="1">
        <v>13</v>
      </c>
      <c r="B216" s="37" t="s">
        <v>884</v>
      </c>
      <c r="C216" s="35">
        <v>5</v>
      </c>
      <c r="D216" s="20">
        <v>2</v>
      </c>
      <c r="E216" s="20">
        <v>2</v>
      </c>
      <c r="F216" s="20">
        <v>5</v>
      </c>
      <c r="G216" s="20">
        <v>5</v>
      </c>
      <c r="H216" s="20">
        <v>3</v>
      </c>
      <c r="I216" s="20">
        <v>1</v>
      </c>
      <c r="J216" s="20">
        <v>3</v>
      </c>
      <c r="K216" s="20">
        <v>3</v>
      </c>
      <c r="L216" s="20">
        <v>4</v>
      </c>
      <c r="M216" s="27">
        <f>SUM(C216:L216)</f>
        <v>33</v>
      </c>
      <c r="N216" s="27">
        <f>COUNTIF(C216:L216,"&gt;0")</f>
        <v>10</v>
      </c>
      <c r="O216" s="2">
        <f>IF(N216&gt;0,M216/N216,0)</f>
        <v>3.3</v>
      </c>
    </row>
    <row r="217" spans="1:15" s="5" customFormat="1" ht="14" outlineLevel="1" x14ac:dyDescent="0.15">
      <c r="A217" s="1">
        <v>14</v>
      </c>
      <c r="B217" s="37" t="s">
        <v>883</v>
      </c>
      <c r="C217" s="35">
        <v>4</v>
      </c>
      <c r="D217" s="20">
        <v>4</v>
      </c>
      <c r="E217" s="20">
        <v>3</v>
      </c>
      <c r="F217" s="20">
        <v>5</v>
      </c>
      <c r="G217" s="20">
        <v>2</v>
      </c>
      <c r="H217" s="20">
        <v>3</v>
      </c>
      <c r="I217" s="20">
        <v>3</v>
      </c>
      <c r="J217" s="20">
        <v>5</v>
      </c>
      <c r="K217" s="20">
        <v>5</v>
      </c>
      <c r="L217" s="20">
        <v>5</v>
      </c>
      <c r="M217" s="27">
        <f>SUM(C217:L217)</f>
        <v>39</v>
      </c>
      <c r="N217" s="27">
        <f>COUNTIF(C217:L217,"&gt;0")</f>
        <v>10</v>
      </c>
      <c r="O217" s="2">
        <f>IF(N217&gt;0,M217/N217,0)</f>
        <v>3.9</v>
      </c>
    </row>
    <row r="218" spans="1:15" s="5" customFormat="1" ht="14" outlineLevel="1" x14ac:dyDescent="0.15">
      <c r="A218" s="1">
        <v>15</v>
      </c>
      <c r="B218" s="37" t="s">
        <v>882</v>
      </c>
      <c r="C218" s="35">
        <v>5</v>
      </c>
      <c r="D218" s="20">
        <v>5</v>
      </c>
      <c r="E218" s="20">
        <v>3</v>
      </c>
      <c r="F218" s="20">
        <v>4</v>
      </c>
      <c r="G218" s="20">
        <v>4</v>
      </c>
      <c r="H218" s="20">
        <v>4</v>
      </c>
      <c r="I218" s="20">
        <v>4</v>
      </c>
      <c r="J218" s="20">
        <v>5</v>
      </c>
      <c r="K218" s="20">
        <v>4</v>
      </c>
      <c r="L218" s="20">
        <v>3</v>
      </c>
      <c r="M218" s="27">
        <f>SUM(C218:L218)</f>
        <v>41</v>
      </c>
      <c r="N218" s="27">
        <f>COUNTIF(C218:L218,"&gt;0")</f>
        <v>10</v>
      </c>
      <c r="O218" s="2">
        <f>IF(N218&gt;0,M218/N218,0)</f>
        <v>4.0999999999999996</v>
      </c>
    </row>
    <row r="219" spans="1:15" s="5" customFormat="1" ht="14" outlineLevel="1" x14ac:dyDescent="0.15">
      <c r="A219" s="1">
        <v>16</v>
      </c>
      <c r="B219" s="37" t="s">
        <v>881</v>
      </c>
      <c r="C219" s="35">
        <v>5</v>
      </c>
      <c r="D219" s="20">
        <v>3</v>
      </c>
      <c r="E219" s="20">
        <v>3</v>
      </c>
      <c r="F219" s="20">
        <v>5</v>
      </c>
      <c r="G219" s="20">
        <v>4</v>
      </c>
      <c r="H219" s="20">
        <v>4</v>
      </c>
      <c r="I219" s="20">
        <v>5</v>
      </c>
      <c r="J219" s="20">
        <v>5</v>
      </c>
      <c r="K219" s="20">
        <v>4</v>
      </c>
      <c r="L219" s="20">
        <v>3</v>
      </c>
      <c r="M219" s="27">
        <f>SUM(C219:L219)</f>
        <v>41</v>
      </c>
      <c r="N219" s="27">
        <f>COUNTIF(C219:L219,"&gt;0")</f>
        <v>10</v>
      </c>
      <c r="O219" s="2">
        <f>IF(N219&gt;0,M219/N219,0)</f>
        <v>4.0999999999999996</v>
      </c>
    </row>
    <row r="220" spans="1:15" s="5" customFormat="1" ht="14" outlineLevel="1" x14ac:dyDescent="0.15">
      <c r="A220" s="1">
        <v>17</v>
      </c>
      <c r="B220" s="37" t="s">
        <v>880</v>
      </c>
      <c r="C220" s="35">
        <v>2</v>
      </c>
      <c r="D220" s="20">
        <v>4</v>
      </c>
      <c r="E220" s="20">
        <v>3</v>
      </c>
      <c r="F220" s="20">
        <v>5</v>
      </c>
      <c r="G220" s="20">
        <v>5</v>
      </c>
      <c r="H220" s="20">
        <v>3</v>
      </c>
      <c r="I220" s="20">
        <v>3</v>
      </c>
      <c r="J220" s="20">
        <v>5</v>
      </c>
      <c r="K220" s="20">
        <v>1</v>
      </c>
      <c r="L220" s="20">
        <v>1</v>
      </c>
      <c r="M220" s="27">
        <f>SUM(C220:L220)</f>
        <v>32</v>
      </c>
      <c r="N220" s="27">
        <f>COUNTIF(C220:L220,"&gt;0")</f>
        <v>10</v>
      </c>
      <c r="O220" s="2">
        <f>IF(N220&gt;0,M220/N220,0)</f>
        <v>3.2</v>
      </c>
    </row>
    <row r="221" spans="1:15" s="5" customFormat="1" ht="14" outlineLevel="1" x14ac:dyDescent="0.15">
      <c r="A221" s="1">
        <v>18</v>
      </c>
      <c r="B221" s="37" t="s">
        <v>879</v>
      </c>
      <c r="C221" s="35">
        <v>5</v>
      </c>
      <c r="D221" s="20">
        <v>5</v>
      </c>
      <c r="E221" s="20">
        <v>5</v>
      </c>
      <c r="F221" s="20">
        <v>1</v>
      </c>
      <c r="G221" s="20">
        <v>5</v>
      </c>
      <c r="H221" s="20">
        <v>4</v>
      </c>
      <c r="I221" s="20">
        <v>5</v>
      </c>
      <c r="J221" s="20">
        <v>5</v>
      </c>
      <c r="K221" s="20">
        <v>1</v>
      </c>
      <c r="L221" s="20">
        <v>5</v>
      </c>
      <c r="M221" s="27">
        <f>SUM(C221:L221)</f>
        <v>41</v>
      </c>
      <c r="N221" s="27">
        <f>COUNTIF(C221:L221,"&gt;0")</f>
        <v>10</v>
      </c>
      <c r="O221" s="2">
        <f>IF(N221&gt;0,M221/N221,0)</f>
        <v>4.0999999999999996</v>
      </c>
    </row>
    <row r="222" spans="1:15" s="5" customFormat="1" ht="14" outlineLevel="1" x14ac:dyDescent="0.15">
      <c r="A222" s="1">
        <v>19</v>
      </c>
      <c r="B222" s="37" t="s">
        <v>878</v>
      </c>
      <c r="C222" s="35">
        <v>5</v>
      </c>
      <c r="D222" s="20">
        <v>4</v>
      </c>
      <c r="E222" s="20">
        <v>5</v>
      </c>
      <c r="F222" s="20">
        <v>4</v>
      </c>
      <c r="G222" s="20">
        <v>3</v>
      </c>
      <c r="H222" s="20">
        <v>5</v>
      </c>
      <c r="I222" s="20">
        <v>4</v>
      </c>
      <c r="J222" s="20">
        <v>5</v>
      </c>
      <c r="K222" s="20">
        <v>3</v>
      </c>
      <c r="L222" s="20">
        <v>3</v>
      </c>
      <c r="M222" s="27">
        <f>SUM(C222:L222)</f>
        <v>41</v>
      </c>
      <c r="N222" s="27">
        <f>COUNTIF(C222:L222,"&gt;0")</f>
        <v>10</v>
      </c>
      <c r="O222" s="2">
        <f>IF(N222&gt;0,M222/N222,0)</f>
        <v>4.0999999999999996</v>
      </c>
    </row>
    <row r="223" spans="1:15" s="5" customFormat="1" ht="14" outlineLevel="1" x14ac:dyDescent="0.15">
      <c r="A223" s="1">
        <v>20</v>
      </c>
      <c r="B223" s="37" t="s">
        <v>877</v>
      </c>
      <c r="C223" s="35">
        <v>3</v>
      </c>
      <c r="D223" s="20">
        <v>3</v>
      </c>
      <c r="E223" s="20">
        <v>5</v>
      </c>
      <c r="F223" s="20">
        <v>5</v>
      </c>
      <c r="G223" s="20">
        <v>2</v>
      </c>
      <c r="H223" s="20">
        <v>3</v>
      </c>
      <c r="I223" s="20">
        <v>4</v>
      </c>
      <c r="J223" s="20">
        <v>5</v>
      </c>
      <c r="K223" s="20">
        <v>3</v>
      </c>
      <c r="L223" s="20">
        <v>4</v>
      </c>
      <c r="M223" s="27">
        <f>SUM(C223:L223)</f>
        <v>37</v>
      </c>
      <c r="N223" s="27">
        <f>COUNTIF(C223:L223,"&gt;0")</f>
        <v>10</v>
      </c>
      <c r="O223" s="2">
        <f>IF(N223&gt;0,M223/N223,0)</f>
        <v>3.7</v>
      </c>
    </row>
    <row r="224" spans="1:15" s="5" customFormat="1" ht="14" outlineLevel="1" x14ac:dyDescent="0.15">
      <c r="A224" s="1">
        <v>21</v>
      </c>
      <c r="B224" s="37" t="s">
        <v>876</v>
      </c>
      <c r="C224" s="35">
        <v>4</v>
      </c>
      <c r="D224" s="20">
        <v>5</v>
      </c>
      <c r="E224" s="20">
        <v>5</v>
      </c>
      <c r="F224" s="20">
        <v>3</v>
      </c>
      <c r="G224" s="20">
        <v>3</v>
      </c>
      <c r="H224" s="20">
        <v>4</v>
      </c>
      <c r="I224" s="20">
        <v>4</v>
      </c>
      <c r="J224" s="20">
        <v>3</v>
      </c>
      <c r="K224" s="20">
        <v>3</v>
      </c>
      <c r="L224" s="20">
        <v>4</v>
      </c>
      <c r="M224" s="27">
        <f>SUM(C224:L224)</f>
        <v>38</v>
      </c>
      <c r="N224" s="27">
        <f>COUNTIF(C224:L224,"&gt;0")</f>
        <v>10</v>
      </c>
      <c r="O224" s="2">
        <f>IF(N224&gt;0,M224/N224,0)</f>
        <v>3.8</v>
      </c>
    </row>
    <row r="225" spans="1:15" s="5" customFormat="1" ht="14" outlineLevel="1" x14ac:dyDescent="0.15">
      <c r="A225" s="1">
        <v>22</v>
      </c>
      <c r="B225" s="37" t="s">
        <v>875</v>
      </c>
      <c r="C225" s="35">
        <v>5</v>
      </c>
      <c r="D225" s="20">
        <v>4</v>
      </c>
      <c r="E225" s="20">
        <v>2</v>
      </c>
      <c r="F225" s="20">
        <v>1</v>
      </c>
      <c r="G225" s="20">
        <v>3</v>
      </c>
      <c r="H225" s="20">
        <v>5</v>
      </c>
      <c r="I225" s="20">
        <v>4</v>
      </c>
      <c r="J225" s="20">
        <v>1</v>
      </c>
      <c r="K225" s="20">
        <v>3</v>
      </c>
      <c r="L225" s="20">
        <v>3</v>
      </c>
      <c r="M225" s="27">
        <f>SUM(C225:L225)</f>
        <v>31</v>
      </c>
      <c r="N225" s="27">
        <f>COUNTIF(C225:L225,"&gt;0")</f>
        <v>10</v>
      </c>
      <c r="O225" s="2">
        <f>IF(N225&gt;0,M225/N225,0)</f>
        <v>3.1</v>
      </c>
    </row>
    <row r="226" spans="1:15" s="5" customFormat="1" ht="14" outlineLevel="1" x14ac:dyDescent="0.15">
      <c r="A226" s="1">
        <v>23</v>
      </c>
      <c r="B226" s="37" t="s">
        <v>874</v>
      </c>
      <c r="C226" s="35">
        <v>3</v>
      </c>
      <c r="D226" s="20">
        <v>3</v>
      </c>
      <c r="E226" s="20">
        <v>4</v>
      </c>
      <c r="F226" s="20">
        <v>4</v>
      </c>
      <c r="G226" s="20">
        <v>3</v>
      </c>
      <c r="H226" s="20">
        <v>3</v>
      </c>
      <c r="I226" s="20">
        <v>3</v>
      </c>
      <c r="J226" s="20">
        <v>4</v>
      </c>
      <c r="K226" s="20">
        <v>4</v>
      </c>
      <c r="L226" s="20">
        <v>5</v>
      </c>
      <c r="M226" s="27">
        <f>SUM(C226:L226)</f>
        <v>36</v>
      </c>
      <c r="N226" s="27">
        <f>COUNTIF(C226:L226,"&gt;0")</f>
        <v>10</v>
      </c>
      <c r="O226" s="2">
        <f>IF(N226&gt;0,M226/N226,0)</f>
        <v>3.6</v>
      </c>
    </row>
    <row r="227" spans="1:15" s="5" customFormat="1" ht="14" outlineLevel="1" x14ac:dyDescent="0.15">
      <c r="A227" s="1">
        <v>24</v>
      </c>
      <c r="B227" s="37" t="s">
        <v>873</v>
      </c>
      <c r="C227" s="35">
        <v>5</v>
      </c>
      <c r="D227" s="20">
        <v>5</v>
      </c>
      <c r="E227" s="20">
        <v>3</v>
      </c>
      <c r="F227" s="20">
        <v>4</v>
      </c>
      <c r="G227" s="20">
        <v>5</v>
      </c>
      <c r="H227" s="20">
        <v>3</v>
      </c>
      <c r="I227" s="20">
        <v>4</v>
      </c>
      <c r="J227" s="20">
        <v>3</v>
      </c>
      <c r="K227" s="20">
        <v>5</v>
      </c>
      <c r="L227" s="20">
        <v>2</v>
      </c>
      <c r="M227" s="27">
        <f>SUM(C227:L227)</f>
        <v>39</v>
      </c>
      <c r="N227" s="27">
        <f>COUNTIF(C227:L227,"&gt;0")</f>
        <v>10</v>
      </c>
      <c r="O227" s="2">
        <f>IF(N227&gt;0,M227/N227,0)</f>
        <v>3.9</v>
      </c>
    </row>
    <row r="228" spans="1:15" s="5" customFormat="1" ht="14" outlineLevel="1" x14ac:dyDescent="0.15">
      <c r="A228" s="1">
        <v>25</v>
      </c>
      <c r="B228" s="37" t="s">
        <v>872</v>
      </c>
      <c r="C228" s="35">
        <v>5</v>
      </c>
      <c r="D228" s="20">
        <v>4</v>
      </c>
      <c r="E228" s="20">
        <v>4</v>
      </c>
      <c r="F228" s="20">
        <v>5</v>
      </c>
      <c r="G228" s="20">
        <v>5</v>
      </c>
      <c r="H228" s="20">
        <v>1</v>
      </c>
      <c r="I228" s="20">
        <v>4</v>
      </c>
      <c r="J228" s="20">
        <v>3</v>
      </c>
      <c r="K228" s="20">
        <v>2</v>
      </c>
      <c r="L228" s="20">
        <v>5</v>
      </c>
      <c r="M228" s="27">
        <f>SUM(C228:L228)</f>
        <v>38</v>
      </c>
      <c r="N228" s="27">
        <f>COUNTIF(C228:L228,"&gt;0")</f>
        <v>10</v>
      </c>
      <c r="O228" s="2">
        <f>IF(N228&gt;0,M228/N228,0)</f>
        <v>3.8</v>
      </c>
    </row>
    <row r="229" spans="1:15" s="5" customFormat="1" ht="14" outlineLevel="1" x14ac:dyDescent="0.15">
      <c r="A229" s="1">
        <v>26</v>
      </c>
      <c r="B229" s="37" t="s">
        <v>871</v>
      </c>
      <c r="C229" s="35">
        <v>1</v>
      </c>
      <c r="D229" s="20">
        <v>4</v>
      </c>
      <c r="E229" s="20">
        <v>4</v>
      </c>
      <c r="F229" s="20">
        <v>4</v>
      </c>
      <c r="G229" s="20">
        <v>4</v>
      </c>
      <c r="H229" s="20">
        <v>3</v>
      </c>
      <c r="I229" s="20">
        <v>1</v>
      </c>
      <c r="J229" s="20">
        <v>3</v>
      </c>
      <c r="K229" s="20">
        <v>5</v>
      </c>
      <c r="L229" s="20">
        <v>1</v>
      </c>
      <c r="M229" s="27">
        <f>SUM(C229:L229)</f>
        <v>30</v>
      </c>
      <c r="N229" s="27">
        <f>COUNTIF(C229:L229,"&gt;0")</f>
        <v>10</v>
      </c>
      <c r="O229" s="2">
        <f>IF(N229&gt;0,M229/N229,0)</f>
        <v>3</v>
      </c>
    </row>
    <row r="230" spans="1:15" s="5" customFormat="1" ht="14" outlineLevel="1" x14ac:dyDescent="0.15">
      <c r="A230" s="1">
        <v>27</v>
      </c>
      <c r="B230" s="37" t="s">
        <v>870</v>
      </c>
      <c r="C230" s="35">
        <v>5</v>
      </c>
      <c r="D230" s="20">
        <v>5</v>
      </c>
      <c r="E230" s="20">
        <v>3</v>
      </c>
      <c r="F230" s="20">
        <v>1</v>
      </c>
      <c r="G230" s="20">
        <v>5</v>
      </c>
      <c r="H230" s="20">
        <v>5</v>
      </c>
      <c r="I230" s="20">
        <v>4</v>
      </c>
      <c r="J230" s="20">
        <v>4</v>
      </c>
      <c r="K230" s="20">
        <v>4</v>
      </c>
      <c r="L230" s="20">
        <v>5</v>
      </c>
      <c r="M230" s="27">
        <f>SUM(C230:L230)</f>
        <v>41</v>
      </c>
      <c r="N230" s="27">
        <f>COUNTIF(C230:L230,"&gt;0")</f>
        <v>10</v>
      </c>
      <c r="O230" s="2">
        <f>IF(N230&gt;0,M230/N230,0)</f>
        <v>4.0999999999999996</v>
      </c>
    </row>
    <row r="231" spans="1:15" s="5" customFormat="1" ht="14" outlineLevel="1" x14ac:dyDescent="0.15">
      <c r="A231" s="1">
        <v>28</v>
      </c>
      <c r="B231" s="37" t="s">
        <v>869</v>
      </c>
      <c r="C231" s="35">
        <v>3</v>
      </c>
      <c r="D231" s="20">
        <v>4</v>
      </c>
      <c r="E231" s="20">
        <v>3</v>
      </c>
      <c r="F231" s="20">
        <v>4</v>
      </c>
      <c r="G231" s="20">
        <v>1</v>
      </c>
      <c r="H231" s="20">
        <v>5</v>
      </c>
      <c r="I231" s="20">
        <v>2</v>
      </c>
      <c r="J231" s="20">
        <v>4</v>
      </c>
      <c r="K231" s="20">
        <v>4</v>
      </c>
      <c r="L231" s="20">
        <v>5</v>
      </c>
      <c r="M231" s="27">
        <f>SUM(C231:L231)</f>
        <v>35</v>
      </c>
      <c r="N231" s="27">
        <f>COUNTIF(C231:L231,"&gt;0")</f>
        <v>10</v>
      </c>
      <c r="O231" s="2">
        <f>IF(N231&gt;0,M231/N231,0)</f>
        <v>3.5</v>
      </c>
    </row>
    <row r="232" spans="1:15" s="5" customFormat="1" ht="14" outlineLevel="1" x14ac:dyDescent="0.15">
      <c r="A232" s="1">
        <v>29</v>
      </c>
      <c r="B232" s="37" t="s">
        <v>868</v>
      </c>
      <c r="C232" s="35">
        <v>3</v>
      </c>
      <c r="D232" s="20">
        <v>3</v>
      </c>
      <c r="E232" s="20">
        <v>5</v>
      </c>
      <c r="F232" s="20">
        <v>5</v>
      </c>
      <c r="G232" s="20">
        <v>3</v>
      </c>
      <c r="H232" s="20">
        <v>2</v>
      </c>
      <c r="I232" s="20">
        <v>4</v>
      </c>
      <c r="J232" s="20">
        <v>1</v>
      </c>
      <c r="K232" s="20">
        <v>4</v>
      </c>
      <c r="L232" s="20">
        <v>5</v>
      </c>
      <c r="M232" s="27">
        <f>SUM(C232:L232)</f>
        <v>35</v>
      </c>
      <c r="N232" s="27">
        <f>COUNTIF(C232:L232,"&gt;0")</f>
        <v>10</v>
      </c>
      <c r="O232" s="2">
        <f>IF(N232&gt;0,M232/N232,0)</f>
        <v>3.5</v>
      </c>
    </row>
    <row r="233" spans="1:15" s="5" customFormat="1" ht="14" outlineLevel="1" x14ac:dyDescent="0.15">
      <c r="A233" s="1">
        <v>30</v>
      </c>
      <c r="B233" s="37" t="s">
        <v>867</v>
      </c>
      <c r="C233" s="35">
        <v>4</v>
      </c>
      <c r="D233" s="20">
        <v>5</v>
      </c>
      <c r="E233" s="20">
        <v>5</v>
      </c>
      <c r="F233" s="20">
        <v>5</v>
      </c>
      <c r="G233" s="20">
        <v>3</v>
      </c>
      <c r="H233" s="20">
        <v>5</v>
      </c>
      <c r="I233" s="20">
        <v>3</v>
      </c>
      <c r="J233" s="20">
        <v>5</v>
      </c>
      <c r="K233" s="20">
        <v>4</v>
      </c>
      <c r="L233" s="20">
        <v>5</v>
      </c>
      <c r="M233" s="27">
        <f>SUM(C233:L233)</f>
        <v>44</v>
      </c>
      <c r="N233" s="27">
        <f>COUNTIF(C233:L233,"&gt;0")</f>
        <v>10</v>
      </c>
      <c r="O233" s="2">
        <f>IF(N233&gt;0,M233/N233,0)</f>
        <v>4.4000000000000004</v>
      </c>
    </row>
    <row r="234" spans="1:15" s="5" customFormat="1" ht="28" outlineLevel="1" x14ac:dyDescent="0.15">
      <c r="A234" s="1">
        <v>31</v>
      </c>
      <c r="B234" s="37" t="s">
        <v>866</v>
      </c>
      <c r="C234" s="35">
        <v>4</v>
      </c>
      <c r="D234" s="20">
        <v>5</v>
      </c>
      <c r="E234" s="20">
        <v>3</v>
      </c>
      <c r="F234" s="20">
        <v>5</v>
      </c>
      <c r="G234" s="20">
        <v>5</v>
      </c>
      <c r="H234" s="20">
        <v>3</v>
      </c>
      <c r="I234" s="20">
        <v>5</v>
      </c>
      <c r="J234" s="20">
        <v>5</v>
      </c>
      <c r="K234" s="20">
        <v>3</v>
      </c>
      <c r="L234" s="20">
        <v>5</v>
      </c>
      <c r="M234" s="27">
        <f>SUM(C234:L234)</f>
        <v>43</v>
      </c>
      <c r="N234" s="27">
        <f>COUNTIF(C234:L234,"&gt;0")</f>
        <v>10</v>
      </c>
      <c r="O234" s="2">
        <f>IF(N234&gt;0,M234/N234,0)</f>
        <v>4.3</v>
      </c>
    </row>
    <row r="235" spans="1:15" s="5" customFormat="1" ht="14" outlineLevel="1" x14ac:dyDescent="0.15">
      <c r="A235" s="1">
        <v>32</v>
      </c>
      <c r="B235" s="37" t="s">
        <v>865</v>
      </c>
      <c r="C235" s="35">
        <v>5</v>
      </c>
      <c r="D235" s="20">
        <v>4</v>
      </c>
      <c r="E235" s="20">
        <v>5</v>
      </c>
      <c r="F235" s="20">
        <v>3</v>
      </c>
      <c r="G235" s="20">
        <v>5</v>
      </c>
      <c r="H235" s="20">
        <v>4</v>
      </c>
      <c r="I235" s="20">
        <v>3</v>
      </c>
      <c r="J235" s="20">
        <v>4</v>
      </c>
      <c r="K235" s="20">
        <v>4</v>
      </c>
      <c r="L235" s="20">
        <v>3</v>
      </c>
      <c r="M235" s="27">
        <f>SUM(C235:L235)</f>
        <v>40</v>
      </c>
      <c r="N235" s="27">
        <f>COUNTIF(C235:L235,"&gt;0")</f>
        <v>10</v>
      </c>
      <c r="O235" s="2">
        <f>IF(N235&gt;0,M235/N235,0)</f>
        <v>4</v>
      </c>
    </row>
    <row r="236" spans="1:15" s="5" customFormat="1" ht="14" outlineLevel="1" x14ac:dyDescent="0.15">
      <c r="A236" s="1">
        <v>33</v>
      </c>
      <c r="B236" s="37" t="s">
        <v>864</v>
      </c>
      <c r="C236" s="35">
        <v>2</v>
      </c>
      <c r="D236" s="20">
        <v>3</v>
      </c>
      <c r="E236" s="20">
        <v>3</v>
      </c>
      <c r="F236" s="20">
        <v>5</v>
      </c>
      <c r="G236" s="20">
        <v>5</v>
      </c>
      <c r="H236" s="20">
        <v>5</v>
      </c>
      <c r="I236" s="20">
        <v>5</v>
      </c>
      <c r="J236" s="20">
        <v>3</v>
      </c>
      <c r="K236" s="20">
        <v>3</v>
      </c>
      <c r="L236" s="20">
        <v>3</v>
      </c>
      <c r="M236" s="27">
        <f>SUM(C236:L236)</f>
        <v>37</v>
      </c>
      <c r="N236" s="27">
        <f>COUNTIF(C236:L236,"&gt;0")</f>
        <v>10</v>
      </c>
      <c r="O236" s="2">
        <f>IF(N236&gt;0,M236/N236,0)</f>
        <v>3.7</v>
      </c>
    </row>
    <row r="237" spans="1:15" s="5" customFormat="1" ht="14" outlineLevel="1" x14ac:dyDescent="0.15">
      <c r="A237" s="1">
        <v>34</v>
      </c>
      <c r="B237" s="37" t="s">
        <v>863</v>
      </c>
      <c r="C237" s="35">
        <v>3</v>
      </c>
      <c r="D237" s="20">
        <v>3</v>
      </c>
      <c r="E237" s="20">
        <v>5</v>
      </c>
      <c r="F237" s="20">
        <v>5</v>
      </c>
      <c r="G237" s="20">
        <v>3</v>
      </c>
      <c r="H237" s="20">
        <v>5</v>
      </c>
      <c r="I237" s="20">
        <v>3</v>
      </c>
      <c r="J237" s="20">
        <v>5</v>
      </c>
      <c r="K237" s="20">
        <v>3</v>
      </c>
      <c r="L237" s="20">
        <v>5</v>
      </c>
      <c r="M237" s="27">
        <f>SUM(C237:L237)</f>
        <v>40</v>
      </c>
      <c r="N237" s="27">
        <f>COUNTIF(C237:L237,"&gt;0")</f>
        <v>10</v>
      </c>
      <c r="O237" s="2">
        <f>IF(N237&gt;0,M237/N237,0)</f>
        <v>4</v>
      </c>
    </row>
    <row r="238" spans="1:15" s="5" customFormat="1" ht="14" outlineLevel="1" x14ac:dyDescent="0.15">
      <c r="A238" s="1">
        <v>35</v>
      </c>
      <c r="B238" s="37" t="s">
        <v>862</v>
      </c>
      <c r="C238" s="35">
        <v>5</v>
      </c>
      <c r="D238" s="20">
        <v>4</v>
      </c>
      <c r="E238" s="20">
        <v>5</v>
      </c>
      <c r="F238" s="20">
        <v>3</v>
      </c>
      <c r="G238" s="20">
        <v>3</v>
      </c>
      <c r="H238" s="20">
        <v>5</v>
      </c>
      <c r="I238" s="20">
        <v>4</v>
      </c>
      <c r="J238" s="20">
        <v>4</v>
      </c>
      <c r="K238" s="20">
        <v>4</v>
      </c>
      <c r="L238" s="20">
        <v>4</v>
      </c>
      <c r="M238" s="27">
        <f>SUM(C238:L238)</f>
        <v>41</v>
      </c>
      <c r="N238" s="27">
        <f>COUNTIF(C238:L238,"&gt;0")</f>
        <v>10</v>
      </c>
      <c r="O238" s="2">
        <f>IF(N238&gt;0,M238/N238,0)</f>
        <v>4.0999999999999996</v>
      </c>
    </row>
    <row r="239" spans="1:15" s="5" customFormat="1" ht="14" outlineLevel="1" x14ac:dyDescent="0.15">
      <c r="A239" s="1">
        <v>36</v>
      </c>
      <c r="B239" s="37" t="s">
        <v>861</v>
      </c>
      <c r="C239" s="35">
        <v>5</v>
      </c>
      <c r="D239" s="20">
        <v>3</v>
      </c>
      <c r="E239" s="20">
        <v>3</v>
      </c>
      <c r="F239" s="20">
        <v>4</v>
      </c>
      <c r="G239" s="20">
        <v>3</v>
      </c>
      <c r="H239" s="20">
        <v>5</v>
      </c>
      <c r="I239" s="20">
        <v>5</v>
      </c>
      <c r="J239" s="20">
        <v>5</v>
      </c>
      <c r="K239" s="20">
        <v>5</v>
      </c>
      <c r="L239" s="20">
        <v>3</v>
      </c>
      <c r="M239" s="27">
        <f>SUM(C239:L239)</f>
        <v>41</v>
      </c>
      <c r="N239" s="27">
        <f>COUNTIF(C239:L239,"&gt;0")</f>
        <v>10</v>
      </c>
      <c r="O239" s="2">
        <f>IF(N239&gt;0,M239/N239,0)</f>
        <v>4.0999999999999996</v>
      </c>
    </row>
    <row r="240" spans="1:15" s="5" customFormat="1" ht="14" outlineLevel="1" x14ac:dyDescent="0.15">
      <c r="A240" s="1">
        <v>37</v>
      </c>
      <c r="B240" s="37" t="s">
        <v>860</v>
      </c>
      <c r="C240" s="35">
        <v>3</v>
      </c>
      <c r="D240" s="20">
        <v>3</v>
      </c>
      <c r="E240" s="20">
        <v>5</v>
      </c>
      <c r="F240" s="20">
        <v>3</v>
      </c>
      <c r="G240" s="20">
        <v>1</v>
      </c>
      <c r="H240" s="20">
        <v>5</v>
      </c>
      <c r="I240" s="20">
        <v>4</v>
      </c>
      <c r="J240" s="20">
        <v>4</v>
      </c>
      <c r="K240" s="20">
        <v>3</v>
      </c>
      <c r="L240" s="20">
        <v>5</v>
      </c>
      <c r="M240" s="27">
        <f>SUM(C240:L240)</f>
        <v>36</v>
      </c>
      <c r="N240" s="27">
        <f>COUNTIF(C240:L240,"&gt;0")</f>
        <v>10</v>
      </c>
      <c r="O240" s="2">
        <f>IF(N240&gt;0,M240/N240,0)</f>
        <v>3.6</v>
      </c>
    </row>
    <row r="241" spans="1:15" s="5" customFormat="1" ht="14" outlineLevel="1" x14ac:dyDescent="0.15">
      <c r="A241" s="1">
        <v>38</v>
      </c>
      <c r="B241" s="37" t="s">
        <v>859</v>
      </c>
      <c r="C241" s="35">
        <v>5</v>
      </c>
      <c r="D241" s="20">
        <v>3</v>
      </c>
      <c r="E241" s="20">
        <v>1</v>
      </c>
      <c r="F241" s="20">
        <v>2</v>
      </c>
      <c r="G241" s="20">
        <v>5</v>
      </c>
      <c r="H241" s="20">
        <v>3</v>
      </c>
      <c r="I241" s="20">
        <v>3</v>
      </c>
      <c r="J241" s="20">
        <v>3</v>
      </c>
      <c r="K241" s="20">
        <v>5</v>
      </c>
      <c r="L241" s="20">
        <v>5</v>
      </c>
      <c r="M241" s="27">
        <f>SUM(C241:L241)</f>
        <v>35</v>
      </c>
      <c r="N241" s="27">
        <f>COUNTIF(C241:L241,"&gt;0")</f>
        <v>10</v>
      </c>
      <c r="O241" s="2">
        <f>IF(N241&gt;0,M241/N241,0)</f>
        <v>3.5</v>
      </c>
    </row>
    <row r="242" spans="1:15" s="5" customFormat="1" ht="14" outlineLevel="1" x14ac:dyDescent="0.15">
      <c r="A242" s="1">
        <v>39</v>
      </c>
      <c r="B242" s="37" t="s">
        <v>858</v>
      </c>
      <c r="C242" s="35">
        <v>5</v>
      </c>
      <c r="D242" s="20">
        <v>4</v>
      </c>
      <c r="E242" s="20">
        <v>5</v>
      </c>
      <c r="F242" s="20">
        <v>4</v>
      </c>
      <c r="G242" s="20">
        <v>5</v>
      </c>
      <c r="H242" s="20">
        <v>5</v>
      </c>
      <c r="I242" s="20">
        <v>5</v>
      </c>
      <c r="J242" s="20">
        <v>3</v>
      </c>
      <c r="K242" s="20">
        <v>4</v>
      </c>
      <c r="L242" s="20">
        <v>4</v>
      </c>
      <c r="M242" s="27">
        <f>SUM(C242:L242)</f>
        <v>44</v>
      </c>
      <c r="N242" s="27">
        <f>COUNTIF(C242:L242,"&gt;0")</f>
        <v>10</v>
      </c>
      <c r="O242" s="2">
        <f>IF(N242&gt;0,M242/N242,0)</f>
        <v>4.4000000000000004</v>
      </c>
    </row>
    <row r="243" spans="1:15" s="5" customFormat="1" ht="14" outlineLevel="1" x14ac:dyDescent="0.15">
      <c r="A243" s="1">
        <v>40</v>
      </c>
      <c r="B243" s="37" t="s">
        <v>857</v>
      </c>
      <c r="C243" s="35">
        <v>5</v>
      </c>
      <c r="D243" s="20">
        <v>3</v>
      </c>
      <c r="E243" s="20">
        <v>4</v>
      </c>
      <c r="F243" s="20">
        <v>4</v>
      </c>
      <c r="G243" s="20">
        <v>3</v>
      </c>
      <c r="H243" s="20">
        <v>3</v>
      </c>
      <c r="I243" s="20">
        <v>1</v>
      </c>
      <c r="J243" s="20">
        <v>5</v>
      </c>
      <c r="K243" s="20">
        <v>4</v>
      </c>
      <c r="L243" s="20">
        <v>5</v>
      </c>
      <c r="M243" s="27">
        <f>SUM(C243:L243)</f>
        <v>37</v>
      </c>
      <c r="N243" s="27">
        <f>COUNTIF(C243:L243,"&gt;0")</f>
        <v>10</v>
      </c>
      <c r="O243" s="2">
        <f>IF(N243&gt;0,M243/N243,0)</f>
        <v>3.7</v>
      </c>
    </row>
    <row r="244" spans="1:15" s="5" customFormat="1" ht="14" outlineLevel="1" x14ac:dyDescent="0.15">
      <c r="A244" s="1">
        <v>41</v>
      </c>
      <c r="B244" s="37" t="s">
        <v>856</v>
      </c>
      <c r="C244" s="35">
        <v>3</v>
      </c>
      <c r="D244" s="20">
        <v>3</v>
      </c>
      <c r="E244" s="20">
        <v>3</v>
      </c>
      <c r="F244" s="20">
        <v>4</v>
      </c>
      <c r="G244" s="20">
        <v>5</v>
      </c>
      <c r="H244" s="20">
        <v>5</v>
      </c>
      <c r="I244" s="20">
        <v>4</v>
      </c>
      <c r="J244" s="20">
        <v>1</v>
      </c>
      <c r="K244" s="20">
        <v>5</v>
      </c>
      <c r="L244" s="20">
        <v>4</v>
      </c>
      <c r="M244" s="27">
        <f>SUM(C244:L244)</f>
        <v>37</v>
      </c>
      <c r="N244" s="27">
        <f>COUNTIF(C244:L244,"&gt;0")</f>
        <v>10</v>
      </c>
      <c r="O244" s="2">
        <f>IF(N244&gt;0,M244/N244,0)</f>
        <v>3.7</v>
      </c>
    </row>
    <row r="245" spans="1:15" s="5" customFormat="1" ht="14" outlineLevel="1" x14ac:dyDescent="0.15">
      <c r="A245" s="1">
        <v>42</v>
      </c>
      <c r="B245" s="37" t="s">
        <v>855</v>
      </c>
      <c r="C245" s="35">
        <v>4</v>
      </c>
      <c r="D245" s="20">
        <v>1</v>
      </c>
      <c r="E245" s="20">
        <v>4</v>
      </c>
      <c r="F245" s="20">
        <v>1</v>
      </c>
      <c r="G245" s="20">
        <v>2</v>
      </c>
      <c r="H245" s="20">
        <v>2</v>
      </c>
      <c r="I245" s="20">
        <v>3</v>
      </c>
      <c r="J245" s="20">
        <v>3</v>
      </c>
      <c r="K245" s="20">
        <v>4</v>
      </c>
      <c r="L245" s="20">
        <v>5</v>
      </c>
      <c r="M245" s="27">
        <f>SUM(C245:L245)</f>
        <v>29</v>
      </c>
      <c r="N245" s="27">
        <f>COUNTIF(C245:L245,"&gt;0")</f>
        <v>10</v>
      </c>
      <c r="O245" s="2">
        <f>IF(N245&gt;0,M245/N245,0)</f>
        <v>2.9</v>
      </c>
    </row>
    <row r="246" spans="1:15" s="5" customFormat="1" ht="14" outlineLevel="1" x14ac:dyDescent="0.15">
      <c r="A246" s="1">
        <v>43</v>
      </c>
      <c r="B246" s="37" t="s">
        <v>854</v>
      </c>
      <c r="C246" s="35">
        <v>4</v>
      </c>
      <c r="D246" s="20">
        <v>5</v>
      </c>
      <c r="E246" s="20">
        <v>2</v>
      </c>
      <c r="F246" s="20">
        <v>5</v>
      </c>
      <c r="G246" s="20">
        <v>3</v>
      </c>
      <c r="H246" s="20">
        <v>3</v>
      </c>
      <c r="I246" s="20">
        <v>5</v>
      </c>
      <c r="J246" s="20">
        <v>3</v>
      </c>
      <c r="K246" s="20">
        <v>3</v>
      </c>
      <c r="L246" s="20">
        <v>4</v>
      </c>
      <c r="M246" s="27">
        <f>SUM(C246:L246)</f>
        <v>37</v>
      </c>
      <c r="N246" s="27">
        <f>COUNTIF(C246:L246,"&gt;0")</f>
        <v>10</v>
      </c>
      <c r="O246" s="2">
        <f>IF(N246&gt;0,M246/N246,0)</f>
        <v>3.7</v>
      </c>
    </row>
    <row r="247" spans="1:15" s="5" customFormat="1" ht="14" outlineLevel="1" x14ac:dyDescent="0.15">
      <c r="A247" s="1">
        <v>44</v>
      </c>
      <c r="B247" s="37" t="s">
        <v>853</v>
      </c>
      <c r="C247" s="35">
        <v>1</v>
      </c>
      <c r="D247" s="20">
        <v>2</v>
      </c>
      <c r="E247" s="20">
        <v>5</v>
      </c>
      <c r="F247" s="20">
        <v>4</v>
      </c>
      <c r="G247" s="20">
        <v>4</v>
      </c>
      <c r="H247" s="20">
        <v>3</v>
      </c>
      <c r="I247" s="20">
        <v>2</v>
      </c>
      <c r="J247" s="20">
        <v>5</v>
      </c>
      <c r="K247" s="20">
        <v>5</v>
      </c>
      <c r="L247" s="20">
        <v>4</v>
      </c>
      <c r="M247" s="27">
        <f>SUM(C247:L247)</f>
        <v>35</v>
      </c>
      <c r="N247" s="27">
        <f>COUNTIF(C247:L247,"&gt;0")</f>
        <v>10</v>
      </c>
      <c r="O247" s="2">
        <f>IF(N247&gt;0,M247/N247,0)</f>
        <v>3.5</v>
      </c>
    </row>
    <row r="248" spans="1:15" s="5" customFormat="1" ht="14" outlineLevel="1" x14ac:dyDescent="0.15">
      <c r="A248" s="1">
        <v>45</v>
      </c>
      <c r="B248" s="37" t="s">
        <v>852</v>
      </c>
      <c r="C248" s="35">
        <v>3</v>
      </c>
      <c r="D248" s="20">
        <v>5</v>
      </c>
      <c r="E248" s="20">
        <v>3</v>
      </c>
      <c r="F248" s="20">
        <v>5</v>
      </c>
      <c r="G248" s="20">
        <v>5</v>
      </c>
      <c r="H248" s="20">
        <v>5</v>
      </c>
      <c r="I248" s="20">
        <v>3</v>
      </c>
      <c r="J248" s="20">
        <v>1</v>
      </c>
      <c r="K248" s="20">
        <v>5</v>
      </c>
      <c r="L248" s="20">
        <v>4</v>
      </c>
      <c r="M248" s="27">
        <f>SUM(C248:L248)</f>
        <v>39</v>
      </c>
      <c r="N248" s="27">
        <f>COUNTIF(C248:L248,"&gt;0")</f>
        <v>10</v>
      </c>
      <c r="O248" s="2">
        <f>IF(N248&gt;0,M248/N248,0)</f>
        <v>3.9</v>
      </c>
    </row>
    <row r="249" spans="1:15" s="5" customFormat="1" ht="14" outlineLevel="1" x14ac:dyDescent="0.15">
      <c r="A249" s="1">
        <v>46</v>
      </c>
      <c r="B249" s="37" t="s">
        <v>851</v>
      </c>
      <c r="C249" s="35">
        <v>5</v>
      </c>
      <c r="D249" s="20">
        <v>5</v>
      </c>
      <c r="E249" s="20">
        <v>4</v>
      </c>
      <c r="F249" s="20">
        <v>4</v>
      </c>
      <c r="G249" s="20">
        <v>4</v>
      </c>
      <c r="H249" s="20">
        <v>4</v>
      </c>
      <c r="I249" s="20">
        <v>5</v>
      </c>
      <c r="J249" s="20">
        <v>5</v>
      </c>
      <c r="K249" s="20">
        <v>5</v>
      </c>
      <c r="L249" s="20">
        <v>4</v>
      </c>
      <c r="M249" s="27">
        <f>SUM(C249:L249)</f>
        <v>45</v>
      </c>
      <c r="N249" s="27">
        <f>COUNTIF(C249:L249,"&gt;0")</f>
        <v>10</v>
      </c>
      <c r="O249" s="2">
        <f>IF(N249&gt;0,M249/N249,0)</f>
        <v>4.5</v>
      </c>
    </row>
    <row r="250" spans="1:15" s="5" customFormat="1" ht="14" outlineLevel="1" x14ac:dyDescent="0.15">
      <c r="A250" s="1">
        <v>47</v>
      </c>
      <c r="B250" s="37" t="s">
        <v>850</v>
      </c>
      <c r="C250" s="35">
        <v>4</v>
      </c>
      <c r="D250" s="20">
        <v>4</v>
      </c>
      <c r="E250" s="20">
        <v>4</v>
      </c>
      <c r="F250" s="20">
        <v>3</v>
      </c>
      <c r="G250" s="20">
        <v>4</v>
      </c>
      <c r="H250" s="20">
        <v>4</v>
      </c>
      <c r="I250" s="20">
        <v>1</v>
      </c>
      <c r="J250" s="20">
        <v>3</v>
      </c>
      <c r="K250" s="20">
        <v>3</v>
      </c>
      <c r="L250" s="20">
        <v>3</v>
      </c>
      <c r="M250" s="27">
        <f>SUM(C250:L250)</f>
        <v>33</v>
      </c>
      <c r="N250" s="27">
        <f>COUNTIF(C250:L250,"&gt;0")</f>
        <v>10</v>
      </c>
      <c r="O250" s="2">
        <f>IF(N250&gt;0,M250/N250,0)</f>
        <v>3.3</v>
      </c>
    </row>
    <row r="251" spans="1:15" s="5" customFormat="1" ht="14" outlineLevel="1" x14ac:dyDescent="0.15">
      <c r="A251" s="1">
        <v>48</v>
      </c>
      <c r="B251" s="37" t="s">
        <v>849</v>
      </c>
      <c r="C251" s="35">
        <v>3</v>
      </c>
      <c r="D251" s="20">
        <v>5</v>
      </c>
      <c r="E251" s="20">
        <v>5</v>
      </c>
      <c r="F251" s="20">
        <v>5</v>
      </c>
      <c r="G251" s="20">
        <v>5</v>
      </c>
      <c r="H251" s="20">
        <v>5</v>
      </c>
      <c r="I251" s="20">
        <v>5</v>
      </c>
      <c r="J251" s="20">
        <v>3</v>
      </c>
      <c r="K251" s="20">
        <v>3</v>
      </c>
      <c r="L251" s="20">
        <v>5</v>
      </c>
      <c r="M251" s="27">
        <f>SUM(C251:L251)</f>
        <v>44</v>
      </c>
      <c r="N251" s="27">
        <f>COUNTIF(C251:L251,"&gt;0")</f>
        <v>10</v>
      </c>
      <c r="O251" s="2">
        <f>IF(N251&gt;0,M251/N251,0)</f>
        <v>4.4000000000000004</v>
      </c>
    </row>
    <row r="252" spans="1:15" s="5" customFormat="1" ht="14" outlineLevel="1" x14ac:dyDescent="0.15">
      <c r="A252" s="1">
        <v>49</v>
      </c>
      <c r="B252" s="37" t="s">
        <v>848</v>
      </c>
      <c r="C252" s="35">
        <v>3</v>
      </c>
      <c r="D252" s="20">
        <v>5</v>
      </c>
      <c r="E252" s="20">
        <v>4</v>
      </c>
      <c r="F252" s="20">
        <v>2</v>
      </c>
      <c r="G252" s="20">
        <v>3</v>
      </c>
      <c r="H252" s="20">
        <v>4</v>
      </c>
      <c r="I252" s="20">
        <v>3</v>
      </c>
      <c r="J252" s="20">
        <v>5</v>
      </c>
      <c r="K252" s="20">
        <v>3</v>
      </c>
      <c r="L252" s="20">
        <v>5</v>
      </c>
      <c r="M252" s="27">
        <f>SUM(C252:L252)</f>
        <v>37</v>
      </c>
      <c r="N252" s="27">
        <f>COUNTIF(C252:L252,"&gt;0")</f>
        <v>10</v>
      </c>
      <c r="O252" s="2">
        <f>IF(N252&gt;0,M252/N252,0)</f>
        <v>3.7</v>
      </c>
    </row>
    <row r="253" spans="1:15" s="5" customFormat="1" ht="14" outlineLevel="1" x14ac:dyDescent="0.15">
      <c r="A253" s="1">
        <v>50</v>
      </c>
      <c r="B253" s="37" t="s">
        <v>847</v>
      </c>
      <c r="C253" s="35">
        <v>3</v>
      </c>
      <c r="D253" s="20">
        <v>3</v>
      </c>
      <c r="E253" s="20">
        <v>5</v>
      </c>
      <c r="F253" s="20">
        <v>5</v>
      </c>
      <c r="G253" s="20">
        <v>3</v>
      </c>
      <c r="H253" s="20">
        <v>3</v>
      </c>
      <c r="I253" s="20">
        <v>3</v>
      </c>
      <c r="J253" s="20">
        <v>4</v>
      </c>
      <c r="K253" s="20">
        <v>1</v>
      </c>
      <c r="L253" s="20">
        <v>3</v>
      </c>
      <c r="M253" s="27">
        <f>SUM(C253:L253)</f>
        <v>33</v>
      </c>
      <c r="N253" s="27">
        <f>COUNTIF(C253:L253,"&gt;0")</f>
        <v>10</v>
      </c>
      <c r="O253" s="2">
        <f>IF(N253&gt;0,M253/N253,0)</f>
        <v>3.3</v>
      </c>
    </row>
    <row r="254" spans="1:15" s="5" customFormat="1" ht="14" outlineLevel="1" x14ac:dyDescent="0.15">
      <c r="A254" s="1">
        <v>51</v>
      </c>
      <c r="B254" s="37" t="s">
        <v>846</v>
      </c>
      <c r="C254" s="35">
        <v>4</v>
      </c>
      <c r="D254" s="20">
        <v>3</v>
      </c>
      <c r="E254" s="20">
        <v>3</v>
      </c>
      <c r="F254" s="20">
        <v>4</v>
      </c>
      <c r="G254" s="20">
        <v>4</v>
      </c>
      <c r="H254" s="20">
        <v>4</v>
      </c>
      <c r="I254" s="20">
        <v>4</v>
      </c>
      <c r="J254" s="20">
        <v>3</v>
      </c>
      <c r="K254" s="20">
        <v>5</v>
      </c>
      <c r="L254" s="20">
        <v>5</v>
      </c>
      <c r="M254" s="27">
        <f>SUM(C254:L254)</f>
        <v>39</v>
      </c>
      <c r="N254" s="27">
        <f>COUNTIF(C254:L254,"&gt;0")</f>
        <v>10</v>
      </c>
      <c r="O254" s="2">
        <f>IF(N254&gt;0,M254/N254,0)</f>
        <v>3.9</v>
      </c>
    </row>
    <row r="255" spans="1:15" s="5" customFormat="1" ht="14" outlineLevel="1" x14ac:dyDescent="0.15">
      <c r="A255" s="1">
        <v>52</v>
      </c>
      <c r="B255" s="37" t="s">
        <v>845</v>
      </c>
      <c r="C255" s="35">
        <v>4</v>
      </c>
      <c r="D255" s="20">
        <v>5</v>
      </c>
      <c r="E255" s="20">
        <v>4</v>
      </c>
      <c r="F255" s="20">
        <v>5</v>
      </c>
      <c r="G255" s="20">
        <v>3</v>
      </c>
      <c r="H255" s="20">
        <v>1</v>
      </c>
      <c r="I255" s="20">
        <v>4</v>
      </c>
      <c r="J255" s="20">
        <v>4</v>
      </c>
      <c r="K255" s="20">
        <v>5</v>
      </c>
      <c r="L255" s="20">
        <v>4</v>
      </c>
      <c r="M255" s="27">
        <f>SUM(C255:L255)</f>
        <v>39</v>
      </c>
      <c r="N255" s="27">
        <f>COUNTIF(C255:L255,"&gt;0")</f>
        <v>10</v>
      </c>
      <c r="O255" s="2">
        <f>IF(N255&gt;0,M255/N255,0)</f>
        <v>3.9</v>
      </c>
    </row>
    <row r="256" spans="1:15" s="5" customFormat="1" ht="14" outlineLevel="1" x14ac:dyDescent="0.15">
      <c r="A256" s="1">
        <v>53</v>
      </c>
      <c r="B256" s="37" t="s">
        <v>844</v>
      </c>
      <c r="C256" s="35">
        <v>3</v>
      </c>
      <c r="D256" s="20">
        <v>4</v>
      </c>
      <c r="E256" s="20">
        <v>2</v>
      </c>
      <c r="F256" s="20">
        <v>5</v>
      </c>
      <c r="G256" s="20">
        <v>5</v>
      </c>
      <c r="H256" s="20">
        <v>3</v>
      </c>
      <c r="I256" s="20">
        <v>3</v>
      </c>
      <c r="J256" s="20">
        <v>3</v>
      </c>
      <c r="K256" s="20">
        <v>4</v>
      </c>
      <c r="L256" s="20">
        <v>3</v>
      </c>
      <c r="M256" s="27">
        <f>SUM(C256:L256)</f>
        <v>35</v>
      </c>
      <c r="N256" s="27">
        <f>COUNTIF(C256:L256,"&gt;0")</f>
        <v>10</v>
      </c>
      <c r="O256" s="2">
        <f>IF(N256&gt;0,M256/N256,0)</f>
        <v>3.5</v>
      </c>
    </row>
    <row r="257" spans="1:15" s="5" customFormat="1" ht="14" outlineLevel="1" x14ac:dyDescent="0.15">
      <c r="A257" s="1">
        <v>54</v>
      </c>
      <c r="B257" s="37" t="s">
        <v>843</v>
      </c>
      <c r="C257" s="35">
        <v>3</v>
      </c>
      <c r="D257" s="20">
        <v>4</v>
      </c>
      <c r="E257" s="20">
        <v>3</v>
      </c>
      <c r="F257" s="20">
        <v>5</v>
      </c>
      <c r="G257" s="20">
        <v>3</v>
      </c>
      <c r="H257" s="20">
        <v>5</v>
      </c>
      <c r="I257" s="20">
        <v>3</v>
      </c>
      <c r="J257" s="20">
        <v>5</v>
      </c>
      <c r="K257" s="20">
        <v>3</v>
      </c>
      <c r="L257" s="20">
        <v>1</v>
      </c>
      <c r="M257" s="27">
        <f>SUM(C257:L257)</f>
        <v>35</v>
      </c>
      <c r="N257" s="27">
        <f>COUNTIF(C257:L257,"&gt;0")</f>
        <v>10</v>
      </c>
      <c r="O257" s="2">
        <f>IF(N257&gt;0,M257/N257,0)</f>
        <v>3.5</v>
      </c>
    </row>
    <row r="258" spans="1:15" s="5" customFormat="1" ht="14" outlineLevel="1" x14ac:dyDescent="0.15">
      <c r="A258" s="1">
        <v>55</v>
      </c>
      <c r="B258" s="37" t="s">
        <v>842</v>
      </c>
      <c r="C258" s="35">
        <v>4</v>
      </c>
      <c r="D258" s="20">
        <v>4</v>
      </c>
      <c r="E258" s="20">
        <v>3</v>
      </c>
      <c r="F258" s="20">
        <v>5</v>
      </c>
      <c r="G258" s="20">
        <v>3</v>
      </c>
      <c r="H258" s="20">
        <v>5</v>
      </c>
      <c r="I258" s="20">
        <v>5</v>
      </c>
      <c r="J258" s="20">
        <v>3</v>
      </c>
      <c r="K258" s="20">
        <v>3</v>
      </c>
      <c r="L258" s="20">
        <v>5</v>
      </c>
      <c r="M258" s="27">
        <f>SUM(C258:L258)</f>
        <v>40</v>
      </c>
      <c r="N258" s="27">
        <f>COUNTIF(C258:L258,"&gt;0")</f>
        <v>10</v>
      </c>
      <c r="O258" s="2">
        <f>IF(N258&gt;0,M258/N258,0)</f>
        <v>4</v>
      </c>
    </row>
    <row r="259" spans="1:15" s="5" customFormat="1" ht="14" outlineLevel="1" x14ac:dyDescent="0.15">
      <c r="A259" s="1">
        <v>56</v>
      </c>
      <c r="B259" s="37" t="s">
        <v>841</v>
      </c>
      <c r="C259" s="35">
        <v>3</v>
      </c>
      <c r="D259" s="20">
        <v>3</v>
      </c>
      <c r="E259" s="20">
        <v>3</v>
      </c>
      <c r="F259" s="20">
        <v>3</v>
      </c>
      <c r="G259" s="20">
        <v>5</v>
      </c>
      <c r="H259" s="20">
        <v>5</v>
      </c>
      <c r="I259" s="20">
        <v>1</v>
      </c>
      <c r="J259" s="20">
        <v>5</v>
      </c>
      <c r="K259" s="20">
        <v>4</v>
      </c>
      <c r="L259" s="20">
        <v>3</v>
      </c>
      <c r="M259" s="27">
        <f>SUM(C259:L259)</f>
        <v>35</v>
      </c>
      <c r="N259" s="27">
        <f>COUNTIF(C259:L259,"&gt;0")</f>
        <v>10</v>
      </c>
      <c r="O259" s="2">
        <f>IF(N259&gt;0,M259/N259,0)</f>
        <v>3.5</v>
      </c>
    </row>
    <row r="260" spans="1:15" s="5" customFormat="1" ht="14" outlineLevel="1" x14ac:dyDescent="0.15">
      <c r="A260" s="1">
        <v>57</v>
      </c>
      <c r="B260" s="37" t="s">
        <v>840</v>
      </c>
      <c r="C260" s="35">
        <v>2</v>
      </c>
      <c r="D260" s="20">
        <v>5</v>
      </c>
      <c r="E260" s="20">
        <v>4</v>
      </c>
      <c r="F260" s="20">
        <v>5</v>
      </c>
      <c r="G260" s="20">
        <v>3</v>
      </c>
      <c r="H260" s="20">
        <v>3</v>
      </c>
      <c r="I260" s="20">
        <v>3</v>
      </c>
      <c r="J260" s="20">
        <v>3</v>
      </c>
      <c r="K260" s="20">
        <v>3</v>
      </c>
      <c r="L260" s="20">
        <v>4</v>
      </c>
      <c r="M260" s="27">
        <f>SUM(C260:L260)</f>
        <v>35</v>
      </c>
      <c r="N260" s="27">
        <f>COUNTIF(C260:L260,"&gt;0")</f>
        <v>10</v>
      </c>
      <c r="O260" s="2">
        <f>IF(N260&gt;0,M260/N260,0)</f>
        <v>3.5</v>
      </c>
    </row>
    <row r="261" spans="1:15" s="5" customFormat="1" ht="14" outlineLevel="1" x14ac:dyDescent="0.15">
      <c r="A261" s="1">
        <v>58</v>
      </c>
      <c r="B261" s="37" t="s">
        <v>839</v>
      </c>
      <c r="C261" s="35">
        <v>3</v>
      </c>
      <c r="D261" s="20">
        <v>5</v>
      </c>
      <c r="E261" s="20">
        <v>4</v>
      </c>
      <c r="F261" s="20">
        <v>3</v>
      </c>
      <c r="G261" s="20">
        <v>3</v>
      </c>
      <c r="H261" s="20">
        <v>4</v>
      </c>
      <c r="I261" s="20">
        <v>5</v>
      </c>
      <c r="J261" s="20">
        <v>2</v>
      </c>
      <c r="K261" s="20">
        <v>3</v>
      </c>
      <c r="L261" s="20">
        <v>5</v>
      </c>
      <c r="M261" s="27">
        <f>SUM(C261:L261)</f>
        <v>37</v>
      </c>
      <c r="N261" s="27">
        <f>COUNTIF(C261:L261,"&gt;0")</f>
        <v>10</v>
      </c>
      <c r="O261" s="2">
        <f>IF(N261&gt;0,M261/N261,0)</f>
        <v>3.7</v>
      </c>
    </row>
    <row r="262" spans="1:15" s="5" customFormat="1" ht="14" outlineLevel="1" x14ac:dyDescent="0.15">
      <c r="A262" s="1">
        <v>59</v>
      </c>
      <c r="B262" s="37" t="s">
        <v>838</v>
      </c>
      <c r="C262" s="35">
        <v>3</v>
      </c>
      <c r="D262" s="20">
        <v>4</v>
      </c>
      <c r="E262" s="20">
        <v>4</v>
      </c>
      <c r="F262" s="20">
        <v>5</v>
      </c>
      <c r="G262" s="20">
        <v>4</v>
      </c>
      <c r="H262" s="20">
        <v>5</v>
      </c>
      <c r="I262" s="20">
        <v>4</v>
      </c>
      <c r="J262" s="20">
        <v>3</v>
      </c>
      <c r="K262" s="20">
        <v>1</v>
      </c>
      <c r="L262" s="20">
        <v>3</v>
      </c>
      <c r="M262" s="27">
        <f>SUM(C262:L262)</f>
        <v>36</v>
      </c>
      <c r="N262" s="27">
        <f>COUNTIF(C262:L262,"&gt;0")</f>
        <v>10</v>
      </c>
      <c r="O262" s="2">
        <f>IF(N262&gt;0,M262/N262,0)</f>
        <v>3.6</v>
      </c>
    </row>
    <row r="263" spans="1:15" s="5" customFormat="1" ht="14" outlineLevel="1" x14ac:dyDescent="0.15">
      <c r="A263" s="1">
        <v>60</v>
      </c>
      <c r="B263" s="37" t="s">
        <v>837</v>
      </c>
      <c r="C263" s="35">
        <v>5</v>
      </c>
      <c r="D263" s="20">
        <v>5</v>
      </c>
      <c r="E263" s="20">
        <v>4</v>
      </c>
      <c r="F263" s="20">
        <v>4</v>
      </c>
      <c r="G263" s="20">
        <v>4</v>
      </c>
      <c r="H263" s="20">
        <v>3</v>
      </c>
      <c r="I263" s="20">
        <v>3</v>
      </c>
      <c r="J263" s="20">
        <v>5</v>
      </c>
      <c r="K263" s="20">
        <v>2</v>
      </c>
      <c r="L263" s="20">
        <v>4</v>
      </c>
      <c r="M263" s="27">
        <f>SUM(C263:L263)</f>
        <v>39</v>
      </c>
      <c r="N263" s="27">
        <f>COUNTIF(C263:L263,"&gt;0")</f>
        <v>10</v>
      </c>
      <c r="O263" s="2">
        <f>IF(N263&gt;0,M263/N263,0)</f>
        <v>3.9</v>
      </c>
    </row>
    <row r="264" spans="1:15" s="5" customFormat="1" ht="14" outlineLevel="1" x14ac:dyDescent="0.15">
      <c r="A264" s="1">
        <v>61</v>
      </c>
      <c r="B264" s="37" t="s">
        <v>836</v>
      </c>
      <c r="C264" s="35">
        <v>2</v>
      </c>
      <c r="D264" s="20">
        <v>3</v>
      </c>
      <c r="E264" s="20">
        <v>5</v>
      </c>
      <c r="F264" s="20">
        <v>5</v>
      </c>
      <c r="G264" s="20">
        <v>5</v>
      </c>
      <c r="H264" s="20">
        <v>4</v>
      </c>
      <c r="I264" s="20">
        <v>5</v>
      </c>
      <c r="J264" s="20">
        <v>1</v>
      </c>
      <c r="K264" s="20">
        <v>4</v>
      </c>
      <c r="L264" s="20">
        <v>1</v>
      </c>
      <c r="M264" s="27">
        <f>SUM(C264:L264)</f>
        <v>35</v>
      </c>
      <c r="N264" s="27">
        <f>COUNTIF(C264:L264,"&gt;0")</f>
        <v>10</v>
      </c>
      <c r="O264" s="2">
        <f>IF(N264&gt;0,M264/N264,0)</f>
        <v>3.5</v>
      </c>
    </row>
    <row r="265" spans="1:15" s="5" customFormat="1" ht="14" outlineLevel="1" x14ac:dyDescent="0.15">
      <c r="A265" s="1">
        <v>62</v>
      </c>
      <c r="B265" s="37" t="s">
        <v>835</v>
      </c>
      <c r="C265" s="35">
        <v>3</v>
      </c>
      <c r="D265" s="20">
        <v>5</v>
      </c>
      <c r="E265" s="20">
        <v>5</v>
      </c>
      <c r="F265" s="20">
        <v>4</v>
      </c>
      <c r="G265" s="20">
        <v>5</v>
      </c>
      <c r="H265" s="20">
        <v>5</v>
      </c>
      <c r="I265" s="20">
        <v>1</v>
      </c>
      <c r="J265" s="20">
        <v>3</v>
      </c>
      <c r="K265" s="20">
        <v>4</v>
      </c>
      <c r="L265" s="20">
        <v>4</v>
      </c>
      <c r="M265" s="27">
        <f>SUM(C265:L265)</f>
        <v>39</v>
      </c>
      <c r="N265" s="27">
        <f>COUNTIF(C265:L265,"&gt;0")</f>
        <v>10</v>
      </c>
      <c r="O265" s="2">
        <f>IF(N265&gt;0,M265/N265,0)</f>
        <v>3.9</v>
      </c>
    </row>
    <row r="266" spans="1:15" s="5" customFormat="1" ht="14" outlineLevel="1" x14ac:dyDescent="0.15">
      <c r="A266" s="1">
        <v>63</v>
      </c>
      <c r="B266" s="37" t="s">
        <v>834</v>
      </c>
      <c r="C266" s="35">
        <v>5</v>
      </c>
      <c r="D266" s="20">
        <v>3</v>
      </c>
      <c r="E266" s="20">
        <v>4</v>
      </c>
      <c r="F266" s="20">
        <v>4</v>
      </c>
      <c r="G266" s="20">
        <v>4</v>
      </c>
      <c r="H266" s="20">
        <v>5</v>
      </c>
      <c r="I266" s="20">
        <v>3</v>
      </c>
      <c r="J266" s="20">
        <v>4</v>
      </c>
      <c r="K266" s="20">
        <v>4</v>
      </c>
      <c r="L266" s="20">
        <v>5</v>
      </c>
      <c r="M266" s="27">
        <f>SUM(C266:L266)</f>
        <v>41</v>
      </c>
      <c r="N266" s="27">
        <f>COUNTIF(C266:L266,"&gt;0")</f>
        <v>10</v>
      </c>
      <c r="O266" s="2">
        <f>IF(N266&gt;0,M266/N266,0)</f>
        <v>4.0999999999999996</v>
      </c>
    </row>
    <row r="267" spans="1:15" s="5" customFormat="1" ht="14" outlineLevel="1" x14ac:dyDescent="0.15">
      <c r="A267" s="1">
        <v>64</v>
      </c>
      <c r="B267" s="37" t="s">
        <v>833</v>
      </c>
      <c r="C267" s="35">
        <v>5</v>
      </c>
      <c r="D267" s="20">
        <v>4</v>
      </c>
      <c r="E267" s="20">
        <v>3</v>
      </c>
      <c r="F267" s="20">
        <v>4</v>
      </c>
      <c r="G267" s="20">
        <v>5</v>
      </c>
      <c r="H267" s="20">
        <v>4</v>
      </c>
      <c r="I267" s="20">
        <v>5</v>
      </c>
      <c r="J267" s="20">
        <v>3</v>
      </c>
      <c r="K267" s="20">
        <v>4</v>
      </c>
      <c r="L267" s="20">
        <v>3</v>
      </c>
      <c r="M267" s="27">
        <f>SUM(C267:L267)</f>
        <v>40</v>
      </c>
      <c r="N267" s="27">
        <f>COUNTIF(C267:L267,"&gt;0")</f>
        <v>10</v>
      </c>
      <c r="O267" s="2">
        <f>IF(N267&gt;0,M267/N267,0)</f>
        <v>4</v>
      </c>
    </row>
    <row r="268" spans="1:15" s="5" customFormat="1" ht="14" outlineLevel="1" x14ac:dyDescent="0.15">
      <c r="A268" s="1">
        <v>65</v>
      </c>
      <c r="B268" s="37" t="s">
        <v>832</v>
      </c>
      <c r="C268" s="35">
        <v>3</v>
      </c>
      <c r="D268" s="20">
        <v>4</v>
      </c>
      <c r="E268" s="20">
        <v>4</v>
      </c>
      <c r="F268" s="20">
        <v>3</v>
      </c>
      <c r="G268" s="20">
        <v>2</v>
      </c>
      <c r="H268" s="20">
        <v>4</v>
      </c>
      <c r="I268" s="20">
        <v>5</v>
      </c>
      <c r="J268" s="20">
        <v>3</v>
      </c>
      <c r="K268" s="20">
        <v>4</v>
      </c>
      <c r="L268" s="20">
        <v>2</v>
      </c>
      <c r="M268" s="27">
        <f>SUM(C268:L268)</f>
        <v>34</v>
      </c>
      <c r="N268" s="27">
        <f>COUNTIF(C268:L268,"&gt;0")</f>
        <v>10</v>
      </c>
      <c r="O268" s="2">
        <f>IF(N268&gt;0,M268/N268,0)</f>
        <v>3.4</v>
      </c>
    </row>
    <row r="269" spans="1:15" s="5" customFormat="1" ht="14" outlineLevel="1" x14ac:dyDescent="0.15">
      <c r="A269" s="1">
        <v>66</v>
      </c>
      <c r="B269" s="37" t="s">
        <v>831</v>
      </c>
      <c r="C269" s="35">
        <v>4</v>
      </c>
      <c r="D269" s="20">
        <v>5</v>
      </c>
      <c r="E269" s="20">
        <v>2</v>
      </c>
      <c r="F269" s="20">
        <v>4</v>
      </c>
      <c r="G269" s="20">
        <v>4</v>
      </c>
      <c r="H269" s="20">
        <v>3</v>
      </c>
      <c r="I269" s="20">
        <v>4</v>
      </c>
      <c r="J269" s="20">
        <v>3</v>
      </c>
      <c r="K269" s="20">
        <v>5</v>
      </c>
      <c r="L269" s="20">
        <v>5</v>
      </c>
      <c r="M269" s="27">
        <f>SUM(C269:L269)</f>
        <v>39</v>
      </c>
      <c r="N269" s="27">
        <f>COUNTIF(C269:L269,"&gt;0")</f>
        <v>10</v>
      </c>
      <c r="O269" s="2">
        <f>IF(N269&gt;0,M269/N269,0)</f>
        <v>3.9</v>
      </c>
    </row>
    <row r="270" spans="1:15" s="5" customFormat="1" ht="14" outlineLevel="1" x14ac:dyDescent="0.15">
      <c r="A270" s="1">
        <v>67</v>
      </c>
      <c r="B270" s="37" t="s">
        <v>830</v>
      </c>
      <c r="C270" s="35">
        <v>4</v>
      </c>
      <c r="D270" s="20">
        <v>3</v>
      </c>
      <c r="E270" s="20">
        <v>5</v>
      </c>
      <c r="F270" s="20">
        <v>5</v>
      </c>
      <c r="G270" s="20">
        <v>3</v>
      </c>
      <c r="H270" s="20">
        <v>4</v>
      </c>
      <c r="I270" s="20">
        <v>3</v>
      </c>
      <c r="J270" s="20">
        <v>5</v>
      </c>
      <c r="K270" s="20">
        <v>4</v>
      </c>
      <c r="L270" s="20">
        <v>3</v>
      </c>
      <c r="M270" s="27">
        <f>SUM(C270:L270)</f>
        <v>39</v>
      </c>
      <c r="N270" s="27">
        <f>COUNTIF(C270:L270,"&gt;0")</f>
        <v>10</v>
      </c>
      <c r="O270" s="2">
        <f>IF(N270&gt;0,M270/N270,0)</f>
        <v>3.9</v>
      </c>
    </row>
    <row r="271" spans="1:15" s="5" customFormat="1" ht="14" outlineLevel="1" x14ac:dyDescent="0.15">
      <c r="A271" s="1">
        <v>68</v>
      </c>
      <c r="B271" s="37" t="s">
        <v>829</v>
      </c>
      <c r="C271" s="35">
        <v>5</v>
      </c>
      <c r="D271" s="20">
        <v>5</v>
      </c>
      <c r="E271" s="20">
        <v>2</v>
      </c>
      <c r="F271" s="20">
        <v>4</v>
      </c>
      <c r="G271" s="20">
        <v>5</v>
      </c>
      <c r="H271" s="20">
        <v>5</v>
      </c>
      <c r="I271" s="20">
        <v>4</v>
      </c>
      <c r="J271" s="20">
        <v>5</v>
      </c>
      <c r="K271" s="20">
        <v>4</v>
      </c>
      <c r="L271" s="20">
        <v>3</v>
      </c>
      <c r="M271" s="27">
        <f>SUM(C271:L271)</f>
        <v>42</v>
      </c>
      <c r="N271" s="27">
        <f>COUNTIF(C271:L271,"&gt;0")</f>
        <v>10</v>
      </c>
      <c r="O271" s="2">
        <f>IF(N271&gt;0,M271/N271,0)</f>
        <v>4.2</v>
      </c>
    </row>
    <row r="272" spans="1:15" s="5" customFormat="1" ht="14" outlineLevel="1" x14ac:dyDescent="0.15">
      <c r="A272" s="1">
        <v>69</v>
      </c>
      <c r="B272" s="37" t="s">
        <v>828</v>
      </c>
      <c r="C272" s="35">
        <v>5</v>
      </c>
      <c r="D272" s="20">
        <v>5</v>
      </c>
      <c r="E272" s="20">
        <v>4</v>
      </c>
      <c r="F272" s="20">
        <v>1</v>
      </c>
      <c r="G272" s="20">
        <v>5</v>
      </c>
      <c r="H272" s="20">
        <v>3</v>
      </c>
      <c r="I272" s="20">
        <v>4</v>
      </c>
      <c r="J272" s="20">
        <v>4</v>
      </c>
      <c r="K272" s="20">
        <v>5</v>
      </c>
      <c r="L272" s="20">
        <v>3</v>
      </c>
      <c r="M272" s="27">
        <f>SUM(C272:L272)</f>
        <v>39</v>
      </c>
      <c r="N272" s="27">
        <f>COUNTIF(C272:L272,"&gt;0")</f>
        <v>10</v>
      </c>
      <c r="O272" s="2">
        <f>IF(N272&gt;0,M272/N272,0)</f>
        <v>3.9</v>
      </c>
    </row>
    <row r="273" spans="1:15" s="5" customFormat="1" ht="14" outlineLevel="1" x14ac:dyDescent="0.15">
      <c r="A273" s="1">
        <v>70</v>
      </c>
      <c r="B273" s="37" t="s">
        <v>827</v>
      </c>
      <c r="C273" s="35">
        <v>3</v>
      </c>
      <c r="D273" s="20">
        <v>4</v>
      </c>
      <c r="E273" s="20">
        <v>3</v>
      </c>
      <c r="F273" s="20">
        <v>3</v>
      </c>
      <c r="G273" s="20">
        <v>5</v>
      </c>
      <c r="H273" s="20">
        <v>5</v>
      </c>
      <c r="I273" s="20">
        <v>4</v>
      </c>
      <c r="J273" s="20">
        <v>3</v>
      </c>
      <c r="K273" s="20">
        <v>4</v>
      </c>
      <c r="L273" s="20">
        <v>4</v>
      </c>
      <c r="M273" s="27">
        <f>SUM(C273:L273)</f>
        <v>38</v>
      </c>
      <c r="N273" s="27">
        <f>COUNTIF(C273:L273,"&gt;0")</f>
        <v>10</v>
      </c>
      <c r="O273" s="2">
        <f>IF(N273&gt;0,M273/N273,0)</f>
        <v>3.8</v>
      </c>
    </row>
    <row r="274" spans="1:15" s="5" customFormat="1" ht="14" outlineLevel="1" x14ac:dyDescent="0.15">
      <c r="A274" s="1">
        <v>71</v>
      </c>
      <c r="B274" s="37" t="s">
        <v>826</v>
      </c>
      <c r="C274" s="35">
        <v>2</v>
      </c>
      <c r="D274" s="20">
        <v>5</v>
      </c>
      <c r="E274" s="20">
        <v>3</v>
      </c>
      <c r="F274" s="20">
        <v>5</v>
      </c>
      <c r="G274" s="20">
        <v>2</v>
      </c>
      <c r="H274" s="20">
        <v>2</v>
      </c>
      <c r="I274" s="20">
        <v>5</v>
      </c>
      <c r="J274" s="20">
        <v>5</v>
      </c>
      <c r="K274" s="20">
        <v>4</v>
      </c>
      <c r="L274" s="20">
        <v>4</v>
      </c>
      <c r="M274" s="27">
        <f>SUM(C274:L274)</f>
        <v>37</v>
      </c>
      <c r="N274" s="27">
        <f>COUNTIF(C274:L274,"&gt;0")</f>
        <v>10</v>
      </c>
      <c r="O274" s="2">
        <f>IF(N274&gt;0,M274/N274,0)</f>
        <v>3.7</v>
      </c>
    </row>
    <row r="275" spans="1:15" s="5" customFormat="1" ht="14" outlineLevel="1" x14ac:dyDescent="0.15">
      <c r="A275" s="1">
        <v>72</v>
      </c>
      <c r="B275" s="37" t="s">
        <v>825</v>
      </c>
      <c r="C275" s="35">
        <v>4</v>
      </c>
      <c r="D275" s="20">
        <v>4</v>
      </c>
      <c r="E275" s="20">
        <v>3</v>
      </c>
      <c r="F275" s="20">
        <v>4</v>
      </c>
      <c r="G275" s="20">
        <v>3</v>
      </c>
      <c r="H275" s="20">
        <v>5</v>
      </c>
      <c r="I275" s="20">
        <v>4</v>
      </c>
      <c r="J275" s="20">
        <v>3</v>
      </c>
      <c r="K275" s="20">
        <v>4</v>
      </c>
      <c r="L275" s="20">
        <v>5</v>
      </c>
      <c r="M275" s="27">
        <f>SUM(C275:L275)</f>
        <v>39</v>
      </c>
      <c r="N275" s="27">
        <f>COUNTIF(C275:L275,"&gt;0")</f>
        <v>10</v>
      </c>
      <c r="O275" s="2">
        <f>IF(N275&gt;0,M275/N275,0)</f>
        <v>3.9</v>
      </c>
    </row>
    <row r="276" spans="1:15" s="5" customFormat="1" ht="14" outlineLevel="1" x14ac:dyDescent="0.15">
      <c r="A276" s="1">
        <v>73</v>
      </c>
      <c r="B276" s="37" t="s">
        <v>824</v>
      </c>
      <c r="C276" s="35">
        <v>1</v>
      </c>
      <c r="D276" s="20">
        <v>4</v>
      </c>
      <c r="E276" s="20">
        <v>4</v>
      </c>
      <c r="F276" s="20">
        <v>4</v>
      </c>
      <c r="G276" s="20">
        <v>2</v>
      </c>
      <c r="H276" s="20">
        <v>4</v>
      </c>
      <c r="I276" s="20">
        <v>4</v>
      </c>
      <c r="J276" s="20">
        <v>5</v>
      </c>
      <c r="K276" s="20">
        <v>4</v>
      </c>
      <c r="L276" s="20">
        <v>4</v>
      </c>
      <c r="M276" s="27">
        <f>SUM(C276:L276)</f>
        <v>36</v>
      </c>
      <c r="N276" s="27">
        <f>COUNTIF(C276:L276,"&gt;0")</f>
        <v>10</v>
      </c>
      <c r="O276" s="2">
        <f>IF(N276&gt;0,M276/N276,0)</f>
        <v>3.6</v>
      </c>
    </row>
    <row r="277" spans="1:15" s="5" customFormat="1" ht="14" outlineLevel="1" x14ac:dyDescent="0.15">
      <c r="A277" s="1">
        <v>74</v>
      </c>
      <c r="B277" s="37" t="s">
        <v>823</v>
      </c>
      <c r="C277" s="35">
        <v>5</v>
      </c>
      <c r="D277" s="20">
        <v>4</v>
      </c>
      <c r="E277" s="20">
        <v>3</v>
      </c>
      <c r="F277" s="20">
        <v>4</v>
      </c>
      <c r="G277" s="20">
        <v>3</v>
      </c>
      <c r="H277" s="20">
        <v>3</v>
      </c>
      <c r="I277" s="20">
        <v>4</v>
      </c>
      <c r="J277" s="20">
        <v>1</v>
      </c>
      <c r="K277" s="20">
        <v>3</v>
      </c>
      <c r="L277" s="20">
        <v>4</v>
      </c>
      <c r="M277" s="27">
        <f>SUM(C277:L277)</f>
        <v>34</v>
      </c>
      <c r="N277" s="27">
        <f>COUNTIF(C277:L277,"&gt;0")</f>
        <v>10</v>
      </c>
      <c r="O277" s="2">
        <f>IF(N277&gt;0,M277/N277,0)</f>
        <v>3.4</v>
      </c>
    </row>
    <row r="278" spans="1:15" s="5" customFormat="1" ht="14" outlineLevel="1" x14ac:dyDescent="0.15">
      <c r="A278" s="1">
        <v>75</v>
      </c>
      <c r="B278" s="37" t="s">
        <v>822</v>
      </c>
      <c r="C278" s="35">
        <v>1</v>
      </c>
      <c r="D278" s="20">
        <v>3</v>
      </c>
      <c r="E278" s="20">
        <v>4</v>
      </c>
      <c r="F278" s="20">
        <v>4</v>
      </c>
      <c r="G278" s="20">
        <v>5</v>
      </c>
      <c r="H278" s="20">
        <v>4</v>
      </c>
      <c r="I278" s="20">
        <v>3</v>
      </c>
      <c r="J278" s="20">
        <v>3</v>
      </c>
      <c r="K278" s="20">
        <v>4</v>
      </c>
      <c r="L278" s="20">
        <v>3</v>
      </c>
      <c r="M278" s="27">
        <f>SUM(C278:L278)</f>
        <v>34</v>
      </c>
      <c r="N278" s="27">
        <f>COUNTIF(C278:L278,"&gt;0")</f>
        <v>10</v>
      </c>
      <c r="O278" s="2">
        <f>IF(N278&gt;0,M278/N278,0)</f>
        <v>3.4</v>
      </c>
    </row>
    <row r="279" spans="1:15" s="5" customFormat="1" ht="14" outlineLevel="1" x14ac:dyDescent="0.15">
      <c r="A279" s="1">
        <v>76</v>
      </c>
      <c r="B279" s="37" t="s">
        <v>821</v>
      </c>
      <c r="C279" s="35">
        <v>4</v>
      </c>
      <c r="D279" s="20">
        <v>5</v>
      </c>
      <c r="E279" s="20">
        <v>4</v>
      </c>
      <c r="F279" s="20">
        <v>4</v>
      </c>
      <c r="G279" s="20">
        <v>1</v>
      </c>
      <c r="H279" s="20">
        <v>4</v>
      </c>
      <c r="I279" s="20">
        <v>3</v>
      </c>
      <c r="J279" s="20">
        <v>5</v>
      </c>
      <c r="K279" s="20">
        <v>5</v>
      </c>
      <c r="L279" s="20">
        <v>5</v>
      </c>
      <c r="M279" s="27">
        <f>SUM(C279:L279)</f>
        <v>40</v>
      </c>
      <c r="N279" s="27">
        <f>COUNTIF(C279:L279,"&gt;0")</f>
        <v>10</v>
      </c>
      <c r="O279" s="2">
        <f>IF(N279&gt;0,M279/N279,0)</f>
        <v>4</v>
      </c>
    </row>
    <row r="280" spans="1:15" s="5" customFormat="1" ht="14" outlineLevel="1" x14ac:dyDescent="0.15">
      <c r="A280" s="1">
        <v>77</v>
      </c>
      <c r="B280" s="37" t="s">
        <v>820</v>
      </c>
      <c r="C280" s="35">
        <v>3</v>
      </c>
      <c r="D280" s="20">
        <v>4</v>
      </c>
      <c r="E280" s="20">
        <v>3</v>
      </c>
      <c r="F280" s="20">
        <v>3</v>
      </c>
      <c r="G280" s="20">
        <v>4</v>
      </c>
      <c r="H280" s="20">
        <v>3</v>
      </c>
      <c r="I280" s="20">
        <v>5</v>
      </c>
      <c r="J280" s="20">
        <v>3</v>
      </c>
      <c r="K280" s="20">
        <v>5</v>
      </c>
      <c r="L280" s="20">
        <v>3</v>
      </c>
      <c r="M280" s="27">
        <f>SUM(C280:L280)</f>
        <v>36</v>
      </c>
      <c r="N280" s="27">
        <f>COUNTIF(C280:L280,"&gt;0")</f>
        <v>10</v>
      </c>
      <c r="O280" s="2">
        <f>IF(N280&gt;0,M280/N280,0)</f>
        <v>3.6</v>
      </c>
    </row>
    <row r="281" spans="1:15" s="5" customFormat="1" ht="14" outlineLevel="1" x14ac:dyDescent="0.15">
      <c r="A281" s="1">
        <v>78</v>
      </c>
      <c r="B281" s="37" t="s">
        <v>819</v>
      </c>
      <c r="C281" s="35">
        <v>4</v>
      </c>
      <c r="D281" s="20">
        <v>5</v>
      </c>
      <c r="E281" s="20">
        <v>3</v>
      </c>
      <c r="F281" s="20">
        <v>5</v>
      </c>
      <c r="G281" s="20">
        <v>2</v>
      </c>
      <c r="H281" s="20">
        <v>4</v>
      </c>
      <c r="I281" s="20">
        <v>4</v>
      </c>
      <c r="J281" s="20">
        <v>3</v>
      </c>
      <c r="K281" s="20">
        <v>5</v>
      </c>
      <c r="L281" s="20">
        <v>5</v>
      </c>
      <c r="M281" s="27">
        <f>SUM(C281:L281)</f>
        <v>40</v>
      </c>
      <c r="N281" s="27">
        <f>COUNTIF(C281:L281,"&gt;0")</f>
        <v>10</v>
      </c>
      <c r="O281" s="2">
        <f>IF(N281&gt;0,M281/N281,0)</f>
        <v>4</v>
      </c>
    </row>
    <row r="282" spans="1:15" s="5" customFormat="1" outlineLevel="1" x14ac:dyDescent="0.15">
      <c r="A282" s="1"/>
      <c r="B282" s="94"/>
      <c r="C282" s="35"/>
      <c r="D282" s="20"/>
      <c r="E282" s="20"/>
      <c r="F282" s="20"/>
      <c r="G282" s="20"/>
      <c r="H282" s="20"/>
      <c r="I282" s="20"/>
      <c r="J282" s="20"/>
      <c r="K282" s="20"/>
      <c r="L282" s="20"/>
      <c r="M282" s="27">
        <f t="shared" si="4"/>
        <v>0</v>
      </c>
      <c r="N282" s="27">
        <f>COUNTIF(C282:L282,"&gt;0")</f>
        <v>0</v>
      </c>
      <c r="O282" s="2">
        <f>IF(N282&gt;0,M282/N282,0)</f>
        <v>0</v>
      </c>
    </row>
    <row r="283" spans="1:15" s="5" customFormat="1" ht="14" outlineLevel="1" x14ac:dyDescent="0.15">
      <c r="A283" s="1"/>
      <c r="B283" s="12" t="s">
        <v>15</v>
      </c>
      <c r="C283" s="36">
        <f t="shared" ref="C283:L283" si="5">SUM(C203:C282)</f>
        <v>295</v>
      </c>
      <c r="D283" s="22">
        <f t="shared" si="5"/>
        <v>309</v>
      </c>
      <c r="E283" s="22">
        <f t="shared" si="5"/>
        <v>291</v>
      </c>
      <c r="F283" s="22">
        <f t="shared" si="5"/>
        <v>313</v>
      </c>
      <c r="G283" s="22">
        <f t="shared" si="5"/>
        <v>293</v>
      </c>
      <c r="H283" s="22">
        <f t="shared" si="5"/>
        <v>306</v>
      </c>
      <c r="I283" s="22">
        <f t="shared" si="5"/>
        <v>282</v>
      </c>
      <c r="J283" s="22">
        <f t="shared" si="5"/>
        <v>288</v>
      </c>
      <c r="K283" s="22">
        <f t="shared" si="5"/>
        <v>289</v>
      </c>
      <c r="L283" s="22">
        <f t="shared" si="5"/>
        <v>301</v>
      </c>
      <c r="M283" s="21">
        <f t="shared" ref="M283" si="6">SUM(C283:L283)</f>
        <v>2967</v>
      </c>
      <c r="N283" s="21">
        <f>SUM(N203:N282)</f>
        <v>780</v>
      </c>
      <c r="O283" s="15">
        <f>ROUND(IF(N283&gt;0,M283/N283,0),1)</f>
        <v>3.8</v>
      </c>
    </row>
    <row r="284" spans="1:15" s="4" customFormat="1" ht="48.75" customHeight="1" x14ac:dyDescent="0.15">
      <c r="A284" s="3">
        <v>4</v>
      </c>
      <c r="B284" s="11" t="s">
        <v>29</v>
      </c>
      <c r="C284" s="33" t="str">
        <f>$B$14</f>
        <v>Participant 1</v>
      </c>
      <c r="D284" s="17" t="str">
        <f>$B$15</f>
        <v>Participant 2</v>
      </c>
      <c r="E284" s="17" t="str">
        <f>$B$16</f>
        <v>Participant 3</v>
      </c>
      <c r="F284" s="17" t="str">
        <f>$B$17</f>
        <v>Participant 4</v>
      </c>
      <c r="G284" s="17" t="str">
        <f>$B$18</f>
        <v>Participant 5</v>
      </c>
      <c r="H284" s="17" t="str">
        <f>$B$19</f>
        <v>Participant 6</v>
      </c>
      <c r="I284" s="17" t="str">
        <f>$B$20</f>
        <v>Participant 7</v>
      </c>
      <c r="J284" s="17" t="str">
        <f>$B$21</f>
        <v>Participant 8</v>
      </c>
      <c r="K284" s="17" t="str">
        <f>$B$22</f>
        <v>Participant 9</v>
      </c>
      <c r="L284" s="17" t="str">
        <f>$B$23</f>
        <v>Participant 10</v>
      </c>
      <c r="M284" s="18" t="s">
        <v>14</v>
      </c>
      <c r="N284" s="18" t="s">
        <v>17</v>
      </c>
      <c r="O284" s="19" t="s">
        <v>0</v>
      </c>
    </row>
    <row r="285" spans="1:15" s="5" customFormat="1" ht="14" outlineLevel="1" x14ac:dyDescent="0.15">
      <c r="A285" s="1"/>
      <c r="B285" s="37" t="s">
        <v>37</v>
      </c>
      <c r="C285" s="35"/>
      <c r="D285" s="20"/>
      <c r="E285" s="20"/>
      <c r="F285" s="20"/>
      <c r="G285" s="20"/>
      <c r="H285" s="20"/>
      <c r="I285" s="20"/>
      <c r="J285" s="20"/>
      <c r="K285" s="20"/>
      <c r="L285" s="20"/>
      <c r="M285" s="27">
        <f t="shared" ref="M285:M397" si="7">SUM(C285:L285)</f>
        <v>0</v>
      </c>
      <c r="N285" s="27">
        <f>COUNTIF(C285:L285,"&gt;0")</f>
        <v>0</v>
      </c>
      <c r="O285" s="2">
        <f>IF(N285&gt;0,M285/N285,0)</f>
        <v>0</v>
      </c>
    </row>
    <row r="286" spans="1:15" s="5" customFormat="1" ht="14" outlineLevel="1" x14ac:dyDescent="0.15">
      <c r="A286" s="1">
        <v>1</v>
      </c>
      <c r="B286" s="37" t="s">
        <v>818</v>
      </c>
      <c r="C286" s="35">
        <v>4</v>
      </c>
      <c r="D286" s="20">
        <v>3</v>
      </c>
      <c r="E286" s="20">
        <v>3</v>
      </c>
      <c r="F286" s="20">
        <v>4</v>
      </c>
      <c r="G286" s="20">
        <v>4</v>
      </c>
      <c r="H286" s="20">
        <v>3</v>
      </c>
      <c r="I286" s="20">
        <v>3</v>
      </c>
      <c r="J286" s="20">
        <v>3</v>
      </c>
      <c r="K286" s="20">
        <v>4</v>
      </c>
      <c r="L286" s="20">
        <v>3</v>
      </c>
      <c r="M286" s="27">
        <f>SUM(C286:L286)</f>
        <v>34</v>
      </c>
      <c r="N286" s="27">
        <f>COUNTIF(C286:L286,"&gt;0")</f>
        <v>10</v>
      </c>
      <c r="O286" s="2">
        <f>IF(N286&gt;0,M286/N286,0)</f>
        <v>3.4</v>
      </c>
    </row>
    <row r="287" spans="1:15" s="5" customFormat="1" ht="14" outlineLevel="1" x14ac:dyDescent="0.15">
      <c r="A287" s="1">
        <v>2</v>
      </c>
      <c r="B287" s="37" t="s">
        <v>817</v>
      </c>
      <c r="C287" s="35">
        <v>4</v>
      </c>
      <c r="D287" s="20">
        <v>4</v>
      </c>
      <c r="E287" s="20">
        <v>3</v>
      </c>
      <c r="F287" s="20">
        <v>3</v>
      </c>
      <c r="G287" s="20">
        <v>3</v>
      </c>
      <c r="H287" s="20">
        <v>4</v>
      </c>
      <c r="I287" s="20">
        <v>3</v>
      </c>
      <c r="J287" s="20">
        <v>4</v>
      </c>
      <c r="K287" s="20">
        <v>4</v>
      </c>
      <c r="L287" s="20">
        <v>2</v>
      </c>
      <c r="M287" s="27">
        <f>SUM(C287:L287)</f>
        <v>34</v>
      </c>
      <c r="N287" s="27">
        <f>COUNTIF(C287:L287,"&gt;0")</f>
        <v>10</v>
      </c>
      <c r="O287" s="2">
        <f>IF(N287&gt;0,M287/N287,0)</f>
        <v>3.4</v>
      </c>
    </row>
    <row r="288" spans="1:15" s="5" customFormat="1" ht="14" outlineLevel="1" x14ac:dyDescent="0.15">
      <c r="A288" s="1">
        <v>3</v>
      </c>
      <c r="B288" s="37" t="s">
        <v>816</v>
      </c>
      <c r="C288" s="35">
        <v>4</v>
      </c>
      <c r="D288" s="20">
        <v>4</v>
      </c>
      <c r="E288" s="20">
        <v>4</v>
      </c>
      <c r="F288" s="20">
        <v>4</v>
      </c>
      <c r="G288" s="20">
        <v>3</v>
      </c>
      <c r="H288" s="20">
        <v>3</v>
      </c>
      <c r="I288" s="20">
        <v>4</v>
      </c>
      <c r="J288" s="20">
        <v>4</v>
      </c>
      <c r="K288" s="20">
        <v>3</v>
      </c>
      <c r="L288" s="20">
        <v>4</v>
      </c>
      <c r="M288" s="27">
        <f>SUM(C288:L288)</f>
        <v>37</v>
      </c>
      <c r="N288" s="27">
        <f>COUNTIF(C288:L288,"&gt;0")</f>
        <v>10</v>
      </c>
      <c r="O288" s="2">
        <f>IF(N288&gt;0,M288/N288,0)</f>
        <v>3.7</v>
      </c>
    </row>
    <row r="289" spans="1:15" s="5" customFormat="1" ht="14" outlineLevel="1" x14ac:dyDescent="0.15">
      <c r="A289" s="1">
        <v>4</v>
      </c>
      <c r="B289" s="37" t="s">
        <v>815</v>
      </c>
      <c r="C289" s="35">
        <v>3</v>
      </c>
      <c r="D289" s="20">
        <v>5</v>
      </c>
      <c r="E289" s="20">
        <v>4</v>
      </c>
      <c r="F289" s="20">
        <v>3</v>
      </c>
      <c r="G289" s="20">
        <v>4</v>
      </c>
      <c r="H289" s="20">
        <v>4</v>
      </c>
      <c r="I289" s="20">
        <v>3</v>
      </c>
      <c r="J289" s="20">
        <v>4</v>
      </c>
      <c r="K289" s="20">
        <v>5</v>
      </c>
      <c r="L289" s="20">
        <v>3</v>
      </c>
      <c r="M289" s="27">
        <f>SUM(C289:L289)</f>
        <v>38</v>
      </c>
      <c r="N289" s="27">
        <f>COUNTIF(C289:L289,"&gt;0")</f>
        <v>10</v>
      </c>
      <c r="O289" s="2">
        <f>IF(N289&gt;0,M289/N289,0)</f>
        <v>3.8</v>
      </c>
    </row>
    <row r="290" spans="1:15" s="5" customFormat="1" ht="14" outlineLevel="1" x14ac:dyDescent="0.15">
      <c r="A290" s="1">
        <v>5</v>
      </c>
      <c r="B290" s="37" t="s">
        <v>814</v>
      </c>
      <c r="C290" s="35">
        <v>1</v>
      </c>
      <c r="D290" s="20">
        <v>3</v>
      </c>
      <c r="E290" s="20">
        <v>3</v>
      </c>
      <c r="F290" s="20">
        <v>3</v>
      </c>
      <c r="G290" s="20">
        <v>4</v>
      </c>
      <c r="H290" s="20">
        <v>4</v>
      </c>
      <c r="I290" s="20">
        <v>1</v>
      </c>
      <c r="J290" s="20">
        <v>4</v>
      </c>
      <c r="K290" s="20">
        <v>3</v>
      </c>
      <c r="L290" s="20">
        <v>4</v>
      </c>
      <c r="M290" s="27">
        <f>SUM(C290:L290)</f>
        <v>30</v>
      </c>
      <c r="N290" s="27">
        <f>COUNTIF(C290:L290,"&gt;0")</f>
        <v>10</v>
      </c>
      <c r="O290" s="2">
        <f>IF(N290&gt;0,M290/N290,0)</f>
        <v>3</v>
      </c>
    </row>
    <row r="291" spans="1:15" s="5" customFormat="1" ht="14" outlineLevel="1" x14ac:dyDescent="0.15">
      <c r="A291" s="1">
        <v>6</v>
      </c>
      <c r="B291" s="37" t="s">
        <v>813</v>
      </c>
      <c r="C291" s="35">
        <v>3</v>
      </c>
      <c r="D291" s="20">
        <v>3</v>
      </c>
      <c r="E291" s="20">
        <v>2</v>
      </c>
      <c r="F291" s="20">
        <v>3</v>
      </c>
      <c r="G291" s="20">
        <v>3</v>
      </c>
      <c r="H291" s="20">
        <v>4</v>
      </c>
      <c r="I291" s="20">
        <v>4</v>
      </c>
      <c r="J291" s="20">
        <v>3</v>
      </c>
      <c r="K291" s="20">
        <v>4</v>
      </c>
      <c r="L291" s="20">
        <v>3</v>
      </c>
      <c r="M291" s="27">
        <f>SUM(C291:L291)</f>
        <v>32</v>
      </c>
      <c r="N291" s="27">
        <f>COUNTIF(C291:L291,"&gt;0")</f>
        <v>10</v>
      </c>
      <c r="O291" s="2">
        <f>IF(N291&gt;0,M291/N291,0)</f>
        <v>3.2</v>
      </c>
    </row>
    <row r="292" spans="1:15" s="5" customFormat="1" ht="14" outlineLevel="1" x14ac:dyDescent="0.15">
      <c r="A292" s="1">
        <v>7</v>
      </c>
      <c r="B292" s="37" t="s">
        <v>812</v>
      </c>
      <c r="C292" s="35">
        <v>3</v>
      </c>
      <c r="D292" s="20">
        <v>4</v>
      </c>
      <c r="E292" s="20">
        <v>4</v>
      </c>
      <c r="F292" s="20">
        <v>5</v>
      </c>
      <c r="G292" s="20">
        <v>3</v>
      </c>
      <c r="H292" s="20">
        <v>1</v>
      </c>
      <c r="I292" s="20">
        <v>3</v>
      </c>
      <c r="J292" s="20">
        <v>4</v>
      </c>
      <c r="K292" s="20">
        <v>3</v>
      </c>
      <c r="L292" s="20">
        <v>1</v>
      </c>
      <c r="M292" s="27">
        <f>SUM(C292:L292)</f>
        <v>31</v>
      </c>
      <c r="N292" s="27">
        <f>COUNTIF(C292:L292,"&gt;0")</f>
        <v>10</v>
      </c>
      <c r="O292" s="2">
        <f>IF(N292&gt;0,M292/N292,0)</f>
        <v>3.1</v>
      </c>
    </row>
    <row r="293" spans="1:15" s="5" customFormat="1" ht="14" outlineLevel="1" x14ac:dyDescent="0.15">
      <c r="A293" s="1">
        <v>8</v>
      </c>
      <c r="B293" s="37" t="s">
        <v>811</v>
      </c>
      <c r="C293" s="35">
        <v>4</v>
      </c>
      <c r="D293" s="20">
        <v>4</v>
      </c>
      <c r="E293" s="20">
        <v>4</v>
      </c>
      <c r="F293" s="20">
        <v>3</v>
      </c>
      <c r="G293" s="20">
        <v>3</v>
      </c>
      <c r="H293" s="20">
        <v>3</v>
      </c>
      <c r="I293" s="20">
        <v>4</v>
      </c>
      <c r="J293" s="20">
        <v>4</v>
      </c>
      <c r="K293" s="20">
        <v>3</v>
      </c>
      <c r="L293" s="20">
        <v>3</v>
      </c>
      <c r="M293" s="27">
        <f>SUM(C293:L293)</f>
        <v>35</v>
      </c>
      <c r="N293" s="27">
        <f>COUNTIF(C293:L293,"&gt;0")</f>
        <v>10</v>
      </c>
      <c r="O293" s="2">
        <f>IF(N293&gt;0,M293/N293,0)</f>
        <v>3.5</v>
      </c>
    </row>
    <row r="294" spans="1:15" s="5" customFormat="1" ht="14" outlineLevel="1" x14ac:dyDescent="0.15">
      <c r="A294" s="1">
        <v>9</v>
      </c>
      <c r="B294" s="37" t="s">
        <v>810</v>
      </c>
      <c r="C294" s="35">
        <v>4</v>
      </c>
      <c r="D294" s="20">
        <v>3</v>
      </c>
      <c r="E294" s="20">
        <v>4</v>
      </c>
      <c r="F294" s="20">
        <v>4</v>
      </c>
      <c r="G294" s="20">
        <v>5</v>
      </c>
      <c r="H294" s="20">
        <v>4</v>
      </c>
      <c r="I294" s="20">
        <v>3</v>
      </c>
      <c r="J294" s="20">
        <v>4</v>
      </c>
      <c r="K294" s="20">
        <v>3</v>
      </c>
      <c r="L294" s="20">
        <v>3</v>
      </c>
      <c r="M294" s="27">
        <f>SUM(C294:L294)</f>
        <v>37</v>
      </c>
      <c r="N294" s="27">
        <f>COUNTIF(C294:L294,"&gt;0")</f>
        <v>10</v>
      </c>
      <c r="O294" s="2">
        <f>IF(N294&gt;0,M294/N294,0)</f>
        <v>3.7</v>
      </c>
    </row>
    <row r="295" spans="1:15" s="5" customFormat="1" ht="14" outlineLevel="1" x14ac:dyDescent="0.15">
      <c r="A295" s="1">
        <v>10</v>
      </c>
      <c r="B295" s="37" t="s">
        <v>809</v>
      </c>
      <c r="C295" s="35">
        <v>4</v>
      </c>
      <c r="D295" s="20">
        <v>4</v>
      </c>
      <c r="E295" s="20">
        <v>3</v>
      </c>
      <c r="F295" s="20">
        <v>3</v>
      </c>
      <c r="G295" s="20">
        <v>3</v>
      </c>
      <c r="H295" s="20">
        <v>4</v>
      </c>
      <c r="I295" s="20">
        <v>3</v>
      </c>
      <c r="J295" s="20">
        <v>3</v>
      </c>
      <c r="K295" s="20">
        <v>4</v>
      </c>
      <c r="L295" s="20">
        <v>4</v>
      </c>
      <c r="M295" s="27">
        <f>SUM(C295:L295)</f>
        <v>35</v>
      </c>
      <c r="N295" s="27">
        <f>COUNTIF(C295:L295,"&gt;0")</f>
        <v>10</v>
      </c>
      <c r="O295" s="2">
        <f>IF(N295&gt;0,M295/N295,0)</f>
        <v>3.5</v>
      </c>
    </row>
    <row r="296" spans="1:15" s="5" customFormat="1" ht="14" outlineLevel="1" x14ac:dyDescent="0.15">
      <c r="A296" s="1">
        <v>11</v>
      </c>
      <c r="B296" s="37" t="s">
        <v>808</v>
      </c>
      <c r="C296" s="35">
        <v>4</v>
      </c>
      <c r="D296" s="20">
        <v>3</v>
      </c>
      <c r="E296" s="20">
        <v>3</v>
      </c>
      <c r="F296" s="20">
        <v>4</v>
      </c>
      <c r="G296" s="20">
        <v>4</v>
      </c>
      <c r="H296" s="20">
        <v>4</v>
      </c>
      <c r="I296" s="20">
        <v>4</v>
      </c>
      <c r="J296" s="20">
        <v>5</v>
      </c>
      <c r="K296" s="20">
        <v>5</v>
      </c>
      <c r="L296" s="20">
        <v>4</v>
      </c>
      <c r="M296" s="27">
        <f>SUM(C296:L296)</f>
        <v>40</v>
      </c>
      <c r="N296" s="27">
        <f>COUNTIF(C296:L296,"&gt;0")</f>
        <v>10</v>
      </c>
      <c r="O296" s="2">
        <f>IF(N296&gt;0,M296/N296,0)</f>
        <v>4</v>
      </c>
    </row>
    <row r="297" spans="1:15" s="5" customFormat="1" ht="14" outlineLevel="1" x14ac:dyDescent="0.15">
      <c r="A297" s="1">
        <v>12</v>
      </c>
      <c r="B297" s="37" t="s">
        <v>807</v>
      </c>
      <c r="C297" s="35">
        <v>3</v>
      </c>
      <c r="D297" s="20">
        <v>3</v>
      </c>
      <c r="E297" s="20">
        <v>4</v>
      </c>
      <c r="F297" s="20">
        <v>4</v>
      </c>
      <c r="G297" s="20">
        <v>3</v>
      </c>
      <c r="H297" s="20">
        <v>3</v>
      </c>
      <c r="I297" s="20">
        <v>2</v>
      </c>
      <c r="J297" s="20">
        <v>4</v>
      </c>
      <c r="K297" s="20">
        <v>3</v>
      </c>
      <c r="L297" s="20">
        <v>1</v>
      </c>
      <c r="M297" s="27">
        <f>SUM(C297:L297)</f>
        <v>30</v>
      </c>
      <c r="N297" s="27">
        <f>COUNTIF(C297:L297,"&gt;0")</f>
        <v>10</v>
      </c>
      <c r="O297" s="2">
        <f>IF(N297&gt;0,M297/N297,0)</f>
        <v>3</v>
      </c>
    </row>
    <row r="298" spans="1:15" s="5" customFormat="1" ht="14" outlineLevel="1" x14ac:dyDescent="0.15">
      <c r="A298" s="1">
        <v>13</v>
      </c>
      <c r="B298" s="37" t="s">
        <v>806</v>
      </c>
      <c r="C298" s="35">
        <v>4</v>
      </c>
      <c r="D298" s="20">
        <v>3</v>
      </c>
      <c r="E298" s="20">
        <v>3</v>
      </c>
      <c r="F298" s="20">
        <v>3</v>
      </c>
      <c r="G298" s="20">
        <v>4</v>
      </c>
      <c r="H298" s="20">
        <v>3</v>
      </c>
      <c r="I298" s="20">
        <v>3</v>
      </c>
      <c r="J298" s="20">
        <v>3</v>
      </c>
      <c r="K298" s="20">
        <v>3</v>
      </c>
      <c r="L298" s="20">
        <v>4</v>
      </c>
      <c r="M298" s="27">
        <f>SUM(C298:L298)</f>
        <v>33</v>
      </c>
      <c r="N298" s="27">
        <f>COUNTIF(C298:L298,"&gt;0")</f>
        <v>10</v>
      </c>
      <c r="O298" s="2">
        <f>IF(N298&gt;0,M298/N298,0)</f>
        <v>3.3</v>
      </c>
    </row>
    <row r="299" spans="1:15" s="5" customFormat="1" ht="14" outlineLevel="1" x14ac:dyDescent="0.15">
      <c r="A299" s="1">
        <v>14</v>
      </c>
      <c r="B299" s="37" t="s">
        <v>805</v>
      </c>
      <c r="C299" s="35">
        <v>4</v>
      </c>
      <c r="D299" s="20">
        <v>3</v>
      </c>
      <c r="E299" s="20">
        <v>3</v>
      </c>
      <c r="F299" s="20">
        <v>4</v>
      </c>
      <c r="G299" s="20">
        <v>3</v>
      </c>
      <c r="H299" s="20">
        <v>4</v>
      </c>
      <c r="I299" s="20">
        <v>4</v>
      </c>
      <c r="J299" s="20">
        <v>3</v>
      </c>
      <c r="K299" s="20">
        <v>4</v>
      </c>
      <c r="L299" s="20">
        <v>3</v>
      </c>
      <c r="M299" s="27">
        <f>SUM(C299:L299)</f>
        <v>35</v>
      </c>
      <c r="N299" s="27">
        <f>COUNTIF(C299:L299,"&gt;0")</f>
        <v>10</v>
      </c>
      <c r="O299" s="2">
        <f>IF(N299&gt;0,M299/N299,0)</f>
        <v>3.5</v>
      </c>
    </row>
    <row r="300" spans="1:15" s="5" customFormat="1" ht="14" outlineLevel="1" x14ac:dyDescent="0.15">
      <c r="A300" s="1">
        <v>15</v>
      </c>
      <c r="B300" s="37" t="s">
        <v>804</v>
      </c>
      <c r="C300" s="35">
        <v>3</v>
      </c>
      <c r="D300" s="20">
        <v>3</v>
      </c>
      <c r="E300" s="20">
        <v>4</v>
      </c>
      <c r="F300" s="20">
        <v>5</v>
      </c>
      <c r="G300" s="20">
        <v>4</v>
      </c>
      <c r="H300" s="20">
        <v>4</v>
      </c>
      <c r="I300" s="20">
        <v>4</v>
      </c>
      <c r="J300" s="20">
        <v>3</v>
      </c>
      <c r="K300" s="20">
        <v>4</v>
      </c>
      <c r="L300" s="20">
        <v>3</v>
      </c>
      <c r="M300" s="27">
        <f>SUM(C300:L300)</f>
        <v>37</v>
      </c>
      <c r="N300" s="27">
        <f>COUNTIF(C300:L300,"&gt;0")</f>
        <v>10</v>
      </c>
      <c r="O300" s="2">
        <f>IF(N300&gt;0,M300/N300,0)</f>
        <v>3.7</v>
      </c>
    </row>
    <row r="301" spans="1:15" s="5" customFormat="1" ht="14" outlineLevel="1" x14ac:dyDescent="0.15">
      <c r="A301" s="1">
        <v>16</v>
      </c>
      <c r="B301" s="37" t="s">
        <v>803</v>
      </c>
      <c r="C301" s="35">
        <v>5</v>
      </c>
      <c r="D301" s="20">
        <v>4</v>
      </c>
      <c r="E301" s="20">
        <v>3</v>
      </c>
      <c r="F301" s="20">
        <v>1</v>
      </c>
      <c r="G301" s="20">
        <v>3</v>
      </c>
      <c r="H301" s="20">
        <v>3</v>
      </c>
      <c r="I301" s="20">
        <v>4</v>
      </c>
      <c r="J301" s="20">
        <v>1</v>
      </c>
      <c r="K301" s="20">
        <v>2</v>
      </c>
      <c r="L301" s="20">
        <v>4</v>
      </c>
      <c r="M301" s="27">
        <f>SUM(C301:L301)</f>
        <v>30</v>
      </c>
      <c r="N301" s="27">
        <f>COUNTIF(C301:L301,"&gt;0")</f>
        <v>10</v>
      </c>
      <c r="O301" s="2">
        <f>IF(N301&gt;0,M301/N301,0)</f>
        <v>3</v>
      </c>
    </row>
    <row r="302" spans="1:15" s="5" customFormat="1" ht="14" outlineLevel="1" x14ac:dyDescent="0.15">
      <c r="A302" s="1">
        <v>17</v>
      </c>
      <c r="B302" s="37" t="s">
        <v>802</v>
      </c>
      <c r="C302" s="35">
        <v>4</v>
      </c>
      <c r="D302" s="20">
        <v>2</v>
      </c>
      <c r="E302" s="20">
        <v>5</v>
      </c>
      <c r="F302" s="20">
        <v>3</v>
      </c>
      <c r="G302" s="20">
        <v>4</v>
      </c>
      <c r="H302" s="20">
        <v>4</v>
      </c>
      <c r="I302" s="20">
        <v>2</v>
      </c>
      <c r="J302" s="20">
        <v>3</v>
      </c>
      <c r="K302" s="20">
        <v>3</v>
      </c>
      <c r="L302" s="20">
        <v>4</v>
      </c>
      <c r="M302" s="27">
        <f>SUM(C302:L302)</f>
        <v>34</v>
      </c>
      <c r="N302" s="27">
        <f>COUNTIF(C302:L302,"&gt;0")</f>
        <v>10</v>
      </c>
      <c r="O302" s="2">
        <f>IF(N302&gt;0,M302/N302,0)</f>
        <v>3.4</v>
      </c>
    </row>
    <row r="303" spans="1:15" s="5" customFormat="1" ht="14" outlineLevel="1" x14ac:dyDescent="0.15">
      <c r="A303" s="1">
        <v>18</v>
      </c>
      <c r="B303" s="37" t="s">
        <v>801</v>
      </c>
      <c r="C303" s="35">
        <v>4</v>
      </c>
      <c r="D303" s="20">
        <v>5</v>
      </c>
      <c r="E303" s="20">
        <v>4</v>
      </c>
      <c r="F303" s="20">
        <v>3</v>
      </c>
      <c r="G303" s="20">
        <v>4</v>
      </c>
      <c r="H303" s="20">
        <v>3</v>
      </c>
      <c r="I303" s="20">
        <v>3</v>
      </c>
      <c r="J303" s="20">
        <v>3</v>
      </c>
      <c r="K303" s="20">
        <v>3</v>
      </c>
      <c r="L303" s="20">
        <v>3</v>
      </c>
      <c r="M303" s="27">
        <f>SUM(C303:L303)</f>
        <v>35</v>
      </c>
      <c r="N303" s="27">
        <f>COUNTIF(C303:L303,"&gt;0")</f>
        <v>10</v>
      </c>
      <c r="O303" s="2">
        <f>IF(N303&gt;0,M303/N303,0)</f>
        <v>3.5</v>
      </c>
    </row>
    <row r="304" spans="1:15" s="5" customFormat="1" ht="14" outlineLevel="1" x14ac:dyDescent="0.15">
      <c r="A304" s="1">
        <v>19</v>
      </c>
      <c r="B304" s="37" t="s">
        <v>800</v>
      </c>
      <c r="C304" s="35">
        <v>4</v>
      </c>
      <c r="D304" s="20">
        <v>4</v>
      </c>
      <c r="E304" s="20">
        <v>3</v>
      </c>
      <c r="F304" s="20">
        <v>5</v>
      </c>
      <c r="G304" s="20">
        <v>4</v>
      </c>
      <c r="H304" s="20">
        <v>4</v>
      </c>
      <c r="I304" s="20">
        <v>5</v>
      </c>
      <c r="J304" s="20">
        <v>3</v>
      </c>
      <c r="K304" s="20">
        <v>5</v>
      </c>
      <c r="L304" s="20">
        <v>2</v>
      </c>
      <c r="M304" s="27">
        <f>SUM(C304:L304)</f>
        <v>39</v>
      </c>
      <c r="N304" s="27">
        <f>COUNTIF(C304:L304,"&gt;0")</f>
        <v>10</v>
      </c>
      <c r="O304" s="2">
        <f>IF(N304&gt;0,M304/N304,0)</f>
        <v>3.9</v>
      </c>
    </row>
    <row r="305" spans="1:15" s="5" customFormat="1" ht="14" outlineLevel="1" x14ac:dyDescent="0.15">
      <c r="A305" s="1">
        <v>20</v>
      </c>
      <c r="B305" s="37" t="s">
        <v>799</v>
      </c>
      <c r="C305" s="35">
        <v>3</v>
      </c>
      <c r="D305" s="20">
        <v>4</v>
      </c>
      <c r="E305" s="20">
        <v>3</v>
      </c>
      <c r="F305" s="20">
        <v>5</v>
      </c>
      <c r="G305" s="20">
        <v>4</v>
      </c>
      <c r="H305" s="20">
        <v>5</v>
      </c>
      <c r="I305" s="20">
        <v>5</v>
      </c>
      <c r="J305" s="20">
        <v>3</v>
      </c>
      <c r="K305" s="20">
        <v>4</v>
      </c>
      <c r="L305" s="20">
        <v>3</v>
      </c>
      <c r="M305" s="27">
        <f>SUM(C305:L305)</f>
        <v>39</v>
      </c>
      <c r="N305" s="27">
        <f>COUNTIF(C305:L305,"&gt;0")</f>
        <v>10</v>
      </c>
      <c r="O305" s="2">
        <f>IF(N305&gt;0,M305/N305,0)</f>
        <v>3.9</v>
      </c>
    </row>
    <row r="306" spans="1:15" s="5" customFormat="1" ht="14" outlineLevel="1" x14ac:dyDescent="0.15">
      <c r="A306" s="1">
        <v>21</v>
      </c>
      <c r="B306" s="37" t="s">
        <v>798</v>
      </c>
      <c r="C306" s="35">
        <v>3</v>
      </c>
      <c r="D306" s="20">
        <v>5</v>
      </c>
      <c r="E306" s="20">
        <v>3</v>
      </c>
      <c r="F306" s="20">
        <v>4</v>
      </c>
      <c r="G306" s="20">
        <v>4</v>
      </c>
      <c r="H306" s="20">
        <v>4</v>
      </c>
      <c r="I306" s="20">
        <v>3</v>
      </c>
      <c r="J306" s="20">
        <v>4</v>
      </c>
      <c r="K306" s="20">
        <v>4</v>
      </c>
      <c r="L306" s="20">
        <v>3</v>
      </c>
      <c r="M306" s="27">
        <f>SUM(C306:L306)</f>
        <v>37</v>
      </c>
      <c r="N306" s="27">
        <f>COUNTIF(C306:L306,"&gt;0")</f>
        <v>10</v>
      </c>
      <c r="O306" s="2">
        <f>IF(N306&gt;0,M306/N306,0)</f>
        <v>3.7</v>
      </c>
    </row>
    <row r="307" spans="1:15" s="5" customFormat="1" ht="14" outlineLevel="1" x14ac:dyDescent="0.15">
      <c r="A307" s="1">
        <v>22</v>
      </c>
      <c r="B307" s="37" t="s">
        <v>797</v>
      </c>
      <c r="C307" s="35">
        <v>2</v>
      </c>
      <c r="D307" s="20">
        <v>3</v>
      </c>
      <c r="E307" s="20">
        <v>3</v>
      </c>
      <c r="F307" s="20">
        <v>3</v>
      </c>
      <c r="G307" s="20">
        <v>4</v>
      </c>
      <c r="H307" s="20">
        <v>4</v>
      </c>
      <c r="I307" s="20">
        <v>4</v>
      </c>
      <c r="J307" s="20">
        <v>3</v>
      </c>
      <c r="K307" s="20">
        <v>4</v>
      </c>
      <c r="L307" s="20">
        <v>2</v>
      </c>
      <c r="M307" s="27">
        <f>SUM(C307:L307)</f>
        <v>32</v>
      </c>
      <c r="N307" s="27">
        <f>COUNTIF(C307:L307,"&gt;0")</f>
        <v>10</v>
      </c>
      <c r="O307" s="2">
        <f>IF(N307&gt;0,M307/N307,0)</f>
        <v>3.2</v>
      </c>
    </row>
    <row r="308" spans="1:15" s="5" customFormat="1" ht="14" outlineLevel="1" x14ac:dyDescent="0.15">
      <c r="A308" s="1">
        <v>23</v>
      </c>
      <c r="B308" s="37" t="s">
        <v>796</v>
      </c>
      <c r="C308" s="35">
        <v>4</v>
      </c>
      <c r="D308" s="20">
        <v>4</v>
      </c>
      <c r="E308" s="20">
        <v>3</v>
      </c>
      <c r="F308" s="20">
        <v>3</v>
      </c>
      <c r="G308" s="20">
        <v>4</v>
      </c>
      <c r="H308" s="20">
        <v>3</v>
      </c>
      <c r="I308" s="20">
        <v>3</v>
      </c>
      <c r="J308" s="20">
        <v>4</v>
      </c>
      <c r="K308" s="20">
        <v>4</v>
      </c>
      <c r="L308" s="20">
        <v>3</v>
      </c>
      <c r="M308" s="27">
        <f>SUM(C308:L308)</f>
        <v>35</v>
      </c>
      <c r="N308" s="27">
        <f>COUNTIF(C308:L308,"&gt;0")</f>
        <v>10</v>
      </c>
      <c r="O308" s="2">
        <f>IF(N308&gt;0,M308/N308,0)</f>
        <v>3.5</v>
      </c>
    </row>
    <row r="309" spans="1:15" s="5" customFormat="1" ht="14" outlineLevel="1" x14ac:dyDescent="0.15">
      <c r="A309" s="1">
        <v>24</v>
      </c>
      <c r="B309" s="37" t="s">
        <v>795</v>
      </c>
      <c r="C309" s="35">
        <v>3</v>
      </c>
      <c r="D309" s="20">
        <v>4</v>
      </c>
      <c r="E309" s="20">
        <v>2</v>
      </c>
      <c r="F309" s="20">
        <v>3</v>
      </c>
      <c r="G309" s="20">
        <v>3</v>
      </c>
      <c r="H309" s="20">
        <v>4</v>
      </c>
      <c r="I309" s="20">
        <v>4</v>
      </c>
      <c r="J309" s="20">
        <v>3</v>
      </c>
      <c r="K309" s="20">
        <v>2</v>
      </c>
      <c r="L309" s="20">
        <v>3</v>
      </c>
      <c r="M309" s="27">
        <f>SUM(C309:L309)</f>
        <v>31</v>
      </c>
      <c r="N309" s="27">
        <f>COUNTIF(C309:L309,"&gt;0")</f>
        <v>10</v>
      </c>
      <c r="O309" s="2">
        <f>IF(N309&gt;0,M309/N309,0)</f>
        <v>3.1</v>
      </c>
    </row>
    <row r="310" spans="1:15" s="5" customFormat="1" ht="14" outlineLevel="1" x14ac:dyDescent="0.15">
      <c r="A310" s="1">
        <v>25</v>
      </c>
      <c r="B310" s="37" t="s">
        <v>794</v>
      </c>
      <c r="C310" s="35">
        <v>4</v>
      </c>
      <c r="D310" s="20">
        <v>4</v>
      </c>
      <c r="E310" s="20">
        <v>4</v>
      </c>
      <c r="F310" s="20">
        <v>5</v>
      </c>
      <c r="G310" s="20">
        <v>4</v>
      </c>
      <c r="H310" s="20">
        <v>4</v>
      </c>
      <c r="I310" s="20">
        <v>3</v>
      </c>
      <c r="J310" s="20">
        <v>4</v>
      </c>
      <c r="K310" s="20">
        <v>4</v>
      </c>
      <c r="L310" s="20">
        <v>4</v>
      </c>
      <c r="M310" s="27">
        <f>SUM(C310:L310)</f>
        <v>40</v>
      </c>
      <c r="N310" s="27">
        <f>COUNTIF(C310:L310,"&gt;0")</f>
        <v>10</v>
      </c>
      <c r="O310" s="2">
        <f>IF(N310&gt;0,M310/N310,0)</f>
        <v>4</v>
      </c>
    </row>
    <row r="311" spans="1:15" s="5" customFormat="1" ht="14" outlineLevel="1" x14ac:dyDescent="0.15">
      <c r="A311" s="1">
        <v>26</v>
      </c>
      <c r="B311" s="37" t="s">
        <v>793</v>
      </c>
      <c r="C311" s="35">
        <v>5</v>
      </c>
      <c r="D311" s="20">
        <v>2</v>
      </c>
      <c r="E311" s="20">
        <v>4</v>
      </c>
      <c r="F311" s="20">
        <v>2</v>
      </c>
      <c r="G311" s="20">
        <v>3</v>
      </c>
      <c r="H311" s="20">
        <v>3</v>
      </c>
      <c r="I311" s="20">
        <v>3</v>
      </c>
      <c r="J311" s="20">
        <v>3</v>
      </c>
      <c r="K311" s="20">
        <v>4</v>
      </c>
      <c r="L311" s="20">
        <v>4</v>
      </c>
      <c r="M311" s="27">
        <f>SUM(C311:L311)</f>
        <v>33</v>
      </c>
      <c r="N311" s="27">
        <f>COUNTIF(C311:L311,"&gt;0")</f>
        <v>10</v>
      </c>
      <c r="O311" s="2">
        <f>IF(N311&gt;0,M311/N311,0)</f>
        <v>3.3</v>
      </c>
    </row>
    <row r="312" spans="1:15" s="5" customFormat="1" ht="14" outlineLevel="1" x14ac:dyDescent="0.15">
      <c r="A312" s="1">
        <v>27</v>
      </c>
      <c r="B312" s="37" t="s">
        <v>792</v>
      </c>
      <c r="C312" s="35">
        <v>3</v>
      </c>
      <c r="D312" s="20">
        <v>3</v>
      </c>
      <c r="E312" s="20">
        <v>4</v>
      </c>
      <c r="F312" s="20">
        <v>3</v>
      </c>
      <c r="G312" s="20">
        <v>3</v>
      </c>
      <c r="H312" s="20">
        <v>4</v>
      </c>
      <c r="I312" s="20">
        <v>4</v>
      </c>
      <c r="J312" s="20">
        <v>4</v>
      </c>
      <c r="K312" s="20">
        <v>4</v>
      </c>
      <c r="L312" s="20">
        <v>4</v>
      </c>
      <c r="M312" s="27">
        <f>SUM(C312:L312)</f>
        <v>36</v>
      </c>
      <c r="N312" s="27">
        <f>COUNTIF(C312:L312,"&gt;0")</f>
        <v>10</v>
      </c>
      <c r="O312" s="2">
        <f>IF(N312&gt;0,M312/N312,0)</f>
        <v>3.6</v>
      </c>
    </row>
    <row r="313" spans="1:15" s="5" customFormat="1" ht="14" outlineLevel="1" x14ac:dyDescent="0.15">
      <c r="A313" s="1">
        <v>28</v>
      </c>
      <c r="B313" s="37" t="s">
        <v>791</v>
      </c>
      <c r="C313" s="35">
        <v>3</v>
      </c>
      <c r="D313" s="20">
        <v>4</v>
      </c>
      <c r="E313" s="20">
        <v>4</v>
      </c>
      <c r="F313" s="20">
        <v>3</v>
      </c>
      <c r="G313" s="20">
        <v>3</v>
      </c>
      <c r="H313" s="20">
        <v>4</v>
      </c>
      <c r="I313" s="20">
        <v>4</v>
      </c>
      <c r="J313" s="20">
        <v>1</v>
      </c>
      <c r="K313" s="20">
        <v>4</v>
      </c>
      <c r="L313" s="20">
        <v>1</v>
      </c>
      <c r="M313" s="27">
        <f>SUM(C313:L313)</f>
        <v>31</v>
      </c>
      <c r="N313" s="27">
        <f>COUNTIF(C313:L313,"&gt;0")</f>
        <v>10</v>
      </c>
      <c r="O313" s="2">
        <f>IF(N313&gt;0,M313/N313,0)</f>
        <v>3.1</v>
      </c>
    </row>
    <row r="314" spans="1:15" s="5" customFormat="1" ht="14" outlineLevel="1" x14ac:dyDescent="0.15">
      <c r="A314" s="1">
        <v>29</v>
      </c>
      <c r="B314" s="37" t="s">
        <v>790</v>
      </c>
      <c r="C314" s="35">
        <v>3</v>
      </c>
      <c r="D314" s="20">
        <v>3</v>
      </c>
      <c r="E314" s="20">
        <v>3</v>
      </c>
      <c r="F314" s="20">
        <v>3</v>
      </c>
      <c r="G314" s="20">
        <v>3</v>
      </c>
      <c r="H314" s="20">
        <v>3</v>
      </c>
      <c r="I314" s="20">
        <v>4</v>
      </c>
      <c r="J314" s="20">
        <v>3</v>
      </c>
      <c r="K314" s="20">
        <v>4</v>
      </c>
      <c r="L314" s="20">
        <v>4</v>
      </c>
      <c r="M314" s="27">
        <f>SUM(C314:L314)</f>
        <v>33</v>
      </c>
      <c r="N314" s="27">
        <f>COUNTIF(C314:L314,"&gt;0")</f>
        <v>10</v>
      </c>
      <c r="O314" s="2">
        <f>IF(N314&gt;0,M314/N314,0)</f>
        <v>3.3</v>
      </c>
    </row>
    <row r="315" spans="1:15" s="5" customFormat="1" ht="14" outlineLevel="1" x14ac:dyDescent="0.15">
      <c r="A315" s="1">
        <v>30</v>
      </c>
      <c r="B315" s="37" t="s">
        <v>789</v>
      </c>
      <c r="C315" s="35">
        <v>2</v>
      </c>
      <c r="D315" s="20">
        <v>3</v>
      </c>
      <c r="E315" s="20">
        <v>3</v>
      </c>
      <c r="F315" s="20">
        <v>3</v>
      </c>
      <c r="G315" s="20">
        <v>3</v>
      </c>
      <c r="H315" s="20">
        <v>3</v>
      </c>
      <c r="I315" s="20">
        <v>4</v>
      </c>
      <c r="J315" s="20">
        <v>4</v>
      </c>
      <c r="K315" s="20">
        <v>4</v>
      </c>
      <c r="L315" s="20">
        <v>4</v>
      </c>
      <c r="M315" s="27">
        <f>SUM(C315:L315)</f>
        <v>33</v>
      </c>
      <c r="N315" s="27">
        <f>COUNTIF(C315:L315,"&gt;0")</f>
        <v>10</v>
      </c>
      <c r="O315" s="2">
        <f>IF(N315&gt;0,M315/N315,0)</f>
        <v>3.3</v>
      </c>
    </row>
    <row r="316" spans="1:15" s="5" customFormat="1" ht="14" outlineLevel="1" x14ac:dyDescent="0.15">
      <c r="A316" s="1">
        <v>31</v>
      </c>
      <c r="B316" s="37" t="s">
        <v>788</v>
      </c>
      <c r="C316" s="35">
        <v>3</v>
      </c>
      <c r="D316" s="20">
        <v>4</v>
      </c>
      <c r="E316" s="20">
        <v>4</v>
      </c>
      <c r="F316" s="20">
        <v>4</v>
      </c>
      <c r="G316" s="20">
        <v>3</v>
      </c>
      <c r="H316" s="20">
        <v>3</v>
      </c>
      <c r="I316" s="20">
        <v>4</v>
      </c>
      <c r="J316" s="20">
        <v>4</v>
      </c>
      <c r="K316" s="20">
        <v>2</v>
      </c>
      <c r="L316" s="20">
        <v>3</v>
      </c>
      <c r="M316" s="27">
        <f>SUM(C316:L316)</f>
        <v>34</v>
      </c>
      <c r="N316" s="27">
        <f>COUNTIF(C316:L316,"&gt;0")</f>
        <v>10</v>
      </c>
      <c r="O316" s="2">
        <f>IF(N316&gt;0,M316/N316,0)</f>
        <v>3.4</v>
      </c>
    </row>
    <row r="317" spans="1:15" s="5" customFormat="1" ht="14" outlineLevel="1" x14ac:dyDescent="0.15">
      <c r="A317" s="1">
        <v>32</v>
      </c>
      <c r="B317" s="37" t="s">
        <v>787</v>
      </c>
      <c r="C317" s="35">
        <v>4</v>
      </c>
      <c r="D317" s="20">
        <v>3</v>
      </c>
      <c r="E317" s="20">
        <v>2</v>
      </c>
      <c r="F317" s="20">
        <v>3</v>
      </c>
      <c r="G317" s="20">
        <v>2</v>
      </c>
      <c r="H317" s="20">
        <v>3</v>
      </c>
      <c r="I317" s="20">
        <v>4</v>
      </c>
      <c r="J317" s="20">
        <v>4</v>
      </c>
      <c r="K317" s="20">
        <v>4</v>
      </c>
      <c r="L317" s="20">
        <v>1</v>
      </c>
      <c r="M317" s="27">
        <f>SUM(C317:L317)</f>
        <v>30</v>
      </c>
      <c r="N317" s="27">
        <f>COUNTIF(C317:L317,"&gt;0")</f>
        <v>10</v>
      </c>
      <c r="O317" s="2">
        <f>IF(N317&gt;0,M317/N317,0)</f>
        <v>3</v>
      </c>
    </row>
    <row r="318" spans="1:15" s="5" customFormat="1" ht="14" outlineLevel="1" x14ac:dyDescent="0.15">
      <c r="A318" s="1">
        <v>33</v>
      </c>
      <c r="B318" s="37" t="s">
        <v>786</v>
      </c>
      <c r="C318" s="35">
        <v>3</v>
      </c>
      <c r="D318" s="20">
        <v>5</v>
      </c>
      <c r="E318" s="20">
        <v>4</v>
      </c>
      <c r="F318" s="20">
        <v>4</v>
      </c>
      <c r="G318" s="20">
        <v>5</v>
      </c>
      <c r="H318" s="20">
        <v>3</v>
      </c>
      <c r="I318" s="20">
        <v>3</v>
      </c>
      <c r="J318" s="20">
        <v>4</v>
      </c>
      <c r="K318" s="20">
        <v>3</v>
      </c>
      <c r="L318" s="20">
        <v>4</v>
      </c>
      <c r="M318" s="27">
        <f>SUM(C318:L318)</f>
        <v>38</v>
      </c>
      <c r="N318" s="27">
        <f>COUNTIF(C318:L318,"&gt;0")</f>
        <v>10</v>
      </c>
      <c r="O318" s="2">
        <f>IF(N318&gt;0,M318/N318,0)</f>
        <v>3.8</v>
      </c>
    </row>
    <row r="319" spans="1:15" s="5" customFormat="1" ht="14" outlineLevel="1" x14ac:dyDescent="0.15">
      <c r="A319" s="1">
        <v>34</v>
      </c>
      <c r="B319" s="37" t="s">
        <v>785</v>
      </c>
      <c r="C319" s="35">
        <v>4</v>
      </c>
      <c r="D319" s="20">
        <v>3</v>
      </c>
      <c r="E319" s="20">
        <v>3</v>
      </c>
      <c r="F319" s="20">
        <v>3</v>
      </c>
      <c r="G319" s="20">
        <v>3</v>
      </c>
      <c r="H319" s="20">
        <v>3</v>
      </c>
      <c r="I319" s="20">
        <v>4</v>
      </c>
      <c r="J319" s="20">
        <v>3</v>
      </c>
      <c r="K319" s="20">
        <v>3</v>
      </c>
      <c r="L319" s="20">
        <v>4</v>
      </c>
      <c r="M319" s="27">
        <f>SUM(C319:L319)</f>
        <v>33</v>
      </c>
      <c r="N319" s="27">
        <f>COUNTIF(C319:L319,"&gt;0")</f>
        <v>10</v>
      </c>
      <c r="O319" s="2">
        <f>IF(N319&gt;0,M319/N319,0)</f>
        <v>3.3</v>
      </c>
    </row>
    <row r="320" spans="1:15" s="5" customFormat="1" ht="14" outlineLevel="1" x14ac:dyDescent="0.15">
      <c r="A320" s="1">
        <v>35</v>
      </c>
      <c r="B320" s="37" t="s">
        <v>784</v>
      </c>
      <c r="C320" s="35">
        <v>2</v>
      </c>
      <c r="D320" s="20">
        <v>5</v>
      </c>
      <c r="E320" s="20">
        <v>4</v>
      </c>
      <c r="F320" s="20">
        <v>3</v>
      </c>
      <c r="G320" s="20">
        <v>3</v>
      </c>
      <c r="H320" s="20">
        <v>4</v>
      </c>
      <c r="I320" s="20">
        <v>3</v>
      </c>
      <c r="J320" s="20">
        <v>4</v>
      </c>
      <c r="K320" s="20">
        <v>3</v>
      </c>
      <c r="L320" s="20">
        <v>3</v>
      </c>
      <c r="M320" s="27">
        <f>SUM(C320:L320)</f>
        <v>34</v>
      </c>
      <c r="N320" s="27">
        <f>COUNTIF(C320:L320,"&gt;0")</f>
        <v>10</v>
      </c>
      <c r="O320" s="2">
        <f>IF(N320&gt;0,M320/N320,0)</f>
        <v>3.4</v>
      </c>
    </row>
    <row r="321" spans="1:15" s="5" customFormat="1" ht="14" outlineLevel="1" x14ac:dyDescent="0.15">
      <c r="A321" s="1">
        <v>36</v>
      </c>
      <c r="B321" s="37" t="s">
        <v>783</v>
      </c>
      <c r="C321" s="35">
        <v>1</v>
      </c>
      <c r="D321" s="20">
        <v>4</v>
      </c>
      <c r="E321" s="20">
        <v>3</v>
      </c>
      <c r="F321" s="20">
        <v>4</v>
      </c>
      <c r="G321" s="20">
        <v>3</v>
      </c>
      <c r="H321" s="20">
        <v>5</v>
      </c>
      <c r="I321" s="20">
        <v>4</v>
      </c>
      <c r="J321" s="20">
        <v>4</v>
      </c>
      <c r="K321" s="20">
        <v>4</v>
      </c>
      <c r="L321" s="20">
        <v>3</v>
      </c>
      <c r="M321" s="27">
        <f>SUM(C321:L321)</f>
        <v>35</v>
      </c>
      <c r="N321" s="27">
        <f>COUNTIF(C321:L321,"&gt;0")</f>
        <v>10</v>
      </c>
      <c r="O321" s="2">
        <f>IF(N321&gt;0,M321/N321,0)</f>
        <v>3.5</v>
      </c>
    </row>
    <row r="322" spans="1:15" s="5" customFormat="1" ht="14" outlineLevel="1" x14ac:dyDescent="0.15">
      <c r="A322" s="1">
        <v>37</v>
      </c>
      <c r="B322" s="37" t="s">
        <v>782</v>
      </c>
      <c r="C322" s="35">
        <v>1</v>
      </c>
      <c r="D322" s="20">
        <v>4</v>
      </c>
      <c r="E322" s="20">
        <v>2</v>
      </c>
      <c r="F322" s="20">
        <v>4</v>
      </c>
      <c r="G322" s="20">
        <v>3</v>
      </c>
      <c r="H322" s="20">
        <v>4</v>
      </c>
      <c r="I322" s="20">
        <v>2</v>
      </c>
      <c r="J322" s="20">
        <v>4</v>
      </c>
      <c r="K322" s="20">
        <v>3</v>
      </c>
      <c r="L322" s="20">
        <v>4</v>
      </c>
      <c r="M322" s="27">
        <f>SUM(C322:L322)</f>
        <v>31</v>
      </c>
      <c r="N322" s="27">
        <f>COUNTIF(C322:L322,"&gt;0")</f>
        <v>10</v>
      </c>
      <c r="O322" s="2">
        <f>IF(N322&gt;0,M322/N322,0)</f>
        <v>3.1</v>
      </c>
    </row>
    <row r="323" spans="1:15" s="5" customFormat="1" ht="14" outlineLevel="1" x14ac:dyDescent="0.15">
      <c r="A323" s="1">
        <v>38</v>
      </c>
      <c r="B323" s="37" t="s">
        <v>781</v>
      </c>
      <c r="C323" s="35">
        <v>3</v>
      </c>
      <c r="D323" s="20">
        <v>5</v>
      </c>
      <c r="E323" s="20">
        <v>3</v>
      </c>
      <c r="F323" s="20">
        <v>2</v>
      </c>
      <c r="G323" s="20">
        <v>4</v>
      </c>
      <c r="H323" s="20">
        <v>3</v>
      </c>
      <c r="I323" s="20">
        <v>4</v>
      </c>
      <c r="J323" s="20">
        <v>5</v>
      </c>
      <c r="K323" s="20">
        <v>3</v>
      </c>
      <c r="L323" s="20">
        <v>3</v>
      </c>
      <c r="M323" s="27">
        <f>SUM(C323:L323)</f>
        <v>35</v>
      </c>
      <c r="N323" s="27">
        <f>COUNTIF(C323:L323,"&gt;0")</f>
        <v>10</v>
      </c>
      <c r="O323" s="2">
        <f>IF(N323&gt;0,M323/N323,0)</f>
        <v>3.5</v>
      </c>
    </row>
    <row r="324" spans="1:15" s="5" customFormat="1" ht="14" outlineLevel="1" x14ac:dyDescent="0.15">
      <c r="A324" s="1">
        <v>39</v>
      </c>
      <c r="B324" s="37" t="s">
        <v>780</v>
      </c>
      <c r="C324" s="35">
        <v>3</v>
      </c>
      <c r="D324" s="20">
        <v>4</v>
      </c>
      <c r="E324" s="20">
        <v>4</v>
      </c>
      <c r="F324" s="20">
        <v>4</v>
      </c>
      <c r="G324" s="20">
        <v>4</v>
      </c>
      <c r="H324" s="20">
        <v>3</v>
      </c>
      <c r="I324" s="20">
        <v>3</v>
      </c>
      <c r="J324" s="20">
        <v>1</v>
      </c>
      <c r="K324" s="20">
        <v>3</v>
      </c>
      <c r="L324" s="20">
        <v>4</v>
      </c>
      <c r="M324" s="27">
        <f>SUM(C324:L324)</f>
        <v>33</v>
      </c>
      <c r="N324" s="27">
        <f>COUNTIF(C324:L324,"&gt;0")</f>
        <v>10</v>
      </c>
      <c r="O324" s="2">
        <f>IF(N324&gt;0,M324/N324,0)</f>
        <v>3.3</v>
      </c>
    </row>
    <row r="325" spans="1:15" s="5" customFormat="1" ht="14" outlineLevel="1" x14ac:dyDescent="0.15">
      <c r="A325" s="1">
        <v>40</v>
      </c>
      <c r="B325" s="37" t="s">
        <v>779</v>
      </c>
      <c r="C325" s="35">
        <v>4</v>
      </c>
      <c r="D325" s="20">
        <v>3</v>
      </c>
      <c r="E325" s="20">
        <v>3</v>
      </c>
      <c r="F325" s="20">
        <v>4</v>
      </c>
      <c r="G325" s="20">
        <v>4</v>
      </c>
      <c r="H325" s="20">
        <v>4</v>
      </c>
      <c r="I325" s="20">
        <v>5</v>
      </c>
      <c r="J325" s="20">
        <v>4</v>
      </c>
      <c r="K325" s="20">
        <v>3</v>
      </c>
      <c r="L325" s="20">
        <v>4</v>
      </c>
      <c r="M325" s="27">
        <f>SUM(C325:L325)</f>
        <v>38</v>
      </c>
      <c r="N325" s="27">
        <f>COUNTIF(C325:L325,"&gt;0")</f>
        <v>10</v>
      </c>
      <c r="O325" s="2">
        <f>IF(N325&gt;0,M325/N325,0)</f>
        <v>3.8</v>
      </c>
    </row>
    <row r="326" spans="1:15" s="5" customFormat="1" ht="14" outlineLevel="1" x14ac:dyDescent="0.15">
      <c r="A326" s="1">
        <v>41</v>
      </c>
      <c r="B326" s="37" t="s">
        <v>778</v>
      </c>
      <c r="C326" s="35">
        <v>3</v>
      </c>
      <c r="D326" s="20">
        <v>4</v>
      </c>
      <c r="E326" s="20">
        <v>4</v>
      </c>
      <c r="F326" s="20">
        <v>4</v>
      </c>
      <c r="G326" s="20">
        <v>3</v>
      </c>
      <c r="H326" s="20">
        <v>4</v>
      </c>
      <c r="I326" s="20">
        <v>3</v>
      </c>
      <c r="J326" s="20">
        <v>4</v>
      </c>
      <c r="K326" s="20">
        <v>4</v>
      </c>
      <c r="L326" s="20">
        <v>1</v>
      </c>
      <c r="M326" s="27">
        <f>SUM(C326:L326)</f>
        <v>34</v>
      </c>
      <c r="N326" s="27">
        <f>COUNTIF(C326:L326,"&gt;0")</f>
        <v>10</v>
      </c>
      <c r="O326" s="2">
        <f>IF(N326&gt;0,M326/N326,0)</f>
        <v>3.4</v>
      </c>
    </row>
    <row r="327" spans="1:15" s="5" customFormat="1" ht="14" outlineLevel="1" x14ac:dyDescent="0.15">
      <c r="A327" s="1">
        <v>42</v>
      </c>
      <c r="B327" s="37" t="s">
        <v>777</v>
      </c>
      <c r="C327" s="35">
        <v>4</v>
      </c>
      <c r="D327" s="20">
        <v>3</v>
      </c>
      <c r="E327" s="20">
        <v>3</v>
      </c>
      <c r="F327" s="20">
        <v>2</v>
      </c>
      <c r="G327" s="20">
        <v>4</v>
      </c>
      <c r="H327" s="20">
        <v>3</v>
      </c>
      <c r="I327" s="20">
        <v>3</v>
      </c>
      <c r="J327" s="20">
        <v>3</v>
      </c>
      <c r="K327" s="20">
        <v>4</v>
      </c>
      <c r="L327" s="20">
        <v>3</v>
      </c>
      <c r="M327" s="27">
        <f>SUM(C327:L327)</f>
        <v>32</v>
      </c>
      <c r="N327" s="27">
        <f>COUNTIF(C327:L327,"&gt;0")</f>
        <v>10</v>
      </c>
      <c r="O327" s="2">
        <f>IF(N327&gt;0,M327/N327,0)</f>
        <v>3.2</v>
      </c>
    </row>
    <row r="328" spans="1:15" s="5" customFormat="1" ht="14" outlineLevel="1" x14ac:dyDescent="0.15">
      <c r="A328" s="1">
        <v>43</v>
      </c>
      <c r="B328" s="37" t="s">
        <v>776</v>
      </c>
      <c r="C328" s="35">
        <v>4</v>
      </c>
      <c r="D328" s="20">
        <v>5</v>
      </c>
      <c r="E328" s="20">
        <v>3</v>
      </c>
      <c r="F328" s="20">
        <v>3</v>
      </c>
      <c r="G328" s="20">
        <v>3</v>
      </c>
      <c r="H328" s="20">
        <v>3</v>
      </c>
      <c r="I328" s="20">
        <v>4</v>
      </c>
      <c r="J328" s="20">
        <v>4</v>
      </c>
      <c r="K328" s="20">
        <v>5</v>
      </c>
      <c r="L328" s="20">
        <v>1</v>
      </c>
      <c r="M328" s="27">
        <f>SUM(C328:L328)</f>
        <v>35</v>
      </c>
      <c r="N328" s="27">
        <f>COUNTIF(C328:L328,"&gt;0")</f>
        <v>10</v>
      </c>
      <c r="O328" s="2">
        <f>IF(N328&gt;0,M328/N328,0)</f>
        <v>3.5</v>
      </c>
    </row>
    <row r="329" spans="1:15" s="5" customFormat="1" ht="14" outlineLevel="1" x14ac:dyDescent="0.15">
      <c r="A329" s="1">
        <v>44</v>
      </c>
      <c r="B329" s="37" t="s">
        <v>775</v>
      </c>
      <c r="C329" s="35">
        <v>3</v>
      </c>
      <c r="D329" s="20">
        <v>4</v>
      </c>
      <c r="E329" s="20">
        <v>5</v>
      </c>
      <c r="F329" s="20">
        <v>4</v>
      </c>
      <c r="G329" s="20">
        <v>3</v>
      </c>
      <c r="H329" s="20">
        <v>3</v>
      </c>
      <c r="I329" s="20">
        <v>3</v>
      </c>
      <c r="J329" s="20">
        <v>4</v>
      </c>
      <c r="K329" s="20">
        <v>3</v>
      </c>
      <c r="L329" s="20">
        <v>3</v>
      </c>
      <c r="M329" s="27">
        <f>SUM(C329:L329)</f>
        <v>35</v>
      </c>
      <c r="N329" s="27">
        <f>COUNTIF(C329:L329,"&gt;0")</f>
        <v>10</v>
      </c>
      <c r="O329" s="2">
        <f>IF(N329&gt;0,M329/N329,0)</f>
        <v>3.5</v>
      </c>
    </row>
    <row r="330" spans="1:15" s="5" customFormat="1" ht="14" outlineLevel="1" x14ac:dyDescent="0.15">
      <c r="A330" s="1">
        <v>45</v>
      </c>
      <c r="B330" s="37" t="s">
        <v>774</v>
      </c>
      <c r="C330" s="35">
        <v>4</v>
      </c>
      <c r="D330" s="20">
        <v>4</v>
      </c>
      <c r="E330" s="20">
        <v>4</v>
      </c>
      <c r="F330" s="20">
        <v>1</v>
      </c>
      <c r="G330" s="20">
        <v>3</v>
      </c>
      <c r="H330" s="20">
        <v>3</v>
      </c>
      <c r="I330" s="20">
        <v>4</v>
      </c>
      <c r="J330" s="20">
        <v>3</v>
      </c>
      <c r="K330" s="20">
        <v>3</v>
      </c>
      <c r="L330" s="20">
        <v>3</v>
      </c>
      <c r="M330" s="27">
        <f>SUM(C330:L330)</f>
        <v>32</v>
      </c>
      <c r="N330" s="27">
        <f>COUNTIF(C330:L330,"&gt;0")</f>
        <v>10</v>
      </c>
      <c r="O330" s="2">
        <f>IF(N330&gt;0,M330/N330,0)</f>
        <v>3.2</v>
      </c>
    </row>
    <row r="331" spans="1:15" s="5" customFormat="1" ht="14" outlineLevel="1" x14ac:dyDescent="0.15">
      <c r="A331" s="1">
        <v>46</v>
      </c>
      <c r="B331" s="37" t="s">
        <v>773</v>
      </c>
      <c r="C331" s="35">
        <v>3</v>
      </c>
      <c r="D331" s="20">
        <v>4</v>
      </c>
      <c r="E331" s="20">
        <v>4</v>
      </c>
      <c r="F331" s="20">
        <v>3</v>
      </c>
      <c r="G331" s="20">
        <v>3</v>
      </c>
      <c r="H331" s="20">
        <v>4</v>
      </c>
      <c r="I331" s="20">
        <v>3</v>
      </c>
      <c r="J331" s="20">
        <v>3</v>
      </c>
      <c r="K331" s="20">
        <v>4</v>
      </c>
      <c r="L331" s="20">
        <v>4</v>
      </c>
      <c r="M331" s="27">
        <f>SUM(C331:L331)</f>
        <v>35</v>
      </c>
      <c r="N331" s="27">
        <f>COUNTIF(C331:L331,"&gt;0")</f>
        <v>10</v>
      </c>
      <c r="O331" s="2">
        <f>IF(N331&gt;0,M331/N331,0)</f>
        <v>3.5</v>
      </c>
    </row>
    <row r="332" spans="1:15" s="5" customFormat="1" ht="14" outlineLevel="1" x14ac:dyDescent="0.15">
      <c r="A332" s="1">
        <v>47</v>
      </c>
      <c r="B332" s="37" t="s">
        <v>772</v>
      </c>
      <c r="C332" s="35">
        <v>4</v>
      </c>
      <c r="D332" s="20">
        <v>4</v>
      </c>
      <c r="E332" s="20">
        <v>3</v>
      </c>
      <c r="F332" s="20">
        <v>4</v>
      </c>
      <c r="G332" s="20">
        <v>4</v>
      </c>
      <c r="H332" s="20">
        <v>3</v>
      </c>
      <c r="I332" s="20">
        <v>4</v>
      </c>
      <c r="J332" s="20">
        <v>4</v>
      </c>
      <c r="K332" s="20">
        <v>3</v>
      </c>
      <c r="L332" s="20">
        <v>4</v>
      </c>
      <c r="M332" s="27">
        <f>SUM(C332:L332)</f>
        <v>37</v>
      </c>
      <c r="N332" s="27">
        <f>COUNTIF(C332:L332,"&gt;0")</f>
        <v>10</v>
      </c>
      <c r="O332" s="2">
        <f>IF(N332&gt;0,M332/N332,0)</f>
        <v>3.7</v>
      </c>
    </row>
    <row r="333" spans="1:15" s="5" customFormat="1" ht="14" outlineLevel="1" x14ac:dyDescent="0.15">
      <c r="A333" s="1">
        <v>48</v>
      </c>
      <c r="B333" s="37" t="s">
        <v>771</v>
      </c>
      <c r="C333" s="35">
        <v>4</v>
      </c>
      <c r="D333" s="20">
        <v>3</v>
      </c>
      <c r="E333" s="20">
        <v>3</v>
      </c>
      <c r="F333" s="20">
        <v>4</v>
      </c>
      <c r="G333" s="20">
        <v>3</v>
      </c>
      <c r="H333" s="20">
        <v>3</v>
      </c>
      <c r="I333" s="20">
        <v>3</v>
      </c>
      <c r="J333" s="20">
        <v>4</v>
      </c>
      <c r="K333" s="20">
        <v>3</v>
      </c>
      <c r="L333" s="20">
        <v>4</v>
      </c>
      <c r="M333" s="27">
        <f>SUM(C333:L333)</f>
        <v>34</v>
      </c>
      <c r="N333" s="27">
        <f>COUNTIF(C333:L333,"&gt;0")</f>
        <v>10</v>
      </c>
      <c r="O333" s="2">
        <f>IF(N333&gt;0,M333/N333,0)</f>
        <v>3.4</v>
      </c>
    </row>
    <row r="334" spans="1:15" s="5" customFormat="1" ht="14" outlineLevel="1" x14ac:dyDescent="0.15">
      <c r="A334" s="1">
        <v>49</v>
      </c>
      <c r="B334" s="37" t="s">
        <v>770</v>
      </c>
      <c r="C334" s="35">
        <v>3</v>
      </c>
      <c r="D334" s="20">
        <v>3</v>
      </c>
      <c r="E334" s="20">
        <v>4</v>
      </c>
      <c r="F334" s="20">
        <v>3</v>
      </c>
      <c r="G334" s="20">
        <v>3</v>
      </c>
      <c r="H334" s="20">
        <v>3</v>
      </c>
      <c r="I334" s="20">
        <v>1</v>
      </c>
      <c r="J334" s="20">
        <v>4</v>
      </c>
      <c r="K334" s="20">
        <v>4</v>
      </c>
      <c r="L334" s="20">
        <v>3</v>
      </c>
      <c r="M334" s="27">
        <f>SUM(C334:L334)</f>
        <v>31</v>
      </c>
      <c r="N334" s="27">
        <f>COUNTIF(C334:L334,"&gt;0")</f>
        <v>10</v>
      </c>
      <c r="O334" s="2">
        <f>IF(N334&gt;0,M334/N334,0)</f>
        <v>3.1</v>
      </c>
    </row>
    <row r="335" spans="1:15" s="5" customFormat="1" ht="14" outlineLevel="1" x14ac:dyDescent="0.15">
      <c r="A335" s="1">
        <v>50</v>
      </c>
      <c r="B335" s="37" t="s">
        <v>769</v>
      </c>
      <c r="C335" s="35">
        <v>3</v>
      </c>
      <c r="D335" s="20">
        <v>4</v>
      </c>
      <c r="E335" s="20">
        <v>4</v>
      </c>
      <c r="F335" s="20">
        <v>4</v>
      </c>
      <c r="G335" s="20">
        <v>4</v>
      </c>
      <c r="H335" s="20">
        <v>4</v>
      </c>
      <c r="I335" s="20">
        <v>3</v>
      </c>
      <c r="J335" s="20">
        <v>4</v>
      </c>
      <c r="K335" s="20">
        <v>4</v>
      </c>
      <c r="L335" s="20">
        <v>3</v>
      </c>
      <c r="M335" s="27">
        <f>SUM(C335:L335)</f>
        <v>37</v>
      </c>
      <c r="N335" s="27">
        <f>COUNTIF(C335:L335,"&gt;0")</f>
        <v>10</v>
      </c>
      <c r="O335" s="2">
        <f>IF(N335&gt;0,M335/N335,0)</f>
        <v>3.7</v>
      </c>
    </row>
    <row r="336" spans="1:15" s="5" customFormat="1" ht="14" outlineLevel="1" x14ac:dyDescent="0.15">
      <c r="A336" s="1">
        <v>51</v>
      </c>
      <c r="B336" s="37" t="s">
        <v>768</v>
      </c>
      <c r="C336" s="35">
        <v>4</v>
      </c>
      <c r="D336" s="20">
        <v>5</v>
      </c>
      <c r="E336" s="20">
        <v>5</v>
      </c>
      <c r="F336" s="20">
        <v>3</v>
      </c>
      <c r="G336" s="20">
        <v>4</v>
      </c>
      <c r="H336" s="20">
        <v>1</v>
      </c>
      <c r="I336" s="20">
        <v>3</v>
      </c>
      <c r="J336" s="20">
        <v>4</v>
      </c>
      <c r="K336" s="20">
        <v>3</v>
      </c>
      <c r="L336" s="20">
        <v>3</v>
      </c>
      <c r="M336" s="27">
        <f>SUM(C336:L336)</f>
        <v>35</v>
      </c>
      <c r="N336" s="27">
        <f>COUNTIF(C336:L336,"&gt;0")</f>
        <v>10</v>
      </c>
      <c r="O336" s="2">
        <f>IF(N336&gt;0,M336/N336,0)</f>
        <v>3.5</v>
      </c>
    </row>
    <row r="337" spans="1:15" s="5" customFormat="1" ht="14" outlineLevel="1" x14ac:dyDescent="0.15">
      <c r="A337" s="1">
        <v>52</v>
      </c>
      <c r="B337" s="37" t="s">
        <v>767</v>
      </c>
      <c r="C337" s="35">
        <v>3</v>
      </c>
      <c r="D337" s="20">
        <v>4</v>
      </c>
      <c r="E337" s="20">
        <v>3</v>
      </c>
      <c r="F337" s="20">
        <v>3</v>
      </c>
      <c r="G337" s="20">
        <v>3</v>
      </c>
      <c r="H337" s="20">
        <v>1</v>
      </c>
      <c r="I337" s="20">
        <v>4</v>
      </c>
      <c r="J337" s="20">
        <v>4</v>
      </c>
      <c r="K337" s="20">
        <v>2</v>
      </c>
      <c r="L337" s="20">
        <v>2</v>
      </c>
      <c r="M337" s="27">
        <f>SUM(C337:L337)</f>
        <v>29</v>
      </c>
      <c r="N337" s="27">
        <f>COUNTIF(C337:L337,"&gt;0")</f>
        <v>10</v>
      </c>
      <c r="O337" s="2">
        <f>IF(N337&gt;0,M337/N337,0)</f>
        <v>2.9</v>
      </c>
    </row>
    <row r="338" spans="1:15" s="5" customFormat="1" ht="14" outlineLevel="1" x14ac:dyDescent="0.15">
      <c r="A338" s="1">
        <v>53</v>
      </c>
      <c r="B338" s="37" t="s">
        <v>766</v>
      </c>
      <c r="C338" s="35">
        <v>3</v>
      </c>
      <c r="D338" s="20">
        <v>4</v>
      </c>
      <c r="E338" s="20">
        <v>3</v>
      </c>
      <c r="F338" s="20">
        <v>4</v>
      </c>
      <c r="G338" s="20">
        <v>3</v>
      </c>
      <c r="H338" s="20">
        <v>2</v>
      </c>
      <c r="I338" s="20">
        <v>3</v>
      </c>
      <c r="J338" s="20">
        <v>3</v>
      </c>
      <c r="K338" s="20">
        <v>4</v>
      </c>
      <c r="L338" s="20">
        <v>4</v>
      </c>
      <c r="M338" s="27">
        <f>SUM(C338:L338)</f>
        <v>33</v>
      </c>
      <c r="N338" s="27">
        <f>COUNTIF(C338:L338,"&gt;0")</f>
        <v>10</v>
      </c>
      <c r="O338" s="2">
        <f>IF(N338&gt;0,M338/N338,0)</f>
        <v>3.3</v>
      </c>
    </row>
    <row r="339" spans="1:15" s="5" customFormat="1" ht="14" outlineLevel="1" x14ac:dyDescent="0.15">
      <c r="A339" s="1">
        <v>54</v>
      </c>
      <c r="B339" s="37" t="s">
        <v>765</v>
      </c>
      <c r="C339" s="35">
        <v>4</v>
      </c>
      <c r="D339" s="20">
        <v>3</v>
      </c>
      <c r="E339" s="20">
        <v>4</v>
      </c>
      <c r="F339" s="20">
        <v>3</v>
      </c>
      <c r="G339" s="20">
        <v>3</v>
      </c>
      <c r="H339" s="20">
        <v>2</v>
      </c>
      <c r="I339" s="20">
        <v>4</v>
      </c>
      <c r="J339" s="20">
        <v>4</v>
      </c>
      <c r="K339" s="20">
        <v>3</v>
      </c>
      <c r="L339" s="20">
        <v>3</v>
      </c>
      <c r="M339" s="27">
        <f>SUM(C339:L339)</f>
        <v>33</v>
      </c>
      <c r="N339" s="27">
        <f>COUNTIF(C339:L339,"&gt;0")</f>
        <v>10</v>
      </c>
      <c r="O339" s="2">
        <f>IF(N339&gt;0,M339/N339,0)</f>
        <v>3.3</v>
      </c>
    </row>
    <row r="340" spans="1:15" s="5" customFormat="1" ht="14" outlineLevel="1" x14ac:dyDescent="0.15">
      <c r="A340" s="1">
        <v>55</v>
      </c>
      <c r="B340" s="37" t="s">
        <v>764</v>
      </c>
      <c r="C340" s="35">
        <v>4</v>
      </c>
      <c r="D340" s="20">
        <v>3</v>
      </c>
      <c r="E340" s="20">
        <v>2</v>
      </c>
      <c r="F340" s="20">
        <v>4</v>
      </c>
      <c r="G340" s="20">
        <v>3</v>
      </c>
      <c r="H340" s="20">
        <v>4</v>
      </c>
      <c r="I340" s="20">
        <v>4</v>
      </c>
      <c r="J340" s="20">
        <v>5</v>
      </c>
      <c r="K340" s="20">
        <v>4</v>
      </c>
      <c r="L340" s="20">
        <v>4</v>
      </c>
      <c r="M340" s="27">
        <f>SUM(C340:L340)</f>
        <v>37</v>
      </c>
      <c r="N340" s="27">
        <f>COUNTIF(C340:L340,"&gt;0")</f>
        <v>10</v>
      </c>
      <c r="O340" s="2">
        <f>IF(N340&gt;0,M340/N340,0)</f>
        <v>3.7</v>
      </c>
    </row>
    <row r="341" spans="1:15" s="5" customFormat="1" ht="14" outlineLevel="1" x14ac:dyDescent="0.15">
      <c r="A341" s="1">
        <v>56</v>
      </c>
      <c r="B341" s="37" t="s">
        <v>763</v>
      </c>
      <c r="C341" s="35">
        <v>3</v>
      </c>
      <c r="D341" s="20">
        <v>3</v>
      </c>
      <c r="E341" s="20">
        <v>4</v>
      </c>
      <c r="F341" s="20">
        <v>4</v>
      </c>
      <c r="G341" s="20">
        <v>2</v>
      </c>
      <c r="H341" s="20">
        <v>4</v>
      </c>
      <c r="I341" s="20">
        <v>2</v>
      </c>
      <c r="J341" s="20">
        <v>3</v>
      </c>
      <c r="K341" s="20">
        <v>4</v>
      </c>
      <c r="L341" s="20">
        <v>3</v>
      </c>
      <c r="M341" s="27">
        <f>SUM(C341:L341)</f>
        <v>32</v>
      </c>
      <c r="N341" s="27">
        <f>COUNTIF(C341:L341,"&gt;0")</f>
        <v>10</v>
      </c>
      <c r="O341" s="2">
        <f>IF(N341&gt;0,M341/N341,0)</f>
        <v>3.2</v>
      </c>
    </row>
    <row r="342" spans="1:15" s="5" customFormat="1" ht="14" outlineLevel="1" x14ac:dyDescent="0.15">
      <c r="A342" s="1">
        <v>57</v>
      </c>
      <c r="B342" s="37" t="s">
        <v>762</v>
      </c>
      <c r="C342" s="35">
        <v>4</v>
      </c>
      <c r="D342" s="20">
        <v>3</v>
      </c>
      <c r="E342" s="20">
        <v>5</v>
      </c>
      <c r="F342" s="20">
        <v>4</v>
      </c>
      <c r="G342" s="20">
        <v>3</v>
      </c>
      <c r="H342" s="20">
        <v>4</v>
      </c>
      <c r="I342" s="20">
        <v>3</v>
      </c>
      <c r="J342" s="20">
        <v>3</v>
      </c>
      <c r="K342" s="20">
        <v>3</v>
      </c>
      <c r="L342" s="20">
        <v>4</v>
      </c>
      <c r="M342" s="27">
        <f>SUM(C342:L342)</f>
        <v>36</v>
      </c>
      <c r="N342" s="27">
        <f>COUNTIF(C342:L342,"&gt;0")</f>
        <v>10</v>
      </c>
      <c r="O342" s="2">
        <f>IF(N342&gt;0,M342/N342,0)</f>
        <v>3.6</v>
      </c>
    </row>
    <row r="343" spans="1:15" s="5" customFormat="1" ht="14" outlineLevel="1" x14ac:dyDescent="0.15">
      <c r="A343" s="1">
        <v>58</v>
      </c>
      <c r="B343" s="37" t="s">
        <v>761</v>
      </c>
      <c r="C343" s="35">
        <v>3</v>
      </c>
      <c r="D343" s="20">
        <v>4</v>
      </c>
      <c r="E343" s="20">
        <v>4</v>
      </c>
      <c r="F343" s="20">
        <v>4</v>
      </c>
      <c r="G343" s="20">
        <v>3</v>
      </c>
      <c r="H343" s="20">
        <v>4</v>
      </c>
      <c r="I343" s="20">
        <v>4</v>
      </c>
      <c r="J343" s="20">
        <v>2</v>
      </c>
      <c r="K343" s="20">
        <v>2</v>
      </c>
      <c r="L343" s="20">
        <v>4</v>
      </c>
      <c r="M343" s="27">
        <f>SUM(C343:L343)</f>
        <v>34</v>
      </c>
      <c r="N343" s="27">
        <f>COUNTIF(C343:L343,"&gt;0")</f>
        <v>10</v>
      </c>
      <c r="O343" s="2">
        <f>IF(N343&gt;0,M343/N343,0)</f>
        <v>3.4</v>
      </c>
    </row>
    <row r="344" spans="1:15" s="5" customFormat="1" ht="14" outlineLevel="1" x14ac:dyDescent="0.15">
      <c r="A344" s="1">
        <v>59</v>
      </c>
      <c r="B344" s="37" t="s">
        <v>760</v>
      </c>
      <c r="C344" s="35">
        <v>3</v>
      </c>
      <c r="D344" s="20">
        <v>5</v>
      </c>
      <c r="E344" s="20">
        <v>3</v>
      </c>
      <c r="F344" s="20">
        <v>3</v>
      </c>
      <c r="G344" s="20">
        <v>4</v>
      </c>
      <c r="H344" s="20">
        <v>3</v>
      </c>
      <c r="I344" s="20">
        <v>4</v>
      </c>
      <c r="J344" s="20">
        <v>4</v>
      </c>
      <c r="K344" s="20">
        <v>4</v>
      </c>
      <c r="L344" s="20">
        <v>1</v>
      </c>
      <c r="M344" s="27">
        <f>SUM(C344:L344)</f>
        <v>34</v>
      </c>
      <c r="N344" s="27">
        <f>COUNTIF(C344:L344,"&gt;0")</f>
        <v>10</v>
      </c>
      <c r="O344" s="2">
        <f>IF(N344&gt;0,M344/N344,0)</f>
        <v>3.4</v>
      </c>
    </row>
    <row r="345" spans="1:15" s="5" customFormat="1" ht="14" outlineLevel="1" x14ac:dyDescent="0.15">
      <c r="A345" s="1">
        <v>60</v>
      </c>
      <c r="B345" s="37" t="s">
        <v>759</v>
      </c>
      <c r="C345" s="35">
        <v>5</v>
      </c>
      <c r="D345" s="20">
        <v>4</v>
      </c>
      <c r="E345" s="20">
        <v>3</v>
      </c>
      <c r="F345" s="20">
        <v>4</v>
      </c>
      <c r="G345" s="20">
        <v>4</v>
      </c>
      <c r="H345" s="20">
        <v>4</v>
      </c>
      <c r="I345" s="20">
        <v>1</v>
      </c>
      <c r="J345" s="20">
        <v>5</v>
      </c>
      <c r="K345" s="20">
        <v>4</v>
      </c>
      <c r="L345" s="20">
        <v>4</v>
      </c>
      <c r="M345" s="27">
        <f>SUM(C345:L345)</f>
        <v>38</v>
      </c>
      <c r="N345" s="27">
        <f>COUNTIF(C345:L345,"&gt;0")</f>
        <v>10</v>
      </c>
      <c r="O345" s="2">
        <f>IF(N345&gt;0,M345/N345,0)</f>
        <v>3.8</v>
      </c>
    </row>
    <row r="346" spans="1:15" s="5" customFormat="1" ht="14" outlineLevel="1" x14ac:dyDescent="0.15">
      <c r="A346" s="1">
        <v>61</v>
      </c>
      <c r="B346" s="37" t="s">
        <v>758</v>
      </c>
      <c r="C346" s="35">
        <v>3</v>
      </c>
      <c r="D346" s="20">
        <v>3</v>
      </c>
      <c r="E346" s="20">
        <v>4</v>
      </c>
      <c r="F346" s="20">
        <v>3</v>
      </c>
      <c r="G346" s="20">
        <v>4</v>
      </c>
      <c r="H346" s="20">
        <v>4</v>
      </c>
      <c r="I346" s="20">
        <v>3</v>
      </c>
      <c r="J346" s="20">
        <v>3</v>
      </c>
      <c r="K346" s="20">
        <v>4</v>
      </c>
      <c r="L346" s="20">
        <v>3</v>
      </c>
      <c r="M346" s="27">
        <f>SUM(C346:L346)</f>
        <v>34</v>
      </c>
      <c r="N346" s="27">
        <f>COUNTIF(C346:L346,"&gt;0")</f>
        <v>10</v>
      </c>
      <c r="O346" s="2">
        <f>IF(N346&gt;0,M346/N346,0)</f>
        <v>3.4</v>
      </c>
    </row>
    <row r="347" spans="1:15" s="5" customFormat="1" ht="14" outlineLevel="1" x14ac:dyDescent="0.15">
      <c r="A347" s="1">
        <v>62</v>
      </c>
      <c r="B347" s="37" t="s">
        <v>757</v>
      </c>
      <c r="C347" s="35">
        <v>1</v>
      </c>
      <c r="D347" s="20">
        <v>3</v>
      </c>
      <c r="E347" s="20">
        <v>4</v>
      </c>
      <c r="F347" s="20">
        <v>3</v>
      </c>
      <c r="G347" s="20">
        <v>3</v>
      </c>
      <c r="H347" s="20">
        <v>3</v>
      </c>
      <c r="I347" s="20">
        <v>3</v>
      </c>
      <c r="J347" s="20">
        <v>4</v>
      </c>
      <c r="K347" s="20">
        <v>3</v>
      </c>
      <c r="L347" s="20">
        <v>4</v>
      </c>
      <c r="M347" s="27">
        <f>SUM(C347:L347)</f>
        <v>31</v>
      </c>
      <c r="N347" s="27">
        <f>COUNTIF(C347:L347,"&gt;0")</f>
        <v>10</v>
      </c>
      <c r="O347" s="2">
        <f>IF(N347&gt;0,M347/N347,0)</f>
        <v>3.1</v>
      </c>
    </row>
    <row r="348" spans="1:15" s="5" customFormat="1" ht="14" outlineLevel="1" x14ac:dyDescent="0.15">
      <c r="A348" s="1">
        <v>63</v>
      </c>
      <c r="B348" s="37" t="s">
        <v>756</v>
      </c>
      <c r="C348" s="35">
        <v>3</v>
      </c>
      <c r="D348" s="20">
        <v>3</v>
      </c>
      <c r="E348" s="20">
        <v>3</v>
      </c>
      <c r="F348" s="20">
        <v>3</v>
      </c>
      <c r="G348" s="20">
        <v>4</v>
      </c>
      <c r="H348" s="20">
        <v>3</v>
      </c>
      <c r="I348" s="20">
        <v>3</v>
      </c>
      <c r="J348" s="20">
        <v>4</v>
      </c>
      <c r="K348" s="20">
        <v>3</v>
      </c>
      <c r="L348" s="20">
        <v>3</v>
      </c>
      <c r="M348" s="27">
        <f>SUM(C348:L348)</f>
        <v>32</v>
      </c>
      <c r="N348" s="27">
        <f>COUNTIF(C348:L348,"&gt;0")</f>
        <v>10</v>
      </c>
      <c r="O348" s="2">
        <f>IF(N348&gt;0,M348/N348,0)</f>
        <v>3.2</v>
      </c>
    </row>
    <row r="349" spans="1:15" s="5" customFormat="1" ht="14" outlineLevel="1" x14ac:dyDescent="0.15">
      <c r="A349" s="1">
        <v>64</v>
      </c>
      <c r="B349" s="37" t="s">
        <v>755</v>
      </c>
      <c r="C349" s="35">
        <v>3</v>
      </c>
      <c r="D349" s="20">
        <v>4</v>
      </c>
      <c r="E349" s="20">
        <v>3</v>
      </c>
      <c r="F349" s="20">
        <v>4</v>
      </c>
      <c r="G349" s="20">
        <v>4</v>
      </c>
      <c r="H349" s="20">
        <v>4</v>
      </c>
      <c r="I349" s="20">
        <v>4</v>
      </c>
      <c r="J349" s="20">
        <v>3</v>
      </c>
      <c r="K349" s="20">
        <v>4</v>
      </c>
      <c r="L349" s="20">
        <v>2</v>
      </c>
      <c r="M349" s="27">
        <f>SUM(C349:L349)</f>
        <v>35</v>
      </c>
      <c r="N349" s="27">
        <f>COUNTIF(C349:L349,"&gt;0")</f>
        <v>10</v>
      </c>
      <c r="O349" s="2">
        <f>IF(N349&gt;0,M349/N349,0)</f>
        <v>3.5</v>
      </c>
    </row>
    <row r="350" spans="1:15" s="5" customFormat="1" ht="14" outlineLevel="1" x14ac:dyDescent="0.15">
      <c r="A350" s="1">
        <v>65</v>
      </c>
      <c r="B350" s="37" t="s">
        <v>754</v>
      </c>
      <c r="C350" s="35">
        <v>4</v>
      </c>
      <c r="D350" s="20">
        <v>4</v>
      </c>
      <c r="E350" s="20">
        <v>4</v>
      </c>
      <c r="F350" s="20">
        <v>4</v>
      </c>
      <c r="G350" s="20">
        <v>4</v>
      </c>
      <c r="H350" s="20">
        <v>4</v>
      </c>
      <c r="I350" s="20">
        <v>4</v>
      </c>
      <c r="J350" s="20">
        <v>4</v>
      </c>
      <c r="K350" s="20">
        <v>2</v>
      </c>
      <c r="L350" s="20">
        <v>3</v>
      </c>
      <c r="M350" s="27">
        <f>SUM(C350:L350)</f>
        <v>37</v>
      </c>
      <c r="N350" s="27">
        <f>COUNTIF(C350:L350,"&gt;0")</f>
        <v>10</v>
      </c>
      <c r="O350" s="2">
        <f>IF(N350&gt;0,M350/N350,0)</f>
        <v>3.7</v>
      </c>
    </row>
    <row r="351" spans="1:15" s="5" customFormat="1" ht="14" outlineLevel="1" x14ac:dyDescent="0.15">
      <c r="A351" s="1">
        <v>66</v>
      </c>
      <c r="B351" s="37" t="s">
        <v>753</v>
      </c>
      <c r="C351" s="35">
        <v>1</v>
      </c>
      <c r="D351" s="20">
        <v>4</v>
      </c>
      <c r="E351" s="20">
        <v>4</v>
      </c>
      <c r="F351" s="20">
        <v>2</v>
      </c>
      <c r="G351" s="20">
        <v>3</v>
      </c>
      <c r="H351" s="20">
        <v>2</v>
      </c>
      <c r="I351" s="20">
        <v>1</v>
      </c>
      <c r="J351" s="20">
        <v>3</v>
      </c>
      <c r="K351" s="20">
        <v>3</v>
      </c>
      <c r="L351" s="20">
        <v>4</v>
      </c>
      <c r="M351" s="27">
        <f>SUM(C351:L351)</f>
        <v>27</v>
      </c>
      <c r="N351" s="27">
        <f>COUNTIF(C351:L351,"&gt;0")</f>
        <v>10</v>
      </c>
      <c r="O351" s="2">
        <f>IF(N351&gt;0,M351/N351,0)</f>
        <v>2.7</v>
      </c>
    </row>
    <row r="352" spans="1:15" s="5" customFormat="1" ht="14" outlineLevel="1" x14ac:dyDescent="0.15">
      <c r="A352" s="1">
        <v>67</v>
      </c>
      <c r="B352" s="37" t="s">
        <v>752</v>
      </c>
      <c r="C352" s="35">
        <v>2</v>
      </c>
      <c r="D352" s="20">
        <v>3</v>
      </c>
      <c r="E352" s="20">
        <v>4</v>
      </c>
      <c r="F352" s="20">
        <v>3</v>
      </c>
      <c r="G352" s="20">
        <v>3</v>
      </c>
      <c r="H352" s="20">
        <v>4</v>
      </c>
      <c r="I352" s="20">
        <v>3</v>
      </c>
      <c r="J352" s="20">
        <v>5</v>
      </c>
      <c r="K352" s="20">
        <v>3</v>
      </c>
      <c r="L352" s="20">
        <v>4</v>
      </c>
      <c r="M352" s="27">
        <f>SUM(C352:L352)</f>
        <v>34</v>
      </c>
      <c r="N352" s="27">
        <f>COUNTIF(C352:L352,"&gt;0")</f>
        <v>10</v>
      </c>
      <c r="O352" s="2">
        <f>IF(N352&gt;0,M352/N352,0)</f>
        <v>3.4</v>
      </c>
    </row>
    <row r="353" spans="1:15" s="5" customFormat="1" ht="14" outlineLevel="1" x14ac:dyDescent="0.15">
      <c r="A353" s="1">
        <v>68</v>
      </c>
      <c r="B353" s="37" t="s">
        <v>751</v>
      </c>
      <c r="C353" s="35">
        <v>4</v>
      </c>
      <c r="D353" s="20">
        <v>5</v>
      </c>
      <c r="E353" s="20">
        <v>4</v>
      </c>
      <c r="F353" s="20">
        <v>4</v>
      </c>
      <c r="G353" s="20">
        <v>3</v>
      </c>
      <c r="H353" s="20">
        <v>4</v>
      </c>
      <c r="I353" s="20">
        <v>3</v>
      </c>
      <c r="J353" s="20">
        <v>3</v>
      </c>
      <c r="K353" s="20">
        <v>3</v>
      </c>
      <c r="L353" s="20">
        <v>5</v>
      </c>
      <c r="M353" s="27">
        <f>SUM(C353:L353)</f>
        <v>38</v>
      </c>
      <c r="N353" s="27">
        <f>COUNTIF(C353:L353,"&gt;0")</f>
        <v>10</v>
      </c>
      <c r="O353" s="2">
        <f>IF(N353&gt;0,M353/N353,0)</f>
        <v>3.8</v>
      </c>
    </row>
    <row r="354" spans="1:15" s="5" customFormat="1" ht="14" outlineLevel="1" x14ac:dyDescent="0.15">
      <c r="A354" s="1">
        <v>69</v>
      </c>
      <c r="B354" s="37" t="s">
        <v>750</v>
      </c>
      <c r="C354" s="35">
        <v>4</v>
      </c>
      <c r="D354" s="20">
        <v>3</v>
      </c>
      <c r="E354" s="20">
        <v>4</v>
      </c>
      <c r="F354" s="20">
        <v>3</v>
      </c>
      <c r="G354" s="20">
        <v>1</v>
      </c>
      <c r="H354" s="20">
        <v>4</v>
      </c>
      <c r="I354" s="20">
        <v>1</v>
      </c>
      <c r="J354" s="20">
        <v>3</v>
      </c>
      <c r="K354" s="20">
        <v>3</v>
      </c>
      <c r="L354" s="20">
        <v>3</v>
      </c>
      <c r="M354" s="27">
        <f>SUM(C354:L354)</f>
        <v>29</v>
      </c>
      <c r="N354" s="27">
        <f>COUNTIF(C354:L354,"&gt;0")</f>
        <v>10</v>
      </c>
      <c r="O354" s="2">
        <f>IF(N354&gt;0,M354/N354,0)</f>
        <v>2.9</v>
      </c>
    </row>
    <row r="355" spans="1:15" s="5" customFormat="1" ht="14" outlineLevel="1" x14ac:dyDescent="0.15">
      <c r="A355" s="1">
        <v>70</v>
      </c>
      <c r="B355" s="37" t="s">
        <v>749</v>
      </c>
      <c r="C355" s="35">
        <v>4</v>
      </c>
      <c r="D355" s="20">
        <v>3</v>
      </c>
      <c r="E355" s="20">
        <v>3</v>
      </c>
      <c r="F355" s="20">
        <v>3</v>
      </c>
      <c r="G355" s="20">
        <v>3</v>
      </c>
      <c r="H355" s="20">
        <v>4</v>
      </c>
      <c r="I355" s="20">
        <v>3</v>
      </c>
      <c r="J355" s="20">
        <v>4</v>
      </c>
      <c r="K355" s="20">
        <v>4</v>
      </c>
      <c r="L355" s="20">
        <v>3</v>
      </c>
      <c r="M355" s="27">
        <f>SUM(C355:L355)</f>
        <v>34</v>
      </c>
      <c r="N355" s="27">
        <f>COUNTIF(C355:L355,"&gt;0")</f>
        <v>10</v>
      </c>
      <c r="O355" s="2">
        <f>IF(N355&gt;0,M355/N355,0)</f>
        <v>3.4</v>
      </c>
    </row>
    <row r="356" spans="1:15" s="5" customFormat="1" ht="14" outlineLevel="1" x14ac:dyDescent="0.15">
      <c r="A356" s="1">
        <v>71</v>
      </c>
      <c r="B356" s="37" t="s">
        <v>748</v>
      </c>
      <c r="C356" s="35">
        <v>3</v>
      </c>
      <c r="D356" s="20">
        <v>3</v>
      </c>
      <c r="E356" s="20">
        <v>2</v>
      </c>
      <c r="F356" s="20">
        <v>3</v>
      </c>
      <c r="G356" s="20">
        <v>3</v>
      </c>
      <c r="H356" s="20">
        <v>4</v>
      </c>
      <c r="I356" s="20">
        <v>3</v>
      </c>
      <c r="J356" s="20">
        <v>3</v>
      </c>
      <c r="K356" s="20">
        <v>3</v>
      </c>
      <c r="L356" s="20">
        <v>2</v>
      </c>
      <c r="M356" s="27">
        <f>SUM(C356:L356)</f>
        <v>29</v>
      </c>
      <c r="N356" s="27">
        <f>COUNTIF(C356:L356,"&gt;0")</f>
        <v>10</v>
      </c>
      <c r="O356" s="2">
        <f>IF(N356&gt;0,M356/N356,0)</f>
        <v>2.9</v>
      </c>
    </row>
    <row r="357" spans="1:15" s="5" customFormat="1" ht="14" outlineLevel="1" x14ac:dyDescent="0.15">
      <c r="A357" s="1">
        <v>72</v>
      </c>
      <c r="B357" s="37" t="s">
        <v>747</v>
      </c>
      <c r="C357" s="35">
        <v>4</v>
      </c>
      <c r="D357" s="20">
        <v>4</v>
      </c>
      <c r="E357" s="20">
        <v>4</v>
      </c>
      <c r="F357" s="20">
        <v>4</v>
      </c>
      <c r="G357" s="20">
        <v>3</v>
      </c>
      <c r="H357" s="20">
        <v>3</v>
      </c>
      <c r="I357" s="20">
        <v>3</v>
      </c>
      <c r="J357" s="20">
        <v>4</v>
      </c>
      <c r="K357" s="20">
        <v>3</v>
      </c>
      <c r="L357" s="20">
        <v>3</v>
      </c>
      <c r="M357" s="27">
        <f>SUM(C357:L357)</f>
        <v>35</v>
      </c>
      <c r="N357" s="27">
        <f>COUNTIF(C357:L357,"&gt;0")</f>
        <v>10</v>
      </c>
      <c r="O357" s="2">
        <f>IF(N357&gt;0,M357/N357,0)</f>
        <v>3.5</v>
      </c>
    </row>
    <row r="358" spans="1:15" s="5" customFormat="1" ht="14" outlineLevel="1" x14ac:dyDescent="0.15">
      <c r="A358" s="1">
        <v>73</v>
      </c>
      <c r="B358" s="37" t="s">
        <v>746</v>
      </c>
      <c r="C358" s="35">
        <v>4</v>
      </c>
      <c r="D358" s="20">
        <v>4</v>
      </c>
      <c r="E358" s="20">
        <v>3</v>
      </c>
      <c r="F358" s="20">
        <v>4</v>
      </c>
      <c r="G358" s="20">
        <v>4</v>
      </c>
      <c r="H358" s="20">
        <v>2</v>
      </c>
      <c r="I358" s="20">
        <v>3</v>
      </c>
      <c r="J358" s="20">
        <v>3</v>
      </c>
      <c r="K358" s="20">
        <v>2</v>
      </c>
      <c r="L358" s="20">
        <v>3</v>
      </c>
      <c r="M358" s="27">
        <f>SUM(C358:L358)</f>
        <v>32</v>
      </c>
      <c r="N358" s="27">
        <f>COUNTIF(C358:L358,"&gt;0")</f>
        <v>10</v>
      </c>
      <c r="O358" s="2">
        <f>IF(N358&gt;0,M358/N358,0)</f>
        <v>3.2</v>
      </c>
    </row>
    <row r="359" spans="1:15" s="5" customFormat="1" ht="14" outlineLevel="1" x14ac:dyDescent="0.15">
      <c r="A359" s="1">
        <v>74</v>
      </c>
      <c r="B359" s="37" t="s">
        <v>745</v>
      </c>
      <c r="C359" s="35">
        <v>1</v>
      </c>
      <c r="D359" s="20">
        <v>3</v>
      </c>
      <c r="E359" s="20">
        <v>4</v>
      </c>
      <c r="F359" s="20">
        <v>3</v>
      </c>
      <c r="G359" s="20">
        <v>5</v>
      </c>
      <c r="H359" s="20">
        <v>3</v>
      </c>
      <c r="I359" s="20">
        <v>4</v>
      </c>
      <c r="J359" s="20">
        <v>4</v>
      </c>
      <c r="K359" s="20">
        <v>4</v>
      </c>
      <c r="L359" s="20">
        <v>4</v>
      </c>
      <c r="M359" s="27">
        <f>SUM(C359:L359)</f>
        <v>35</v>
      </c>
      <c r="N359" s="27">
        <f>COUNTIF(C359:L359,"&gt;0")</f>
        <v>10</v>
      </c>
      <c r="O359" s="2">
        <f>IF(N359&gt;0,M359/N359,0)</f>
        <v>3.5</v>
      </c>
    </row>
    <row r="360" spans="1:15" s="5" customFormat="1" ht="14" outlineLevel="1" x14ac:dyDescent="0.15">
      <c r="A360" s="1">
        <v>75</v>
      </c>
      <c r="B360" s="37" t="s">
        <v>744</v>
      </c>
      <c r="C360" s="35">
        <v>4</v>
      </c>
      <c r="D360" s="20">
        <v>2</v>
      </c>
      <c r="E360" s="20">
        <v>5</v>
      </c>
      <c r="F360" s="20">
        <v>4</v>
      </c>
      <c r="G360" s="20">
        <v>4</v>
      </c>
      <c r="H360" s="20">
        <v>4</v>
      </c>
      <c r="I360" s="20">
        <v>4</v>
      </c>
      <c r="J360" s="20">
        <v>4</v>
      </c>
      <c r="K360" s="20">
        <v>3</v>
      </c>
      <c r="L360" s="20">
        <v>4</v>
      </c>
      <c r="M360" s="27">
        <f>SUM(C360:L360)</f>
        <v>38</v>
      </c>
      <c r="N360" s="27">
        <f>COUNTIF(C360:L360,"&gt;0")</f>
        <v>10</v>
      </c>
      <c r="O360" s="2">
        <f>IF(N360&gt;0,M360/N360,0)</f>
        <v>3.8</v>
      </c>
    </row>
    <row r="361" spans="1:15" s="5" customFormat="1" ht="14" outlineLevel="1" x14ac:dyDescent="0.15">
      <c r="A361" s="1">
        <v>76</v>
      </c>
      <c r="B361" s="37" t="s">
        <v>743</v>
      </c>
      <c r="C361" s="35">
        <v>3</v>
      </c>
      <c r="D361" s="20">
        <v>3</v>
      </c>
      <c r="E361" s="20">
        <v>5</v>
      </c>
      <c r="F361" s="20">
        <v>4</v>
      </c>
      <c r="G361" s="20">
        <v>2</v>
      </c>
      <c r="H361" s="20">
        <v>1</v>
      </c>
      <c r="I361" s="20">
        <v>3</v>
      </c>
      <c r="J361" s="20">
        <v>4</v>
      </c>
      <c r="K361" s="20">
        <v>4</v>
      </c>
      <c r="L361" s="20">
        <v>3</v>
      </c>
      <c r="M361" s="27">
        <f>SUM(C361:L361)</f>
        <v>32</v>
      </c>
      <c r="N361" s="27">
        <f>COUNTIF(C361:L361,"&gt;0")</f>
        <v>10</v>
      </c>
      <c r="O361" s="2">
        <f>IF(N361&gt;0,M361/N361,0)</f>
        <v>3.2</v>
      </c>
    </row>
    <row r="362" spans="1:15" s="5" customFormat="1" ht="14" outlineLevel="1" x14ac:dyDescent="0.15">
      <c r="A362" s="1">
        <v>77</v>
      </c>
      <c r="B362" s="37" t="s">
        <v>742</v>
      </c>
      <c r="C362" s="35">
        <v>2</v>
      </c>
      <c r="D362" s="20">
        <v>2</v>
      </c>
      <c r="E362" s="20">
        <v>3</v>
      </c>
      <c r="F362" s="20">
        <v>4</v>
      </c>
      <c r="G362" s="20">
        <v>4</v>
      </c>
      <c r="H362" s="20">
        <v>4</v>
      </c>
      <c r="I362" s="20">
        <v>3</v>
      </c>
      <c r="J362" s="20">
        <v>3</v>
      </c>
      <c r="K362" s="20">
        <v>4</v>
      </c>
      <c r="L362" s="20">
        <v>4</v>
      </c>
      <c r="M362" s="27">
        <f>SUM(C362:L362)</f>
        <v>33</v>
      </c>
      <c r="N362" s="27">
        <f>COUNTIF(C362:L362,"&gt;0")</f>
        <v>10</v>
      </c>
      <c r="O362" s="2">
        <f>IF(N362&gt;0,M362/N362,0)</f>
        <v>3.3</v>
      </c>
    </row>
    <row r="363" spans="1:15" s="5" customFormat="1" ht="14" outlineLevel="1" x14ac:dyDescent="0.15">
      <c r="A363" s="1">
        <v>78</v>
      </c>
      <c r="B363" s="37" t="s">
        <v>741</v>
      </c>
      <c r="C363" s="35">
        <v>4</v>
      </c>
      <c r="D363" s="20">
        <v>4</v>
      </c>
      <c r="E363" s="20">
        <v>2</v>
      </c>
      <c r="F363" s="20">
        <v>3</v>
      </c>
      <c r="G363" s="20">
        <v>4</v>
      </c>
      <c r="H363" s="20">
        <v>5</v>
      </c>
      <c r="I363" s="20">
        <v>4</v>
      </c>
      <c r="J363" s="20">
        <v>5</v>
      </c>
      <c r="K363" s="20">
        <v>4</v>
      </c>
      <c r="L363" s="20">
        <v>3</v>
      </c>
      <c r="M363" s="27">
        <f>SUM(C363:L363)</f>
        <v>38</v>
      </c>
      <c r="N363" s="27">
        <f>COUNTIF(C363:L363,"&gt;0")</f>
        <v>10</v>
      </c>
      <c r="O363" s="2">
        <f>IF(N363&gt;0,M363/N363,0)</f>
        <v>3.8</v>
      </c>
    </row>
    <row r="364" spans="1:15" s="5" customFormat="1" ht="14" outlineLevel="1" x14ac:dyDescent="0.15">
      <c r="A364" s="1">
        <v>79</v>
      </c>
      <c r="B364" s="37" t="s">
        <v>740</v>
      </c>
      <c r="C364" s="35">
        <v>4</v>
      </c>
      <c r="D364" s="20">
        <v>1</v>
      </c>
      <c r="E364" s="20">
        <v>4</v>
      </c>
      <c r="F364" s="20">
        <v>3</v>
      </c>
      <c r="G364" s="20">
        <v>4</v>
      </c>
      <c r="H364" s="20">
        <v>4</v>
      </c>
      <c r="I364" s="20">
        <v>3</v>
      </c>
      <c r="J364" s="20">
        <v>3</v>
      </c>
      <c r="K364" s="20">
        <v>3</v>
      </c>
      <c r="L364" s="20">
        <v>4</v>
      </c>
      <c r="M364" s="27">
        <f>SUM(C364:L364)</f>
        <v>33</v>
      </c>
      <c r="N364" s="27">
        <f>COUNTIF(C364:L364,"&gt;0")</f>
        <v>10</v>
      </c>
      <c r="O364" s="2">
        <f>IF(N364&gt;0,M364/N364,0)</f>
        <v>3.3</v>
      </c>
    </row>
    <row r="365" spans="1:15" s="5" customFormat="1" ht="14" outlineLevel="1" x14ac:dyDescent="0.15">
      <c r="A365" s="1">
        <v>80</v>
      </c>
      <c r="B365" s="37" t="s">
        <v>739</v>
      </c>
      <c r="C365" s="35">
        <v>4</v>
      </c>
      <c r="D365" s="20">
        <v>3</v>
      </c>
      <c r="E365" s="20">
        <v>4</v>
      </c>
      <c r="F365" s="20">
        <v>5</v>
      </c>
      <c r="G365" s="20">
        <v>4</v>
      </c>
      <c r="H365" s="20">
        <v>3</v>
      </c>
      <c r="I365" s="20">
        <v>4</v>
      </c>
      <c r="J365" s="20">
        <v>4</v>
      </c>
      <c r="K365" s="20">
        <v>3</v>
      </c>
      <c r="L365" s="20">
        <v>4</v>
      </c>
      <c r="M365" s="27">
        <f>SUM(C365:L365)</f>
        <v>38</v>
      </c>
      <c r="N365" s="27">
        <f>COUNTIF(C365:L365,"&gt;0")</f>
        <v>10</v>
      </c>
      <c r="O365" s="2">
        <f>IF(N365&gt;0,M365/N365,0)</f>
        <v>3.8</v>
      </c>
    </row>
    <row r="366" spans="1:15" s="5" customFormat="1" ht="14" outlineLevel="1" x14ac:dyDescent="0.15">
      <c r="A366" s="1">
        <v>81</v>
      </c>
      <c r="B366" s="37" t="s">
        <v>738</v>
      </c>
      <c r="C366" s="35">
        <v>3</v>
      </c>
      <c r="D366" s="20">
        <v>4</v>
      </c>
      <c r="E366" s="20">
        <v>5</v>
      </c>
      <c r="F366" s="20">
        <v>3</v>
      </c>
      <c r="G366" s="20">
        <v>4</v>
      </c>
      <c r="H366" s="20">
        <v>3</v>
      </c>
      <c r="I366" s="20">
        <v>4</v>
      </c>
      <c r="J366" s="20">
        <v>5</v>
      </c>
      <c r="K366" s="20">
        <v>4</v>
      </c>
      <c r="L366" s="20">
        <v>3</v>
      </c>
      <c r="M366" s="27">
        <f>SUM(C366:L366)</f>
        <v>38</v>
      </c>
      <c r="N366" s="27">
        <f>COUNTIF(C366:L366,"&gt;0")</f>
        <v>10</v>
      </c>
      <c r="O366" s="2">
        <f>IF(N366&gt;0,M366/N366,0)</f>
        <v>3.8</v>
      </c>
    </row>
    <row r="367" spans="1:15" s="5" customFormat="1" ht="14" outlineLevel="1" x14ac:dyDescent="0.15">
      <c r="A367" s="1">
        <v>82</v>
      </c>
      <c r="B367" s="37" t="s">
        <v>737</v>
      </c>
      <c r="C367" s="35">
        <v>3</v>
      </c>
      <c r="D367" s="20">
        <v>3</v>
      </c>
      <c r="E367" s="20">
        <v>3</v>
      </c>
      <c r="F367" s="20">
        <v>3</v>
      </c>
      <c r="G367" s="20">
        <v>3</v>
      </c>
      <c r="H367" s="20">
        <v>3</v>
      </c>
      <c r="I367" s="20">
        <v>3</v>
      </c>
      <c r="J367" s="20">
        <v>3</v>
      </c>
      <c r="K367" s="20">
        <v>3</v>
      </c>
      <c r="L367" s="20">
        <v>4</v>
      </c>
      <c r="M367" s="27">
        <f>SUM(C367:L367)</f>
        <v>31</v>
      </c>
      <c r="N367" s="27">
        <f>COUNTIF(C367:L367,"&gt;0")</f>
        <v>10</v>
      </c>
      <c r="O367" s="2">
        <f>IF(N367&gt;0,M367/N367,0)</f>
        <v>3.1</v>
      </c>
    </row>
    <row r="368" spans="1:15" s="5" customFormat="1" ht="14" outlineLevel="1" x14ac:dyDescent="0.15">
      <c r="A368" s="1">
        <v>83</v>
      </c>
      <c r="B368" s="37" t="s">
        <v>736</v>
      </c>
      <c r="C368" s="35">
        <v>3</v>
      </c>
      <c r="D368" s="20">
        <v>4</v>
      </c>
      <c r="E368" s="20">
        <v>5</v>
      </c>
      <c r="F368" s="20">
        <v>4</v>
      </c>
      <c r="G368" s="20">
        <v>4</v>
      </c>
      <c r="H368" s="20">
        <v>4</v>
      </c>
      <c r="I368" s="20">
        <v>1</v>
      </c>
      <c r="J368" s="20">
        <v>4</v>
      </c>
      <c r="K368" s="20">
        <v>3</v>
      </c>
      <c r="L368" s="20">
        <v>3</v>
      </c>
      <c r="M368" s="27">
        <f>SUM(C368:L368)</f>
        <v>35</v>
      </c>
      <c r="N368" s="27">
        <f>COUNTIF(C368:L368,"&gt;0")</f>
        <v>10</v>
      </c>
      <c r="O368" s="2">
        <f>IF(N368&gt;0,M368/N368,0)</f>
        <v>3.5</v>
      </c>
    </row>
    <row r="369" spans="1:15" s="5" customFormat="1" ht="14" outlineLevel="1" x14ac:dyDescent="0.15">
      <c r="A369" s="1">
        <v>84</v>
      </c>
      <c r="B369" s="37" t="s">
        <v>735</v>
      </c>
      <c r="C369" s="35">
        <v>3</v>
      </c>
      <c r="D369" s="20">
        <v>3</v>
      </c>
      <c r="E369" s="20">
        <v>1</v>
      </c>
      <c r="F369" s="20">
        <v>3</v>
      </c>
      <c r="G369" s="20">
        <v>5</v>
      </c>
      <c r="H369" s="20">
        <v>3</v>
      </c>
      <c r="I369" s="20">
        <v>4</v>
      </c>
      <c r="J369" s="20">
        <v>4</v>
      </c>
      <c r="K369" s="20">
        <v>3</v>
      </c>
      <c r="L369" s="20">
        <v>4</v>
      </c>
      <c r="M369" s="27">
        <f>SUM(C369:L369)</f>
        <v>33</v>
      </c>
      <c r="N369" s="27">
        <f>COUNTIF(C369:L369,"&gt;0")</f>
        <v>10</v>
      </c>
      <c r="O369" s="2">
        <f>IF(N369&gt;0,M369/N369,0)</f>
        <v>3.3</v>
      </c>
    </row>
    <row r="370" spans="1:15" s="5" customFormat="1" ht="14" outlineLevel="1" x14ac:dyDescent="0.15">
      <c r="A370" s="1">
        <v>85</v>
      </c>
      <c r="B370" s="37" t="s">
        <v>734</v>
      </c>
      <c r="C370" s="35">
        <v>4</v>
      </c>
      <c r="D370" s="20">
        <v>3</v>
      </c>
      <c r="E370" s="20">
        <v>1</v>
      </c>
      <c r="F370" s="20">
        <v>3</v>
      </c>
      <c r="G370" s="20">
        <v>4</v>
      </c>
      <c r="H370" s="20">
        <v>4</v>
      </c>
      <c r="I370" s="20">
        <v>4</v>
      </c>
      <c r="J370" s="20">
        <v>1</v>
      </c>
      <c r="K370" s="20">
        <v>4</v>
      </c>
      <c r="L370" s="20">
        <v>3</v>
      </c>
      <c r="M370" s="27">
        <f>SUM(C370:L370)</f>
        <v>31</v>
      </c>
      <c r="N370" s="27">
        <f>COUNTIF(C370:L370,"&gt;0")</f>
        <v>10</v>
      </c>
      <c r="O370" s="2">
        <f>IF(N370&gt;0,M370/N370,0)</f>
        <v>3.1</v>
      </c>
    </row>
    <row r="371" spans="1:15" s="5" customFormat="1" ht="14" outlineLevel="1" x14ac:dyDescent="0.15">
      <c r="A371" s="1">
        <v>86</v>
      </c>
      <c r="B371" s="37" t="s">
        <v>733</v>
      </c>
      <c r="C371" s="35">
        <v>4</v>
      </c>
      <c r="D371" s="20">
        <v>2</v>
      </c>
      <c r="E371" s="20">
        <v>3</v>
      </c>
      <c r="F371" s="20">
        <v>3</v>
      </c>
      <c r="G371" s="20">
        <v>3</v>
      </c>
      <c r="H371" s="20">
        <v>4</v>
      </c>
      <c r="I371" s="20">
        <v>3</v>
      </c>
      <c r="J371" s="20">
        <v>4</v>
      </c>
      <c r="K371" s="20">
        <v>4</v>
      </c>
      <c r="L371" s="20">
        <v>5</v>
      </c>
      <c r="M371" s="27">
        <f>SUM(C371:L371)</f>
        <v>35</v>
      </c>
      <c r="N371" s="27">
        <f>COUNTIF(C371:L371,"&gt;0")</f>
        <v>10</v>
      </c>
      <c r="O371" s="2">
        <f>IF(N371&gt;0,M371/N371,0)</f>
        <v>3.5</v>
      </c>
    </row>
    <row r="372" spans="1:15" s="5" customFormat="1" ht="14" outlineLevel="1" x14ac:dyDescent="0.15">
      <c r="A372" s="1">
        <v>87</v>
      </c>
      <c r="B372" s="37" t="s">
        <v>732</v>
      </c>
      <c r="C372" s="35">
        <v>4</v>
      </c>
      <c r="D372" s="20">
        <v>4</v>
      </c>
      <c r="E372" s="20">
        <v>4</v>
      </c>
      <c r="F372" s="20">
        <v>4</v>
      </c>
      <c r="G372" s="20">
        <v>3</v>
      </c>
      <c r="H372" s="20">
        <v>4</v>
      </c>
      <c r="I372" s="20">
        <v>4</v>
      </c>
      <c r="J372" s="20">
        <v>4</v>
      </c>
      <c r="K372" s="20">
        <v>4</v>
      </c>
      <c r="L372" s="20">
        <v>3</v>
      </c>
      <c r="M372" s="27">
        <f>SUM(C372:L372)</f>
        <v>38</v>
      </c>
      <c r="N372" s="27">
        <f>COUNTIF(C372:L372,"&gt;0")</f>
        <v>10</v>
      </c>
      <c r="O372" s="2">
        <f>IF(N372&gt;0,M372/N372,0)</f>
        <v>3.8</v>
      </c>
    </row>
    <row r="373" spans="1:15" s="5" customFormat="1" ht="14" outlineLevel="1" x14ac:dyDescent="0.15">
      <c r="A373" s="1">
        <v>88</v>
      </c>
      <c r="B373" s="37" t="s">
        <v>731</v>
      </c>
      <c r="C373" s="35">
        <v>2</v>
      </c>
      <c r="D373" s="20">
        <v>3</v>
      </c>
      <c r="E373" s="20">
        <v>4</v>
      </c>
      <c r="F373" s="20">
        <v>3</v>
      </c>
      <c r="G373" s="20">
        <v>3</v>
      </c>
      <c r="H373" s="20">
        <v>4</v>
      </c>
      <c r="I373" s="20">
        <v>4</v>
      </c>
      <c r="J373" s="20">
        <v>3</v>
      </c>
      <c r="K373" s="20">
        <v>3</v>
      </c>
      <c r="L373" s="20">
        <v>3</v>
      </c>
      <c r="M373" s="27">
        <f>SUM(C373:L373)</f>
        <v>32</v>
      </c>
      <c r="N373" s="27">
        <f>COUNTIF(C373:L373,"&gt;0")</f>
        <v>10</v>
      </c>
      <c r="O373" s="2">
        <f>IF(N373&gt;0,M373/N373,0)</f>
        <v>3.2</v>
      </c>
    </row>
    <row r="374" spans="1:15" s="5" customFormat="1" ht="14" outlineLevel="1" x14ac:dyDescent="0.15">
      <c r="A374" s="1">
        <v>89</v>
      </c>
      <c r="B374" s="37" t="s">
        <v>730</v>
      </c>
      <c r="C374" s="35">
        <v>4</v>
      </c>
      <c r="D374" s="20">
        <v>1</v>
      </c>
      <c r="E374" s="20">
        <v>4</v>
      </c>
      <c r="F374" s="20">
        <v>4</v>
      </c>
      <c r="G374" s="20">
        <v>3</v>
      </c>
      <c r="H374" s="20">
        <v>4</v>
      </c>
      <c r="I374" s="20">
        <v>3</v>
      </c>
      <c r="J374" s="20">
        <v>2</v>
      </c>
      <c r="K374" s="20">
        <v>3</v>
      </c>
      <c r="L374" s="20">
        <v>4</v>
      </c>
      <c r="M374" s="27">
        <f>SUM(C374:L374)</f>
        <v>32</v>
      </c>
      <c r="N374" s="27">
        <f>COUNTIF(C374:L374,"&gt;0")</f>
        <v>10</v>
      </c>
      <c r="O374" s="2">
        <f>IF(N374&gt;0,M374/N374,0)</f>
        <v>3.2</v>
      </c>
    </row>
    <row r="375" spans="1:15" s="5" customFormat="1" ht="14" outlineLevel="1" x14ac:dyDescent="0.15">
      <c r="A375" s="1">
        <v>90</v>
      </c>
      <c r="B375" s="37" t="s">
        <v>729</v>
      </c>
      <c r="C375" s="35">
        <v>3</v>
      </c>
      <c r="D375" s="20">
        <v>2</v>
      </c>
      <c r="E375" s="20">
        <v>3</v>
      </c>
      <c r="F375" s="20">
        <v>4</v>
      </c>
      <c r="G375" s="20">
        <v>4</v>
      </c>
      <c r="H375" s="20">
        <v>4</v>
      </c>
      <c r="I375" s="20">
        <v>3</v>
      </c>
      <c r="J375" s="20">
        <v>1</v>
      </c>
      <c r="K375" s="20">
        <v>4</v>
      </c>
      <c r="L375" s="20">
        <v>3</v>
      </c>
      <c r="M375" s="27">
        <f>SUM(C375:L375)</f>
        <v>31</v>
      </c>
      <c r="N375" s="27">
        <f>COUNTIF(C375:L375,"&gt;0")</f>
        <v>10</v>
      </c>
      <c r="O375" s="2">
        <f>IF(N375&gt;0,M375/N375,0)</f>
        <v>3.1</v>
      </c>
    </row>
    <row r="376" spans="1:15" s="5" customFormat="1" ht="14" outlineLevel="1" x14ac:dyDescent="0.15">
      <c r="A376" s="1">
        <v>91</v>
      </c>
      <c r="B376" s="37" t="s">
        <v>728</v>
      </c>
      <c r="C376" s="35">
        <v>3</v>
      </c>
      <c r="D376" s="20">
        <v>1</v>
      </c>
      <c r="E376" s="20">
        <v>3</v>
      </c>
      <c r="F376" s="20">
        <v>4</v>
      </c>
      <c r="G376" s="20">
        <v>4</v>
      </c>
      <c r="H376" s="20">
        <v>4</v>
      </c>
      <c r="I376" s="20">
        <v>3</v>
      </c>
      <c r="J376" s="20">
        <v>4</v>
      </c>
      <c r="K376" s="20">
        <v>4</v>
      </c>
      <c r="L376" s="20">
        <v>3</v>
      </c>
      <c r="M376" s="27">
        <f>SUM(C376:L376)</f>
        <v>33</v>
      </c>
      <c r="N376" s="27">
        <f>COUNTIF(C376:L376,"&gt;0")</f>
        <v>10</v>
      </c>
      <c r="O376" s="2">
        <f>IF(N376&gt;0,M376/N376,0)</f>
        <v>3.3</v>
      </c>
    </row>
    <row r="377" spans="1:15" s="5" customFormat="1" ht="14" outlineLevel="1" x14ac:dyDescent="0.15">
      <c r="A377" s="1">
        <v>92</v>
      </c>
      <c r="B377" s="37" t="s">
        <v>727</v>
      </c>
      <c r="C377" s="35">
        <v>4</v>
      </c>
      <c r="D377" s="20">
        <v>4</v>
      </c>
      <c r="E377" s="20">
        <v>4</v>
      </c>
      <c r="F377" s="20">
        <v>3</v>
      </c>
      <c r="G377" s="20">
        <v>3</v>
      </c>
      <c r="H377" s="20">
        <v>3</v>
      </c>
      <c r="I377" s="20">
        <v>4</v>
      </c>
      <c r="J377" s="20">
        <v>4</v>
      </c>
      <c r="K377" s="20">
        <v>3</v>
      </c>
      <c r="L377" s="20">
        <v>4</v>
      </c>
      <c r="M377" s="27">
        <f>SUM(C377:L377)</f>
        <v>36</v>
      </c>
      <c r="N377" s="27">
        <f>COUNTIF(C377:L377,"&gt;0")</f>
        <v>10</v>
      </c>
      <c r="O377" s="2">
        <f>IF(N377&gt;0,M377/N377,0)</f>
        <v>3.6</v>
      </c>
    </row>
    <row r="378" spans="1:15" s="5" customFormat="1" ht="14" outlineLevel="1" x14ac:dyDescent="0.15">
      <c r="A378" s="1">
        <v>93</v>
      </c>
      <c r="B378" s="37" t="s">
        <v>726</v>
      </c>
      <c r="C378" s="35">
        <v>3</v>
      </c>
      <c r="D378" s="20">
        <v>3</v>
      </c>
      <c r="E378" s="20">
        <v>4</v>
      </c>
      <c r="F378" s="20">
        <v>4</v>
      </c>
      <c r="G378" s="20">
        <v>3</v>
      </c>
      <c r="H378" s="20">
        <v>4</v>
      </c>
      <c r="I378" s="20">
        <v>4</v>
      </c>
      <c r="J378" s="20">
        <v>3</v>
      </c>
      <c r="K378" s="20">
        <v>3</v>
      </c>
      <c r="L378" s="20">
        <v>4</v>
      </c>
      <c r="M378" s="27">
        <f>SUM(C378:L378)</f>
        <v>35</v>
      </c>
      <c r="N378" s="27">
        <f>COUNTIF(C378:L378,"&gt;0")</f>
        <v>10</v>
      </c>
      <c r="O378" s="2">
        <f>IF(N378&gt;0,M378/N378,0)</f>
        <v>3.5</v>
      </c>
    </row>
    <row r="379" spans="1:15" s="5" customFormat="1" ht="14" outlineLevel="1" x14ac:dyDescent="0.15">
      <c r="A379" s="1">
        <v>94</v>
      </c>
      <c r="B379" s="37" t="s">
        <v>725</v>
      </c>
      <c r="C379" s="35">
        <v>3</v>
      </c>
      <c r="D379" s="20">
        <v>3</v>
      </c>
      <c r="E379" s="20">
        <v>4</v>
      </c>
      <c r="F379" s="20">
        <v>4</v>
      </c>
      <c r="G379" s="20">
        <v>4</v>
      </c>
      <c r="H379" s="20">
        <v>3</v>
      </c>
      <c r="I379" s="20">
        <v>4</v>
      </c>
      <c r="J379" s="20">
        <v>4</v>
      </c>
      <c r="K379" s="20">
        <v>3</v>
      </c>
      <c r="L379" s="20">
        <v>1</v>
      </c>
      <c r="M379" s="27">
        <f>SUM(C379:L379)</f>
        <v>33</v>
      </c>
      <c r="N379" s="27">
        <f>COUNTIF(C379:L379,"&gt;0")</f>
        <v>10</v>
      </c>
      <c r="O379" s="2">
        <f>IF(N379&gt;0,M379/N379,0)</f>
        <v>3.3</v>
      </c>
    </row>
    <row r="380" spans="1:15" s="5" customFormat="1" ht="14" outlineLevel="1" x14ac:dyDescent="0.15">
      <c r="A380" s="1">
        <v>95</v>
      </c>
      <c r="B380" s="37" t="s">
        <v>724</v>
      </c>
      <c r="C380" s="35">
        <v>4</v>
      </c>
      <c r="D380" s="20">
        <v>1</v>
      </c>
      <c r="E380" s="20">
        <v>5</v>
      </c>
      <c r="F380" s="20">
        <v>3</v>
      </c>
      <c r="G380" s="20">
        <v>4</v>
      </c>
      <c r="H380" s="20">
        <v>5</v>
      </c>
      <c r="I380" s="20">
        <v>3</v>
      </c>
      <c r="J380" s="20">
        <v>1</v>
      </c>
      <c r="K380" s="20">
        <v>3</v>
      </c>
      <c r="L380" s="20">
        <v>4</v>
      </c>
      <c r="M380" s="27">
        <f>SUM(C380:L380)</f>
        <v>33</v>
      </c>
      <c r="N380" s="27">
        <f>COUNTIF(C380:L380,"&gt;0")</f>
        <v>10</v>
      </c>
      <c r="O380" s="2">
        <f>IF(N380&gt;0,M380/N380,0)</f>
        <v>3.3</v>
      </c>
    </row>
    <row r="381" spans="1:15" s="5" customFormat="1" ht="14" outlineLevel="1" x14ac:dyDescent="0.15">
      <c r="A381" s="1">
        <v>96</v>
      </c>
      <c r="B381" s="37" t="s">
        <v>723</v>
      </c>
      <c r="C381" s="35">
        <v>4</v>
      </c>
      <c r="D381" s="20">
        <v>4</v>
      </c>
      <c r="E381" s="20">
        <v>4</v>
      </c>
      <c r="F381" s="20">
        <v>4</v>
      </c>
      <c r="G381" s="20">
        <v>3</v>
      </c>
      <c r="H381" s="20">
        <v>3</v>
      </c>
      <c r="I381" s="20">
        <v>3</v>
      </c>
      <c r="J381" s="20">
        <v>3</v>
      </c>
      <c r="K381" s="20">
        <v>4</v>
      </c>
      <c r="L381" s="20">
        <v>3</v>
      </c>
      <c r="M381" s="27">
        <f>SUM(C381:L381)</f>
        <v>35</v>
      </c>
      <c r="N381" s="27">
        <f>COUNTIF(C381:L381,"&gt;0")</f>
        <v>10</v>
      </c>
      <c r="O381" s="2">
        <f>IF(N381&gt;0,M381/N381,0)</f>
        <v>3.5</v>
      </c>
    </row>
    <row r="382" spans="1:15" s="5" customFormat="1" ht="14" outlineLevel="1" x14ac:dyDescent="0.15">
      <c r="A382" s="1">
        <v>97</v>
      </c>
      <c r="B382" s="37" t="s">
        <v>722</v>
      </c>
      <c r="C382" s="35">
        <v>3</v>
      </c>
      <c r="D382" s="20">
        <v>3</v>
      </c>
      <c r="E382" s="20">
        <v>3</v>
      </c>
      <c r="F382" s="20">
        <v>4</v>
      </c>
      <c r="G382" s="20">
        <v>4</v>
      </c>
      <c r="H382" s="20">
        <v>5</v>
      </c>
      <c r="I382" s="20">
        <v>3</v>
      </c>
      <c r="J382" s="20">
        <v>2</v>
      </c>
      <c r="K382" s="20">
        <v>4</v>
      </c>
      <c r="L382" s="20">
        <v>3</v>
      </c>
      <c r="M382" s="27">
        <f>SUM(C382:L382)</f>
        <v>34</v>
      </c>
      <c r="N382" s="27">
        <f>COUNTIF(C382:L382,"&gt;0")</f>
        <v>10</v>
      </c>
      <c r="O382" s="2">
        <f>IF(N382&gt;0,M382/N382,0)</f>
        <v>3.4</v>
      </c>
    </row>
    <row r="383" spans="1:15" s="5" customFormat="1" ht="14" outlineLevel="1" x14ac:dyDescent="0.15">
      <c r="A383" s="1">
        <v>98</v>
      </c>
      <c r="B383" s="37" t="s">
        <v>721</v>
      </c>
      <c r="C383" s="35">
        <v>3</v>
      </c>
      <c r="D383" s="20">
        <v>1</v>
      </c>
      <c r="E383" s="20">
        <v>3</v>
      </c>
      <c r="F383" s="20">
        <v>4</v>
      </c>
      <c r="G383" s="20">
        <v>3</v>
      </c>
      <c r="H383" s="20">
        <v>3</v>
      </c>
      <c r="I383" s="20">
        <v>3</v>
      </c>
      <c r="J383" s="20">
        <v>5</v>
      </c>
      <c r="K383" s="20">
        <v>2</v>
      </c>
      <c r="L383" s="20">
        <v>3</v>
      </c>
      <c r="M383" s="27">
        <f>SUM(C383:L383)</f>
        <v>30</v>
      </c>
      <c r="N383" s="27">
        <f>COUNTIF(C383:L383,"&gt;0")</f>
        <v>10</v>
      </c>
      <c r="O383" s="2">
        <f>IF(N383&gt;0,M383/N383,0)</f>
        <v>3</v>
      </c>
    </row>
    <row r="384" spans="1:15" s="5" customFormat="1" ht="14" outlineLevel="1" x14ac:dyDescent="0.15">
      <c r="A384" s="1">
        <v>99</v>
      </c>
      <c r="B384" s="37" t="s">
        <v>720</v>
      </c>
      <c r="C384" s="35">
        <v>4</v>
      </c>
      <c r="D384" s="20">
        <v>4</v>
      </c>
      <c r="E384" s="20">
        <v>1</v>
      </c>
      <c r="F384" s="20">
        <v>1</v>
      </c>
      <c r="G384" s="20">
        <v>4</v>
      </c>
      <c r="H384" s="20">
        <v>4</v>
      </c>
      <c r="I384" s="20">
        <v>1</v>
      </c>
      <c r="J384" s="20">
        <v>5</v>
      </c>
      <c r="K384" s="20">
        <v>4</v>
      </c>
      <c r="L384" s="20">
        <v>3</v>
      </c>
      <c r="M384" s="27">
        <f>SUM(C384:L384)</f>
        <v>31</v>
      </c>
      <c r="N384" s="27">
        <f>COUNTIF(C384:L384,"&gt;0")</f>
        <v>10</v>
      </c>
      <c r="O384" s="2">
        <f>IF(N384&gt;0,M384/N384,0)</f>
        <v>3.1</v>
      </c>
    </row>
    <row r="385" spans="1:15" s="5" customFormat="1" ht="14" outlineLevel="1" x14ac:dyDescent="0.15">
      <c r="A385" s="1">
        <v>100</v>
      </c>
      <c r="B385" s="37" t="s">
        <v>719</v>
      </c>
      <c r="C385" s="35">
        <v>3</v>
      </c>
      <c r="D385" s="20">
        <v>3</v>
      </c>
      <c r="E385" s="20">
        <v>4</v>
      </c>
      <c r="F385" s="20">
        <v>3</v>
      </c>
      <c r="G385" s="20">
        <v>3</v>
      </c>
      <c r="H385" s="20">
        <v>4</v>
      </c>
      <c r="I385" s="20">
        <v>3</v>
      </c>
      <c r="J385" s="20">
        <v>4</v>
      </c>
      <c r="K385" s="20">
        <v>3</v>
      </c>
      <c r="L385" s="20">
        <v>4</v>
      </c>
      <c r="M385" s="27">
        <f>SUM(C385:L385)</f>
        <v>34</v>
      </c>
      <c r="N385" s="27">
        <f>COUNTIF(C385:L385,"&gt;0")</f>
        <v>10</v>
      </c>
      <c r="O385" s="2">
        <f>IF(N385&gt;0,M385/N385,0)</f>
        <v>3.4</v>
      </c>
    </row>
    <row r="386" spans="1:15" s="5" customFormat="1" ht="14" outlineLevel="1" x14ac:dyDescent="0.15">
      <c r="A386" s="1">
        <v>101</v>
      </c>
      <c r="B386" s="37" t="s">
        <v>718</v>
      </c>
      <c r="C386" s="35">
        <v>3</v>
      </c>
      <c r="D386" s="20">
        <v>2</v>
      </c>
      <c r="E386" s="20">
        <v>3</v>
      </c>
      <c r="F386" s="20">
        <v>3</v>
      </c>
      <c r="G386" s="20">
        <v>4</v>
      </c>
      <c r="H386" s="20">
        <v>4</v>
      </c>
      <c r="I386" s="20">
        <v>3</v>
      </c>
      <c r="J386" s="20">
        <v>3</v>
      </c>
      <c r="K386" s="20">
        <v>3</v>
      </c>
      <c r="L386" s="20">
        <v>3</v>
      </c>
      <c r="M386" s="27">
        <f>SUM(C386:L386)</f>
        <v>31</v>
      </c>
      <c r="N386" s="27">
        <f>COUNTIF(C386:L386,"&gt;0")</f>
        <v>10</v>
      </c>
      <c r="O386" s="2">
        <f>IF(N386&gt;0,M386/N386,0)</f>
        <v>3.1</v>
      </c>
    </row>
    <row r="387" spans="1:15" s="5" customFormat="1" ht="14" outlineLevel="1" x14ac:dyDescent="0.15">
      <c r="A387" s="1">
        <v>102</v>
      </c>
      <c r="B387" s="37" t="s">
        <v>717</v>
      </c>
      <c r="C387" s="35">
        <v>4</v>
      </c>
      <c r="D387" s="20">
        <v>4</v>
      </c>
      <c r="E387" s="20">
        <v>4</v>
      </c>
      <c r="F387" s="20">
        <v>3</v>
      </c>
      <c r="G387" s="20">
        <v>4</v>
      </c>
      <c r="H387" s="20">
        <v>4</v>
      </c>
      <c r="I387" s="20">
        <v>4</v>
      </c>
      <c r="J387" s="20">
        <v>4</v>
      </c>
      <c r="K387" s="20">
        <v>4</v>
      </c>
      <c r="L387" s="20">
        <v>3</v>
      </c>
      <c r="M387" s="27">
        <f>SUM(C387:L387)</f>
        <v>38</v>
      </c>
      <c r="N387" s="27">
        <f>COUNTIF(C387:L387,"&gt;0")</f>
        <v>10</v>
      </c>
      <c r="O387" s="2">
        <f>IF(N387&gt;0,M387/N387,0)</f>
        <v>3.8</v>
      </c>
    </row>
    <row r="388" spans="1:15" s="5" customFormat="1" ht="14" outlineLevel="1" x14ac:dyDescent="0.15">
      <c r="A388" s="1">
        <v>103</v>
      </c>
      <c r="B388" s="37" t="s">
        <v>716</v>
      </c>
      <c r="C388" s="35">
        <v>3</v>
      </c>
      <c r="D388" s="20">
        <v>4</v>
      </c>
      <c r="E388" s="20">
        <v>4</v>
      </c>
      <c r="F388" s="20">
        <v>4</v>
      </c>
      <c r="G388" s="20">
        <v>3</v>
      </c>
      <c r="H388" s="20">
        <v>5</v>
      </c>
      <c r="I388" s="20">
        <v>4</v>
      </c>
      <c r="J388" s="20">
        <v>3</v>
      </c>
      <c r="K388" s="20">
        <v>4</v>
      </c>
      <c r="L388" s="20">
        <v>1</v>
      </c>
      <c r="M388" s="27">
        <f>SUM(C388:L388)</f>
        <v>35</v>
      </c>
      <c r="N388" s="27">
        <f>COUNTIF(C388:L388,"&gt;0")</f>
        <v>10</v>
      </c>
      <c r="O388" s="2">
        <f>IF(N388&gt;0,M388/N388,0)</f>
        <v>3.5</v>
      </c>
    </row>
    <row r="389" spans="1:15" s="5" customFormat="1" ht="14" outlineLevel="1" x14ac:dyDescent="0.15">
      <c r="A389" s="1">
        <v>104</v>
      </c>
      <c r="B389" s="37" t="s">
        <v>715</v>
      </c>
      <c r="C389" s="35">
        <v>4</v>
      </c>
      <c r="D389" s="20">
        <v>3</v>
      </c>
      <c r="E389" s="20">
        <v>4</v>
      </c>
      <c r="F389" s="20">
        <v>3</v>
      </c>
      <c r="G389" s="20">
        <v>4</v>
      </c>
      <c r="H389" s="20">
        <v>3</v>
      </c>
      <c r="I389" s="20">
        <v>3</v>
      </c>
      <c r="J389" s="20">
        <v>4</v>
      </c>
      <c r="K389" s="20">
        <v>4</v>
      </c>
      <c r="L389" s="20">
        <v>5</v>
      </c>
      <c r="M389" s="27">
        <f>SUM(C389:L389)</f>
        <v>37</v>
      </c>
      <c r="N389" s="27">
        <f>COUNTIF(C389:L389,"&gt;0")</f>
        <v>10</v>
      </c>
      <c r="O389" s="2">
        <f>IF(N389&gt;0,M389/N389,0)</f>
        <v>3.7</v>
      </c>
    </row>
    <row r="390" spans="1:15" s="5" customFormat="1" ht="14" outlineLevel="1" x14ac:dyDescent="0.15">
      <c r="A390" s="1">
        <v>105</v>
      </c>
      <c r="B390" s="37" t="s">
        <v>714</v>
      </c>
      <c r="C390" s="35">
        <v>3</v>
      </c>
      <c r="D390" s="20">
        <v>4</v>
      </c>
      <c r="E390" s="20">
        <v>3</v>
      </c>
      <c r="F390" s="20">
        <v>3</v>
      </c>
      <c r="G390" s="20">
        <v>4</v>
      </c>
      <c r="H390" s="20">
        <v>3</v>
      </c>
      <c r="I390" s="20">
        <v>1</v>
      </c>
      <c r="J390" s="20">
        <v>4</v>
      </c>
      <c r="K390" s="20">
        <v>3</v>
      </c>
      <c r="L390" s="20">
        <v>4</v>
      </c>
      <c r="M390" s="27">
        <f>SUM(C390:L390)</f>
        <v>32</v>
      </c>
      <c r="N390" s="27">
        <f>COUNTIF(C390:L390,"&gt;0")</f>
        <v>10</v>
      </c>
      <c r="O390" s="2">
        <f>IF(N390&gt;0,M390/N390,0)</f>
        <v>3.2</v>
      </c>
    </row>
    <row r="391" spans="1:15" s="5" customFormat="1" ht="14" outlineLevel="1" x14ac:dyDescent="0.15">
      <c r="A391" s="1">
        <v>106</v>
      </c>
      <c r="B391" s="37" t="s">
        <v>713</v>
      </c>
      <c r="C391" s="35">
        <v>2</v>
      </c>
      <c r="D391" s="20">
        <v>4</v>
      </c>
      <c r="E391" s="20">
        <v>3</v>
      </c>
      <c r="F391" s="20">
        <v>3</v>
      </c>
      <c r="G391" s="20">
        <v>3</v>
      </c>
      <c r="H391" s="20">
        <v>4</v>
      </c>
      <c r="I391" s="20">
        <v>2</v>
      </c>
      <c r="J391" s="20">
        <v>4</v>
      </c>
      <c r="K391" s="20">
        <v>3</v>
      </c>
      <c r="L391" s="20">
        <v>1</v>
      </c>
      <c r="M391" s="27">
        <f>SUM(C391:L391)</f>
        <v>29</v>
      </c>
      <c r="N391" s="27">
        <f>COUNTIF(C391:L391,"&gt;0")</f>
        <v>10</v>
      </c>
      <c r="O391" s="2">
        <f>IF(N391&gt;0,M391/N391,0)</f>
        <v>2.9</v>
      </c>
    </row>
    <row r="392" spans="1:15" s="5" customFormat="1" ht="14" outlineLevel="1" x14ac:dyDescent="0.15">
      <c r="A392" s="1">
        <v>107</v>
      </c>
      <c r="B392" s="37" t="s">
        <v>712</v>
      </c>
      <c r="C392" s="35">
        <v>4</v>
      </c>
      <c r="D392" s="20">
        <v>4</v>
      </c>
      <c r="E392" s="20">
        <v>3</v>
      </c>
      <c r="F392" s="20">
        <v>3</v>
      </c>
      <c r="G392" s="20">
        <v>4</v>
      </c>
      <c r="H392" s="20">
        <v>3</v>
      </c>
      <c r="I392" s="20">
        <v>3</v>
      </c>
      <c r="J392" s="20">
        <v>3</v>
      </c>
      <c r="K392" s="20">
        <v>4</v>
      </c>
      <c r="L392" s="20">
        <v>3</v>
      </c>
      <c r="M392" s="27">
        <f>SUM(C392:L392)</f>
        <v>34</v>
      </c>
      <c r="N392" s="27">
        <f>COUNTIF(C392:L392,"&gt;0")</f>
        <v>10</v>
      </c>
      <c r="O392" s="2">
        <f>IF(N392&gt;0,M392/N392,0)</f>
        <v>3.4</v>
      </c>
    </row>
    <row r="393" spans="1:15" s="5" customFormat="1" ht="14" outlineLevel="1" x14ac:dyDescent="0.15">
      <c r="A393" s="1">
        <v>108</v>
      </c>
      <c r="B393" s="37" t="s">
        <v>711</v>
      </c>
      <c r="C393" s="35">
        <v>4</v>
      </c>
      <c r="D393" s="20">
        <v>3</v>
      </c>
      <c r="E393" s="20">
        <v>3</v>
      </c>
      <c r="F393" s="20">
        <v>1</v>
      </c>
      <c r="G393" s="20">
        <v>5</v>
      </c>
      <c r="H393" s="20">
        <v>3</v>
      </c>
      <c r="I393" s="20">
        <v>5</v>
      </c>
      <c r="J393" s="20">
        <v>4</v>
      </c>
      <c r="K393" s="20">
        <v>3</v>
      </c>
      <c r="L393" s="20">
        <v>4</v>
      </c>
      <c r="M393" s="27">
        <f>SUM(C393:L393)</f>
        <v>35</v>
      </c>
      <c r="N393" s="27">
        <f>COUNTIF(C393:L393,"&gt;0")</f>
        <v>10</v>
      </c>
      <c r="O393" s="2">
        <f>IF(N393&gt;0,M393/N393,0)</f>
        <v>3.5</v>
      </c>
    </row>
    <row r="394" spans="1:15" s="5" customFormat="1" ht="14" outlineLevel="1" x14ac:dyDescent="0.15">
      <c r="A394" s="1">
        <v>109</v>
      </c>
      <c r="B394" s="37" t="s">
        <v>710</v>
      </c>
      <c r="C394" s="35">
        <v>5</v>
      </c>
      <c r="D394" s="20">
        <v>4</v>
      </c>
      <c r="E394" s="20">
        <v>3</v>
      </c>
      <c r="F394" s="20">
        <v>3</v>
      </c>
      <c r="G394" s="20">
        <v>4</v>
      </c>
      <c r="H394" s="20">
        <v>3</v>
      </c>
      <c r="I394" s="20">
        <v>4</v>
      </c>
      <c r="J394" s="20">
        <v>3</v>
      </c>
      <c r="K394" s="20">
        <v>4</v>
      </c>
      <c r="L394" s="20">
        <v>4</v>
      </c>
      <c r="M394" s="27">
        <f>SUM(C394:L394)</f>
        <v>37</v>
      </c>
      <c r="N394" s="27">
        <f>COUNTIF(C394:L394,"&gt;0")</f>
        <v>10</v>
      </c>
      <c r="O394" s="2">
        <f>IF(N394&gt;0,M394/N394,0)</f>
        <v>3.7</v>
      </c>
    </row>
    <row r="395" spans="1:15" s="5" customFormat="1" ht="14" outlineLevel="1" x14ac:dyDescent="0.15">
      <c r="A395" s="1">
        <v>110</v>
      </c>
      <c r="B395" s="37" t="s">
        <v>709</v>
      </c>
      <c r="C395" s="35">
        <v>3</v>
      </c>
      <c r="D395" s="20">
        <v>4</v>
      </c>
      <c r="E395" s="20">
        <v>3</v>
      </c>
      <c r="F395" s="20">
        <v>3</v>
      </c>
      <c r="G395" s="20">
        <v>3</v>
      </c>
      <c r="H395" s="20">
        <v>4</v>
      </c>
      <c r="I395" s="20">
        <v>5</v>
      </c>
      <c r="J395" s="20">
        <v>4</v>
      </c>
      <c r="K395" s="20">
        <v>2</v>
      </c>
      <c r="L395" s="20">
        <v>3</v>
      </c>
      <c r="M395" s="27">
        <f>SUM(C395:L395)</f>
        <v>34</v>
      </c>
      <c r="N395" s="27">
        <f>COUNTIF(C395:L395,"&gt;0")</f>
        <v>10</v>
      </c>
      <c r="O395" s="2">
        <f>IF(N395&gt;0,M395/N395,0)</f>
        <v>3.4</v>
      </c>
    </row>
    <row r="396" spans="1:15" s="5" customFormat="1" ht="14" outlineLevel="1" x14ac:dyDescent="0.15">
      <c r="A396" s="1">
        <v>111</v>
      </c>
      <c r="B396" s="37" t="s">
        <v>708</v>
      </c>
      <c r="C396" s="35">
        <v>1</v>
      </c>
      <c r="D396" s="20">
        <v>3</v>
      </c>
      <c r="E396" s="20">
        <v>4</v>
      </c>
      <c r="F396" s="20">
        <v>4</v>
      </c>
      <c r="G396" s="20">
        <v>3</v>
      </c>
      <c r="H396" s="20">
        <v>3</v>
      </c>
      <c r="I396" s="20">
        <v>4</v>
      </c>
      <c r="J396" s="20">
        <v>4</v>
      </c>
      <c r="K396" s="20">
        <v>3</v>
      </c>
      <c r="L396" s="20">
        <v>3</v>
      </c>
      <c r="M396" s="27">
        <f>SUM(C396:L396)</f>
        <v>32</v>
      </c>
      <c r="N396" s="27">
        <f>COUNTIF(C396:L396,"&gt;0")</f>
        <v>10</v>
      </c>
      <c r="O396" s="2">
        <f>IF(N396&gt;0,M396/N396,0)</f>
        <v>3.2</v>
      </c>
    </row>
    <row r="397" spans="1:15" s="5" customFormat="1" outlineLevel="1" x14ac:dyDescent="0.15">
      <c r="A397" s="1"/>
      <c r="B397" s="94"/>
      <c r="C397" s="35"/>
      <c r="D397" s="20"/>
      <c r="E397" s="20"/>
      <c r="F397" s="20"/>
      <c r="G397" s="20"/>
      <c r="H397" s="20"/>
      <c r="I397" s="20"/>
      <c r="J397" s="20"/>
      <c r="K397" s="20"/>
      <c r="L397" s="20"/>
      <c r="M397" s="27">
        <f t="shared" si="7"/>
        <v>0</v>
      </c>
      <c r="N397" s="27">
        <f>COUNTIF(C397:L397,"&gt;0")</f>
        <v>0</v>
      </c>
      <c r="O397" s="2">
        <f>IF(N397&gt;0,M397/N397,0)</f>
        <v>0</v>
      </c>
    </row>
    <row r="398" spans="1:15" s="5" customFormat="1" ht="14" outlineLevel="1" x14ac:dyDescent="0.15">
      <c r="A398" s="1"/>
      <c r="B398" s="12" t="s">
        <v>15</v>
      </c>
      <c r="C398" s="36">
        <f t="shared" ref="C398:L398" si="8">SUM(C285:C397)</f>
        <v>368</v>
      </c>
      <c r="D398" s="22">
        <f t="shared" si="8"/>
        <v>381</v>
      </c>
      <c r="E398" s="22">
        <f t="shared" si="8"/>
        <v>385</v>
      </c>
      <c r="F398" s="22">
        <f t="shared" si="8"/>
        <v>377</v>
      </c>
      <c r="G398" s="22">
        <f t="shared" si="8"/>
        <v>386</v>
      </c>
      <c r="H398" s="22">
        <f t="shared" si="8"/>
        <v>387</v>
      </c>
      <c r="I398" s="22">
        <f t="shared" si="8"/>
        <v>366</v>
      </c>
      <c r="J398" s="22">
        <f t="shared" si="8"/>
        <v>391</v>
      </c>
      <c r="K398" s="22">
        <f t="shared" si="8"/>
        <v>381</v>
      </c>
      <c r="L398" s="22">
        <f t="shared" si="8"/>
        <v>356</v>
      </c>
      <c r="M398" s="21">
        <f>SUM(C398:L398)</f>
        <v>3778</v>
      </c>
      <c r="N398" s="21">
        <f>SUM(N285:N397)</f>
        <v>1110</v>
      </c>
      <c r="O398" s="15">
        <f>ROUND(IF(N398&gt;0,M398/N398,0),1)</f>
        <v>3.4</v>
      </c>
    </row>
    <row r="399" spans="1:15" s="4" customFormat="1" ht="48.75" customHeight="1" x14ac:dyDescent="0.15">
      <c r="A399" s="3">
        <v>5</v>
      </c>
      <c r="B399" s="11" t="s">
        <v>30</v>
      </c>
      <c r="C399" s="33" t="str">
        <f>$B$14</f>
        <v>Participant 1</v>
      </c>
      <c r="D399" s="17" t="str">
        <f>$B$15</f>
        <v>Participant 2</v>
      </c>
      <c r="E399" s="17" t="str">
        <f>$B$16</f>
        <v>Participant 3</v>
      </c>
      <c r="F399" s="17" t="str">
        <f>$B$17</f>
        <v>Participant 4</v>
      </c>
      <c r="G399" s="17" t="str">
        <f>$B$18</f>
        <v>Participant 5</v>
      </c>
      <c r="H399" s="17" t="str">
        <f>$B$19</f>
        <v>Participant 6</v>
      </c>
      <c r="I399" s="17" t="str">
        <f>$B$20</f>
        <v>Participant 7</v>
      </c>
      <c r="J399" s="17" t="str">
        <f>$B$21</f>
        <v>Participant 8</v>
      </c>
      <c r="K399" s="17" t="str">
        <f>$B$22</f>
        <v>Participant 9</v>
      </c>
      <c r="L399" s="17" t="str">
        <f>$B$23</f>
        <v>Participant 10</v>
      </c>
      <c r="M399" s="18" t="s">
        <v>14</v>
      </c>
      <c r="N399" s="18" t="s">
        <v>17</v>
      </c>
      <c r="O399" s="19" t="s">
        <v>0</v>
      </c>
    </row>
    <row r="400" spans="1:15" s="5" customFormat="1" ht="14" outlineLevel="1" x14ac:dyDescent="0.15">
      <c r="A400" s="1"/>
      <c r="B400" s="37" t="s">
        <v>37</v>
      </c>
      <c r="C400" s="35"/>
      <c r="D400" s="20"/>
      <c r="E400" s="20"/>
      <c r="F400" s="20"/>
      <c r="G400" s="20"/>
      <c r="H400" s="20"/>
      <c r="I400" s="20"/>
      <c r="J400" s="20"/>
      <c r="K400" s="20"/>
      <c r="L400" s="20"/>
      <c r="M400" s="27">
        <f t="shared" ref="M400:M520" si="9">SUM(C400:L400)</f>
        <v>0</v>
      </c>
      <c r="N400" s="27">
        <f>COUNTIF(C400:L400,"&gt;0")</f>
        <v>0</v>
      </c>
      <c r="O400" s="2">
        <f>IF(N400&gt;0,M400/N400,0)</f>
        <v>0</v>
      </c>
    </row>
    <row r="401" spans="1:15" s="5" customFormat="1" ht="14" outlineLevel="1" x14ac:dyDescent="0.15">
      <c r="A401" s="1">
        <v>1</v>
      </c>
      <c r="B401" s="37" t="s">
        <v>707</v>
      </c>
      <c r="C401" s="35">
        <v>3</v>
      </c>
      <c r="D401" s="20">
        <v>3</v>
      </c>
      <c r="E401" s="20">
        <v>2</v>
      </c>
      <c r="F401" s="20">
        <v>3</v>
      </c>
      <c r="G401" s="20">
        <v>3</v>
      </c>
      <c r="H401" s="20">
        <v>3</v>
      </c>
      <c r="I401" s="20">
        <v>2</v>
      </c>
      <c r="J401" s="20">
        <v>2</v>
      </c>
      <c r="K401" s="20">
        <v>2</v>
      </c>
      <c r="L401" s="20">
        <v>2</v>
      </c>
      <c r="M401" s="27">
        <f>SUM(C401:L401)</f>
        <v>25</v>
      </c>
      <c r="N401" s="27">
        <f>COUNTIF(C401:L401,"&gt;0")</f>
        <v>10</v>
      </c>
      <c r="O401" s="2">
        <f>IF(N401&gt;0,M401/N401,0)</f>
        <v>2.5</v>
      </c>
    </row>
    <row r="402" spans="1:15" s="5" customFormat="1" ht="14" outlineLevel="1" x14ac:dyDescent="0.15">
      <c r="A402" s="1">
        <v>2</v>
      </c>
      <c r="B402" s="37" t="s">
        <v>706</v>
      </c>
      <c r="C402" s="35">
        <v>3</v>
      </c>
      <c r="D402" s="20">
        <v>3</v>
      </c>
      <c r="E402" s="20">
        <v>3</v>
      </c>
      <c r="F402" s="20">
        <v>2</v>
      </c>
      <c r="G402" s="20">
        <v>2</v>
      </c>
      <c r="H402" s="20">
        <v>4</v>
      </c>
      <c r="I402" s="20">
        <v>3</v>
      </c>
      <c r="J402" s="20">
        <v>3</v>
      </c>
      <c r="K402" s="20">
        <v>3</v>
      </c>
      <c r="L402" s="20">
        <v>2</v>
      </c>
      <c r="M402" s="27">
        <f>SUM(C402:L402)</f>
        <v>28</v>
      </c>
      <c r="N402" s="27">
        <f>COUNTIF(C402:L402,"&gt;0")</f>
        <v>10</v>
      </c>
      <c r="O402" s="2">
        <f>IF(N402&gt;0,M402/N402,0)</f>
        <v>2.8</v>
      </c>
    </row>
    <row r="403" spans="1:15" s="5" customFormat="1" ht="14" outlineLevel="1" x14ac:dyDescent="0.15">
      <c r="A403" s="1">
        <v>3</v>
      </c>
      <c r="B403" s="37" t="s">
        <v>705</v>
      </c>
      <c r="C403" s="35">
        <v>2</v>
      </c>
      <c r="D403" s="20">
        <v>3</v>
      </c>
      <c r="E403" s="20">
        <v>2</v>
      </c>
      <c r="F403" s="20">
        <v>2</v>
      </c>
      <c r="G403" s="20">
        <v>5</v>
      </c>
      <c r="H403" s="20">
        <v>5</v>
      </c>
      <c r="I403" s="20">
        <v>2</v>
      </c>
      <c r="J403" s="20">
        <v>3</v>
      </c>
      <c r="K403" s="20">
        <v>5</v>
      </c>
      <c r="L403" s="20">
        <v>4</v>
      </c>
      <c r="M403" s="27">
        <f>SUM(C403:L403)</f>
        <v>33</v>
      </c>
      <c r="N403" s="27">
        <f>COUNTIF(C403:L403,"&gt;0")</f>
        <v>10</v>
      </c>
      <c r="O403" s="2">
        <f>IF(N403&gt;0,M403/N403,0)</f>
        <v>3.3</v>
      </c>
    </row>
    <row r="404" spans="1:15" s="5" customFormat="1" ht="14" outlineLevel="1" x14ac:dyDescent="0.15">
      <c r="A404" s="1">
        <v>4</v>
      </c>
      <c r="B404" s="37" t="s">
        <v>704</v>
      </c>
      <c r="C404" s="35">
        <v>3</v>
      </c>
      <c r="D404" s="20">
        <v>2</v>
      </c>
      <c r="E404" s="20">
        <v>3</v>
      </c>
      <c r="F404" s="20">
        <v>3</v>
      </c>
      <c r="G404" s="20">
        <v>2</v>
      </c>
      <c r="H404" s="20">
        <v>2</v>
      </c>
      <c r="I404" s="20">
        <v>3</v>
      </c>
      <c r="J404" s="20">
        <v>2</v>
      </c>
      <c r="K404" s="20">
        <v>2</v>
      </c>
      <c r="L404" s="20">
        <v>3</v>
      </c>
      <c r="M404" s="27">
        <f>SUM(C404:L404)</f>
        <v>25</v>
      </c>
      <c r="N404" s="27">
        <f>COUNTIF(C404:L404,"&gt;0")</f>
        <v>10</v>
      </c>
      <c r="O404" s="2">
        <f>IF(N404&gt;0,M404/N404,0)</f>
        <v>2.5</v>
      </c>
    </row>
    <row r="405" spans="1:15" s="5" customFormat="1" ht="14" outlineLevel="1" x14ac:dyDescent="0.15">
      <c r="A405" s="1">
        <v>5</v>
      </c>
      <c r="B405" s="37" t="s">
        <v>703</v>
      </c>
      <c r="C405" s="35">
        <v>2</v>
      </c>
      <c r="D405" s="20">
        <v>3</v>
      </c>
      <c r="E405" s="20">
        <v>3</v>
      </c>
      <c r="F405" s="20">
        <v>2</v>
      </c>
      <c r="G405" s="20">
        <v>4</v>
      </c>
      <c r="H405" s="20">
        <v>1</v>
      </c>
      <c r="I405" s="20">
        <v>3</v>
      </c>
      <c r="J405" s="20">
        <v>3</v>
      </c>
      <c r="K405" s="20">
        <v>2</v>
      </c>
      <c r="L405" s="20">
        <v>2</v>
      </c>
      <c r="M405" s="27">
        <f>SUM(C405:L405)</f>
        <v>25</v>
      </c>
      <c r="N405" s="27">
        <f>COUNTIF(C405:L405,"&gt;0")</f>
        <v>10</v>
      </c>
      <c r="O405" s="2">
        <f>IF(N405&gt;0,M405/N405,0)</f>
        <v>2.5</v>
      </c>
    </row>
    <row r="406" spans="1:15" s="5" customFormat="1" ht="14" outlineLevel="1" x14ac:dyDescent="0.15">
      <c r="A406" s="1">
        <v>6</v>
      </c>
      <c r="B406" s="37" t="s">
        <v>702</v>
      </c>
      <c r="C406" s="35">
        <v>2</v>
      </c>
      <c r="D406" s="20">
        <v>3</v>
      </c>
      <c r="E406" s="20">
        <v>3</v>
      </c>
      <c r="F406" s="20">
        <v>2</v>
      </c>
      <c r="G406" s="20">
        <v>3</v>
      </c>
      <c r="H406" s="20">
        <v>3</v>
      </c>
      <c r="I406" s="20">
        <v>2</v>
      </c>
      <c r="J406" s="20">
        <v>2</v>
      </c>
      <c r="K406" s="20">
        <v>4</v>
      </c>
      <c r="L406" s="20">
        <v>2</v>
      </c>
      <c r="M406" s="27">
        <f>SUM(C406:L406)</f>
        <v>26</v>
      </c>
      <c r="N406" s="27">
        <f>COUNTIF(C406:L406,"&gt;0")</f>
        <v>10</v>
      </c>
      <c r="O406" s="2">
        <f>IF(N406&gt;0,M406/N406,0)</f>
        <v>2.6</v>
      </c>
    </row>
    <row r="407" spans="1:15" s="5" customFormat="1" ht="14" outlineLevel="1" x14ac:dyDescent="0.15">
      <c r="A407" s="1">
        <v>7</v>
      </c>
      <c r="B407" s="37" t="s">
        <v>701</v>
      </c>
      <c r="C407" s="35">
        <v>3</v>
      </c>
      <c r="D407" s="20">
        <v>2</v>
      </c>
      <c r="E407" s="20">
        <v>4</v>
      </c>
      <c r="F407" s="20">
        <v>2</v>
      </c>
      <c r="G407" s="20">
        <v>3</v>
      </c>
      <c r="H407" s="20">
        <v>5</v>
      </c>
      <c r="I407" s="20">
        <v>4</v>
      </c>
      <c r="J407" s="20">
        <v>3</v>
      </c>
      <c r="K407" s="20">
        <v>3</v>
      </c>
      <c r="L407" s="20">
        <v>3</v>
      </c>
      <c r="M407" s="27">
        <f>SUM(C407:L407)</f>
        <v>32</v>
      </c>
      <c r="N407" s="27">
        <f>COUNTIF(C407:L407,"&gt;0")</f>
        <v>10</v>
      </c>
      <c r="O407" s="2">
        <f>IF(N407&gt;0,M407/N407,0)</f>
        <v>3.2</v>
      </c>
    </row>
    <row r="408" spans="1:15" s="5" customFormat="1" ht="14" outlineLevel="1" x14ac:dyDescent="0.15">
      <c r="A408" s="1">
        <v>8</v>
      </c>
      <c r="B408" s="37" t="s">
        <v>700</v>
      </c>
      <c r="C408" s="35">
        <v>3</v>
      </c>
      <c r="D408" s="20">
        <v>2</v>
      </c>
      <c r="E408" s="20">
        <v>2</v>
      </c>
      <c r="F408" s="20">
        <v>3</v>
      </c>
      <c r="G408" s="20">
        <v>3</v>
      </c>
      <c r="H408" s="20">
        <v>2</v>
      </c>
      <c r="I408" s="20">
        <v>3</v>
      </c>
      <c r="J408" s="20">
        <v>2</v>
      </c>
      <c r="K408" s="20">
        <v>5</v>
      </c>
      <c r="L408" s="20">
        <v>3</v>
      </c>
      <c r="M408" s="27">
        <f>SUM(C408:L408)</f>
        <v>28</v>
      </c>
      <c r="N408" s="27">
        <f>COUNTIF(C408:L408,"&gt;0")</f>
        <v>10</v>
      </c>
      <c r="O408" s="2">
        <f>IF(N408&gt;0,M408/N408,0)</f>
        <v>2.8</v>
      </c>
    </row>
    <row r="409" spans="1:15" s="5" customFormat="1" ht="14" outlineLevel="1" x14ac:dyDescent="0.15">
      <c r="A409" s="1">
        <v>9</v>
      </c>
      <c r="B409" s="37" t="s">
        <v>699</v>
      </c>
      <c r="C409" s="35">
        <v>3</v>
      </c>
      <c r="D409" s="20">
        <v>2</v>
      </c>
      <c r="E409" s="20">
        <v>4</v>
      </c>
      <c r="F409" s="20">
        <v>3</v>
      </c>
      <c r="G409" s="20">
        <v>2</v>
      </c>
      <c r="H409" s="20">
        <v>3</v>
      </c>
      <c r="I409" s="20">
        <v>3</v>
      </c>
      <c r="J409" s="20">
        <v>2</v>
      </c>
      <c r="K409" s="20">
        <v>3</v>
      </c>
      <c r="L409" s="20">
        <v>3</v>
      </c>
      <c r="M409" s="27">
        <f>SUM(C409:L409)</f>
        <v>28</v>
      </c>
      <c r="N409" s="27">
        <f>COUNTIF(C409:L409,"&gt;0")</f>
        <v>10</v>
      </c>
      <c r="O409" s="2">
        <f>IF(N409&gt;0,M409/N409,0)</f>
        <v>2.8</v>
      </c>
    </row>
    <row r="410" spans="1:15" s="5" customFormat="1" ht="14" outlineLevel="1" x14ac:dyDescent="0.15">
      <c r="A410" s="1">
        <v>10</v>
      </c>
      <c r="B410" s="37" t="s">
        <v>698</v>
      </c>
      <c r="C410" s="35">
        <v>3</v>
      </c>
      <c r="D410" s="20">
        <v>3</v>
      </c>
      <c r="E410" s="20">
        <v>2</v>
      </c>
      <c r="F410" s="20">
        <v>3</v>
      </c>
      <c r="G410" s="20">
        <v>2</v>
      </c>
      <c r="H410" s="20">
        <v>1</v>
      </c>
      <c r="I410" s="20">
        <v>2</v>
      </c>
      <c r="J410" s="20">
        <v>3</v>
      </c>
      <c r="K410" s="20">
        <v>3</v>
      </c>
      <c r="L410" s="20">
        <v>3</v>
      </c>
      <c r="M410" s="27">
        <f>SUM(C410:L410)</f>
        <v>25</v>
      </c>
      <c r="N410" s="27">
        <f>COUNTIF(C410:L410,"&gt;0")</f>
        <v>10</v>
      </c>
      <c r="O410" s="2">
        <f>IF(N410&gt;0,M410/N410,0)</f>
        <v>2.5</v>
      </c>
    </row>
    <row r="411" spans="1:15" s="5" customFormat="1" ht="14" outlineLevel="1" x14ac:dyDescent="0.15">
      <c r="A411" s="1">
        <v>11</v>
      </c>
      <c r="B411" s="37" t="s">
        <v>697</v>
      </c>
      <c r="C411" s="35">
        <v>2</v>
      </c>
      <c r="D411" s="20">
        <v>1</v>
      </c>
      <c r="E411" s="20">
        <v>3</v>
      </c>
      <c r="F411" s="20">
        <v>3</v>
      </c>
      <c r="G411" s="20">
        <v>2</v>
      </c>
      <c r="H411" s="20">
        <v>5</v>
      </c>
      <c r="I411" s="20">
        <v>2</v>
      </c>
      <c r="J411" s="20">
        <v>3</v>
      </c>
      <c r="K411" s="20">
        <v>2</v>
      </c>
      <c r="L411" s="20">
        <v>3</v>
      </c>
      <c r="M411" s="27">
        <f>SUM(C411:L411)</f>
        <v>26</v>
      </c>
      <c r="N411" s="27">
        <f>COUNTIF(C411:L411,"&gt;0")</f>
        <v>10</v>
      </c>
      <c r="O411" s="2">
        <f>IF(N411&gt;0,M411/N411,0)</f>
        <v>2.6</v>
      </c>
    </row>
    <row r="412" spans="1:15" s="5" customFormat="1" ht="14" outlineLevel="1" x14ac:dyDescent="0.15">
      <c r="A412" s="1">
        <v>12</v>
      </c>
      <c r="B412" s="37" t="s">
        <v>696</v>
      </c>
      <c r="C412" s="35">
        <v>2</v>
      </c>
      <c r="D412" s="20">
        <v>2</v>
      </c>
      <c r="E412" s="20">
        <v>3</v>
      </c>
      <c r="F412" s="20">
        <v>2</v>
      </c>
      <c r="G412" s="20">
        <v>4</v>
      </c>
      <c r="H412" s="20">
        <v>3</v>
      </c>
      <c r="I412" s="20">
        <v>3</v>
      </c>
      <c r="J412" s="20">
        <v>3</v>
      </c>
      <c r="K412" s="20">
        <v>3</v>
      </c>
      <c r="L412" s="20">
        <v>3</v>
      </c>
      <c r="M412" s="27">
        <f>SUM(C412:L412)</f>
        <v>28</v>
      </c>
      <c r="N412" s="27">
        <f>COUNTIF(C412:L412,"&gt;0")</f>
        <v>10</v>
      </c>
      <c r="O412" s="2">
        <f>IF(N412&gt;0,M412/N412,0)</f>
        <v>2.8</v>
      </c>
    </row>
    <row r="413" spans="1:15" s="5" customFormat="1" ht="14" outlineLevel="1" x14ac:dyDescent="0.15">
      <c r="A413" s="1">
        <v>13</v>
      </c>
      <c r="B413" s="37" t="s">
        <v>695</v>
      </c>
      <c r="C413" s="35">
        <v>3</v>
      </c>
      <c r="D413" s="20">
        <v>2</v>
      </c>
      <c r="E413" s="20">
        <v>3</v>
      </c>
      <c r="F413" s="20">
        <v>2</v>
      </c>
      <c r="G413" s="20">
        <v>5</v>
      </c>
      <c r="H413" s="20">
        <v>2</v>
      </c>
      <c r="I413" s="20">
        <v>3</v>
      </c>
      <c r="J413" s="20">
        <v>2</v>
      </c>
      <c r="K413" s="20">
        <v>2</v>
      </c>
      <c r="L413" s="20">
        <v>1</v>
      </c>
      <c r="M413" s="27">
        <f>SUM(C413:L413)</f>
        <v>25</v>
      </c>
      <c r="N413" s="27">
        <f>COUNTIF(C413:L413,"&gt;0")</f>
        <v>10</v>
      </c>
      <c r="O413" s="2">
        <f>IF(N413&gt;0,M413/N413,0)</f>
        <v>2.5</v>
      </c>
    </row>
    <row r="414" spans="1:15" s="5" customFormat="1" ht="14" outlineLevel="1" x14ac:dyDescent="0.15">
      <c r="A414" s="1">
        <v>14</v>
      </c>
      <c r="B414" s="37" t="s">
        <v>694</v>
      </c>
      <c r="C414" s="35">
        <v>3</v>
      </c>
      <c r="D414" s="20">
        <v>3</v>
      </c>
      <c r="E414" s="20">
        <v>2</v>
      </c>
      <c r="F414" s="20">
        <v>2</v>
      </c>
      <c r="G414" s="20">
        <v>3</v>
      </c>
      <c r="H414" s="20">
        <v>3</v>
      </c>
      <c r="I414" s="20">
        <v>2</v>
      </c>
      <c r="J414" s="20">
        <v>3</v>
      </c>
      <c r="K414" s="20">
        <v>3</v>
      </c>
      <c r="L414" s="20">
        <v>3</v>
      </c>
      <c r="M414" s="27">
        <f>SUM(C414:L414)</f>
        <v>27</v>
      </c>
      <c r="N414" s="27">
        <f>COUNTIF(C414:L414,"&gt;0")</f>
        <v>10</v>
      </c>
      <c r="O414" s="2">
        <f>IF(N414&gt;0,M414/N414,0)</f>
        <v>2.7</v>
      </c>
    </row>
    <row r="415" spans="1:15" s="5" customFormat="1" ht="14" outlineLevel="1" x14ac:dyDescent="0.15">
      <c r="A415" s="1">
        <v>15</v>
      </c>
      <c r="B415" s="37" t="s">
        <v>693</v>
      </c>
      <c r="C415" s="35">
        <v>3</v>
      </c>
      <c r="D415" s="20">
        <v>2</v>
      </c>
      <c r="E415" s="20">
        <v>2</v>
      </c>
      <c r="F415" s="20">
        <v>2</v>
      </c>
      <c r="G415" s="20">
        <v>3</v>
      </c>
      <c r="H415" s="20">
        <v>2</v>
      </c>
      <c r="I415" s="20">
        <v>3</v>
      </c>
      <c r="J415" s="20">
        <v>3</v>
      </c>
      <c r="K415" s="20">
        <v>5</v>
      </c>
      <c r="L415" s="20">
        <v>3</v>
      </c>
      <c r="M415" s="27">
        <f>SUM(C415:L415)</f>
        <v>28</v>
      </c>
      <c r="N415" s="27">
        <f>COUNTIF(C415:L415,"&gt;0")</f>
        <v>10</v>
      </c>
      <c r="O415" s="2">
        <f>IF(N415&gt;0,M415/N415,0)</f>
        <v>2.8</v>
      </c>
    </row>
    <row r="416" spans="1:15" s="5" customFormat="1" ht="14" outlineLevel="1" x14ac:dyDescent="0.15">
      <c r="A416" s="1">
        <v>16</v>
      </c>
      <c r="B416" s="37" t="s">
        <v>692</v>
      </c>
      <c r="C416" s="35">
        <v>3</v>
      </c>
      <c r="D416" s="20">
        <v>2</v>
      </c>
      <c r="E416" s="20">
        <v>3</v>
      </c>
      <c r="F416" s="20">
        <v>2</v>
      </c>
      <c r="G416" s="20">
        <v>3</v>
      </c>
      <c r="H416" s="20">
        <v>2</v>
      </c>
      <c r="I416" s="20">
        <v>2</v>
      </c>
      <c r="J416" s="20">
        <v>2</v>
      </c>
      <c r="K416" s="20">
        <v>2</v>
      </c>
      <c r="L416" s="20">
        <v>2</v>
      </c>
      <c r="M416" s="27">
        <f>SUM(C416:L416)</f>
        <v>23</v>
      </c>
      <c r="N416" s="27">
        <f>COUNTIF(C416:L416,"&gt;0")</f>
        <v>10</v>
      </c>
      <c r="O416" s="2">
        <f>IF(N416&gt;0,M416/N416,0)</f>
        <v>2.2999999999999998</v>
      </c>
    </row>
    <row r="417" spans="1:15" s="5" customFormat="1" ht="14" outlineLevel="1" x14ac:dyDescent="0.15">
      <c r="A417" s="1">
        <v>17</v>
      </c>
      <c r="B417" s="37" t="s">
        <v>691</v>
      </c>
      <c r="C417" s="35">
        <v>3</v>
      </c>
      <c r="D417" s="20">
        <v>3</v>
      </c>
      <c r="E417" s="20">
        <v>1</v>
      </c>
      <c r="F417" s="20">
        <v>3</v>
      </c>
      <c r="G417" s="20">
        <v>3</v>
      </c>
      <c r="H417" s="20">
        <v>3</v>
      </c>
      <c r="I417" s="20">
        <v>3</v>
      </c>
      <c r="J417" s="20">
        <v>3</v>
      </c>
      <c r="K417" s="20">
        <v>2</v>
      </c>
      <c r="L417" s="20">
        <v>3</v>
      </c>
      <c r="M417" s="27">
        <f>SUM(C417:L417)</f>
        <v>27</v>
      </c>
      <c r="N417" s="27">
        <f>COUNTIF(C417:L417,"&gt;0")</f>
        <v>10</v>
      </c>
      <c r="O417" s="2">
        <f>IF(N417&gt;0,M417/N417,0)</f>
        <v>2.7</v>
      </c>
    </row>
    <row r="418" spans="1:15" s="5" customFormat="1" ht="14" outlineLevel="1" x14ac:dyDescent="0.15">
      <c r="A418" s="1">
        <v>18</v>
      </c>
      <c r="B418" s="37" t="s">
        <v>690</v>
      </c>
      <c r="C418" s="35">
        <v>4</v>
      </c>
      <c r="D418" s="20">
        <v>2</v>
      </c>
      <c r="E418" s="20">
        <v>3</v>
      </c>
      <c r="F418" s="20">
        <v>3</v>
      </c>
      <c r="G418" s="20">
        <v>2</v>
      </c>
      <c r="H418" s="20">
        <v>3</v>
      </c>
      <c r="I418" s="20">
        <v>2</v>
      </c>
      <c r="J418" s="20">
        <v>3</v>
      </c>
      <c r="K418" s="20">
        <v>2</v>
      </c>
      <c r="L418" s="20">
        <v>2</v>
      </c>
      <c r="M418" s="27">
        <f>SUM(C418:L418)</f>
        <v>26</v>
      </c>
      <c r="N418" s="27">
        <f>COUNTIF(C418:L418,"&gt;0")</f>
        <v>10</v>
      </c>
      <c r="O418" s="2">
        <f>IF(N418&gt;0,M418/N418,0)</f>
        <v>2.6</v>
      </c>
    </row>
    <row r="419" spans="1:15" s="5" customFormat="1" ht="14" outlineLevel="1" x14ac:dyDescent="0.15">
      <c r="A419" s="1">
        <v>19</v>
      </c>
      <c r="B419" s="37" t="s">
        <v>689</v>
      </c>
      <c r="C419" s="35">
        <v>3</v>
      </c>
      <c r="D419" s="20">
        <v>2</v>
      </c>
      <c r="E419" s="20">
        <v>3</v>
      </c>
      <c r="F419" s="20">
        <v>3</v>
      </c>
      <c r="G419" s="20">
        <v>2</v>
      </c>
      <c r="H419" s="20">
        <v>2</v>
      </c>
      <c r="I419" s="20">
        <v>2</v>
      </c>
      <c r="J419" s="20">
        <v>2</v>
      </c>
      <c r="K419" s="20">
        <v>2</v>
      </c>
      <c r="L419" s="20">
        <v>3</v>
      </c>
      <c r="M419" s="27">
        <f>SUM(C419:L419)</f>
        <v>24</v>
      </c>
      <c r="N419" s="27">
        <f>COUNTIF(C419:L419,"&gt;0")</f>
        <v>10</v>
      </c>
      <c r="O419" s="2">
        <f>IF(N419&gt;0,M419/N419,0)</f>
        <v>2.4</v>
      </c>
    </row>
    <row r="420" spans="1:15" s="5" customFormat="1" ht="14" outlineLevel="1" x14ac:dyDescent="0.15">
      <c r="A420" s="1">
        <v>20</v>
      </c>
      <c r="B420" s="37" t="s">
        <v>688</v>
      </c>
      <c r="C420" s="35">
        <v>2</v>
      </c>
      <c r="D420" s="20">
        <v>2</v>
      </c>
      <c r="E420" s="20">
        <v>2</v>
      </c>
      <c r="F420" s="20">
        <v>1</v>
      </c>
      <c r="G420" s="20">
        <v>5</v>
      </c>
      <c r="H420" s="20">
        <v>5</v>
      </c>
      <c r="I420" s="20">
        <v>3</v>
      </c>
      <c r="J420" s="20">
        <v>3</v>
      </c>
      <c r="K420" s="20">
        <v>4</v>
      </c>
      <c r="L420" s="20">
        <v>2</v>
      </c>
      <c r="M420" s="27">
        <f>SUM(C420:L420)</f>
        <v>29</v>
      </c>
      <c r="N420" s="27">
        <f>COUNTIF(C420:L420,"&gt;0")</f>
        <v>10</v>
      </c>
      <c r="O420" s="2">
        <f>IF(N420&gt;0,M420/N420,0)</f>
        <v>2.9</v>
      </c>
    </row>
    <row r="421" spans="1:15" s="5" customFormat="1" ht="14" outlineLevel="1" x14ac:dyDescent="0.15">
      <c r="A421" s="1">
        <v>21</v>
      </c>
      <c r="B421" s="37" t="s">
        <v>687</v>
      </c>
      <c r="C421" s="35">
        <v>2</v>
      </c>
      <c r="D421" s="20">
        <v>3</v>
      </c>
      <c r="E421" s="20">
        <v>3</v>
      </c>
      <c r="F421" s="20">
        <v>3</v>
      </c>
      <c r="G421" s="20">
        <v>3</v>
      </c>
      <c r="H421" s="20">
        <v>3</v>
      </c>
      <c r="I421" s="20">
        <v>2</v>
      </c>
      <c r="J421" s="20">
        <v>2</v>
      </c>
      <c r="K421" s="20">
        <v>2</v>
      </c>
      <c r="L421" s="20">
        <v>3</v>
      </c>
      <c r="M421" s="27">
        <f>SUM(C421:L421)</f>
        <v>26</v>
      </c>
      <c r="N421" s="27">
        <f>COUNTIF(C421:L421,"&gt;0")</f>
        <v>10</v>
      </c>
      <c r="O421" s="2">
        <f>IF(N421&gt;0,M421/N421,0)</f>
        <v>2.6</v>
      </c>
    </row>
    <row r="422" spans="1:15" s="5" customFormat="1" ht="14" outlineLevel="1" x14ac:dyDescent="0.15">
      <c r="A422" s="1">
        <v>22</v>
      </c>
      <c r="B422" s="37" t="s">
        <v>686</v>
      </c>
      <c r="C422" s="35">
        <v>3</v>
      </c>
      <c r="D422" s="20">
        <v>2</v>
      </c>
      <c r="E422" s="20">
        <v>3</v>
      </c>
      <c r="F422" s="20">
        <v>3</v>
      </c>
      <c r="G422" s="20">
        <v>3</v>
      </c>
      <c r="H422" s="20">
        <v>2</v>
      </c>
      <c r="I422" s="20">
        <v>2</v>
      </c>
      <c r="J422" s="20">
        <v>3</v>
      </c>
      <c r="K422" s="20">
        <v>2</v>
      </c>
      <c r="L422" s="20">
        <v>3</v>
      </c>
      <c r="M422" s="27">
        <f>SUM(C422:L422)</f>
        <v>26</v>
      </c>
      <c r="N422" s="27">
        <f>COUNTIF(C422:L422,"&gt;0")</f>
        <v>10</v>
      </c>
      <c r="O422" s="2">
        <f>IF(N422&gt;0,M422/N422,0)</f>
        <v>2.6</v>
      </c>
    </row>
    <row r="423" spans="1:15" s="5" customFormat="1" ht="14" outlineLevel="1" x14ac:dyDescent="0.15">
      <c r="A423" s="1">
        <v>23</v>
      </c>
      <c r="B423" s="37" t="s">
        <v>685</v>
      </c>
      <c r="C423" s="35">
        <v>2</v>
      </c>
      <c r="D423" s="20">
        <v>2</v>
      </c>
      <c r="E423" s="20">
        <v>3</v>
      </c>
      <c r="F423" s="20">
        <v>5</v>
      </c>
      <c r="G423" s="20">
        <v>3</v>
      </c>
      <c r="H423" s="20">
        <v>3</v>
      </c>
      <c r="I423" s="20">
        <v>1</v>
      </c>
      <c r="J423" s="20">
        <v>3</v>
      </c>
      <c r="K423" s="20">
        <v>2</v>
      </c>
      <c r="L423" s="20">
        <v>5</v>
      </c>
      <c r="M423" s="27">
        <f>SUM(C423:L423)</f>
        <v>29</v>
      </c>
      <c r="N423" s="27">
        <f>COUNTIF(C423:L423,"&gt;0")</f>
        <v>10</v>
      </c>
      <c r="O423" s="2">
        <f>IF(N423&gt;0,M423/N423,0)</f>
        <v>2.9</v>
      </c>
    </row>
    <row r="424" spans="1:15" s="5" customFormat="1" ht="14" outlineLevel="1" x14ac:dyDescent="0.15">
      <c r="A424" s="1">
        <v>24</v>
      </c>
      <c r="B424" s="37" t="s">
        <v>684</v>
      </c>
      <c r="C424" s="35">
        <v>3</v>
      </c>
      <c r="D424" s="20">
        <v>2</v>
      </c>
      <c r="E424" s="20">
        <v>2</v>
      </c>
      <c r="F424" s="20">
        <v>4</v>
      </c>
      <c r="G424" s="20">
        <v>2</v>
      </c>
      <c r="H424" s="20">
        <v>2</v>
      </c>
      <c r="I424" s="20">
        <v>3</v>
      </c>
      <c r="J424" s="20">
        <v>3</v>
      </c>
      <c r="K424" s="20">
        <v>2</v>
      </c>
      <c r="L424" s="20">
        <v>3</v>
      </c>
      <c r="M424" s="27">
        <f>SUM(C424:L424)</f>
        <v>26</v>
      </c>
      <c r="N424" s="27">
        <f>COUNTIF(C424:L424,"&gt;0")</f>
        <v>10</v>
      </c>
      <c r="O424" s="2">
        <f>IF(N424&gt;0,M424/N424,0)</f>
        <v>2.6</v>
      </c>
    </row>
    <row r="425" spans="1:15" s="5" customFormat="1" ht="14" outlineLevel="1" x14ac:dyDescent="0.15">
      <c r="A425" s="1">
        <v>25</v>
      </c>
      <c r="B425" s="37" t="s">
        <v>683</v>
      </c>
      <c r="C425" s="35">
        <v>2</v>
      </c>
      <c r="D425" s="20">
        <v>2</v>
      </c>
      <c r="E425" s="20">
        <v>2</v>
      </c>
      <c r="F425" s="20">
        <v>2</v>
      </c>
      <c r="G425" s="20">
        <v>1</v>
      </c>
      <c r="H425" s="20">
        <v>3</v>
      </c>
      <c r="I425" s="20">
        <v>4</v>
      </c>
      <c r="J425" s="20">
        <v>4</v>
      </c>
      <c r="K425" s="20">
        <v>3</v>
      </c>
      <c r="L425" s="20">
        <v>3</v>
      </c>
      <c r="M425" s="27">
        <f>SUM(C425:L425)</f>
        <v>26</v>
      </c>
      <c r="N425" s="27">
        <f>COUNTIF(C425:L425,"&gt;0")</f>
        <v>10</v>
      </c>
      <c r="O425" s="2">
        <f>IF(N425&gt;0,M425/N425,0)</f>
        <v>2.6</v>
      </c>
    </row>
    <row r="426" spans="1:15" s="5" customFormat="1" ht="14" outlineLevel="1" x14ac:dyDescent="0.15">
      <c r="A426" s="1">
        <v>26</v>
      </c>
      <c r="B426" s="37" t="s">
        <v>682</v>
      </c>
      <c r="C426" s="35">
        <v>2</v>
      </c>
      <c r="D426" s="20">
        <v>3</v>
      </c>
      <c r="E426" s="20">
        <v>2</v>
      </c>
      <c r="F426" s="20">
        <v>3</v>
      </c>
      <c r="G426" s="20">
        <v>2</v>
      </c>
      <c r="H426" s="20">
        <v>2</v>
      </c>
      <c r="I426" s="20">
        <v>2</v>
      </c>
      <c r="J426" s="20">
        <v>3</v>
      </c>
      <c r="K426" s="20">
        <v>3</v>
      </c>
      <c r="L426" s="20">
        <v>2</v>
      </c>
      <c r="M426" s="27">
        <f>SUM(C426:L426)</f>
        <v>24</v>
      </c>
      <c r="N426" s="27">
        <f>COUNTIF(C426:L426,"&gt;0")</f>
        <v>10</v>
      </c>
      <c r="O426" s="2">
        <f>IF(N426&gt;0,M426/N426,0)</f>
        <v>2.4</v>
      </c>
    </row>
    <row r="427" spans="1:15" s="5" customFormat="1" ht="14" outlineLevel="1" x14ac:dyDescent="0.15">
      <c r="A427" s="1">
        <v>27</v>
      </c>
      <c r="B427" s="37" t="s">
        <v>681</v>
      </c>
      <c r="C427" s="35">
        <v>2</v>
      </c>
      <c r="D427" s="20">
        <v>3</v>
      </c>
      <c r="E427" s="20">
        <v>3</v>
      </c>
      <c r="F427" s="20">
        <v>2</v>
      </c>
      <c r="G427" s="20">
        <v>3</v>
      </c>
      <c r="H427" s="20">
        <v>2</v>
      </c>
      <c r="I427" s="20">
        <v>3</v>
      </c>
      <c r="J427" s="20">
        <v>4</v>
      </c>
      <c r="K427" s="20">
        <v>3</v>
      </c>
      <c r="L427" s="20">
        <v>5</v>
      </c>
      <c r="M427" s="27">
        <f>SUM(C427:L427)</f>
        <v>30</v>
      </c>
      <c r="N427" s="27">
        <f>COUNTIF(C427:L427,"&gt;0")</f>
        <v>10</v>
      </c>
      <c r="O427" s="2">
        <f>IF(N427&gt;0,M427/N427,0)</f>
        <v>3</v>
      </c>
    </row>
    <row r="428" spans="1:15" s="5" customFormat="1" ht="14" outlineLevel="1" x14ac:dyDescent="0.15">
      <c r="A428" s="1">
        <v>28</v>
      </c>
      <c r="B428" s="37" t="s">
        <v>680</v>
      </c>
      <c r="C428" s="35">
        <v>4</v>
      </c>
      <c r="D428" s="20">
        <v>3</v>
      </c>
      <c r="E428" s="20">
        <v>5</v>
      </c>
      <c r="F428" s="20">
        <v>2</v>
      </c>
      <c r="G428" s="20">
        <v>2</v>
      </c>
      <c r="H428" s="20">
        <v>3</v>
      </c>
      <c r="I428" s="20">
        <v>2</v>
      </c>
      <c r="J428" s="20">
        <v>2</v>
      </c>
      <c r="K428" s="20">
        <v>3</v>
      </c>
      <c r="L428" s="20">
        <v>2</v>
      </c>
      <c r="M428" s="27">
        <f>SUM(C428:L428)</f>
        <v>28</v>
      </c>
      <c r="N428" s="27">
        <f>COUNTIF(C428:L428,"&gt;0")</f>
        <v>10</v>
      </c>
      <c r="O428" s="2">
        <f>IF(N428&gt;0,M428/N428,0)</f>
        <v>2.8</v>
      </c>
    </row>
    <row r="429" spans="1:15" s="5" customFormat="1" ht="28" outlineLevel="1" x14ac:dyDescent="0.15">
      <c r="A429" s="1">
        <v>29</v>
      </c>
      <c r="B429" s="37" t="s">
        <v>679</v>
      </c>
      <c r="C429" s="35">
        <v>3</v>
      </c>
      <c r="D429" s="20">
        <v>3</v>
      </c>
      <c r="E429" s="20">
        <v>3</v>
      </c>
      <c r="F429" s="20">
        <v>2</v>
      </c>
      <c r="G429" s="20">
        <v>5</v>
      </c>
      <c r="H429" s="20">
        <v>2</v>
      </c>
      <c r="I429" s="20">
        <v>2</v>
      </c>
      <c r="J429" s="20">
        <v>4</v>
      </c>
      <c r="K429" s="20">
        <v>2</v>
      </c>
      <c r="L429" s="20">
        <v>2</v>
      </c>
      <c r="M429" s="27">
        <f>SUM(C429:L429)</f>
        <v>28</v>
      </c>
      <c r="N429" s="27">
        <f>COUNTIF(C429:L429,"&gt;0")</f>
        <v>10</v>
      </c>
      <c r="O429" s="2">
        <f>IF(N429&gt;0,M429/N429,0)</f>
        <v>2.8</v>
      </c>
    </row>
    <row r="430" spans="1:15" s="5" customFormat="1" ht="14" outlineLevel="1" x14ac:dyDescent="0.15">
      <c r="A430" s="1">
        <v>30</v>
      </c>
      <c r="B430" s="37" t="s">
        <v>678</v>
      </c>
      <c r="C430" s="35">
        <v>3</v>
      </c>
      <c r="D430" s="20">
        <v>3</v>
      </c>
      <c r="E430" s="20">
        <v>2</v>
      </c>
      <c r="F430" s="20">
        <v>3</v>
      </c>
      <c r="G430" s="20">
        <v>2</v>
      </c>
      <c r="H430" s="20">
        <v>2</v>
      </c>
      <c r="I430" s="20">
        <v>3</v>
      </c>
      <c r="J430" s="20">
        <v>3</v>
      </c>
      <c r="K430" s="20">
        <v>4</v>
      </c>
      <c r="L430" s="20">
        <v>2</v>
      </c>
      <c r="M430" s="27">
        <f>SUM(C430:L430)</f>
        <v>27</v>
      </c>
      <c r="N430" s="27">
        <f>COUNTIF(C430:L430,"&gt;0")</f>
        <v>10</v>
      </c>
      <c r="O430" s="2">
        <f>IF(N430&gt;0,M430/N430,0)</f>
        <v>2.7</v>
      </c>
    </row>
    <row r="431" spans="1:15" s="5" customFormat="1" ht="14" outlineLevel="1" x14ac:dyDescent="0.15">
      <c r="A431" s="1">
        <v>31</v>
      </c>
      <c r="B431" s="37" t="s">
        <v>677</v>
      </c>
      <c r="C431" s="35">
        <v>3</v>
      </c>
      <c r="D431" s="20">
        <v>3</v>
      </c>
      <c r="E431" s="20">
        <v>3</v>
      </c>
      <c r="F431" s="20">
        <v>2</v>
      </c>
      <c r="G431" s="20">
        <v>3</v>
      </c>
      <c r="H431" s="20">
        <v>2</v>
      </c>
      <c r="I431" s="20">
        <v>3</v>
      </c>
      <c r="J431" s="20">
        <v>3</v>
      </c>
      <c r="K431" s="20">
        <v>3</v>
      </c>
      <c r="L431" s="20">
        <v>3</v>
      </c>
      <c r="M431" s="27">
        <f>SUM(C431:L431)</f>
        <v>28</v>
      </c>
      <c r="N431" s="27">
        <f>COUNTIF(C431:L431,"&gt;0")</f>
        <v>10</v>
      </c>
      <c r="O431" s="2">
        <f>IF(N431&gt;0,M431/N431,0)</f>
        <v>2.8</v>
      </c>
    </row>
    <row r="432" spans="1:15" s="5" customFormat="1" ht="14" outlineLevel="1" x14ac:dyDescent="0.15">
      <c r="A432" s="1">
        <v>32</v>
      </c>
      <c r="B432" s="37" t="s">
        <v>676</v>
      </c>
      <c r="C432" s="35">
        <v>3</v>
      </c>
      <c r="D432" s="20">
        <v>2</v>
      </c>
      <c r="E432" s="20">
        <v>3</v>
      </c>
      <c r="F432" s="20">
        <v>2</v>
      </c>
      <c r="G432" s="20">
        <v>3</v>
      </c>
      <c r="H432" s="20">
        <v>2</v>
      </c>
      <c r="I432" s="20">
        <v>3</v>
      </c>
      <c r="J432" s="20">
        <v>2</v>
      </c>
      <c r="K432" s="20">
        <v>3</v>
      </c>
      <c r="L432" s="20">
        <v>3</v>
      </c>
      <c r="M432" s="27">
        <f>SUM(C432:L432)</f>
        <v>26</v>
      </c>
      <c r="N432" s="27">
        <f>COUNTIF(C432:L432,"&gt;0")</f>
        <v>10</v>
      </c>
      <c r="O432" s="2">
        <f>IF(N432&gt;0,M432/N432,0)</f>
        <v>2.6</v>
      </c>
    </row>
    <row r="433" spans="1:15" s="5" customFormat="1" ht="14" outlineLevel="1" x14ac:dyDescent="0.15">
      <c r="A433" s="1">
        <v>33</v>
      </c>
      <c r="B433" s="37" t="s">
        <v>675</v>
      </c>
      <c r="C433" s="35">
        <v>3</v>
      </c>
      <c r="D433" s="20">
        <v>2</v>
      </c>
      <c r="E433" s="20">
        <v>4</v>
      </c>
      <c r="F433" s="20">
        <v>2</v>
      </c>
      <c r="G433" s="20">
        <v>3</v>
      </c>
      <c r="H433" s="20">
        <v>3</v>
      </c>
      <c r="I433" s="20">
        <v>2</v>
      </c>
      <c r="J433" s="20">
        <v>3</v>
      </c>
      <c r="K433" s="20">
        <v>3</v>
      </c>
      <c r="L433" s="20">
        <v>1</v>
      </c>
      <c r="M433" s="27">
        <f>SUM(C433:L433)</f>
        <v>26</v>
      </c>
      <c r="N433" s="27">
        <f>COUNTIF(C433:L433,"&gt;0")</f>
        <v>10</v>
      </c>
      <c r="O433" s="2">
        <f>IF(N433&gt;0,M433/N433,0)</f>
        <v>2.6</v>
      </c>
    </row>
    <row r="434" spans="1:15" s="5" customFormat="1" ht="14" outlineLevel="1" x14ac:dyDescent="0.15">
      <c r="A434" s="1">
        <v>34</v>
      </c>
      <c r="B434" s="37" t="s">
        <v>674</v>
      </c>
      <c r="C434" s="35">
        <v>2</v>
      </c>
      <c r="D434" s="20">
        <v>2</v>
      </c>
      <c r="E434" s="20">
        <v>3</v>
      </c>
      <c r="F434" s="20">
        <v>2</v>
      </c>
      <c r="G434" s="20">
        <v>2</v>
      </c>
      <c r="H434" s="20">
        <v>3</v>
      </c>
      <c r="I434" s="20">
        <v>3</v>
      </c>
      <c r="J434" s="20">
        <v>3</v>
      </c>
      <c r="K434" s="20">
        <v>3</v>
      </c>
      <c r="L434" s="20">
        <v>2</v>
      </c>
      <c r="M434" s="27">
        <f>SUM(C434:L434)</f>
        <v>25</v>
      </c>
      <c r="N434" s="27">
        <f>COUNTIF(C434:L434,"&gt;0")</f>
        <v>10</v>
      </c>
      <c r="O434" s="2">
        <f>IF(N434&gt;0,M434/N434,0)</f>
        <v>2.5</v>
      </c>
    </row>
    <row r="435" spans="1:15" s="5" customFormat="1" ht="14" outlineLevel="1" x14ac:dyDescent="0.15">
      <c r="A435" s="1">
        <v>35</v>
      </c>
      <c r="B435" s="37" t="s">
        <v>673</v>
      </c>
      <c r="C435" s="35">
        <v>2</v>
      </c>
      <c r="D435" s="20">
        <v>3</v>
      </c>
      <c r="E435" s="20">
        <v>5</v>
      </c>
      <c r="F435" s="20">
        <v>2</v>
      </c>
      <c r="G435" s="20">
        <v>1</v>
      </c>
      <c r="H435" s="20">
        <v>3</v>
      </c>
      <c r="I435" s="20">
        <v>3</v>
      </c>
      <c r="J435" s="20">
        <v>3</v>
      </c>
      <c r="K435" s="20">
        <v>5</v>
      </c>
      <c r="L435" s="20">
        <v>3</v>
      </c>
      <c r="M435" s="27">
        <f>SUM(C435:L435)</f>
        <v>30</v>
      </c>
      <c r="N435" s="27">
        <f>COUNTIF(C435:L435,"&gt;0")</f>
        <v>10</v>
      </c>
      <c r="O435" s="2">
        <f>IF(N435&gt;0,M435/N435,0)</f>
        <v>3</v>
      </c>
    </row>
    <row r="436" spans="1:15" s="5" customFormat="1" ht="14" outlineLevel="1" x14ac:dyDescent="0.15">
      <c r="A436" s="1">
        <v>36</v>
      </c>
      <c r="B436" s="37" t="s">
        <v>672</v>
      </c>
      <c r="C436" s="35">
        <v>3</v>
      </c>
      <c r="D436" s="20">
        <v>2</v>
      </c>
      <c r="E436" s="20">
        <v>3</v>
      </c>
      <c r="F436" s="20">
        <v>1</v>
      </c>
      <c r="G436" s="20">
        <v>3</v>
      </c>
      <c r="H436" s="20">
        <v>3</v>
      </c>
      <c r="I436" s="20">
        <v>4</v>
      </c>
      <c r="J436" s="20">
        <v>2</v>
      </c>
      <c r="K436" s="20">
        <v>3</v>
      </c>
      <c r="L436" s="20">
        <v>2</v>
      </c>
      <c r="M436" s="27">
        <f>SUM(C436:L436)</f>
        <v>26</v>
      </c>
      <c r="N436" s="27">
        <f>COUNTIF(C436:L436,"&gt;0")</f>
        <v>10</v>
      </c>
      <c r="O436" s="2">
        <f>IF(N436&gt;0,M436/N436,0)</f>
        <v>2.6</v>
      </c>
    </row>
    <row r="437" spans="1:15" s="5" customFormat="1" ht="14" outlineLevel="1" x14ac:dyDescent="0.15">
      <c r="A437" s="1">
        <v>37</v>
      </c>
      <c r="B437" s="37" t="s">
        <v>671</v>
      </c>
      <c r="C437" s="35">
        <v>2</v>
      </c>
      <c r="D437" s="20">
        <v>2</v>
      </c>
      <c r="E437" s="20">
        <v>3</v>
      </c>
      <c r="F437" s="20">
        <v>2</v>
      </c>
      <c r="G437" s="20">
        <v>4</v>
      </c>
      <c r="H437" s="20">
        <v>2</v>
      </c>
      <c r="I437" s="20">
        <v>4</v>
      </c>
      <c r="J437" s="20">
        <v>3</v>
      </c>
      <c r="K437" s="20">
        <v>2</v>
      </c>
      <c r="L437" s="20">
        <v>3</v>
      </c>
      <c r="M437" s="27">
        <f>SUM(C437:L437)</f>
        <v>27</v>
      </c>
      <c r="N437" s="27">
        <f>COUNTIF(C437:L437,"&gt;0")</f>
        <v>10</v>
      </c>
      <c r="O437" s="2">
        <f>IF(N437&gt;0,M437/N437,0)</f>
        <v>2.7</v>
      </c>
    </row>
    <row r="438" spans="1:15" s="5" customFormat="1" ht="14" outlineLevel="1" x14ac:dyDescent="0.15">
      <c r="A438" s="1">
        <v>38</v>
      </c>
      <c r="B438" s="37" t="s">
        <v>670</v>
      </c>
      <c r="C438" s="35">
        <v>2</v>
      </c>
      <c r="D438" s="20">
        <v>3</v>
      </c>
      <c r="E438" s="20">
        <v>4</v>
      </c>
      <c r="F438" s="20">
        <v>2</v>
      </c>
      <c r="G438" s="20">
        <v>2</v>
      </c>
      <c r="H438" s="20">
        <v>3</v>
      </c>
      <c r="I438" s="20">
        <v>3</v>
      </c>
      <c r="J438" s="20">
        <v>3</v>
      </c>
      <c r="K438" s="20">
        <v>3</v>
      </c>
      <c r="L438" s="20">
        <v>2</v>
      </c>
      <c r="M438" s="27">
        <f>SUM(C438:L438)</f>
        <v>27</v>
      </c>
      <c r="N438" s="27">
        <f>COUNTIF(C438:L438,"&gt;0")</f>
        <v>10</v>
      </c>
      <c r="O438" s="2">
        <f>IF(N438&gt;0,M438/N438,0)</f>
        <v>2.7</v>
      </c>
    </row>
    <row r="439" spans="1:15" s="5" customFormat="1" ht="14" outlineLevel="1" x14ac:dyDescent="0.15">
      <c r="A439" s="1">
        <v>39</v>
      </c>
      <c r="B439" s="37" t="s">
        <v>669</v>
      </c>
      <c r="C439" s="35">
        <v>1</v>
      </c>
      <c r="D439" s="20">
        <v>2</v>
      </c>
      <c r="E439" s="20">
        <v>3</v>
      </c>
      <c r="F439" s="20">
        <v>3</v>
      </c>
      <c r="G439" s="20">
        <v>2</v>
      </c>
      <c r="H439" s="20">
        <v>5</v>
      </c>
      <c r="I439" s="20">
        <v>3</v>
      </c>
      <c r="J439" s="20">
        <v>3</v>
      </c>
      <c r="K439" s="20">
        <v>2</v>
      </c>
      <c r="L439" s="20">
        <v>3</v>
      </c>
      <c r="M439" s="27">
        <f>SUM(C439:L439)</f>
        <v>27</v>
      </c>
      <c r="N439" s="27">
        <f>COUNTIF(C439:L439,"&gt;0")</f>
        <v>10</v>
      </c>
      <c r="O439" s="2">
        <f>IF(N439&gt;0,M439/N439,0)</f>
        <v>2.7</v>
      </c>
    </row>
    <row r="440" spans="1:15" s="5" customFormat="1" ht="14" outlineLevel="1" x14ac:dyDescent="0.15">
      <c r="A440" s="1">
        <v>40</v>
      </c>
      <c r="B440" s="37" t="s">
        <v>668</v>
      </c>
      <c r="C440" s="35">
        <v>3</v>
      </c>
      <c r="D440" s="20">
        <v>3</v>
      </c>
      <c r="E440" s="20">
        <v>4</v>
      </c>
      <c r="F440" s="20">
        <v>2</v>
      </c>
      <c r="G440" s="20">
        <v>3</v>
      </c>
      <c r="H440" s="20">
        <v>3</v>
      </c>
      <c r="I440" s="20">
        <v>3</v>
      </c>
      <c r="J440" s="20">
        <v>4</v>
      </c>
      <c r="K440" s="20">
        <v>2</v>
      </c>
      <c r="L440" s="20">
        <v>3</v>
      </c>
      <c r="M440" s="27">
        <f>SUM(C440:L440)</f>
        <v>30</v>
      </c>
      <c r="N440" s="27">
        <f>COUNTIF(C440:L440,"&gt;0")</f>
        <v>10</v>
      </c>
      <c r="O440" s="2">
        <f>IF(N440&gt;0,M440/N440,0)</f>
        <v>3</v>
      </c>
    </row>
    <row r="441" spans="1:15" s="5" customFormat="1" ht="14" outlineLevel="1" x14ac:dyDescent="0.15">
      <c r="A441" s="1">
        <v>41</v>
      </c>
      <c r="B441" s="37" t="s">
        <v>667</v>
      </c>
      <c r="C441" s="35">
        <v>3</v>
      </c>
      <c r="D441" s="20">
        <v>3</v>
      </c>
      <c r="E441" s="20">
        <v>3</v>
      </c>
      <c r="F441" s="20">
        <v>3</v>
      </c>
      <c r="G441" s="20">
        <v>3</v>
      </c>
      <c r="H441" s="20">
        <v>3</v>
      </c>
      <c r="I441" s="20">
        <v>4</v>
      </c>
      <c r="J441" s="20">
        <v>2</v>
      </c>
      <c r="K441" s="20">
        <v>2</v>
      </c>
      <c r="L441" s="20">
        <v>5</v>
      </c>
      <c r="M441" s="27">
        <f>SUM(C441:L441)</f>
        <v>31</v>
      </c>
      <c r="N441" s="27">
        <f>COUNTIF(C441:L441,"&gt;0")</f>
        <v>10</v>
      </c>
      <c r="O441" s="2">
        <f>IF(N441&gt;0,M441/N441,0)</f>
        <v>3.1</v>
      </c>
    </row>
    <row r="442" spans="1:15" s="5" customFormat="1" ht="14" outlineLevel="1" x14ac:dyDescent="0.15">
      <c r="A442" s="1">
        <v>42</v>
      </c>
      <c r="B442" s="37" t="s">
        <v>666</v>
      </c>
      <c r="C442" s="35">
        <v>2</v>
      </c>
      <c r="D442" s="20">
        <v>2</v>
      </c>
      <c r="E442" s="20">
        <v>1</v>
      </c>
      <c r="F442" s="20">
        <v>5</v>
      </c>
      <c r="G442" s="20">
        <v>1</v>
      </c>
      <c r="H442" s="20">
        <v>3</v>
      </c>
      <c r="I442" s="20">
        <v>3</v>
      </c>
      <c r="J442" s="20">
        <v>3</v>
      </c>
      <c r="K442" s="20">
        <v>1</v>
      </c>
      <c r="L442" s="20">
        <v>3</v>
      </c>
      <c r="M442" s="27">
        <f>SUM(C442:L442)</f>
        <v>24</v>
      </c>
      <c r="N442" s="27">
        <f>COUNTIF(C442:L442,"&gt;0")</f>
        <v>10</v>
      </c>
      <c r="O442" s="2">
        <f>IF(N442&gt;0,M442/N442,0)</f>
        <v>2.4</v>
      </c>
    </row>
    <row r="443" spans="1:15" s="5" customFormat="1" ht="14" outlineLevel="1" x14ac:dyDescent="0.15">
      <c r="A443" s="1">
        <v>43</v>
      </c>
      <c r="B443" s="37" t="s">
        <v>665</v>
      </c>
      <c r="C443" s="35">
        <v>4</v>
      </c>
      <c r="D443" s="20">
        <v>3</v>
      </c>
      <c r="E443" s="20">
        <v>3</v>
      </c>
      <c r="F443" s="20">
        <v>2</v>
      </c>
      <c r="G443" s="20">
        <v>2</v>
      </c>
      <c r="H443" s="20">
        <v>3</v>
      </c>
      <c r="I443" s="20">
        <v>2</v>
      </c>
      <c r="J443" s="20">
        <v>1</v>
      </c>
      <c r="K443" s="20">
        <v>2</v>
      </c>
      <c r="L443" s="20">
        <v>3</v>
      </c>
      <c r="M443" s="27">
        <f>SUM(C443:L443)</f>
        <v>25</v>
      </c>
      <c r="N443" s="27">
        <f>COUNTIF(C443:L443,"&gt;0")</f>
        <v>10</v>
      </c>
      <c r="O443" s="2">
        <f>IF(N443&gt;0,M443/N443,0)</f>
        <v>2.5</v>
      </c>
    </row>
    <row r="444" spans="1:15" s="5" customFormat="1" ht="14" outlineLevel="1" x14ac:dyDescent="0.15">
      <c r="A444" s="1">
        <v>44</v>
      </c>
      <c r="B444" s="37" t="s">
        <v>664</v>
      </c>
      <c r="C444" s="35">
        <v>2</v>
      </c>
      <c r="D444" s="20">
        <v>2</v>
      </c>
      <c r="E444" s="20">
        <v>2</v>
      </c>
      <c r="F444" s="20">
        <v>3</v>
      </c>
      <c r="G444" s="20">
        <v>2</v>
      </c>
      <c r="H444" s="20">
        <v>2</v>
      </c>
      <c r="I444" s="20">
        <v>2</v>
      </c>
      <c r="J444" s="20">
        <v>2</v>
      </c>
      <c r="K444" s="20">
        <v>3</v>
      </c>
      <c r="L444" s="20">
        <v>3</v>
      </c>
      <c r="M444" s="27">
        <f>SUM(C444:L444)</f>
        <v>23</v>
      </c>
      <c r="N444" s="27">
        <f>COUNTIF(C444:L444,"&gt;0")</f>
        <v>10</v>
      </c>
      <c r="O444" s="2">
        <f>IF(N444&gt;0,M444/N444,0)</f>
        <v>2.2999999999999998</v>
      </c>
    </row>
    <row r="445" spans="1:15" s="5" customFormat="1" ht="14" outlineLevel="1" x14ac:dyDescent="0.15">
      <c r="A445" s="1">
        <v>45</v>
      </c>
      <c r="B445" s="37" t="s">
        <v>663</v>
      </c>
      <c r="C445" s="35">
        <v>2</v>
      </c>
      <c r="D445" s="20">
        <v>3</v>
      </c>
      <c r="E445" s="20">
        <v>2</v>
      </c>
      <c r="F445" s="20">
        <v>3</v>
      </c>
      <c r="G445" s="20">
        <v>2</v>
      </c>
      <c r="H445" s="20">
        <v>3</v>
      </c>
      <c r="I445" s="20">
        <v>5</v>
      </c>
      <c r="J445" s="20">
        <v>2</v>
      </c>
      <c r="K445" s="20">
        <v>2</v>
      </c>
      <c r="L445" s="20">
        <v>5</v>
      </c>
      <c r="M445" s="27">
        <f>SUM(C445:L445)</f>
        <v>29</v>
      </c>
      <c r="N445" s="27">
        <f>COUNTIF(C445:L445,"&gt;0")</f>
        <v>10</v>
      </c>
      <c r="O445" s="2">
        <f>IF(N445&gt;0,M445/N445,0)</f>
        <v>2.9</v>
      </c>
    </row>
    <row r="446" spans="1:15" s="5" customFormat="1" ht="14" outlineLevel="1" x14ac:dyDescent="0.15">
      <c r="A446" s="1">
        <v>46</v>
      </c>
      <c r="B446" s="37" t="s">
        <v>662</v>
      </c>
      <c r="C446" s="35">
        <v>3</v>
      </c>
      <c r="D446" s="20">
        <v>3</v>
      </c>
      <c r="E446" s="20">
        <v>2</v>
      </c>
      <c r="F446" s="20">
        <v>3</v>
      </c>
      <c r="G446" s="20">
        <v>2</v>
      </c>
      <c r="H446" s="20">
        <v>2</v>
      </c>
      <c r="I446" s="20">
        <v>3</v>
      </c>
      <c r="J446" s="20">
        <v>3</v>
      </c>
      <c r="K446" s="20">
        <v>3</v>
      </c>
      <c r="L446" s="20">
        <v>3</v>
      </c>
      <c r="M446" s="27">
        <f>SUM(C446:L446)</f>
        <v>27</v>
      </c>
      <c r="N446" s="27">
        <f>COUNTIF(C446:L446,"&gt;0")</f>
        <v>10</v>
      </c>
      <c r="O446" s="2">
        <f>IF(N446&gt;0,M446/N446,0)</f>
        <v>2.7</v>
      </c>
    </row>
    <row r="447" spans="1:15" s="5" customFormat="1" ht="14" outlineLevel="1" x14ac:dyDescent="0.15">
      <c r="A447" s="1">
        <v>47</v>
      </c>
      <c r="B447" s="37" t="s">
        <v>661</v>
      </c>
      <c r="C447" s="35">
        <v>5</v>
      </c>
      <c r="D447" s="20">
        <v>2</v>
      </c>
      <c r="E447" s="20">
        <v>3</v>
      </c>
      <c r="F447" s="20">
        <v>2</v>
      </c>
      <c r="G447" s="20">
        <v>2</v>
      </c>
      <c r="H447" s="20">
        <v>2</v>
      </c>
      <c r="I447" s="20">
        <v>3</v>
      </c>
      <c r="J447" s="20">
        <v>3</v>
      </c>
      <c r="K447" s="20">
        <v>2</v>
      </c>
      <c r="L447" s="20">
        <v>3</v>
      </c>
      <c r="M447" s="27">
        <f>SUM(C447:L447)</f>
        <v>27</v>
      </c>
      <c r="N447" s="27">
        <f>COUNTIF(C447:L447,"&gt;0")</f>
        <v>10</v>
      </c>
      <c r="O447" s="2">
        <f>IF(N447&gt;0,M447/N447,0)</f>
        <v>2.7</v>
      </c>
    </row>
    <row r="448" spans="1:15" s="5" customFormat="1" ht="14" outlineLevel="1" x14ac:dyDescent="0.15">
      <c r="A448" s="1">
        <v>48</v>
      </c>
      <c r="B448" s="37" t="s">
        <v>660</v>
      </c>
      <c r="C448" s="35">
        <v>3</v>
      </c>
      <c r="D448" s="20">
        <v>2</v>
      </c>
      <c r="E448" s="20">
        <v>1</v>
      </c>
      <c r="F448" s="20">
        <v>3</v>
      </c>
      <c r="G448" s="20">
        <v>3</v>
      </c>
      <c r="H448" s="20">
        <v>5</v>
      </c>
      <c r="I448" s="20">
        <v>3</v>
      </c>
      <c r="J448" s="20">
        <v>4</v>
      </c>
      <c r="K448" s="20">
        <v>2</v>
      </c>
      <c r="L448" s="20">
        <v>2</v>
      </c>
      <c r="M448" s="27">
        <f>SUM(C448:L448)</f>
        <v>28</v>
      </c>
      <c r="N448" s="27">
        <f>COUNTIF(C448:L448,"&gt;0")</f>
        <v>10</v>
      </c>
      <c r="O448" s="2">
        <f>IF(N448&gt;0,M448/N448,0)</f>
        <v>2.8</v>
      </c>
    </row>
    <row r="449" spans="1:15" s="5" customFormat="1" ht="14" outlineLevel="1" x14ac:dyDescent="0.15">
      <c r="A449" s="1">
        <v>49</v>
      </c>
      <c r="B449" s="37" t="s">
        <v>659</v>
      </c>
      <c r="C449" s="35">
        <v>3</v>
      </c>
      <c r="D449" s="20">
        <v>3</v>
      </c>
      <c r="E449" s="20">
        <v>5</v>
      </c>
      <c r="F449" s="20">
        <v>3</v>
      </c>
      <c r="G449" s="20">
        <v>3</v>
      </c>
      <c r="H449" s="20">
        <v>4</v>
      </c>
      <c r="I449" s="20">
        <v>3</v>
      </c>
      <c r="J449" s="20">
        <v>2</v>
      </c>
      <c r="K449" s="20">
        <v>3</v>
      </c>
      <c r="L449" s="20">
        <v>3</v>
      </c>
      <c r="M449" s="27">
        <f>SUM(C449:L449)</f>
        <v>32</v>
      </c>
      <c r="N449" s="27">
        <f>COUNTIF(C449:L449,"&gt;0")</f>
        <v>10</v>
      </c>
      <c r="O449" s="2">
        <f>IF(N449&gt;0,M449/N449,0)</f>
        <v>3.2</v>
      </c>
    </row>
    <row r="450" spans="1:15" s="5" customFormat="1" ht="14" outlineLevel="1" x14ac:dyDescent="0.15">
      <c r="A450" s="1">
        <v>50</v>
      </c>
      <c r="B450" s="37" t="s">
        <v>658</v>
      </c>
      <c r="C450" s="35">
        <v>3</v>
      </c>
      <c r="D450" s="20">
        <v>2</v>
      </c>
      <c r="E450" s="20">
        <v>5</v>
      </c>
      <c r="F450" s="20">
        <v>3</v>
      </c>
      <c r="G450" s="20">
        <v>5</v>
      </c>
      <c r="H450" s="20">
        <v>3</v>
      </c>
      <c r="I450" s="20">
        <v>2</v>
      </c>
      <c r="J450" s="20">
        <v>2</v>
      </c>
      <c r="K450" s="20">
        <v>2</v>
      </c>
      <c r="L450" s="20">
        <v>2</v>
      </c>
      <c r="M450" s="27">
        <f>SUM(C450:L450)</f>
        <v>29</v>
      </c>
      <c r="N450" s="27">
        <f>COUNTIF(C450:L450,"&gt;0")</f>
        <v>10</v>
      </c>
      <c r="O450" s="2">
        <f>IF(N450&gt;0,M450/N450,0)</f>
        <v>2.9</v>
      </c>
    </row>
    <row r="451" spans="1:15" s="5" customFormat="1" ht="14" outlineLevel="1" x14ac:dyDescent="0.15">
      <c r="A451" s="1">
        <v>51</v>
      </c>
      <c r="B451" s="37" t="s">
        <v>657</v>
      </c>
      <c r="C451" s="35">
        <v>2</v>
      </c>
      <c r="D451" s="20">
        <v>2</v>
      </c>
      <c r="E451" s="20">
        <v>3</v>
      </c>
      <c r="F451" s="20">
        <v>3</v>
      </c>
      <c r="G451" s="20">
        <v>1</v>
      </c>
      <c r="H451" s="20">
        <v>2</v>
      </c>
      <c r="I451" s="20">
        <v>2</v>
      </c>
      <c r="J451" s="20">
        <v>3</v>
      </c>
      <c r="K451" s="20">
        <v>2</v>
      </c>
      <c r="L451" s="20">
        <v>3</v>
      </c>
      <c r="M451" s="27">
        <f>SUM(C451:L451)</f>
        <v>23</v>
      </c>
      <c r="N451" s="27">
        <f>COUNTIF(C451:L451,"&gt;0")</f>
        <v>10</v>
      </c>
      <c r="O451" s="2">
        <f>IF(N451&gt;0,M451/N451,0)</f>
        <v>2.2999999999999998</v>
      </c>
    </row>
    <row r="452" spans="1:15" s="5" customFormat="1" ht="14" outlineLevel="1" x14ac:dyDescent="0.15">
      <c r="A452" s="1">
        <v>52</v>
      </c>
      <c r="B452" s="37" t="s">
        <v>656</v>
      </c>
      <c r="C452" s="35">
        <v>2</v>
      </c>
      <c r="D452" s="20">
        <v>5</v>
      </c>
      <c r="E452" s="20">
        <v>4</v>
      </c>
      <c r="F452" s="20">
        <v>2</v>
      </c>
      <c r="G452" s="20">
        <v>1</v>
      </c>
      <c r="H452" s="20">
        <v>3</v>
      </c>
      <c r="I452" s="20">
        <v>3</v>
      </c>
      <c r="J452" s="20">
        <v>3</v>
      </c>
      <c r="K452" s="20">
        <v>3</v>
      </c>
      <c r="L452" s="20">
        <v>1</v>
      </c>
      <c r="M452" s="27">
        <f>SUM(C452:L452)</f>
        <v>27</v>
      </c>
      <c r="N452" s="27">
        <f>COUNTIF(C452:L452,"&gt;0")</f>
        <v>10</v>
      </c>
      <c r="O452" s="2">
        <f>IF(N452&gt;0,M452/N452,0)</f>
        <v>2.7</v>
      </c>
    </row>
    <row r="453" spans="1:15" s="5" customFormat="1" ht="14" outlineLevel="1" x14ac:dyDescent="0.15">
      <c r="A453" s="1">
        <v>53</v>
      </c>
      <c r="B453" s="37" t="s">
        <v>655</v>
      </c>
      <c r="C453" s="35">
        <v>2</v>
      </c>
      <c r="D453" s="20">
        <v>3</v>
      </c>
      <c r="E453" s="20">
        <v>2</v>
      </c>
      <c r="F453" s="20">
        <v>3</v>
      </c>
      <c r="G453" s="20">
        <v>3</v>
      </c>
      <c r="H453" s="20">
        <v>3</v>
      </c>
      <c r="I453" s="20">
        <v>3</v>
      </c>
      <c r="J453" s="20">
        <v>2</v>
      </c>
      <c r="K453" s="20">
        <v>3</v>
      </c>
      <c r="L453" s="20">
        <v>2</v>
      </c>
      <c r="M453" s="27">
        <f>SUM(C453:L453)</f>
        <v>26</v>
      </c>
      <c r="N453" s="27">
        <f>COUNTIF(C453:L453,"&gt;0")</f>
        <v>10</v>
      </c>
      <c r="O453" s="2">
        <f>IF(N453&gt;0,M453/N453,0)</f>
        <v>2.6</v>
      </c>
    </row>
    <row r="454" spans="1:15" s="5" customFormat="1" ht="14" outlineLevel="1" x14ac:dyDescent="0.15">
      <c r="A454" s="1">
        <v>54</v>
      </c>
      <c r="B454" s="37" t="s">
        <v>654</v>
      </c>
      <c r="C454" s="35">
        <v>2</v>
      </c>
      <c r="D454" s="20">
        <v>3</v>
      </c>
      <c r="E454" s="20">
        <v>2</v>
      </c>
      <c r="F454" s="20">
        <v>2</v>
      </c>
      <c r="G454" s="20">
        <v>3</v>
      </c>
      <c r="H454" s="20">
        <v>3</v>
      </c>
      <c r="I454" s="20">
        <v>2</v>
      </c>
      <c r="J454" s="20">
        <v>2</v>
      </c>
      <c r="K454" s="20">
        <v>5</v>
      </c>
      <c r="L454" s="20">
        <v>3</v>
      </c>
      <c r="M454" s="27">
        <f>SUM(C454:L454)</f>
        <v>27</v>
      </c>
      <c r="N454" s="27">
        <f>COUNTIF(C454:L454,"&gt;0")</f>
        <v>10</v>
      </c>
      <c r="O454" s="2">
        <f>IF(N454&gt;0,M454/N454,0)</f>
        <v>2.7</v>
      </c>
    </row>
    <row r="455" spans="1:15" s="5" customFormat="1" ht="14" outlineLevel="1" x14ac:dyDescent="0.15">
      <c r="A455" s="1">
        <v>55</v>
      </c>
      <c r="B455" s="37" t="s">
        <v>653</v>
      </c>
      <c r="C455" s="35">
        <v>3</v>
      </c>
      <c r="D455" s="20">
        <v>1</v>
      </c>
      <c r="E455" s="20">
        <v>3</v>
      </c>
      <c r="F455" s="20">
        <v>3</v>
      </c>
      <c r="G455" s="20">
        <v>2</v>
      </c>
      <c r="H455" s="20">
        <v>2</v>
      </c>
      <c r="I455" s="20">
        <v>3</v>
      </c>
      <c r="J455" s="20">
        <v>3</v>
      </c>
      <c r="K455" s="20">
        <v>2</v>
      </c>
      <c r="L455" s="20">
        <v>1</v>
      </c>
      <c r="M455" s="27">
        <f>SUM(C455:L455)</f>
        <v>23</v>
      </c>
      <c r="N455" s="27">
        <f>COUNTIF(C455:L455,"&gt;0")</f>
        <v>10</v>
      </c>
      <c r="O455" s="2">
        <f>IF(N455&gt;0,M455/N455,0)</f>
        <v>2.2999999999999998</v>
      </c>
    </row>
    <row r="456" spans="1:15" s="5" customFormat="1" ht="14" outlineLevel="1" x14ac:dyDescent="0.15">
      <c r="A456" s="1">
        <v>56</v>
      </c>
      <c r="B456" s="37" t="s">
        <v>652</v>
      </c>
      <c r="C456" s="35">
        <v>3</v>
      </c>
      <c r="D456" s="20">
        <v>3</v>
      </c>
      <c r="E456" s="20">
        <v>2</v>
      </c>
      <c r="F456" s="20">
        <v>3</v>
      </c>
      <c r="G456" s="20">
        <v>1</v>
      </c>
      <c r="H456" s="20">
        <v>3</v>
      </c>
      <c r="I456" s="20">
        <v>3</v>
      </c>
      <c r="J456" s="20">
        <v>3</v>
      </c>
      <c r="K456" s="20">
        <v>3</v>
      </c>
      <c r="L456" s="20">
        <v>2</v>
      </c>
      <c r="M456" s="27">
        <f>SUM(C456:L456)</f>
        <v>26</v>
      </c>
      <c r="N456" s="27">
        <f>COUNTIF(C456:L456,"&gt;0")</f>
        <v>10</v>
      </c>
      <c r="O456" s="2">
        <f>IF(N456&gt;0,M456/N456,0)</f>
        <v>2.6</v>
      </c>
    </row>
    <row r="457" spans="1:15" s="5" customFormat="1" ht="14" outlineLevel="1" x14ac:dyDescent="0.15">
      <c r="A457" s="1">
        <v>57</v>
      </c>
      <c r="B457" s="37" t="s">
        <v>651</v>
      </c>
      <c r="C457" s="35">
        <v>3</v>
      </c>
      <c r="D457" s="20">
        <v>2</v>
      </c>
      <c r="E457" s="20">
        <v>3</v>
      </c>
      <c r="F457" s="20">
        <v>2</v>
      </c>
      <c r="G457" s="20">
        <v>3</v>
      </c>
      <c r="H457" s="20">
        <v>3</v>
      </c>
      <c r="I457" s="20">
        <v>2</v>
      </c>
      <c r="J457" s="20">
        <v>2</v>
      </c>
      <c r="K457" s="20">
        <v>3</v>
      </c>
      <c r="L457" s="20">
        <v>3</v>
      </c>
      <c r="M457" s="27">
        <f>SUM(C457:L457)</f>
        <v>26</v>
      </c>
      <c r="N457" s="27">
        <f>COUNTIF(C457:L457,"&gt;0")</f>
        <v>10</v>
      </c>
      <c r="O457" s="2">
        <f>IF(N457&gt;0,M457/N457,0)</f>
        <v>2.6</v>
      </c>
    </row>
    <row r="458" spans="1:15" s="5" customFormat="1" ht="14" outlineLevel="1" x14ac:dyDescent="0.15">
      <c r="A458" s="1">
        <v>58</v>
      </c>
      <c r="B458" s="37" t="s">
        <v>650</v>
      </c>
      <c r="C458" s="35">
        <v>3</v>
      </c>
      <c r="D458" s="20">
        <v>5</v>
      </c>
      <c r="E458" s="20">
        <v>3</v>
      </c>
      <c r="F458" s="20">
        <v>1</v>
      </c>
      <c r="G458" s="20">
        <v>3</v>
      </c>
      <c r="H458" s="20">
        <v>2</v>
      </c>
      <c r="I458" s="20">
        <v>3</v>
      </c>
      <c r="J458" s="20">
        <v>3</v>
      </c>
      <c r="K458" s="20">
        <v>3</v>
      </c>
      <c r="L458" s="20">
        <v>3</v>
      </c>
      <c r="M458" s="27">
        <f>SUM(C458:L458)</f>
        <v>29</v>
      </c>
      <c r="N458" s="27">
        <f>COUNTIF(C458:L458,"&gt;0")</f>
        <v>10</v>
      </c>
      <c r="O458" s="2">
        <f>IF(N458&gt;0,M458/N458,0)</f>
        <v>2.9</v>
      </c>
    </row>
    <row r="459" spans="1:15" s="5" customFormat="1" ht="14" outlineLevel="1" x14ac:dyDescent="0.15">
      <c r="A459" s="1">
        <v>59</v>
      </c>
      <c r="B459" s="37" t="s">
        <v>649</v>
      </c>
      <c r="C459" s="35">
        <v>5</v>
      </c>
      <c r="D459" s="20">
        <v>2</v>
      </c>
      <c r="E459" s="20">
        <v>3</v>
      </c>
      <c r="F459" s="20">
        <v>2</v>
      </c>
      <c r="G459" s="20">
        <v>2</v>
      </c>
      <c r="H459" s="20">
        <v>2</v>
      </c>
      <c r="I459" s="20">
        <v>4</v>
      </c>
      <c r="J459" s="20">
        <v>3</v>
      </c>
      <c r="K459" s="20">
        <v>2</v>
      </c>
      <c r="L459" s="20">
        <v>1</v>
      </c>
      <c r="M459" s="27">
        <f>SUM(C459:L459)</f>
        <v>26</v>
      </c>
      <c r="N459" s="27">
        <f>COUNTIF(C459:L459,"&gt;0")</f>
        <v>10</v>
      </c>
      <c r="O459" s="2">
        <f>IF(N459&gt;0,M459/N459,0)</f>
        <v>2.6</v>
      </c>
    </row>
    <row r="460" spans="1:15" s="5" customFormat="1" ht="14" outlineLevel="1" x14ac:dyDescent="0.15">
      <c r="A460" s="1">
        <v>60</v>
      </c>
      <c r="B460" s="37" t="s">
        <v>648</v>
      </c>
      <c r="C460" s="35">
        <v>2</v>
      </c>
      <c r="D460" s="20">
        <v>3</v>
      </c>
      <c r="E460" s="20">
        <v>3</v>
      </c>
      <c r="F460" s="20">
        <v>2</v>
      </c>
      <c r="G460" s="20">
        <v>3</v>
      </c>
      <c r="H460" s="20">
        <v>2</v>
      </c>
      <c r="I460" s="20">
        <v>2</v>
      </c>
      <c r="J460" s="20">
        <v>3</v>
      </c>
      <c r="K460" s="20">
        <v>2</v>
      </c>
      <c r="L460" s="20">
        <v>4</v>
      </c>
      <c r="M460" s="27">
        <f>SUM(C460:L460)</f>
        <v>26</v>
      </c>
      <c r="N460" s="27">
        <f>COUNTIF(C460:L460,"&gt;0")</f>
        <v>10</v>
      </c>
      <c r="O460" s="2">
        <f>IF(N460&gt;0,M460/N460,0)</f>
        <v>2.6</v>
      </c>
    </row>
    <row r="461" spans="1:15" s="5" customFormat="1" ht="14" outlineLevel="1" x14ac:dyDescent="0.15">
      <c r="A461" s="1">
        <v>61</v>
      </c>
      <c r="B461" s="37" t="s">
        <v>647</v>
      </c>
      <c r="C461" s="35">
        <v>3</v>
      </c>
      <c r="D461" s="20">
        <v>2</v>
      </c>
      <c r="E461" s="20">
        <v>4</v>
      </c>
      <c r="F461" s="20">
        <v>2</v>
      </c>
      <c r="G461" s="20">
        <v>2</v>
      </c>
      <c r="H461" s="20">
        <v>4</v>
      </c>
      <c r="I461" s="20">
        <v>2</v>
      </c>
      <c r="J461" s="20">
        <v>3</v>
      </c>
      <c r="K461" s="20">
        <v>3</v>
      </c>
      <c r="L461" s="20">
        <v>3</v>
      </c>
      <c r="M461" s="27">
        <f>SUM(C461:L461)</f>
        <v>28</v>
      </c>
      <c r="N461" s="27">
        <f>COUNTIF(C461:L461,"&gt;0")</f>
        <v>10</v>
      </c>
      <c r="O461" s="2">
        <f>IF(N461&gt;0,M461/N461,0)</f>
        <v>2.8</v>
      </c>
    </row>
    <row r="462" spans="1:15" s="5" customFormat="1" ht="14" outlineLevel="1" x14ac:dyDescent="0.15">
      <c r="A462" s="1">
        <v>62</v>
      </c>
      <c r="B462" s="37" t="s">
        <v>646</v>
      </c>
      <c r="C462" s="35">
        <v>2</v>
      </c>
      <c r="D462" s="20">
        <v>2</v>
      </c>
      <c r="E462" s="20">
        <v>3</v>
      </c>
      <c r="F462" s="20">
        <v>3</v>
      </c>
      <c r="G462" s="20">
        <v>2</v>
      </c>
      <c r="H462" s="20">
        <v>2</v>
      </c>
      <c r="I462" s="20">
        <v>5</v>
      </c>
      <c r="J462" s="20">
        <v>2</v>
      </c>
      <c r="K462" s="20">
        <v>2</v>
      </c>
      <c r="L462" s="20">
        <v>3</v>
      </c>
      <c r="M462" s="27">
        <f>SUM(C462:L462)</f>
        <v>26</v>
      </c>
      <c r="N462" s="27">
        <f>COUNTIF(C462:L462,"&gt;0")</f>
        <v>10</v>
      </c>
      <c r="O462" s="2">
        <f>IF(N462&gt;0,M462/N462,0)</f>
        <v>2.6</v>
      </c>
    </row>
    <row r="463" spans="1:15" s="5" customFormat="1" ht="14" outlineLevel="1" x14ac:dyDescent="0.15">
      <c r="A463" s="1">
        <v>63</v>
      </c>
      <c r="B463" s="37" t="s">
        <v>645</v>
      </c>
      <c r="C463" s="35">
        <v>3</v>
      </c>
      <c r="D463" s="20">
        <v>3</v>
      </c>
      <c r="E463" s="20">
        <v>3</v>
      </c>
      <c r="F463" s="20">
        <v>3</v>
      </c>
      <c r="G463" s="20">
        <v>2</v>
      </c>
      <c r="H463" s="20">
        <v>5</v>
      </c>
      <c r="I463" s="20">
        <v>3</v>
      </c>
      <c r="J463" s="20">
        <v>2</v>
      </c>
      <c r="K463" s="20">
        <v>2</v>
      </c>
      <c r="L463" s="20">
        <v>3</v>
      </c>
      <c r="M463" s="27">
        <f>SUM(C463:L463)</f>
        <v>29</v>
      </c>
      <c r="N463" s="27">
        <f>COUNTIF(C463:L463,"&gt;0")</f>
        <v>10</v>
      </c>
      <c r="O463" s="2">
        <f>IF(N463&gt;0,M463/N463,0)</f>
        <v>2.9</v>
      </c>
    </row>
    <row r="464" spans="1:15" s="5" customFormat="1" ht="14" outlineLevel="1" x14ac:dyDescent="0.15">
      <c r="A464" s="1">
        <v>64</v>
      </c>
      <c r="B464" s="37" t="s">
        <v>644</v>
      </c>
      <c r="C464" s="35">
        <v>3</v>
      </c>
      <c r="D464" s="20">
        <v>3</v>
      </c>
      <c r="E464" s="20">
        <v>2</v>
      </c>
      <c r="F464" s="20">
        <v>2</v>
      </c>
      <c r="G464" s="20">
        <v>3</v>
      </c>
      <c r="H464" s="20">
        <v>1</v>
      </c>
      <c r="I464" s="20">
        <v>3</v>
      </c>
      <c r="J464" s="20">
        <v>3</v>
      </c>
      <c r="K464" s="20">
        <v>2</v>
      </c>
      <c r="L464" s="20">
        <v>5</v>
      </c>
      <c r="M464" s="27">
        <f>SUM(C464:L464)</f>
        <v>27</v>
      </c>
      <c r="N464" s="27">
        <f>COUNTIF(C464:L464,"&gt;0")</f>
        <v>10</v>
      </c>
      <c r="O464" s="2">
        <f>IF(N464&gt;0,M464/N464,0)</f>
        <v>2.7</v>
      </c>
    </row>
    <row r="465" spans="1:15" s="5" customFormat="1" ht="14" outlineLevel="1" x14ac:dyDescent="0.15">
      <c r="A465" s="1">
        <v>65</v>
      </c>
      <c r="B465" s="37" t="s">
        <v>643</v>
      </c>
      <c r="C465" s="35">
        <v>2</v>
      </c>
      <c r="D465" s="20">
        <v>4</v>
      </c>
      <c r="E465" s="20">
        <v>2</v>
      </c>
      <c r="F465" s="20">
        <v>2</v>
      </c>
      <c r="G465" s="20">
        <v>3</v>
      </c>
      <c r="H465" s="20">
        <v>2</v>
      </c>
      <c r="I465" s="20">
        <v>3</v>
      </c>
      <c r="J465" s="20">
        <v>2</v>
      </c>
      <c r="K465" s="20">
        <v>3</v>
      </c>
      <c r="L465" s="20">
        <v>3</v>
      </c>
      <c r="M465" s="27">
        <f>SUM(C465:L465)</f>
        <v>26</v>
      </c>
      <c r="N465" s="27">
        <f>COUNTIF(C465:L465,"&gt;0")</f>
        <v>10</v>
      </c>
      <c r="O465" s="2">
        <f>IF(N465&gt;0,M465/N465,0)</f>
        <v>2.6</v>
      </c>
    </row>
    <row r="466" spans="1:15" s="5" customFormat="1" ht="14" outlineLevel="1" x14ac:dyDescent="0.15">
      <c r="A466" s="1">
        <v>66</v>
      </c>
      <c r="B466" s="37" t="s">
        <v>642</v>
      </c>
      <c r="C466" s="35">
        <v>5</v>
      </c>
      <c r="D466" s="20">
        <v>2</v>
      </c>
      <c r="E466" s="20">
        <v>2</v>
      </c>
      <c r="F466" s="20">
        <v>3</v>
      </c>
      <c r="G466" s="20">
        <v>2</v>
      </c>
      <c r="H466" s="20">
        <v>2</v>
      </c>
      <c r="I466" s="20">
        <v>3</v>
      </c>
      <c r="J466" s="20">
        <v>2</v>
      </c>
      <c r="K466" s="20">
        <v>2</v>
      </c>
      <c r="L466" s="20">
        <v>5</v>
      </c>
      <c r="M466" s="27">
        <f>SUM(C466:L466)</f>
        <v>28</v>
      </c>
      <c r="N466" s="27">
        <f>COUNTIF(C466:L466,"&gt;0")</f>
        <v>10</v>
      </c>
      <c r="O466" s="2">
        <f>IF(N466&gt;0,M466/N466,0)</f>
        <v>2.8</v>
      </c>
    </row>
    <row r="467" spans="1:15" s="5" customFormat="1" ht="14" outlineLevel="1" x14ac:dyDescent="0.15">
      <c r="A467" s="1">
        <v>67</v>
      </c>
      <c r="B467" s="37" t="s">
        <v>641</v>
      </c>
      <c r="C467" s="35">
        <v>3</v>
      </c>
      <c r="D467" s="20">
        <v>2</v>
      </c>
      <c r="E467" s="20">
        <v>2</v>
      </c>
      <c r="F467" s="20">
        <v>3</v>
      </c>
      <c r="G467" s="20">
        <v>2</v>
      </c>
      <c r="H467" s="20">
        <v>2</v>
      </c>
      <c r="I467" s="20">
        <v>2</v>
      </c>
      <c r="J467" s="20">
        <v>3</v>
      </c>
      <c r="K467" s="20">
        <v>3</v>
      </c>
      <c r="L467" s="20">
        <v>3</v>
      </c>
      <c r="M467" s="27">
        <f>SUM(C467:L467)</f>
        <v>25</v>
      </c>
      <c r="N467" s="27">
        <f>COUNTIF(C467:L467,"&gt;0")</f>
        <v>10</v>
      </c>
      <c r="O467" s="2">
        <f>IF(N467&gt;0,M467/N467,0)</f>
        <v>2.5</v>
      </c>
    </row>
    <row r="468" spans="1:15" s="5" customFormat="1" ht="14" outlineLevel="1" x14ac:dyDescent="0.15">
      <c r="A468" s="1">
        <v>68</v>
      </c>
      <c r="B468" s="37" t="s">
        <v>640</v>
      </c>
      <c r="C468" s="35">
        <v>4</v>
      </c>
      <c r="D468" s="20">
        <v>3</v>
      </c>
      <c r="E468" s="20">
        <v>2</v>
      </c>
      <c r="F468" s="20">
        <v>3</v>
      </c>
      <c r="G468" s="20">
        <v>3</v>
      </c>
      <c r="H468" s="20">
        <v>3</v>
      </c>
      <c r="I468" s="20">
        <v>2</v>
      </c>
      <c r="J468" s="20">
        <v>4</v>
      </c>
      <c r="K468" s="20">
        <v>1</v>
      </c>
      <c r="L468" s="20">
        <v>3</v>
      </c>
      <c r="M468" s="27">
        <f>SUM(C468:L468)</f>
        <v>28</v>
      </c>
      <c r="N468" s="27">
        <f>COUNTIF(C468:L468,"&gt;0")</f>
        <v>10</v>
      </c>
      <c r="O468" s="2">
        <f>IF(N468&gt;0,M468/N468,0)</f>
        <v>2.8</v>
      </c>
    </row>
    <row r="469" spans="1:15" s="5" customFormat="1" ht="14" outlineLevel="1" x14ac:dyDescent="0.15">
      <c r="A469" s="1">
        <v>69</v>
      </c>
      <c r="B469" s="37" t="s">
        <v>639</v>
      </c>
      <c r="C469" s="35">
        <v>3</v>
      </c>
      <c r="D469" s="20">
        <v>5</v>
      </c>
      <c r="E469" s="20">
        <v>2</v>
      </c>
      <c r="F469" s="20">
        <v>2</v>
      </c>
      <c r="G469" s="20">
        <v>2</v>
      </c>
      <c r="H469" s="20">
        <v>2</v>
      </c>
      <c r="I469" s="20">
        <v>2</v>
      </c>
      <c r="J469" s="20">
        <v>3</v>
      </c>
      <c r="K469" s="20">
        <v>3</v>
      </c>
      <c r="L469" s="20">
        <v>4</v>
      </c>
      <c r="M469" s="27">
        <f>SUM(C469:L469)</f>
        <v>28</v>
      </c>
      <c r="N469" s="27">
        <f>COUNTIF(C469:L469,"&gt;0")</f>
        <v>10</v>
      </c>
      <c r="O469" s="2">
        <f>IF(N469&gt;0,M469/N469,0)</f>
        <v>2.8</v>
      </c>
    </row>
    <row r="470" spans="1:15" s="5" customFormat="1" ht="14" outlineLevel="1" x14ac:dyDescent="0.15">
      <c r="A470" s="1">
        <v>70</v>
      </c>
      <c r="B470" s="37" t="s">
        <v>638</v>
      </c>
      <c r="C470" s="35">
        <v>5</v>
      </c>
      <c r="D470" s="20">
        <v>3</v>
      </c>
      <c r="E470" s="20">
        <v>2</v>
      </c>
      <c r="F470" s="20">
        <v>2</v>
      </c>
      <c r="G470" s="20">
        <v>2</v>
      </c>
      <c r="H470" s="20">
        <v>2</v>
      </c>
      <c r="I470" s="20">
        <v>2</v>
      </c>
      <c r="J470" s="20">
        <v>2</v>
      </c>
      <c r="K470" s="20">
        <v>2</v>
      </c>
      <c r="L470" s="20">
        <v>2</v>
      </c>
      <c r="M470" s="27">
        <f>SUM(C470:L470)</f>
        <v>24</v>
      </c>
      <c r="N470" s="27">
        <f>COUNTIF(C470:L470,"&gt;0")</f>
        <v>10</v>
      </c>
      <c r="O470" s="2">
        <f>IF(N470&gt;0,M470/N470,0)</f>
        <v>2.4</v>
      </c>
    </row>
    <row r="471" spans="1:15" s="5" customFormat="1" ht="14" outlineLevel="1" x14ac:dyDescent="0.15">
      <c r="A471" s="1">
        <v>71</v>
      </c>
      <c r="B471" s="37" t="s">
        <v>637</v>
      </c>
      <c r="C471" s="35">
        <v>2</v>
      </c>
      <c r="D471" s="20">
        <v>2</v>
      </c>
      <c r="E471" s="20">
        <v>4</v>
      </c>
      <c r="F471" s="20">
        <v>3</v>
      </c>
      <c r="G471" s="20">
        <v>3</v>
      </c>
      <c r="H471" s="20">
        <v>2</v>
      </c>
      <c r="I471" s="20">
        <v>3</v>
      </c>
      <c r="J471" s="20">
        <v>2</v>
      </c>
      <c r="K471" s="20">
        <v>2</v>
      </c>
      <c r="L471" s="20">
        <v>3</v>
      </c>
      <c r="M471" s="27">
        <f>SUM(C471:L471)</f>
        <v>26</v>
      </c>
      <c r="N471" s="27">
        <f>COUNTIF(C471:L471,"&gt;0")</f>
        <v>10</v>
      </c>
      <c r="O471" s="2">
        <f>IF(N471&gt;0,M471/N471,0)</f>
        <v>2.6</v>
      </c>
    </row>
    <row r="472" spans="1:15" s="5" customFormat="1" ht="14" outlineLevel="1" x14ac:dyDescent="0.15">
      <c r="A472" s="1">
        <v>72</v>
      </c>
      <c r="B472" s="37" t="s">
        <v>636</v>
      </c>
      <c r="C472" s="35">
        <v>5</v>
      </c>
      <c r="D472" s="20">
        <v>2</v>
      </c>
      <c r="E472" s="20">
        <v>3</v>
      </c>
      <c r="F472" s="20">
        <v>3</v>
      </c>
      <c r="G472" s="20">
        <v>3</v>
      </c>
      <c r="H472" s="20">
        <v>3</v>
      </c>
      <c r="I472" s="20">
        <v>3</v>
      </c>
      <c r="J472" s="20">
        <v>2</v>
      </c>
      <c r="K472" s="20">
        <v>3</v>
      </c>
      <c r="L472" s="20">
        <v>2</v>
      </c>
      <c r="M472" s="27">
        <f>SUM(C472:L472)</f>
        <v>29</v>
      </c>
      <c r="N472" s="27">
        <f>COUNTIF(C472:L472,"&gt;0")</f>
        <v>10</v>
      </c>
      <c r="O472" s="2">
        <f>IF(N472&gt;0,M472/N472,0)</f>
        <v>2.9</v>
      </c>
    </row>
    <row r="473" spans="1:15" s="5" customFormat="1" ht="14" outlineLevel="1" x14ac:dyDescent="0.15">
      <c r="A473" s="1">
        <v>73</v>
      </c>
      <c r="B473" s="37" t="s">
        <v>635</v>
      </c>
      <c r="C473" s="35">
        <v>2</v>
      </c>
      <c r="D473" s="20">
        <v>3</v>
      </c>
      <c r="E473" s="20">
        <v>3</v>
      </c>
      <c r="F473" s="20">
        <v>2</v>
      </c>
      <c r="G473" s="20">
        <v>3</v>
      </c>
      <c r="H473" s="20">
        <v>2</v>
      </c>
      <c r="I473" s="20">
        <v>3</v>
      </c>
      <c r="J473" s="20">
        <v>1</v>
      </c>
      <c r="K473" s="20">
        <v>2</v>
      </c>
      <c r="L473" s="20">
        <v>2</v>
      </c>
      <c r="M473" s="27">
        <f>SUM(C473:L473)</f>
        <v>23</v>
      </c>
      <c r="N473" s="27">
        <f>COUNTIF(C473:L473,"&gt;0")</f>
        <v>10</v>
      </c>
      <c r="O473" s="2">
        <f>IF(N473&gt;0,M473/N473,0)</f>
        <v>2.2999999999999998</v>
      </c>
    </row>
    <row r="474" spans="1:15" s="5" customFormat="1" ht="14" outlineLevel="1" x14ac:dyDescent="0.15">
      <c r="A474" s="1">
        <v>74</v>
      </c>
      <c r="B474" s="37" t="s">
        <v>634</v>
      </c>
      <c r="C474" s="35">
        <v>2</v>
      </c>
      <c r="D474" s="20">
        <v>2</v>
      </c>
      <c r="E474" s="20">
        <v>2</v>
      </c>
      <c r="F474" s="20">
        <v>1</v>
      </c>
      <c r="G474" s="20">
        <v>2</v>
      </c>
      <c r="H474" s="20">
        <v>3</v>
      </c>
      <c r="I474" s="20">
        <v>2</v>
      </c>
      <c r="J474" s="20">
        <v>2</v>
      </c>
      <c r="K474" s="20">
        <v>4</v>
      </c>
      <c r="L474" s="20">
        <v>1</v>
      </c>
      <c r="M474" s="27">
        <f>SUM(C474:L474)</f>
        <v>21</v>
      </c>
      <c r="N474" s="27">
        <f>COUNTIF(C474:L474,"&gt;0")</f>
        <v>10</v>
      </c>
      <c r="O474" s="2">
        <f>IF(N474&gt;0,M474/N474,0)</f>
        <v>2.1</v>
      </c>
    </row>
    <row r="475" spans="1:15" s="5" customFormat="1" ht="14" outlineLevel="1" x14ac:dyDescent="0.15">
      <c r="A475" s="1">
        <v>75</v>
      </c>
      <c r="B475" s="37" t="s">
        <v>633</v>
      </c>
      <c r="C475" s="35">
        <v>2</v>
      </c>
      <c r="D475" s="20">
        <v>3</v>
      </c>
      <c r="E475" s="20">
        <v>2</v>
      </c>
      <c r="F475" s="20">
        <v>5</v>
      </c>
      <c r="G475" s="20">
        <v>3</v>
      </c>
      <c r="H475" s="20">
        <v>3</v>
      </c>
      <c r="I475" s="20">
        <v>2</v>
      </c>
      <c r="J475" s="20">
        <v>1</v>
      </c>
      <c r="K475" s="20">
        <v>1</v>
      </c>
      <c r="L475" s="20">
        <v>3</v>
      </c>
      <c r="M475" s="27">
        <f>SUM(C475:L475)</f>
        <v>25</v>
      </c>
      <c r="N475" s="27">
        <f>COUNTIF(C475:L475,"&gt;0")</f>
        <v>10</v>
      </c>
      <c r="O475" s="2">
        <f>IF(N475&gt;0,M475/N475,0)</f>
        <v>2.5</v>
      </c>
    </row>
    <row r="476" spans="1:15" s="5" customFormat="1" ht="14" outlineLevel="1" x14ac:dyDescent="0.15">
      <c r="A476" s="1">
        <v>76</v>
      </c>
      <c r="B476" s="37" t="s">
        <v>632</v>
      </c>
      <c r="C476" s="35">
        <v>3</v>
      </c>
      <c r="D476" s="20">
        <v>2</v>
      </c>
      <c r="E476" s="20">
        <v>3</v>
      </c>
      <c r="F476" s="20">
        <v>2</v>
      </c>
      <c r="G476" s="20">
        <v>3</v>
      </c>
      <c r="H476" s="20">
        <v>5</v>
      </c>
      <c r="I476" s="20">
        <v>3</v>
      </c>
      <c r="J476" s="20">
        <v>3</v>
      </c>
      <c r="K476" s="20">
        <v>2</v>
      </c>
      <c r="L476" s="20">
        <v>2</v>
      </c>
      <c r="M476" s="27">
        <f>SUM(C476:L476)</f>
        <v>28</v>
      </c>
      <c r="N476" s="27">
        <f>COUNTIF(C476:L476,"&gt;0")</f>
        <v>10</v>
      </c>
      <c r="O476" s="2">
        <f>IF(N476&gt;0,M476/N476,0)</f>
        <v>2.8</v>
      </c>
    </row>
    <row r="477" spans="1:15" s="5" customFormat="1" ht="14" outlineLevel="1" x14ac:dyDescent="0.15">
      <c r="A477" s="1">
        <v>77</v>
      </c>
      <c r="B477" s="37" t="s">
        <v>631</v>
      </c>
      <c r="C477" s="35">
        <v>2</v>
      </c>
      <c r="D477" s="20">
        <v>1</v>
      </c>
      <c r="E477" s="20">
        <v>2</v>
      </c>
      <c r="F477" s="20">
        <v>3</v>
      </c>
      <c r="G477" s="20">
        <v>2</v>
      </c>
      <c r="H477" s="20">
        <v>2</v>
      </c>
      <c r="I477" s="20">
        <v>3</v>
      </c>
      <c r="J477" s="20">
        <v>2</v>
      </c>
      <c r="K477" s="20">
        <v>3</v>
      </c>
      <c r="L477" s="20">
        <v>2</v>
      </c>
      <c r="M477" s="27">
        <f>SUM(C477:L477)</f>
        <v>22</v>
      </c>
      <c r="N477" s="27">
        <f>COUNTIF(C477:L477,"&gt;0")</f>
        <v>10</v>
      </c>
      <c r="O477" s="2">
        <f>IF(N477&gt;0,M477/N477,0)</f>
        <v>2.2000000000000002</v>
      </c>
    </row>
    <row r="478" spans="1:15" s="5" customFormat="1" ht="14" outlineLevel="1" x14ac:dyDescent="0.15">
      <c r="A478" s="1">
        <v>78</v>
      </c>
      <c r="B478" s="37" t="s">
        <v>630</v>
      </c>
      <c r="C478" s="35">
        <v>2</v>
      </c>
      <c r="D478" s="20">
        <v>2</v>
      </c>
      <c r="E478" s="20">
        <v>3</v>
      </c>
      <c r="F478" s="20">
        <v>2</v>
      </c>
      <c r="G478" s="20">
        <v>3</v>
      </c>
      <c r="H478" s="20">
        <v>2</v>
      </c>
      <c r="I478" s="20">
        <v>2</v>
      </c>
      <c r="J478" s="20">
        <v>1</v>
      </c>
      <c r="K478" s="20">
        <v>3</v>
      </c>
      <c r="L478" s="20">
        <v>2</v>
      </c>
      <c r="M478" s="27">
        <f>SUM(C478:L478)</f>
        <v>22</v>
      </c>
      <c r="N478" s="27">
        <f>COUNTIF(C478:L478,"&gt;0")</f>
        <v>10</v>
      </c>
      <c r="O478" s="2">
        <f>IF(N478&gt;0,M478/N478,0)</f>
        <v>2.2000000000000002</v>
      </c>
    </row>
    <row r="479" spans="1:15" s="5" customFormat="1" ht="14" outlineLevel="1" x14ac:dyDescent="0.15">
      <c r="A479" s="1">
        <v>79</v>
      </c>
      <c r="B479" s="37" t="s">
        <v>629</v>
      </c>
      <c r="C479" s="35">
        <v>2</v>
      </c>
      <c r="D479" s="20">
        <v>3</v>
      </c>
      <c r="E479" s="20">
        <v>2</v>
      </c>
      <c r="F479" s="20">
        <v>3</v>
      </c>
      <c r="G479" s="20">
        <v>2</v>
      </c>
      <c r="H479" s="20">
        <v>2</v>
      </c>
      <c r="I479" s="20">
        <v>2</v>
      </c>
      <c r="J479" s="20">
        <v>3</v>
      </c>
      <c r="K479" s="20">
        <v>2</v>
      </c>
      <c r="L479" s="20">
        <v>3</v>
      </c>
      <c r="M479" s="27">
        <f>SUM(C479:L479)</f>
        <v>24</v>
      </c>
      <c r="N479" s="27">
        <f>COUNTIF(C479:L479,"&gt;0")</f>
        <v>10</v>
      </c>
      <c r="O479" s="2">
        <f>IF(N479&gt;0,M479/N479,0)</f>
        <v>2.4</v>
      </c>
    </row>
    <row r="480" spans="1:15" s="5" customFormat="1" ht="14" outlineLevel="1" x14ac:dyDescent="0.15">
      <c r="A480" s="1">
        <v>80</v>
      </c>
      <c r="B480" s="37" t="s">
        <v>628</v>
      </c>
      <c r="C480" s="35">
        <v>2</v>
      </c>
      <c r="D480" s="20">
        <v>2</v>
      </c>
      <c r="E480" s="20">
        <v>2</v>
      </c>
      <c r="F480" s="20">
        <v>3</v>
      </c>
      <c r="G480" s="20">
        <v>2</v>
      </c>
      <c r="H480" s="20">
        <v>3</v>
      </c>
      <c r="I480" s="20">
        <v>5</v>
      </c>
      <c r="J480" s="20">
        <v>2</v>
      </c>
      <c r="K480" s="20">
        <v>2</v>
      </c>
      <c r="L480" s="20">
        <v>2</v>
      </c>
      <c r="M480" s="27">
        <f>SUM(C480:L480)</f>
        <v>25</v>
      </c>
      <c r="N480" s="27">
        <f>COUNTIF(C480:L480,"&gt;0")</f>
        <v>10</v>
      </c>
      <c r="O480" s="2">
        <f>IF(N480&gt;0,M480/N480,0)</f>
        <v>2.5</v>
      </c>
    </row>
    <row r="481" spans="1:15" s="5" customFormat="1" ht="14" outlineLevel="1" x14ac:dyDescent="0.15">
      <c r="A481" s="1">
        <v>81</v>
      </c>
      <c r="B481" s="37" t="s">
        <v>627</v>
      </c>
      <c r="C481" s="35">
        <v>3</v>
      </c>
      <c r="D481" s="20">
        <v>4</v>
      </c>
      <c r="E481" s="20">
        <v>3</v>
      </c>
      <c r="F481" s="20">
        <v>2</v>
      </c>
      <c r="G481" s="20">
        <v>3</v>
      </c>
      <c r="H481" s="20">
        <v>3</v>
      </c>
      <c r="I481" s="20">
        <v>2</v>
      </c>
      <c r="J481" s="20">
        <v>2</v>
      </c>
      <c r="K481" s="20">
        <v>2</v>
      </c>
      <c r="L481" s="20">
        <v>3</v>
      </c>
      <c r="M481" s="27">
        <f>SUM(C481:L481)</f>
        <v>27</v>
      </c>
      <c r="N481" s="27">
        <f>COUNTIF(C481:L481,"&gt;0")</f>
        <v>10</v>
      </c>
      <c r="O481" s="2">
        <f>IF(N481&gt;0,M481/N481,0)</f>
        <v>2.7</v>
      </c>
    </row>
    <row r="482" spans="1:15" s="5" customFormat="1" ht="14" outlineLevel="1" x14ac:dyDescent="0.15">
      <c r="A482" s="1">
        <v>82</v>
      </c>
      <c r="B482" s="37" t="s">
        <v>626</v>
      </c>
      <c r="C482" s="35">
        <v>3</v>
      </c>
      <c r="D482" s="20">
        <v>3</v>
      </c>
      <c r="E482" s="20">
        <v>2</v>
      </c>
      <c r="F482" s="20">
        <v>2</v>
      </c>
      <c r="G482" s="20">
        <v>3</v>
      </c>
      <c r="H482" s="20">
        <v>3</v>
      </c>
      <c r="I482" s="20">
        <v>3</v>
      </c>
      <c r="J482" s="20">
        <v>4</v>
      </c>
      <c r="K482" s="20">
        <v>1</v>
      </c>
      <c r="L482" s="20">
        <v>3</v>
      </c>
      <c r="M482" s="27">
        <f>SUM(C482:L482)</f>
        <v>27</v>
      </c>
      <c r="N482" s="27">
        <f>COUNTIF(C482:L482,"&gt;0")</f>
        <v>10</v>
      </c>
      <c r="O482" s="2">
        <f>IF(N482&gt;0,M482/N482,0)</f>
        <v>2.7</v>
      </c>
    </row>
    <row r="483" spans="1:15" s="5" customFormat="1" ht="14" outlineLevel="1" x14ac:dyDescent="0.15">
      <c r="A483" s="1">
        <v>83</v>
      </c>
      <c r="B483" s="37" t="s">
        <v>625</v>
      </c>
      <c r="C483" s="35">
        <v>2</v>
      </c>
      <c r="D483" s="20">
        <v>2</v>
      </c>
      <c r="E483" s="20">
        <v>3</v>
      </c>
      <c r="F483" s="20">
        <v>3</v>
      </c>
      <c r="G483" s="20">
        <v>2</v>
      </c>
      <c r="H483" s="20">
        <v>2</v>
      </c>
      <c r="I483" s="20">
        <v>2</v>
      </c>
      <c r="J483" s="20">
        <v>1</v>
      </c>
      <c r="K483" s="20">
        <v>2</v>
      </c>
      <c r="L483" s="20">
        <v>3</v>
      </c>
      <c r="M483" s="27">
        <f>SUM(C483:L483)</f>
        <v>22</v>
      </c>
      <c r="N483" s="27">
        <f>COUNTIF(C483:L483,"&gt;0")</f>
        <v>10</v>
      </c>
      <c r="O483" s="2">
        <f>IF(N483&gt;0,M483/N483,0)</f>
        <v>2.2000000000000002</v>
      </c>
    </row>
    <row r="484" spans="1:15" s="5" customFormat="1" ht="14" outlineLevel="1" x14ac:dyDescent="0.15">
      <c r="A484" s="1">
        <v>84</v>
      </c>
      <c r="B484" s="37" t="s">
        <v>624</v>
      </c>
      <c r="C484" s="35">
        <v>2</v>
      </c>
      <c r="D484" s="20">
        <v>1</v>
      </c>
      <c r="E484" s="20">
        <v>3</v>
      </c>
      <c r="F484" s="20">
        <v>3</v>
      </c>
      <c r="G484" s="20">
        <v>2</v>
      </c>
      <c r="H484" s="20">
        <v>3</v>
      </c>
      <c r="I484" s="20">
        <v>2</v>
      </c>
      <c r="J484" s="20">
        <v>3</v>
      </c>
      <c r="K484" s="20">
        <v>3</v>
      </c>
      <c r="L484" s="20">
        <v>5</v>
      </c>
      <c r="M484" s="27">
        <f>SUM(C484:L484)</f>
        <v>27</v>
      </c>
      <c r="N484" s="27">
        <f>COUNTIF(C484:L484,"&gt;0")</f>
        <v>10</v>
      </c>
      <c r="O484" s="2">
        <f>IF(N484&gt;0,M484/N484,0)</f>
        <v>2.7</v>
      </c>
    </row>
    <row r="485" spans="1:15" s="5" customFormat="1" ht="14" outlineLevel="1" x14ac:dyDescent="0.15">
      <c r="A485" s="1">
        <v>85</v>
      </c>
      <c r="B485" s="37" t="s">
        <v>623</v>
      </c>
      <c r="C485" s="35">
        <v>5</v>
      </c>
      <c r="D485" s="20">
        <v>2</v>
      </c>
      <c r="E485" s="20">
        <v>2</v>
      </c>
      <c r="F485" s="20">
        <v>2</v>
      </c>
      <c r="G485" s="20">
        <v>2</v>
      </c>
      <c r="H485" s="20">
        <v>1</v>
      </c>
      <c r="I485" s="20">
        <v>2</v>
      </c>
      <c r="J485" s="20">
        <v>2</v>
      </c>
      <c r="K485" s="20">
        <v>2</v>
      </c>
      <c r="L485" s="20">
        <v>5</v>
      </c>
      <c r="M485" s="27">
        <f>SUM(C485:L485)</f>
        <v>25</v>
      </c>
      <c r="N485" s="27">
        <f>COUNTIF(C485:L485,"&gt;0")</f>
        <v>10</v>
      </c>
      <c r="O485" s="2">
        <f>IF(N485&gt;0,M485/N485,0)</f>
        <v>2.5</v>
      </c>
    </row>
    <row r="486" spans="1:15" s="5" customFormat="1" ht="14" outlineLevel="1" x14ac:dyDescent="0.15">
      <c r="A486" s="1">
        <v>86</v>
      </c>
      <c r="B486" s="37" t="s">
        <v>622</v>
      </c>
      <c r="C486" s="35">
        <v>3</v>
      </c>
      <c r="D486" s="20">
        <v>3</v>
      </c>
      <c r="E486" s="20">
        <v>2</v>
      </c>
      <c r="F486" s="20">
        <v>2</v>
      </c>
      <c r="G486" s="20">
        <v>2</v>
      </c>
      <c r="H486" s="20">
        <v>5</v>
      </c>
      <c r="I486" s="20">
        <v>3</v>
      </c>
      <c r="J486" s="20">
        <v>2</v>
      </c>
      <c r="K486" s="20">
        <v>3</v>
      </c>
      <c r="L486" s="20">
        <v>2</v>
      </c>
      <c r="M486" s="27">
        <f>SUM(C486:L486)</f>
        <v>27</v>
      </c>
      <c r="N486" s="27">
        <f>COUNTIF(C486:L486,"&gt;0")</f>
        <v>10</v>
      </c>
      <c r="O486" s="2">
        <f>IF(N486&gt;0,M486/N486,0)</f>
        <v>2.7</v>
      </c>
    </row>
    <row r="487" spans="1:15" s="5" customFormat="1" ht="14" outlineLevel="1" x14ac:dyDescent="0.15">
      <c r="A487" s="1">
        <v>87</v>
      </c>
      <c r="B487" s="37" t="s">
        <v>621</v>
      </c>
      <c r="C487" s="35">
        <v>2</v>
      </c>
      <c r="D487" s="20">
        <v>3</v>
      </c>
      <c r="E487" s="20">
        <v>2</v>
      </c>
      <c r="F487" s="20">
        <v>3</v>
      </c>
      <c r="G487" s="20">
        <v>4</v>
      </c>
      <c r="H487" s="20">
        <v>3</v>
      </c>
      <c r="I487" s="20">
        <v>3</v>
      </c>
      <c r="J487" s="20">
        <v>2</v>
      </c>
      <c r="K487" s="20">
        <v>2</v>
      </c>
      <c r="L487" s="20">
        <v>3</v>
      </c>
      <c r="M487" s="27">
        <f>SUM(C487:L487)</f>
        <v>27</v>
      </c>
      <c r="N487" s="27">
        <f>COUNTIF(C487:L487,"&gt;0")</f>
        <v>10</v>
      </c>
      <c r="O487" s="2">
        <f>IF(N487&gt;0,M487/N487,0)</f>
        <v>2.7</v>
      </c>
    </row>
    <row r="488" spans="1:15" s="5" customFormat="1" ht="14" outlineLevel="1" x14ac:dyDescent="0.15">
      <c r="A488" s="1">
        <v>88</v>
      </c>
      <c r="B488" s="37" t="s">
        <v>620</v>
      </c>
      <c r="C488" s="35">
        <v>5</v>
      </c>
      <c r="D488" s="20">
        <v>3</v>
      </c>
      <c r="E488" s="20">
        <v>3</v>
      </c>
      <c r="F488" s="20">
        <v>1</v>
      </c>
      <c r="G488" s="20">
        <v>2</v>
      </c>
      <c r="H488" s="20">
        <v>2</v>
      </c>
      <c r="I488" s="20">
        <v>3</v>
      </c>
      <c r="J488" s="20">
        <v>3</v>
      </c>
      <c r="K488" s="20">
        <v>3</v>
      </c>
      <c r="L488" s="20">
        <v>3</v>
      </c>
      <c r="M488" s="27">
        <f>SUM(C488:L488)</f>
        <v>28</v>
      </c>
      <c r="N488" s="27">
        <f>COUNTIF(C488:L488,"&gt;0")</f>
        <v>10</v>
      </c>
      <c r="O488" s="2">
        <f>IF(N488&gt;0,M488/N488,0)</f>
        <v>2.8</v>
      </c>
    </row>
    <row r="489" spans="1:15" s="5" customFormat="1" ht="14" outlineLevel="1" x14ac:dyDescent="0.15">
      <c r="A489" s="1">
        <v>89</v>
      </c>
      <c r="B489" s="37" t="s">
        <v>619</v>
      </c>
      <c r="C489" s="35">
        <v>3</v>
      </c>
      <c r="D489" s="20">
        <v>2</v>
      </c>
      <c r="E489" s="20">
        <v>5</v>
      </c>
      <c r="F489" s="20">
        <v>2</v>
      </c>
      <c r="G489" s="20">
        <v>3</v>
      </c>
      <c r="H489" s="20">
        <v>2</v>
      </c>
      <c r="I489" s="20">
        <v>3</v>
      </c>
      <c r="J489" s="20">
        <v>3</v>
      </c>
      <c r="K489" s="20">
        <v>2</v>
      </c>
      <c r="L489" s="20">
        <v>2</v>
      </c>
      <c r="M489" s="27">
        <f>SUM(C489:L489)</f>
        <v>27</v>
      </c>
      <c r="N489" s="27">
        <f>COUNTIF(C489:L489,"&gt;0")</f>
        <v>10</v>
      </c>
      <c r="O489" s="2">
        <f>IF(N489&gt;0,M489/N489,0)</f>
        <v>2.7</v>
      </c>
    </row>
    <row r="490" spans="1:15" s="5" customFormat="1" ht="14" outlineLevel="1" x14ac:dyDescent="0.15">
      <c r="A490" s="1">
        <v>90</v>
      </c>
      <c r="B490" s="37" t="s">
        <v>618</v>
      </c>
      <c r="C490" s="35">
        <v>3</v>
      </c>
      <c r="D490" s="20">
        <v>2</v>
      </c>
      <c r="E490" s="20">
        <v>3</v>
      </c>
      <c r="F490" s="20">
        <v>3</v>
      </c>
      <c r="G490" s="20">
        <v>5</v>
      </c>
      <c r="H490" s="20">
        <v>3</v>
      </c>
      <c r="I490" s="20">
        <v>2</v>
      </c>
      <c r="J490" s="20">
        <v>2</v>
      </c>
      <c r="K490" s="20">
        <v>2</v>
      </c>
      <c r="L490" s="20">
        <v>3</v>
      </c>
      <c r="M490" s="27">
        <f>SUM(C490:L490)</f>
        <v>28</v>
      </c>
      <c r="N490" s="27">
        <f>COUNTIF(C490:L490,"&gt;0")</f>
        <v>10</v>
      </c>
      <c r="O490" s="2">
        <f>IF(N490&gt;0,M490/N490,0)</f>
        <v>2.8</v>
      </c>
    </row>
    <row r="491" spans="1:15" s="5" customFormat="1" ht="14" outlineLevel="1" x14ac:dyDescent="0.15">
      <c r="A491" s="1">
        <v>91</v>
      </c>
      <c r="B491" s="37" t="s">
        <v>617</v>
      </c>
      <c r="C491" s="35">
        <v>1</v>
      </c>
      <c r="D491" s="20">
        <v>2</v>
      </c>
      <c r="E491" s="20">
        <v>3</v>
      </c>
      <c r="F491" s="20">
        <v>2</v>
      </c>
      <c r="G491" s="20">
        <v>3</v>
      </c>
      <c r="H491" s="20">
        <v>3</v>
      </c>
      <c r="I491" s="20">
        <v>2</v>
      </c>
      <c r="J491" s="20">
        <v>2</v>
      </c>
      <c r="K491" s="20">
        <v>3</v>
      </c>
      <c r="L491" s="20">
        <v>2</v>
      </c>
      <c r="M491" s="27">
        <f>SUM(C491:L491)</f>
        <v>23</v>
      </c>
      <c r="N491" s="27">
        <f>COUNTIF(C491:L491,"&gt;0")</f>
        <v>10</v>
      </c>
      <c r="O491" s="2">
        <f>IF(N491&gt;0,M491/N491,0)</f>
        <v>2.2999999999999998</v>
      </c>
    </row>
    <row r="492" spans="1:15" s="5" customFormat="1" ht="14" outlineLevel="1" x14ac:dyDescent="0.15">
      <c r="A492" s="1">
        <v>92</v>
      </c>
      <c r="B492" s="37" t="s">
        <v>616</v>
      </c>
      <c r="C492" s="35">
        <v>2</v>
      </c>
      <c r="D492" s="20">
        <v>3</v>
      </c>
      <c r="E492" s="20">
        <v>2</v>
      </c>
      <c r="F492" s="20">
        <v>2</v>
      </c>
      <c r="G492" s="20">
        <v>3</v>
      </c>
      <c r="H492" s="20">
        <v>2</v>
      </c>
      <c r="I492" s="20">
        <v>3</v>
      </c>
      <c r="J492" s="20">
        <v>2</v>
      </c>
      <c r="K492" s="20">
        <v>3</v>
      </c>
      <c r="L492" s="20">
        <v>2</v>
      </c>
      <c r="M492" s="27">
        <f>SUM(C492:L492)</f>
        <v>24</v>
      </c>
      <c r="N492" s="27">
        <f>COUNTIF(C492:L492,"&gt;0")</f>
        <v>10</v>
      </c>
      <c r="O492" s="2">
        <f>IF(N492&gt;0,M492/N492,0)</f>
        <v>2.4</v>
      </c>
    </row>
    <row r="493" spans="1:15" s="5" customFormat="1" ht="14" outlineLevel="1" x14ac:dyDescent="0.15">
      <c r="A493" s="1">
        <v>93</v>
      </c>
      <c r="B493" s="37" t="s">
        <v>615</v>
      </c>
      <c r="C493" s="35">
        <v>2</v>
      </c>
      <c r="D493" s="20">
        <v>3</v>
      </c>
      <c r="E493" s="20">
        <v>4</v>
      </c>
      <c r="F493" s="20">
        <v>2</v>
      </c>
      <c r="G493" s="20">
        <v>2</v>
      </c>
      <c r="H493" s="20">
        <v>3</v>
      </c>
      <c r="I493" s="20">
        <v>3</v>
      </c>
      <c r="J493" s="20">
        <v>3</v>
      </c>
      <c r="K493" s="20">
        <v>2</v>
      </c>
      <c r="L493" s="20">
        <v>3</v>
      </c>
      <c r="M493" s="27">
        <f>SUM(C493:L493)</f>
        <v>27</v>
      </c>
      <c r="N493" s="27">
        <f>COUNTIF(C493:L493,"&gt;0")</f>
        <v>10</v>
      </c>
      <c r="O493" s="2">
        <f>IF(N493&gt;0,M493/N493,0)</f>
        <v>2.7</v>
      </c>
    </row>
    <row r="494" spans="1:15" s="5" customFormat="1" ht="14" outlineLevel="1" x14ac:dyDescent="0.15">
      <c r="A494" s="1">
        <v>94</v>
      </c>
      <c r="B494" s="37" t="s">
        <v>614</v>
      </c>
      <c r="C494" s="35">
        <v>2</v>
      </c>
      <c r="D494" s="20">
        <v>2</v>
      </c>
      <c r="E494" s="20">
        <v>2</v>
      </c>
      <c r="F494" s="20">
        <v>2</v>
      </c>
      <c r="G494" s="20">
        <v>2</v>
      </c>
      <c r="H494" s="20">
        <v>1</v>
      </c>
      <c r="I494" s="20">
        <v>2</v>
      </c>
      <c r="J494" s="20">
        <v>3</v>
      </c>
      <c r="K494" s="20">
        <v>3</v>
      </c>
      <c r="L494" s="20">
        <v>3</v>
      </c>
      <c r="M494" s="27">
        <f>SUM(C494:L494)</f>
        <v>22</v>
      </c>
      <c r="N494" s="27">
        <f>COUNTIF(C494:L494,"&gt;0")</f>
        <v>10</v>
      </c>
      <c r="O494" s="2">
        <f>IF(N494&gt;0,M494/N494,0)</f>
        <v>2.2000000000000002</v>
      </c>
    </row>
    <row r="495" spans="1:15" s="5" customFormat="1" ht="14" outlineLevel="1" x14ac:dyDescent="0.15">
      <c r="A495" s="1">
        <v>95</v>
      </c>
      <c r="B495" s="37" t="s">
        <v>613</v>
      </c>
      <c r="C495" s="35">
        <v>3</v>
      </c>
      <c r="D495" s="20">
        <v>3</v>
      </c>
      <c r="E495" s="20">
        <v>3</v>
      </c>
      <c r="F495" s="20">
        <v>2</v>
      </c>
      <c r="G495" s="20">
        <v>3</v>
      </c>
      <c r="H495" s="20">
        <v>2</v>
      </c>
      <c r="I495" s="20">
        <v>3</v>
      </c>
      <c r="J495" s="20">
        <v>3</v>
      </c>
      <c r="K495" s="20">
        <v>2</v>
      </c>
      <c r="L495" s="20">
        <v>2</v>
      </c>
      <c r="M495" s="27">
        <f>SUM(C495:L495)</f>
        <v>26</v>
      </c>
      <c r="N495" s="27">
        <f>COUNTIF(C495:L495,"&gt;0")</f>
        <v>10</v>
      </c>
      <c r="O495" s="2">
        <f>IF(N495&gt;0,M495/N495,0)</f>
        <v>2.6</v>
      </c>
    </row>
    <row r="496" spans="1:15" s="5" customFormat="1" ht="14" outlineLevel="1" x14ac:dyDescent="0.15">
      <c r="A496" s="1">
        <v>96</v>
      </c>
      <c r="B496" s="37" t="s">
        <v>612</v>
      </c>
      <c r="C496" s="35">
        <v>5</v>
      </c>
      <c r="D496" s="20">
        <v>2</v>
      </c>
      <c r="E496" s="20">
        <v>3</v>
      </c>
      <c r="F496" s="20">
        <v>3</v>
      </c>
      <c r="G496" s="20">
        <v>3</v>
      </c>
      <c r="H496" s="20">
        <v>3</v>
      </c>
      <c r="I496" s="20">
        <v>3</v>
      </c>
      <c r="J496" s="20">
        <v>2</v>
      </c>
      <c r="K496" s="20">
        <v>3</v>
      </c>
      <c r="L496" s="20">
        <v>4</v>
      </c>
      <c r="M496" s="27">
        <f>SUM(C496:L496)</f>
        <v>31</v>
      </c>
      <c r="N496" s="27">
        <f>COUNTIF(C496:L496,"&gt;0")</f>
        <v>10</v>
      </c>
      <c r="O496" s="2">
        <f>IF(N496&gt;0,M496/N496,0)</f>
        <v>3.1</v>
      </c>
    </row>
    <row r="497" spans="1:15" s="5" customFormat="1" ht="14" outlineLevel="1" x14ac:dyDescent="0.15">
      <c r="A497" s="1">
        <v>97</v>
      </c>
      <c r="B497" s="37" t="s">
        <v>611</v>
      </c>
      <c r="C497" s="35">
        <v>3</v>
      </c>
      <c r="D497" s="20">
        <v>2</v>
      </c>
      <c r="E497" s="20">
        <v>3</v>
      </c>
      <c r="F497" s="20">
        <v>3</v>
      </c>
      <c r="G497" s="20">
        <v>3</v>
      </c>
      <c r="H497" s="20">
        <v>2</v>
      </c>
      <c r="I497" s="20">
        <v>2</v>
      </c>
      <c r="J497" s="20">
        <v>3</v>
      </c>
      <c r="K497" s="20">
        <v>2</v>
      </c>
      <c r="L497" s="20">
        <v>4</v>
      </c>
      <c r="M497" s="27">
        <f>SUM(C497:L497)</f>
        <v>27</v>
      </c>
      <c r="N497" s="27">
        <f>COUNTIF(C497:L497,"&gt;0")</f>
        <v>10</v>
      </c>
      <c r="O497" s="2">
        <f>IF(N497&gt;0,M497/N497,0)</f>
        <v>2.7</v>
      </c>
    </row>
    <row r="498" spans="1:15" s="5" customFormat="1" ht="14" outlineLevel="1" x14ac:dyDescent="0.15">
      <c r="A498" s="1">
        <v>98</v>
      </c>
      <c r="B498" s="37" t="s">
        <v>610</v>
      </c>
      <c r="C498" s="35">
        <v>2</v>
      </c>
      <c r="D498" s="20">
        <v>2</v>
      </c>
      <c r="E498" s="20">
        <v>3</v>
      </c>
      <c r="F498" s="20">
        <v>3</v>
      </c>
      <c r="G498" s="20">
        <v>3</v>
      </c>
      <c r="H498" s="20">
        <v>2</v>
      </c>
      <c r="I498" s="20">
        <v>3</v>
      </c>
      <c r="J498" s="20">
        <v>3</v>
      </c>
      <c r="K498" s="20">
        <v>3</v>
      </c>
      <c r="L498" s="20">
        <v>3</v>
      </c>
      <c r="M498" s="27">
        <f>SUM(C498:L498)</f>
        <v>27</v>
      </c>
      <c r="N498" s="27">
        <f>COUNTIF(C498:L498,"&gt;0")</f>
        <v>10</v>
      </c>
      <c r="O498" s="2">
        <f>IF(N498&gt;0,M498/N498,0)</f>
        <v>2.7</v>
      </c>
    </row>
    <row r="499" spans="1:15" s="5" customFormat="1" ht="14" outlineLevel="1" x14ac:dyDescent="0.15">
      <c r="A499" s="1">
        <v>99</v>
      </c>
      <c r="B499" s="37" t="s">
        <v>609</v>
      </c>
      <c r="C499" s="35">
        <v>2</v>
      </c>
      <c r="D499" s="20">
        <v>3</v>
      </c>
      <c r="E499" s="20">
        <v>2</v>
      </c>
      <c r="F499" s="20">
        <v>2</v>
      </c>
      <c r="G499" s="20">
        <v>3</v>
      </c>
      <c r="H499" s="20">
        <v>3</v>
      </c>
      <c r="I499" s="20">
        <v>3</v>
      </c>
      <c r="J499" s="20">
        <v>4</v>
      </c>
      <c r="K499" s="20">
        <v>4</v>
      </c>
      <c r="L499" s="20">
        <v>3</v>
      </c>
      <c r="M499" s="27">
        <f>SUM(C499:L499)</f>
        <v>29</v>
      </c>
      <c r="N499" s="27">
        <f>COUNTIF(C499:L499,"&gt;0")</f>
        <v>10</v>
      </c>
      <c r="O499" s="2">
        <f>IF(N499&gt;0,M499/N499,0)</f>
        <v>2.9</v>
      </c>
    </row>
    <row r="500" spans="1:15" s="5" customFormat="1" ht="14" outlineLevel="1" x14ac:dyDescent="0.15">
      <c r="A500" s="1">
        <v>100</v>
      </c>
      <c r="B500" s="37" t="s">
        <v>608</v>
      </c>
      <c r="C500" s="35">
        <v>2</v>
      </c>
      <c r="D500" s="20">
        <v>3</v>
      </c>
      <c r="E500" s="20">
        <v>2</v>
      </c>
      <c r="F500" s="20">
        <v>2</v>
      </c>
      <c r="G500" s="20">
        <v>3</v>
      </c>
      <c r="H500" s="20">
        <v>3</v>
      </c>
      <c r="I500" s="20">
        <v>2</v>
      </c>
      <c r="J500" s="20">
        <v>2</v>
      </c>
      <c r="K500" s="20">
        <v>2</v>
      </c>
      <c r="L500" s="20">
        <v>5</v>
      </c>
      <c r="M500" s="27">
        <f>SUM(C500:L500)</f>
        <v>26</v>
      </c>
      <c r="N500" s="27">
        <f>COUNTIF(C500:L500,"&gt;0")</f>
        <v>10</v>
      </c>
      <c r="O500" s="2">
        <f>IF(N500&gt;0,M500/N500,0)</f>
        <v>2.6</v>
      </c>
    </row>
    <row r="501" spans="1:15" s="5" customFormat="1" ht="14" outlineLevel="1" x14ac:dyDescent="0.15">
      <c r="A501" s="1">
        <v>101</v>
      </c>
      <c r="B501" s="37" t="s">
        <v>607</v>
      </c>
      <c r="C501" s="35">
        <v>3</v>
      </c>
      <c r="D501" s="20">
        <v>3</v>
      </c>
      <c r="E501" s="20">
        <v>1</v>
      </c>
      <c r="F501" s="20">
        <v>3</v>
      </c>
      <c r="G501" s="20">
        <v>2</v>
      </c>
      <c r="H501" s="20">
        <v>2</v>
      </c>
      <c r="I501" s="20">
        <v>1</v>
      </c>
      <c r="J501" s="20">
        <v>1</v>
      </c>
      <c r="K501" s="20">
        <v>4</v>
      </c>
      <c r="L501" s="20">
        <v>2</v>
      </c>
      <c r="M501" s="27">
        <f>SUM(C501:L501)</f>
        <v>22</v>
      </c>
      <c r="N501" s="27">
        <f>COUNTIF(C501:L501,"&gt;0")</f>
        <v>10</v>
      </c>
      <c r="O501" s="2">
        <f>IF(N501&gt;0,M501/N501,0)</f>
        <v>2.2000000000000002</v>
      </c>
    </row>
    <row r="502" spans="1:15" s="5" customFormat="1" ht="14" outlineLevel="1" x14ac:dyDescent="0.15">
      <c r="A502" s="1">
        <v>102</v>
      </c>
      <c r="B502" s="37" t="s">
        <v>606</v>
      </c>
      <c r="C502" s="35">
        <v>2</v>
      </c>
      <c r="D502" s="20">
        <v>2</v>
      </c>
      <c r="E502" s="20">
        <v>2</v>
      </c>
      <c r="F502" s="20">
        <v>2</v>
      </c>
      <c r="G502" s="20">
        <v>5</v>
      </c>
      <c r="H502" s="20">
        <v>3</v>
      </c>
      <c r="I502" s="20">
        <v>3</v>
      </c>
      <c r="J502" s="20">
        <v>3</v>
      </c>
      <c r="K502" s="20">
        <v>2</v>
      </c>
      <c r="L502" s="20">
        <v>2</v>
      </c>
      <c r="M502" s="27">
        <f>SUM(C502:L502)</f>
        <v>26</v>
      </c>
      <c r="N502" s="27">
        <f>COUNTIF(C502:L502,"&gt;0")</f>
        <v>10</v>
      </c>
      <c r="O502" s="2">
        <f>IF(N502&gt;0,M502/N502,0)</f>
        <v>2.6</v>
      </c>
    </row>
    <row r="503" spans="1:15" s="5" customFormat="1" ht="14" outlineLevel="1" x14ac:dyDescent="0.15">
      <c r="A503" s="1">
        <v>103</v>
      </c>
      <c r="B503" s="37" t="s">
        <v>605</v>
      </c>
      <c r="C503" s="35">
        <v>2</v>
      </c>
      <c r="D503" s="20">
        <v>4</v>
      </c>
      <c r="E503" s="20">
        <v>3</v>
      </c>
      <c r="F503" s="20">
        <v>3</v>
      </c>
      <c r="G503" s="20">
        <v>4</v>
      </c>
      <c r="H503" s="20">
        <v>2</v>
      </c>
      <c r="I503" s="20">
        <v>2</v>
      </c>
      <c r="J503" s="20">
        <v>3</v>
      </c>
      <c r="K503" s="20">
        <v>3</v>
      </c>
      <c r="L503" s="20">
        <v>2</v>
      </c>
      <c r="M503" s="27">
        <f>SUM(C503:L503)</f>
        <v>28</v>
      </c>
      <c r="N503" s="27">
        <f>COUNTIF(C503:L503,"&gt;0")</f>
        <v>10</v>
      </c>
      <c r="O503" s="2">
        <f>IF(N503&gt;0,M503/N503,0)</f>
        <v>2.8</v>
      </c>
    </row>
    <row r="504" spans="1:15" s="5" customFormat="1" ht="14" outlineLevel="1" x14ac:dyDescent="0.15">
      <c r="A504" s="1">
        <v>104</v>
      </c>
      <c r="B504" s="37" t="s">
        <v>604</v>
      </c>
      <c r="C504" s="35">
        <v>3</v>
      </c>
      <c r="D504" s="20">
        <v>3</v>
      </c>
      <c r="E504" s="20">
        <v>2</v>
      </c>
      <c r="F504" s="20">
        <v>1</v>
      </c>
      <c r="G504" s="20">
        <v>2</v>
      </c>
      <c r="H504" s="20">
        <v>3</v>
      </c>
      <c r="I504" s="20">
        <v>3</v>
      </c>
      <c r="J504" s="20">
        <v>2</v>
      </c>
      <c r="K504" s="20">
        <v>3</v>
      </c>
      <c r="L504" s="20">
        <v>3</v>
      </c>
      <c r="M504" s="27">
        <f>SUM(C504:L504)</f>
        <v>25</v>
      </c>
      <c r="N504" s="27">
        <f>COUNTIF(C504:L504,"&gt;0")</f>
        <v>10</v>
      </c>
      <c r="O504" s="2">
        <f>IF(N504&gt;0,M504/N504,0)</f>
        <v>2.5</v>
      </c>
    </row>
    <row r="505" spans="1:15" s="5" customFormat="1" ht="14" outlineLevel="1" x14ac:dyDescent="0.15">
      <c r="A505" s="1">
        <v>105</v>
      </c>
      <c r="B505" s="37" t="s">
        <v>603</v>
      </c>
      <c r="C505" s="35">
        <v>3</v>
      </c>
      <c r="D505" s="20">
        <v>3</v>
      </c>
      <c r="E505" s="20">
        <v>3</v>
      </c>
      <c r="F505" s="20">
        <v>4</v>
      </c>
      <c r="G505" s="20">
        <v>2</v>
      </c>
      <c r="H505" s="20">
        <v>2</v>
      </c>
      <c r="I505" s="20">
        <v>2</v>
      </c>
      <c r="J505" s="20">
        <v>2</v>
      </c>
      <c r="K505" s="20">
        <v>2</v>
      </c>
      <c r="L505" s="20">
        <v>3</v>
      </c>
      <c r="M505" s="27">
        <f>SUM(C505:L505)</f>
        <v>26</v>
      </c>
      <c r="N505" s="27">
        <f>COUNTIF(C505:L505,"&gt;0")</f>
        <v>10</v>
      </c>
      <c r="O505" s="2">
        <f>IF(N505&gt;0,M505/N505,0)</f>
        <v>2.6</v>
      </c>
    </row>
    <row r="506" spans="1:15" s="5" customFormat="1" ht="14" outlineLevel="1" x14ac:dyDescent="0.15">
      <c r="A506" s="1">
        <v>106</v>
      </c>
      <c r="B506" s="37" t="s">
        <v>602</v>
      </c>
      <c r="C506" s="35">
        <v>3</v>
      </c>
      <c r="D506" s="20">
        <v>2</v>
      </c>
      <c r="E506" s="20">
        <v>3</v>
      </c>
      <c r="F506" s="20">
        <v>2</v>
      </c>
      <c r="G506" s="20">
        <v>2</v>
      </c>
      <c r="H506" s="20">
        <v>1</v>
      </c>
      <c r="I506" s="20">
        <v>2</v>
      </c>
      <c r="J506" s="20">
        <v>2</v>
      </c>
      <c r="K506" s="20">
        <v>2</v>
      </c>
      <c r="L506" s="20">
        <v>5</v>
      </c>
      <c r="M506" s="27">
        <f>SUM(C506:L506)</f>
        <v>24</v>
      </c>
      <c r="N506" s="27">
        <f>COUNTIF(C506:L506,"&gt;0")</f>
        <v>10</v>
      </c>
      <c r="O506" s="2">
        <f>IF(N506&gt;0,M506/N506,0)</f>
        <v>2.4</v>
      </c>
    </row>
    <row r="507" spans="1:15" s="5" customFormat="1" ht="14" outlineLevel="1" x14ac:dyDescent="0.15">
      <c r="A507" s="1">
        <v>107</v>
      </c>
      <c r="B507" s="37" t="s">
        <v>601</v>
      </c>
      <c r="C507" s="35">
        <v>5</v>
      </c>
      <c r="D507" s="20">
        <v>1</v>
      </c>
      <c r="E507" s="20">
        <v>2</v>
      </c>
      <c r="F507" s="20">
        <v>3</v>
      </c>
      <c r="G507" s="20">
        <v>2</v>
      </c>
      <c r="H507" s="20">
        <v>2</v>
      </c>
      <c r="I507" s="20">
        <v>2</v>
      </c>
      <c r="J507" s="20">
        <v>2</v>
      </c>
      <c r="K507" s="20">
        <v>2</v>
      </c>
      <c r="L507" s="20">
        <v>3</v>
      </c>
      <c r="M507" s="27">
        <f>SUM(C507:L507)</f>
        <v>24</v>
      </c>
      <c r="N507" s="27">
        <f>COUNTIF(C507:L507,"&gt;0")</f>
        <v>10</v>
      </c>
      <c r="O507" s="2">
        <f>IF(N507&gt;0,M507/N507,0)</f>
        <v>2.4</v>
      </c>
    </row>
    <row r="508" spans="1:15" s="5" customFormat="1" ht="14" outlineLevel="1" x14ac:dyDescent="0.15">
      <c r="A508" s="1">
        <v>108</v>
      </c>
      <c r="B508" s="37" t="s">
        <v>600</v>
      </c>
      <c r="C508" s="35">
        <v>3</v>
      </c>
      <c r="D508" s="20">
        <v>4</v>
      </c>
      <c r="E508" s="20">
        <v>3</v>
      </c>
      <c r="F508" s="20">
        <v>2</v>
      </c>
      <c r="G508" s="20">
        <v>3</v>
      </c>
      <c r="H508" s="20">
        <v>4</v>
      </c>
      <c r="I508" s="20">
        <v>3</v>
      </c>
      <c r="J508" s="20">
        <v>3</v>
      </c>
      <c r="K508" s="20">
        <v>2</v>
      </c>
      <c r="L508" s="20">
        <v>2</v>
      </c>
      <c r="M508" s="27">
        <f>SUM(C508:L508)</f>
        <v>29</v>
      </c>
      <c r="N508" s="27">
        <f>COUNTIF(C508:L508,"&gt;0")</f>
        <v>10</v>
      </c>
      <c r="O508" s="2">
        <f>IF(N508&gt;0,M508/N508,0)</f>
        <v>2.9</v>
      </c>
    </row>
    <row r="509" spans="1:15" s="5" customFormat="1" ht="14" outlineLevel="1" x14ac:dyDescent="0.15">
      <c r="A509" s="1">
        <v>109</v>
      </c>
      <c r="B509" s="37" t="s">
        <v>599</v>
      </c>
      <c r="C509" s="35">
        <v>2</v>
      </c>
      <c r="D509" s="20">
        <v>2</v>
      </c>
      <c r="E509" s="20">
        <v>2</v>
      </c>
      <c r="F509" s="20">
        <v>2</v>
      </c>
      <c r="G509" s="20">
        <v>3</v>
      </c>
      <c r="H509" s="20">
        <v>3</v>
      </c>
      <c r="I509" s="20">
        <v>2</v>
      </c>
      <c r="J509" s="20">
        <v>5</v>
      </c>
      <c r="K509" s="20">
        <v>3</v>
      </c>
      <c r="L509" s="20">
        <v>5</v>
      </c>
      <c r="M509" s="27">
        <f>SUM(C509:L509)</f>
        <v>29</v>
      </c>
      <c r="N509" s="27">
        <f>COUNTIF(C509:L509,"&gt;0")</f>
        <v>10</v>
      </c>
      <c r="O509" s="2">
        <f>IF(N509&gt;0,M509/N509,0)</f>
        <v>2.9</v>
      </c>
    </row>
    <row r="510" spans="1:15" s="5" customFormat="1" ht="14" outlineLevel="1" x14ac:dyDescent="0.15">
      <c r="A510" s="1">
        <v>110</v>
      </c>
      <c r="B510" s="37" t="s">
        <v>598</v>
      </c>
      <c r="C510" s="35">
        <v>2</v>
      </c>
      <c r="D510" s="20">
        <v>3</v>
      </c>
      <c r="E510" s="20">
        <v>5</v>
      </c>
      <c r="F510" s="20">
        <v>3</v>
      </c>
      <c r="G510" s="20">
        <v>3</v>
      </c>
      <c r="H510" s="20">
        <v>2</v>
      </c>
      <c r="I510" s="20">
        <v>2</v>
      </c>
      <c r="J510" s="20">
        <v>3</v>
      </c>
      <c r="K510" s="20">
        <v>2</v>
      </c>
      <c r="L510" s="20">
        <v>2</v>
      </c>
      <c r="M510" s="27">
        <f>SUM(C510:L510)</f>
        <v>27</v>
      </c>
      <c r="N510" s="27">
        <f>COUNTIF(C510:L510,"&gt;0")</f>
        <v>10</v>
      </c>
      <c r="O510" s="2">
        <f>IF(N510&gt;0,M510/N510,0)</f>
        <v>2.7</v>
      </c>
    </row>
    <row r="511" spans="1:15" s="5" customFormat="1" ht="14" outlineLevel="1" x14ac:dyDescent="0.15">
      <c r="A511" s="1">
        <v>111</v>
      </c>
      <c r="B511" s="37" t="s">
        <v>597</v>
      </c>
      <c r="C511" s="35">
        <v>1</v>
      </c>
      <c r="D511" s="20">
        <v>2</v>
      </c>
      <c r="E511" s="20">
        <v>2</v>
      </c>
      <c r="F511" s="20">
        <v>3</v>
      </c>
      <c r="G511" s="20">
        <v>5</v>
      </c>
      <c r="H511" s="20">
        <v>3</v>
      </c>
      <c r="I511" s="20">
        <v>3</v>
      </c>
      <c r="J511" s="20">
        <v>2</v>
      </c>
      <c r="K511" s="20">
        <v>3</v>
      </c>
      <c r="L511" s="20">
        <v>3</v>
      </c>
      <c r="M511" s="27">
        <f>SUM(C511:L511)</f>
        <v>27</v>
      </c>
      <c r="N511" s="27">
        <f>COUNTIF(C511:L511,"&gt;0")</f>
        <v>10</v>
      </c>
      <c r="O511" s="2">
        <f>IF(N511&gt;0,M511/N511,0)</f>
        <v>2.7</v>
      </c>
    </row>
    <row r="512" spans="1:15" s="5" customFormat="1" ht="14" outlineLevel="1" x14ac:dyDescent="0.15">
      <c r="A512" s="1">
        <v>112</v>
      </c>
      <c r="B512" s="37" t="s">
        <v>596</v>
      </c>
      <c r="C512" s="35">
        <v>2</v>
      </c>
      <c r="D512" s="20">
        <v>4</v>
      </c>
      <c r="E512" s="20">
        <v>2</v>
      </c>
      <c r="F512" s="20">
        <v>2</v>
      </c>
      <c r="G512" s="20">
        <v>3</v>
      </c>
      <c r="H512" s="20">
        <v>3</v>
      </c>
      <c r="I512" s="20">
        <v>5</v>
      </c>
      <c r="J512" s="20">
        <v>5</v>
      </c>
      <c r="K512" s="20">
        <v>3</v>
      </c>
      <c r="L512" s="20">
        <v>2</v>
      </c>
      <c r="M512" s="27">
        <f>SUM(C512:L512)</f>
        <v>31</v>
      </c>
      <c r="N512" s="27">
        <f>COUNTIF(C512:L512,"&gt;0")</f>
        <v>10</v>
      </c>
      <c r="O512" s="2">
        <f>IF(N512&gt;0,M512/N512,0)</f>
        <v>3.1</v>
      </c>
    </row>
    <row r="513" spans="1:15" s="5" customFormat="1" ht="14" outlineLevel="1" x14ac:dyDescent="0.15">
      <c r="A513" s="1">
        <v>113</v>
      </c>
      <c r="B513" s="37" t="s">
        <v>595</v>
      </c>
      <c r="C513" s="35">
        <v>1</v>
      </c>
      <c r="D513" s="20">
        <v>3</v>
      </c>
      <c r="E513" s="20">
        <v>2</v>
      </c>
      <c r="F513" s="20">
        <v>2</v>
      </c>
      <c r="G513" s="20">
        <v>2</v>
      </c>
      <c r="H513" s="20">
        <v>4</v>
      </c>
      <c r="I513" s="20">
        <v>2</v>
      </c>
      <c r="J513" s="20">
        <v>2</v>
      </c>
      <c r="K513" s="20">
        <v>2</v>
      </c>
      <c r="L513" s="20">
        <v>5</v>
      </c>
      <c r="M513" s="27">
        <f>SUM(C513:L513)</f>
        <v>25</v>
      </c>
      <c r="N513" s="27">
        <f>COUNTIF(C513:L513,"&gt;0")</f>
        <v>10</v>
      </c>
      <c r="O513" s="2">
        <f>IF(N513&gt;0,M513/N513,0)</f>
        <v>2.5</v>
      </c>
    </row>
    <row r="514" spans="1:15" s="5" customFormat="1" ht="14" outlineLevel="1" x14ac:dyDescent="0.15">
      <c r="A514" s="1">
        <v>114</v>
      </c>
      <c r="B514" s="37" t="s">
        <v>594</v>
      </c>
      <c r="C514" s="35">
        <v>3</v>
      </c>
      <c r="D514" s="20">
        <v>2</v>
      </c>
      <c r="E514" s="20">
        <v>2</v>
      </c>
      <c r="F514" s="20">
        <v>2</v>
      </c>
      <c r="G514" s="20">
        <v>2</v>
      </c>
      <c r="H514" s="20">
        <v>1</v>
      </c>
      <c r="I514" s="20">
        <v>3</v>
      </c>
      <c r="J514" s="20">
        <v>3</v>
      </c>
      <c r="K514" s="20">
        <v>3</v>
      </c>
      <c r="L514" s="20">
        <v>3</v>
      </c>
      <c r="M514" s="27">
        <f>SUM(C514:L514)</f>
        <v>24</v>
      </c>
      <c r="N514" s="27">
        <f>COUNTIF(C514:L514,"&gt;0")</f>
        <v>10</v>
      </c>
      <c r="O514" s="2">
        <f>IF(N514&gt;0,M514/N514,0)</f>
        <v>2.4</v>
      </c>
    </row>
    <row r="515" spans="1:15" s="5" customFormat="1" ht="14" outlineLevel="1" x14ac:dyDescent="0.15">
      <c r="A515" s="1">
        <v>115</v>
      </c>
      <c r="B515" s="37" t="s">
        <v>593</v>
      </c>
      <c r="C515" s="35">
        <v>2</v>
      </c>
      <c r="D515" s="20">
        <v>3</v>
      </c>
      <c r="E515" s="20">
        <v>3</v>
      </c>
      <c r="F515" s="20">
        <v>3</v>
      </c>
      <c r="G515" s="20">
        <v>2</v>
      </c>
      <c r="H515" s="20">
        <v>2</v>
      </c>
      <c r="I515" s="20">
        <v>2</v>
      </c>
      <c r="J515" s="20">
        <v>3</v>
      </c>
      <c r="K515" s="20">
        <v>3</v>
      </c>
      <c r="L515" s="20">
        <v>3</v>
      </c>
      <c r="M515" s="27">
        <f>SUM(C515:L515)</f>
        <v>26</v>
      </c>
      <c r="N515" s="27">
        <f>COUNTIF(C515:L515,"&gt;0")</f>
        <v>10</v>
      </c>
      <c r="O515" s="2">
        <f>IF(N515&gt;0,M515/N515,0)</f>
        <v>2.6</v>
      </c>
    </row>
    <row r="516" spans="1:15" s="5" customFormat="1" ht="14" outlineLevel="1" x14ac:dyDescent="0.15">
      <c r="A516" s="1">
        <v>116</v>
      </c>
      <c r="B516" s="37" t="s">
        <v>592</v>
      </c>
      <c r="C516" s="35">
        <v>5</v>
      </c>
      <c r="D516" s="20">
        <v>2</v>
      </c>
      <c r="E516" s="20">
        <v>3</v>
      </c>
      <c r="F516" s="20">
        <v>3</v>
      </c>
      <c r="G516" s="20">
        <v>3</v>
      </c>
      <c r="H516" s="20">
        <v>2</v>
      </c>
      <c r="I516" s="20">
        <v>3</v>
      </c>
      <c r="J516" s="20">
        <v>3</v>
      </c>
      <c r="K516" s="20">
        <v>2</v>
      </c>
      <c r="L516" s="20">
        <v>5</v>
      </c>
      <c r="M516" s="27">
        <f>SUM(C516:L516)</f>
        <v>31</v>
      </c>
      <c r="N516" s="27">
        <f>COUNTIF(C516:L516,"&gt;0")</f>
        <v>10</v>
      </c>
      <c r="O516" s="2">
        <f>IF(N516&gt;0,M516/N516,0)</f>
        <v>3.1</v>
      </c>
    </row>
    <row r="517" spans="1:15" s="5" customFormat="1" ht="14" outlineLevel="1" x14ac:dyDescent="0.15">
      <c r="A517" s="1">
        <v>117</v>
      </c>
      <c r="B517" s="37" t="s">
        <v>591</v>
      </c>
      <c r="C517" s="35">
        <v>2</v>
      </c>
      <c r="D517" s="20">
        <v>5</v>
      </c>
      <c r="E517" s="20">
        <v>3</v>
      </c>
      <c r="F517" s="20">
        <v>2</v>
      </c>
      <c r="G517" s="20">
        <v>2</v>
      </c>
      <c r="H517" s="20">
        <v>3</v>
      </c>
      <c r="I517" s="20">
        <v>2</v>
      </c>
      <c r="J517" s="20">
        <v>2</v>
      </c>
      <c r="K517" s="20">
        <v>3</v>
      </c>
      <c r="L517" s="20">
        <v>2</v>
      </c>
      <c r="M517" s="27">
        <f>SUM(C517:L517)</f>
        <v>26</v>
      </c>
      <c r="N517" s="27">
        <f>COUNTIF(C517:L517,"&gt;0")</f>
        <v>10</v>
      </c>
      <c r="O517" s="2">
        <f>IF(N517&gt;0,M517/N517,0)</f>
        <v>2.6</v>
      </c>
    </row>
    <row r="518" spans="1:15" s="5" customFormat="1" ht="14" outlineLevel="1" x14ac:dyDescent="0.15">
      <c r="A518" s="1">
        <v>118</v>
      </c>
      <c r="B518" s="37" t="s">
        <v>590</v>
      </c>
      <c r="C518" s="35">
        <v>2</v>
      </c>
      <c r="D518" s="20">
        <v>3</v>
      </c>
      <c r="E518" s="20">
        <v>2</v>
      </c>
      <c r="F518" s="20">
        <v>2</v>
      </c>
      <c r="G518" s="20">
        <v>2</v>
      </c>
      <c r="H518" s="20">
        <v>3</v>
      </c>
      <c r="I518" s="20">
        <v>2</v>
      </c>
      <c r="J518" s="20">
        <v>2</v>
      </c>
      <c r="K518" s="20">
        <v>3</v>
      </c>
      <c r="L518" s="20">
        <v>3</v>
      </c>
      <c r="M518" s="27">
        <f>SUM(C518:L518)</f>
        <v>24</v>
      </c>
      <c r="N518" s="27">
        <f>COUNTIF(C518:L518,"&gt;0")</f>
        <v>10</v>
      </c>
      <c r="O518" s="2">
        <f>IF(N518&gt;0,M518/N518,0)</f>
        <v>2.4</v>
      </c>
    </row>
    <row r="519" spans="1:15" s="5" customFormat="1" ht="14" outlineLevel="1" x14ac:dyDescent="0.15">
      <c r="A519" s="1">
        <v>119</v>
      </c>
      <c r="B519" s="37" t="s">
        <v>589</v>
      </c>
      <c r="C519" s="35">
        <v>3</v>
      </c>
      <c r="D519" s="20">
        <v>3</v>
      </c>
      <c r="E519" s="20">
        <v>3</v>
      </c>
      <c r="F519" s="20">
        <v>3</v>
      </c>
      <c r="G519" s="20">
        <v>2</v>
      </c>
      <c r="H519" s="20">
        <v>2</v>
      </c>
      <c r="I519" s="20">
        <v>1</v>
      </c>
      <c r="J519" s="20">
        <v>3</v>
      </c>
      <c r="K519" s="20">
        <v>2</v>
      </c>
      <c r="L519" s="20">
        <v>2</v>
      </c>
      <c r="M519" s="27">
        <f>SUM(C519:L519)</f>
        <v>24</v>
      </c>
      <c r="N519" s="27">
        <f>COUNTIF(C519:L519,"&gt;0")</f>
        <v>10</v>
      </c>
      <c r="O519" s="2">
        <f>IF(N519&gt;0,M519/N519,0)</f>
        <v>2.4</v>
      </c>
    </row>
    <row r="520" spans="1:15" s="5" customFormat="1" outlineLevel="1" x14ac:dyDescent="0.15">
      <c r="A520" s="1"/>
      <c r="B520" s="94"/>
      <c r="C520" s="35"/>
      <c r="D520" s="20"/>
      <c r="E520" s="20"/>
      <c r="F520" s="20"/>
      <c r="G520" s="20"/>
      <c r="H520" s="20"/>
      <c r="I520" s="20"/>
      <c r="J520" s="20"/>
      <c r="K520" s="20"/>
      <c r="L520" s="20"/>
      <c r="M520" s="27">
        <f t="shared" si="9"/>
        <v>0</v>
      </c>
      <c r="N520" s="27">
        <f>COUNTIF(C520:L520,"&gt;0")</f>
        <v>0</v>
      </c>
      <c r="O520" s="2">
        <f>IF(N520&gt;0,M520/N520,0)</f>
        <v>0</v>
      </c>
    </row>
    <row r="521" spans="1:15" s="5" customFormat="1" ht="14" outlineLevel="1" x14ac:dyDescent="0.15">
      <c r="A521" s="1"/>
      <c r="B521" s="12" t="s">
        <v>15</v>
      </c>
      <c r="C521" s="36">
        <f t="shared" ref="C521:L521" si="10">SUM(C400:C520)</f>
        <v>323</v>
      </c>
      <c r="D521" s="22">
        <f t="shared" si="10"/>
        <v>306</v>
      </c>
      <c r="E521" s="22">
        <f t="shared" si="10"/>
        <v>324</v>
      </c>
      <c r="F521" s="22">
        <f t="shared" si="10"/>
        <v>295</v>
      </c>
      <c r="G521" s="22">
        <f t="shared" si="10"/>
        <v>316</v>
      </c>
      <c r="H521" s="22">
        <f t="shared" si="10"/>
        <v>317</v>
      </c>
      <c r="I521" s="22">
        <f t="shared" si="10"/>
        <v>315</v>
      </c>
      <c r="J521" s="22">
        <f t="shared" si="10"/>
        <v>310</v>
      </c>
      <c r="K521" s="22">
        <f t="shared" si="10"/>
        <v>309</v>
      </c>
      <c r="L521" s="22">
        <f t="shared" si="10"/>
        <v>338</v>
      </c>
      <c r="M521" s="21">
        <f t="shared" ref="M521" si="11">SUM(C521:L521)</f>
        <v>3153</v>
      </c>
      <c r="N521" s="21">
        <f>SUM(N400:N520)</f>
        <v>1190</v>
      </c>
      <c r="O521" s="15">
        <f>ROUND(IF(N521&gt;0,M521/N521,0),1)</f>
        <v>2.6</v>
      </c>
    </row>
    <row r="522" spans="1:15" s="4" customFormat="1" ht="48.75" customHeight="1" x14ac:dyDescent="0.15">
      <c r="A522" s="3">
        <v>6</v>
      </c>
      <c r="B522" s="11" t="s">
        <v>31</v>
      </c>
      <c r="C522" s="33" t="str">
        <f>$B$14</f>
        <v>Participant 1</v>
      </c>
      <c r="D522" s="17" t="str">
        <f>$B$15</f>
        <v>Participant 2</v>
      </c>
      <c r="E522" s="17" t="str">
        <f>$B$16</f>
        <v>Participant 3</v>
      </c>
      <c r="F522" s="17" t="str">
        <f>$B$17</f>
        <v>Participant 4</v>
      </c>
      <c r="G522" s="17" t="str">
        <f>$B$18</f>
        <v>Participant 5</v>
      </c>
      <c r="H522" s="17" t="str">
        <f>$B$19</f>
        <v>Participant 6</v>
      </c>
      <c r="I522" s="17" t="str">
        <f>$B$20</f>
        <v>Participant 7</v>
      </c>
      <c r="J522" s="17" t="str">
        <f>$B$21</f>
        <v>Participant 8</v>
      </c>
      <c r="K522" s="17" t="str">
        <f>$B$22</f>
        <v>Participant 9</v>
      </c>
      <c r="L522" s="17" t="str">
        <f>$B$23</f>
        <v>Participant 10</v>
      </c>
      <c r="M522" s="19" t="s">
        <v>14</v>
      </c>
      <c r="N522" s="18" t="s">
        <v>17</v>
      </c>
      <c r="O522" s="19" t="s">
        <v>0</v>
      </c>
    </row>
    <row r="523" spans="1:15" s="5" customFormat="1" ht="14" outlineLevel="1" x14ac:dyDescent="0.15">
      <c r="A523" s="1"/>
      <c r="B523" s="37" t="s">
        <v>37</v>
      </c>
      <c r="C523" s="35"/>
      <c r="D523" s="20"/>
      <c r="E523" s="20"/>
      <c r="F523" s="20"/>
      <c r="G523" s="20"/>
      <c r="H523" s="20"/>
      <c r="I523" s="20"/>
      <c r="J523" s="20"/>
      <c r="K523" s="20"/>
      <c r="L523" s="20"/>
      <c r="M523" s="27">
        <f t="shared" ref="M523:M632" si="12">SUM(C523:L523)</f>
        <v>0</v>
      </c>
      <c r="N523" s="27">
        <f>COUNTIF(C523:L523,"&gt;0")</f>
        <v>0</v>
      </c>
      <c r="O523" s="2">
        <f>IF(N523&gt;0,M523/N523,0)</f>
        <v>0</v>
      </c>
    </row>
    <row r="524" spans="1:15" s="5" customFormat="1" ht="14" outlineLevel="1" x14ac:dyDescent="0.15">
      <c r="A524" s="1">
        <v>1</v>
      </c>
      <c r="B524" s="37" t="s">
        <v>588</v>
      </c>
      <c r="C524" s="35">
        <v>1</v>
      </c>
      <c r="D524" s="20">
        <v>2</v>
      </c>
      <c r="E524" s="20">
        <v>4</v>
      </c>
      <c r="F524" s="20">
        <v>3</v>
      </c>
      <c r="G524" s="20">
        <v>2</v>
      </c>
      <c r="H524" s="20">
        <v>1</v>
      </c>
      <c r="I524" s="20">
        <v>1</v>
      </c>
      <c r="J524" s="20">
        <v>1</v>
      </c>
      <c r="K524" s="20">
        <v>2</v>
      </c>
      <c r="L524" s="20">
        <v>3</v>
      </c>
      <c r="M524" s="27">
        <f>SUM(C524:L524)</f>
        <v>20</v>
      </c>
      <c r="N524" s="27">
        <f>COUNTIF(C524:L524,"&gt;0")</f>
        <v>10</v>
      </c>
      <c r="O524" s="2">
        <f>IF(N524&gt;0,M524/N524,0)</f>
        <v>2</v>
      </c>
    </row>
    <row r="525" spans="1:15" s="5" customFormat="1" ht="14" outlineLevel="1" x14ac:dyDescent="0.15">
      <c r="A525" s="1">
        <v>2</v>
      </c>
      <c r="B525" s="37" t="s">
        <v>587</v>
      </c>
      <c r="C525" s="35">
        <v>1</v>
      </c>
      <c r="D525" s="20">
        <v>1</v>
      </c>
      <c r="E525" s="20">
        <v>4</v>
      </c>
      <c r="F525" s="20">
        <v>4</v>
      </c>
      <c r="G525" s="20">
        <v>2</v>
      </c>
      <c r="H525" s="20">
        <v>2</v>
      </c>
      <c r="I525" s="20">
        <v>2</v>
      </c>
      <c r="J525" s="20">
        <v>2</v>
      </c>
      <c r="K525" s="20">
        <v>1</v>
      </c>
      <c r="L525" s="20">
        <v>1</v>
      </c>
      <c r="M525" s="27">
        <f>SUM(C525:L525)</f>
        <v>20</v>
      </c>
      <c r="N525" s="27">
        <f>COUNTIF(C525:L525,"&gt;0")</f>
        <v>10</v>
      </c>
      <c r="O525" s="2">
        <f>IF(N525&gt;0,M525/N525,0)</f>
        <v>2</v>
      </c>
    </row>
    <row r="526" spans="1:15" s="5" customFormat="1" ht="14" outlineLevel="1" x14ac:dyDescent="0.15">
      <c r="A526" s="1">
        <v>3</v>
      </c>
      <c r="B526" s="37" t="s">
        <v>586</v>
      </c>
      <c r="C526" s="35">
        <v>2</v>
      </c>
      <c r="D526" s="20">
        <v>2</v>
      </c>
      <c r="E526" s="20">
        <v>2</v>
      </c>
      <c r="F526" s="20">
        <v>1</v>
      </c>
      <c r="G526" s="20">
        <v>2</v>
      </c>
      <c r="H526" s="20">
        <v>2</v>
      </c>
      <c r="I526" s="20">
        <v>5</v>
      </c>
      <c r="J526" s="20">
        <v>2</v>
      </c>
      <c r="K526" s="20">
        <v>2</v>
      </c>
      <c r="L526" s="20">
        <v>1</v>
      </c>
      <c r="M526" s="27">
        <f>SUM(C526:L526)</f>
        <v>21</v>
      </c>
      <c r="N526" s="27">
        <f>COUNTIF(C526:L526,"&gt;0")</f>
        <v>10</v>
      </c>
      <c r="O526" s="2">
        <f>IF(N526&gt;0,M526/N526,0)</f>
        <v>2.1</v>
      </c>
    </row>
    <row r="527" spans="1:15" s="5" customFormat="1" ht="14" outlineLevel="1" x14ac:dyDescent="0.15">
      <c r="A527" s="1">
        <v>4</v>
      </c>
      <c r="B527" s="37" t="s">
        <v>585</v>
      </c>
      <c r="C527" s="35">
        <v>1</v>
      </c>
      <c r="D527" s="20">
        <v>2</v>
      </c>
      <c r="E527" s="20">
        <v>2</v>
      </c>
      <c r="F527" s="20">
        <v>2</v>
      </c>
      <c r="G527" s="20">
        <v>5</v>
      </c>
      <c r="H527" s="20">
        <v>2</v>
      </c>
      <c r="I527" s="20">
        <v>2</v>
      </c>
      <c r="J527" s="20">
        <v>1</v>
      </c>
      <c r="K527" s="20">
        <v>1</v>
      </c>
      <c r="L527" s="20">
        <v>1</v>
      </c>
      <c r="M527" s="27">
        <f>SUM(C527:L527)</f>
        <v>19</v>
      </c>
      <c r="N527" s="27">
        <f>COUNTIF(C527:L527,"&gt;0")</f>
        <v>10</v>
      </c>
      <c r="O527" s="2">
        <f>IF(N527&gt;0,M527/N527,0)</f>
        <v>1.9</v>
      </c>
    </row>
    <row r="528" spans="1:15" s="5" customFormat="1" ht="14" outlineLevel="1" x14ac:dyDescent="0.15">
      <c r="A528" s="1">
        <v>5</v>
      </c>
      <c r="B528" s="37" t="s">
        <v>584</v>
      </c>
      <c r="C528" s="35">
        <v>4</v>
      </c>
      <c r="D528" s="20">
        <v>1</v>
      </c>
      <c r="E528" s="20">
        <v>2</v>
      </c>
      <c r="F528" s="20">
        <v>1</v>
      </c>
      <c r="G528" s="20">
        <v>1</v>
      </c>
      <c r="H528" s="20">
        <v>2</v>
      </c>
      <c r="I528" s="20">
        <v>2</v>
      </c>
      <c r="J528" s="20">
        <v>2</v>
      </c>
      <c r="K528" s="20">
        <v>5</v>
      </c>
      <c r="L528" s="20">
        <v>1</v>
      </c>
      <c r="M528" s="27">
        <f>SUM(C528:L528)</f>
        <v>21</v>
      </c>
      <c r="N528" s="27">
        <f>COUNTIF(C528:L528,"&gt;0")</f>
        <v>10</v>
      </c>
      <c r="O528" s="2">
        <f>IF(N528&gt;0,M528/N528,0)</f>
        <v>2.1</v>
      </c>
    </row>
    <row r="529" spans="1:15" s="5" customFormat="1" ht="14" outlineLevel="1" x14ac:dyDescent="0.15">
      <c r="A529" s="1">
        <v>6</v>
      </c>
      <c r="B529" s="37" t="s">
        <v>583</v>
      </c>
      <c r="C529" s="35">
        <v>2</v>
      </c>
      <c r="D529" s="20">
        <v>4</v>
      </c>
      <c r="E529" s="20">
        <v>1</v>
      </c>
      <c r="F529" s="20">
        <v>1</v>
      </c>
      <c r="G529" s="20">
        <v>3</v>
      </c>
      <c r="H529" s="20">
        <v>2</v>
      </c>
      <c r="I529" s="20">
        <v>2</v>
      </c>
      <c r="J529" s="20">
        <v>2</v>
      </c>
      <c r="K529" s="20">
        <v>1</v>
      </c>
      <c r="L529" s="20">
        <v>1</v>
      </c>
      <c r="M529" s="27">
        <f>SUM(C529:L529)</f>
        <v>19</v>
      </c>
      <c r="N529" s="27">
        <f>COUNTIF(C529:L529,"&gt;0")</f>
        <v>10</v>
      </c>
      <c r="O529" s="2">
        <f>IF(N529&gt;0,M529/N529,0)</f>
        <v>1.9</v>
      </c>
    </row>
    <row r="530" spans="1:15" s="5" customFormat="1" ht="14" outlineLevel="1" x14ac:dyDescent="0.15">
      <c r="A530" s="1">
        <v>7</v>
      </c>
      <c r="B530" s="37" t="s">
        <v>582</v>
      </c>
      <c r="C530" s="35">
        <v>1</v>
      </c>
      <c r="D530" s="20">
        <v>1</v>
      </c>
      <c r="E530" s="20">
        <v>1</v>
      </c>
      <c r="F530" s="20">
        <v>2</v>
      </c>
      <c r="G530" s="20">
        <v>5</v>
      </c>
      <c r="H530" s="20">
        <v>1</v>
      </c>
      <c r="I530" s="20">
        <v>1</v>
      </c>
      <c r="J530" s="20">
        <v>2</v>
      </c>
      <c r="K530" s="20">
        <v>1</v>
      </c>
      <c r="L530" s="20">
        <v>2</v>
      </c>
      <c r="M530" s="27">
        <f>SUM(C530:L530)</f>
        <v>17</v>
      </c>
      <c r="N530" s="27">
        <f>COUNTIF(C530:L530,"&gt;0")</f>
        <v>10</v>
      </c>
      <c r="O530" s="2">
        <f>IF(N530&gt;0,M530/N530,0)</f>
        <v>1.7</v>
      </c>
    </row>
    <row r="531" spans="1:15" s="5" customFormat="1" ht="14" outlineLevel="1" x14ac:dyDescent="0.15">
      <c r="A531" s="1">
        <v>8</v>
      </c>
      <c r="B531" s="37" t="s">
        <v>581</v>
      </c>
      <c r="C531" s="35">
        <v>2</v>
      </c>
      <c r="D531" s="20">
        <v>2</v>
      </c>
      <c r="E531" s="20">
        <v>4</v>
      </c>
      <c r="F531" s="20">
        <v>1</v>
      </c>
      <c r="G531" s="20">
        <v>4</v>
      </c>
      <c r="H531" s="20">
        <v>1</v>
      </c>
      <c r="I531" s="20">
        <v>2</v>
      </c>
      <c r="J531" s="20">
        <v>2</v>
      </c>
      <c r="K531" s="20">
        <v>3</v>
      </c>
      <c r="L531" s="20">
        <v>3</v>
      </c>
      <c r="M531" s="27">
        <f>SUM(C531:L531)</f>
        <v>24</v>
      </c>
      <c r="N531" s="27">
        <f>COUNTIF(C531:L531,"&gt;0")</f>
        <v>10</v>
      </c>
      <c r="O531" s="2">
        <f>IF(N531&gt;0,M531/N531,0)</f>
        <v>2.4</v>
      </c>
    </row>
    <row r="532" spans="1:15" s="5" customFormat="1" ht="14" outlineLevel="1" x14ac:dyDescent="0.15">
      <c r="A532" s="1">
        <v>9</v>
      </c>
      <c r="B532" s="37" t="s">
        <v>580</v>
      </c>
      <c r="C532" s="35">
        <v>2</v>
      </c>
      <c r="D532" s="20">
        <v>1</v>
      </c>
      <c r="E532" s="20">
        <v>1</v>
      </c>
      <c r="F532" s="20">
        <v>2</v>
      </c>
      <c r="G532" s="20">
        <v>2</v>
      </c>
      <c r="H532" s="20">
        <v>2</v>
      </c>
      <c r="I532" s="20">
        <v>1</v>
      </c>
      <c r="J532" s="20">
        <v>5</v>
      </c>
      <c r="K532" s="20">
        <v>4</v>
      </c>
      <c r="L532" s="20">
        <v>2</v>
      </c>
      <c r="M532" s="27">
        <f>SUM(C532:L532)</f>
        <v>22</v>
      </c>
      <c r="N532" s="27">
        <f>COUNTIF(C532:L532,"&gt;0")</f>
        <v>10</v>
      </c>
      <c r="O532" s="2">
        <f>IF(N532&gt;0,M532/N532,0)</f>
        <v>2.2000000000000002</v>
      </c>
    </row>
    <row r="533" spans="1:15" s="5" customFormat="1" ht="14" outlineLevel="1" x14ac:dyDescent="0.15">
      <c r="A533" s="1">
        <v>10</v>
      </c>
      <c r="B533" s="37" t="s">
        <v>579</v>
      </c>
      <c r="C533" s="35">
        <v>5</v>
      </c>
      <c r="D533" s="20">
        <v>1</v>
      </c>
      <c r="E533" s="20">
        <v>1</v>
      </c>
      <c r="F533" s="20">
        <v>3</v>
      </c>
      <c r="G533" s="20">
        <v>2</v>
      </c>
      <c r="H533" s="20">
        <v>2</v>
      </c>
      <c r="I533" s="20">
        <v>1</v>
      </c>
      <c r="J533" s="20">
        <v>2</v>
      </c>
      <c r="K533" s="20">
        <v>1</v>
      </c>
      <c r="L533" s="20">
        <v>1</v>
      </c>
      <c r="M533" s="27">
        <f>SUM(C533:L533)</f>
        <v>19</v>
      </c>
      <c r="N533" s="27">
        <f>COUNTIF(C533:L533,"&gt;0")</f>
        <v>10</v>
      </c>
      <c r="O533" s="2">
        <f>IF(N533&gt;0,M533/N533,0)</f>
        <v>1.9</v>
      </c>
    </row>
    <row r="534" spans="1:15" s="5" customFormat="1" ht="14" outlineLevel="1" x14ac:dyDescent="0.15">
      <c r="A534" s="1">
        <v>11</v>
      </c>
      <c r="B534" s="37" t="s">
        <v>578</v>
      </c>
      <c r="C534" s="35">
        <v>4</v>
      </c>
      <c r="D534" s="20">
        <v>2</v>
      </c>
      <c r="E534" s="20">
        <v>1</v>
      </c>
      <c r="F534" s="20">
        <v>2</v>
      </c>
      <c r="G534" s="20">
        <v>1</v>
      </c>
      <c r="H534" s="20">
        <v>1</v>
      </c>
      <c r="I534" s="20">
        <v>1</v>
      </c>
      <c r="J534" s="20">
        <v>2</v>
      </c>
      <c r="K534" s="20">
        <v>1</v>
      </c>
      <c r="L534" s="20">
        <v>1</v>
      </c>
      <c r="M534" s="27">
        <f>SUM(C534:L534)</f>
        <v>16</v>
      </c>
      <c r="N534" s="27">
        <f>COUNTIF(C534:L534,"&gt;0")</f>
        <v>10</v>
      </c>
      <c r="O534" s="2">
        <f>IF(N534&gt;0,M534/N534,0)</f>
        <v>1.6</v>
      </c>
    </row>
    <row r="535" spans="1:15" s="5" customFormat="1" ht="14" outlineLevel="1" x14ac:dyDescent="0.15">
      <c r="A535" s="1">
        <v>12</v>
      </c>
      <c r="B535" s="37" t="s">
        <v>577</v>
      </c>
      <c r="C535" s="35">
        <v>1</v>
      </c>
      <c r="D535" s="20">
        <v>4</v>
      </c>
      <c r="E535" s="20">
        <v>1</v>
      </c>
      <c r="F535" s="20">
        <v>1</v>
      </c>
      <c r="G535" s="20">
        <v>2</v>
      </c>
      <c r="H535" s="20">
        <v>1</v>
      </c>
      <c r="I535" s="20">
        <v>5</v>
      </c>
      <c r="J535" s="20">
        <v>1</v>
      </c>
      <c r="K535" s="20">
        <v>1</v>
      </c>
      <c r="L535" s="20">
        <v>1</v>
      </c>
      <c r="M535" s="27">
        <f>SUM(C535:L535)</f>
        <v>18</v>
      </c>
      <c r="N535" s="27">
        <f>COUNTIF(C535:L535,"&gt;0")</f>
        <v>10</v>
      </c>
      <c r="O535" s="2">
        <f>IF(N535&gt;0,M535/N535,0)</f>
        <v>1.8</v>
      </c>
    </row>
    <row r="536" spans="1:15" s="5" customFormat="1" ht="14" outlineLevel="1" x14ac:dyDescent="0.15">
      <c r="A536" s="1">
        <v>13</v>
      </c>
      <c r="B536" s="37" t="s">
        <v>576</v>
      </c>
      <c r="C536" s="35">
        <v>1</v>
      </c>
      <c r="D536" s="20">
        <v>5</v>
      </c>
      <c r="E536" s="20">
        <v>1</v>
      </c>
      <c r="F536" s="20">
        <v>1</v>
      </c>
      <c r="G536" s="20">
        <v>2</v>
      </c>
      <c r="H536" s="20">
        <v>1</v>
      </c>
      <c r="I536" s="20">
        <v>2</v>
      </c>
      <c r="J536" s="20">
        <v>3</v>
      </c>
      <c r="K536" s="20">
        <v>2</v>
      </c>
      <c r="L536" s="20">
        <v>2</v>
      </c>
      <c r="M536" s="27">
        <f>SUM(C536:L536)</f>
        <v>20</v>
      </c>
      <c r="N536" s="27">
        <f>COUNTIF(C536:L536,"&gt;0")</f>
        <v>10</v>
      </c>
      <c r="O536" s="2">
        <f>IF(N536&gt;0,M536/N536,0)</f>
        <v>2</v>
      </c>
    </row>
    <row r="537" spans="1:15" s="5" customFormat="1" ht="14" outlineLevel="1" x14ac:dyDescent="0.15">
      <c r="A537" s="1">
        <v>14</v>
      </c>
      <c r="B537" s="37" t="s">
        <v>575</v>
      </c>
      <c r="C537" s="35">
        <v>4</v>
      </c>
      <c r="D537" s="20">
        <v>1</v>
      </c>
      <c r="E537" s="20">
        <v>2</v>
      </c>
      <c r="F537" s="20">
        <v>2</v>
      </c>
      <c r="G537" s="20">
        <v>2</v>
      </c>
      <c r="H537" s="20">
        <v>1</v>
      </c>
      <c r="I537" s="20">
        <v>2</v>
      </c>
      <c r="J537" s="20">
        <v>1</v>
      </c>
      <c r="K537" s="20">
        <v>1</v>
      </c>
      <c r="L537" s="20">
        <v>5</v>
      </c>
      <c r="M537" s="27">
        <f>SUM(C537:L537)</f>
        <v>21</v>
      </c>
      <c r="N537" s="27">
        <f>COUNTIF(C537:L537,"&gt;0")</f>
        <v>10</v>
      </c>
      <c r="O537" s="2">
        <f>IF(N537&gt;0,M537/N537,0)</f>
        <v>2.1</v>
      </c>
    </row>
    <row r="538" spans="1:15" s="5" customFormat="1" ht="14" outlineLevel="1" x14ac:dyDescent="0.15">
      <c r="A538" s="1">
        <v>15</v>
      </c>
      <c r="B538" s="37" t="s">
        <v>574</v>
      </c>
      <c r="C538" s="35">
        <v>1</v>
      </c>
      <c r="D538" s="20">
        <v>1</v>
      </c>
      <c r="E538" s="20">
        <v>2</v>
      </c>
      <c r="F538" s="20">
        <v>2</v>
      </c>
      <c r="G538" s="20">
        <v>1</v>
      </c>
      <c r="H538" s="20">
        <v>2</v>
      </c>
      <c r="I538" s="20">
        <v>2</v>
      </c>
      <c r="J538" s="20">
        <v>2</v>
      </c>
      <c r="K538" s="20">
        <v>1</v>
      </c>
      <c r="L538" s="20">
        <v>5</v>
      </c>
      <c r="M538" s="27">
        <f>SUM(C538:L538)</f>
        <v>19</v>
      </c>
      <c r="N538" s="27">
        <f>COUNTIF(C538:L538,"&gt;0")</f>
        <v>10</v>
      </c>
      <c r="O538" s="2">
        <f>IF(N538&gt;0,M538/N538,0)</f>
        <v>1.9</v>
      </c>
    </row>
    <row r="539" spans="1:15" s="5" customFormat="1" ht="14" outlineLevel="1" x14ac:dyDescent="0.15">
      <c r="A539" s="1">
        <v>16</v>
      </c>
      <c r="B539" s="37" t="s">
        <v>573</v>
      </c>
      <c r="C539" s="35">
        <v>2</v>
      </c>
      <c r="D539" s="20">
        <v>2</v>
      </c>
      <c r="E539" s="20">
        <v>1</v>
      </c>
      <c r="F539" s="20">
        <v>1</v>
      </c>
      <c r="G539" s="20">
        <v>2</v>
      </c>
      <c r="H539" s="20">
        <v>2</v>
      </c>
      <c r="I539" s="20">
        <v>2</v>
      </c>
      <c r="J539" s="20">
        <v>1</v>
      </c>
      <c r="K539" s="20">
        <v>5</v>
      </c>
      <c r="L539" s="20">
        <v>2</v>
      </c>
      <c r="M539" s="27">
        <f>SUM(C539:L539)</f>
        <v>20</v>
      </c>
      <c r="N539" s="27">
        <f>COUNTIF(C539:L539,"&gt;0")</f>
        <v>10</v>
      </c>
      <c r="O539" s="2">
        <f>IF(N539&gt;0,M539/N539,0)</f>
        <v>2</v>
      </c>
    </row>
    <row r="540" spans="1:15" s="5" customFormat="1" ht="14" outlineLevel="1" x14ac:dyDescent="0.15">
      <c r="A540" s="1">
        <v>17</v>
      </c>
      <c r="B540" s="37" t="s">
        <v>572</v>
      </c>
      <c r="C540" s="35">
        <v>1</v>
      </c>
      <c r="D540" s="20">
        <v>1</v>
      </c>
      <c r="E540" s="20">
        <v>1</v>
      </c>
      <c r="F540" s="20">
        <v>3</v>
      </c>
      <c r="G540" s="20">
        <v>5</v>
      </c>
      <c r="H540" s="20">
        <v>1</v>
      </c>
      <c r="I540" s="20">
        <v>1</v>
      </c>
      <c r="J540" s="20">
        <v>1</v>
      </c>
      <c r="K540" s="20">
        <v>1</v>
      </c>
      <c r="L540" s="20">
        <v>2</v>
      </c>
      <c r="M540" s="27">
        <f>SUM(C540:L540)</f>
        <v>17</v>
      </c>
      <c r="N540" s="27">
        <f>COUNTIF(C540:L540,"&gt;0")</f>
        <v>10</v>
      </c>
      <c r="O540" s="2">
        <f>IF(N540&gt;0,M540/N540,0)</f>
        <v>1.7</v>
      </c>
    </row>
    <row r="541" spans="1:15" s="5" customFormat="1" ht="14" outlineLevel="1" x14ac:dyDescent="0.15">
      <c r="A541" s="1">
        <v>18</v>
      </c>
      <c r="B541" s="37" t="s">
        <v>571</v>
      </c>
      <c r="C541" s="35">
        <v>2</v>
      </c>
      <c r="D541" s="20">
        <v>2</v>
      </c>
      <c r="E541" s="20">
        <v>2</v>
      </c>
      <c r="F541" s="20">
        <v>2</v>
      </c>
      <c r="G541" s="20">
        <v>2</v>
      </c>
      <c r="H541" s="20">
        <v>2</v>
      </c>
      <c r="I541" s="20">
        <v>1</v>
      </c>
      <c r="J541" s="20">
        <v>2</v>
      </c>
      <c r="K541" s="20">
        <v>2</v>
      </c>
      <c r="L541" s="20">
        <v>1</v>
      </c>
      <c r="M541" s="27">
        <f>SUM(C541:L541)</f>
        <v>18</v>
      </c>
      <c r="N541" s="27">
        <f>COUNTIF(C541:L541,"&gt;0")</f>
        <v>10</v>
      </c>
      <c r="O541" s="2">
        <f>IF(N541&gt;0,M541/N541,0)</f>
        <v>1.8</v>
      </c>
    </row>
    <row r="542" spans="1:15" s="5" customFormat="1" ht="14" outlineLevel="1" x14ac:dyDescent="0.15">
      <c r="A542" s="1">
        <v>19</v>
      </c>
      <c r="B542" s="37" t="s">
        <v>570</v>
      </c>
      <c r="C542" s="35">
        <v>2</v>
      </c>
      <c r="D542" s="20">
        <v>1</v>
      </c>
      <c r="E542" s="20">
        <v>3</v>
      </c>
      <c r="F542" s="20">
        <v>2</v>
      </c>
      <c r="G542" s="20">
        <v>1</v>
      </c>
      <c r="H542" s="20">
        <v>2</v>
      </c>
      <c r="I542" s="20">
        <v>2</v>
      </c>
      <c r="J542" s="20">
        <v>1</v>
      </c>
      <c r="K542" s="20">
        <v>1</v>
      </c>
      <c r="L542" s="20">
        <v>4</v>
      </c>
      <c r="M542" s="27">
        <f>SUM(C542:L542)</f>
        <v>19</v>
      </c>
      <c r="N542" s="27">
        <f>COUNTIF(C542:L542,"&gt;0")</f>
        <v>10</v>
      </c>
      <c r="O542" s="2">
        <f>IF(N542&gt;0,M542/N542,0)</f>
        <v>1.9</v>
      </c>
    </row>
    <row r="543" spans="1:15" s="5" customFormat="1" ht="14" outlineLevel="1" x14ac:dyDescent="0.15">
      <c r="A543" s="1">
        <v>20</v>
      </c>
      <c r="B543" s="37" t="s">
        <v>569</v>
      </c>
      <c r="C543" s="35">
        <v>5</v>
      </c>
      <c r="D543" s="20">
        <v>1</v>
      </c>
      <c r="E543" s="20">
        <v>2</v>
      </c>
      <c r="F543" s="20">
        <v>4</v>
      </c>
      <c r="G543" s="20">
        <v>2</v>
      </c>
      <c r="H543" s="20">
        <v>3</v>
      </c>
      <c r="I543" s="20">
        <v>1</v>
      </c>
      <c r="J543" s="20">
        <v>2</v>
      </c>
      <c r="K543" s="20">
        <v>2</v>
      </c>
      <c r="L543" s="20">
        <v>1</v>
      </c>
      <c r="M543" s="27">
        <f>SUM(C543:L543)</f>
        <v>23</v>
      </c>
      <c r="N543" s="27">
        <f>COUNTIF(C543:L543,"&gt;0")</f>
        <v>10</v>
      </c>
      <c r="O543" s="2">
        <f>IF(N543&gt;0,M543/N543,0)</f>
        <v>2.2999999999999998</v>
      </c>
    </row>
    <row r="544" spans="1:15" s="5" customFormat="1" ht="14" outlineLevel="1" x14ac:dyDescent="0.15">
      <c r="A544" s="1">
        <v>21</v>
      </c>
      <c r="B544" s="37" t="s">
        <v>568</v>
      </c>
      <c r="C544" s="35">
        <v>2</v>
      </c>
      <c r="D544" s="20">
        <v>5</v>
      </c>
      <c r="E544" s="20">
        <v>1</v>
      </c>
      <c r="F544" s="20">
        <v>1</v>
      </c>
      <c r="G544" s="20">
        <v>1</v>
      </c>
      <c r="H544" s="20">
        <v>1</v>
      </c>
      <c r="I544" s="20">
        <v>2</v>
      </c>
      <c r="J544" s="20">
        <v>2</v>
      </c>
      <c r="K544" s="20">
        <v>2</v>
      </c>
      <c r="L544" s="20">
        <v>5</v>
      </c>
      <c r="M544" s="27">
        <f>SUM(C544:L544)</f>
        <v>22</v>
      </c>
      <c r="N544" s="27">
        <f>COUNTIF(C544:L544,"&gt;0")</f>
        <v>10</v>
      </c>
      <c r="O544" s="2">
        <f>IF(N544&gt;0,M544/N544,0)</f>
        <v>2.2000000000000002</v>
      </c>
    </row>
    <row r="545" spans="1:15" s="5" customFormat="1" ht="14" outlineLevel="1" x14ac:dyDescent="0.15">
      <c r="A545" s="1">
        <v>22</v>
      </c>
      <c r="B545" s="37" t="s">
        <v>567</v>
      </c>
      <c r="C545" s="35">
        <v>1</v>
      </c>
      <c r="D545" s="20">
        <v>1</v>
      </c>
      <c r="E545" s="20">
        <v>2</v>
      </c>
      <c r="F545" s="20">
        <v>1</v>
      </c>
      <c r="G545" s="20">
        <v>1</v>
      </c>
      <c r="H545" s="20">
        <v>2</v>
      </c>
      <c r="I545" s="20">
        <v>2</v>
      </c>
      <c r="J545" s="20">
        <v>1</v>
      </c>
      <c r="K545" s="20">
        <v>1</v>
      </c>
      <c r="L545" s="20">
        <v>1</v>
      </c>
      <c r="M545" s="27">
        <f>SUM(C545:L545)</f>
        <v>13</v>
      </c>
      <c r="N545" s="27">
        <f>COUNTIF(C545:L545,"&gt;0")</f>
        <v>10</v>
      </c>
      <c r="O545" s="2">
        <f>IF(N545&gt;0,M545/N545,0)</f>
        <v>1.3</v>
      </c>
    </row>
    <row r="546" spans="1:15" s="5" customFormat="1" ht="14" outlineLevel="1" x14ac:dyDescent="0.15">
      <c r="A546" s="1">
        <v>23</v>
      </c>
      <c r="B546" s="37" t="s">
        <v>566</v>
      </c>
      <c r="C546" s="35">
        <v>3</v>
      </c>
      <c r="D546" s="20">
        <v>2</v>
      </c>
      <c r="E546" s="20">
        <v>1</v>
      </c>
      <c r="F546" s="20">
        <v>1</v>
      </c>
      <c r="G546" s="20">
        <v>4</v>
      </c>
      <c r="H546" s="20">
        <v>4</v>
      </c>
      <c r="I546" s="20">
        <v>2</v>
      </c>
      <c r="J546" s="20">
        <v>5</v>
      </c>
      <c r="K546" s="20">
        <v>1</v>
      </c>
      <c r="L546" s="20">
        <v>2</v>
      </c>
      <c r="M546" s="27">
        <f>SUM(C546:L546)</f>
        <v>25</v>
      </c>
      <c r="N546" s="27">
        <f>COUNTIF(C546:L546,"&gt;0")</f>
        <v>10</v>
      </c>
      <c r="O546" s="2">
        <f>IF(N546&gt;0,M546/N546,0)</f>
        <v>2.5</v>
      </c>
    </row>
    <row r="547" spans="1:15" s="5" customFormat="1" ht="14" outlineLevel="1" x14ac:dyDescent="0.15">
      <c r="A547" s="1">
        <v>24</v>
      </c>
      <c r="B547" s="37" t="s">
        <v>565</v>
      </c>
      <c r="C547" s="35">
        <v>2</v>
      </c>
      <c r="D547" s="20">
        <v>5</v>
      </c>
      <c r="E547" s="20">
        <v>2</v>
      </c>
      <c r="F547" s="20">
        <v>2</v>
      </c>
      <c r="G547" s="20">
        <v>1</v>
      </c>
      <c r="H547" s="20">
        <v>1</v>
      </c>
      <c r="I547" s="20">
        <v>1</v>
      </c>
      <c r="J547" s="20">
        <v>1</v>
      </c>
      <c r="K547" s="20">
        <v>5</v>
      </c>
      <c r="L547" s="20">
        <v>1</v>
      </c>
      <c r="M547" s="27">
        <f>SUM(C547:L547)</f>
        <v>21</v>
      </c>
      <c r="N547" s="27">
        <f>COUNTIF(C547:L547,"&gt;0")</f>
        <v>10</v>
      </c>
      <c r="O547" s="2">
        <f>IF(N547&gt;0,M547/N547,0)</f>
        <v>2.1</v>
      </c>
    </row>
    <row r="548" spans="1:15" s="5" customFormat="1" ht="14" outlineLevel="1" x14ac:dyDescent="0.15">
      <c r="A548" s="1">
        <v>25</v>
      </c>
      <c r="B548" s="37" t="s">
        <v>564</v>
      </c>
      <c r="C548" s="35">
        <v>1</v>
      </c>
      <c r="D548" s="20">
        <v>1</v>
      </c>
      <c r="E548" s="20">
        <v>1</v>
      </c>
      <c r="F548" s="20">
        <v>2</v>
      </c>
      <c r="G548" s="20">
        <v>2</v>
      </c>
      <c r="H548" s="20">
        <v>2</v>
      </c>
      <c r="I548" s="20">
        <v>2</v>
      </c>
      <c r="J548" s="20">
        <v>2</v>
      </c>
      <c r="K548" s="20">
        <v>4</v>
      </c>
      <c r="L548" s="20">
        <v>3</v>
      </c>
      <c r="M548" s="27">
        <f>SUM(C548:L548)</f>
        <v>20</v>
      </c>
      <c r="N548" s="27">
        <f>COUNTIF(C548:L548,"&gt;0")</f>
        <v>10</v>
      </c>
      <c r="O548" s="2">
        <f>IF(N548&gt;0,M548/N548,0)</f>
        <v>2</v>
      </c>
    </row>
    <row r="549" spans="1:15" s="5" customFormat="1" ht="14" outlineLevel="1" x14ac:dyDescent="0.15">
      <c r="A549" s="1">
        <v>26</v>
      </c>
      <c r="B549" s="37" t="s">
        <v>563</v>
      </c>
      <c r="C549" s="35">
        <v>2</v>
      </c>
      <c r="D549" s="20">
        <v>4</v>
      </c>
      <c r="E549" s="20">
        <v>2</v>
      </c>
      <c r="F549" s="20">
        <v>2</v>
      </c>
      <c r="G549" s="20">
        <v>1</v>
      </c>
      <c r="H549" s="20">
        <v>2</v>
      </c>
      <c r="I549" s="20">
        <v>2</v>
      </c>
      <c r="J549" s="20">
        <v>5</v>
      </c>
      <c r="K549" s="20">
        <v>2</v>
      </c>
      <c r="L549" s="20">
        <v>2</v>
      </c>
      <c r="M549" s="27">
        <f>SUM(C549:L549)</f>
        <v>24</v>
      </c>
      <c r="N549" s="27">
        <f>COUNTIF(C549:L549,"&gt;0")</f>
        <v>10</v>
      </c>
      <c r="O549" s="2">
        <f>IF(N549&gt;0,M549/N549,0)</f>
        <v>2.4</v>
      </c>
    </row>
    <row r="550" spans="1:15" s="5" customFormat="1" ht="14" outlineLevel="1" x14ac:dyDescent="0.15">
      <c r="A550" s="1">
        <v>27</v>
      </c>
      <c r="B550" s="37" t="s">
        <v>562</v>
      </c>
      <c r="C550" s="35">
        <v>2</v>
      </c>
      <c r="D550" s="20">
        <v>2</v>
      </c>
      <c r="E550" s="20">
        <v>2</v>
      </c>
      <c r="F550" s="20">
        <v>1</v>
      </c>
      <c r="G550" s="20">
        <v>2</v>
      </c>
      <c r="H550" s="20">
        <v>5</v>
      </c>
      <c r="I550" s="20">
        <v>2</v>
      </c>
      <c r="J550" s="20">
        <v>2</v>
      </c>
      <c r="K550" s="20">
        <v>1</v>
      </c>
      <c r="L550" s="20">
        <v>1</v>
      </c>
      <c r="M550" s="27">
        <f>SUM(C550:L550)</f>
        <v>20</v>
      </c>
      <c r="N550" s="27">
        <f>COUNTIF(C550:L550,"&gt;0")</f>
        <v>10</v>
      </c>
      <c r="O550" s="2">
        <f>IF(N550&gt;0,M550/N550,0)</f>
        <v>2</v>
      </c>
    </row>
    <row r="551" spans="1:15" s="5" customFormat="1" ht="14" outlineLevel="1" x14ac:dyDescent="0.15">
      <c r="A551" s="1">
        <v>28</v>
      </c>
      <c r="B551" s="37" t="s">
        <v>561</v>
      </c>
      <c r="C551" s="35">
        <v>1</v>
      </c>
      <c r="D551" s="20">
        <v>1</v>
      </c>
      <c r="E551" s="20">
        <v>1</v>
      </c>
      <c r="F551" s="20">
        <v>1</v>
      </c>
      <c r="G551" s="20">
        <v>4</v>
      </c>
      <c r="H551" s="20">
        <v>1</v>
      </c>
      <c r="I551" s="20">
        <v>2</v>
      </c>
      <c r="J551" s="20">
        <v>1</v>
      </c>
      <c r="K551" s="20">
        <v>1</v>
      </c>
      <c r="L551" s="20">
        <v>1</v>
      </c>
      <c r="M551" s="27">
        <f>SUM(C551:L551)</f>
        <v>14</v>
      </c>
      <c r="N551" s="27">
        <f>COUNTIF(C551:L551,"&gt;0")</f>
        <v>10</v>
      </c>
      <c r="O551" s="2">
        <f>IF(N551&gt;0,M551/N551,0)</f>
        <v>1.4</v>
      </c>
    </row>
    <row r="552" spans="1:15" s="5" customFormat="1" ht="14" outlineLevel="1" x14ac:dyDescent="0.15">
      <c r="A552" s="1">
        <v>29</v>
      </c>
      <c r="B552" s="37" t="s">
        <v>560</v>
      </c>
      <c r="C552" s="35">
        <v>1</v>
      </c>
      <c r="D552" s="20">
        <v>1</v>
      </c>
      <c r="E552" s="20">
        <v>2</v>
      </c>
      <c r="F552" s="20">
        <v>4</v>
      </c>
      <c r="G552" s="20">
        <v>5</v>
      </c>
      <c r="H552" s="20">
        <v>1</v>
      </c>
      <c r="I552" s="20">
        <v>2</v>
      </c>
      <c r="J552" s="20">
        <v>1</v>
      </c>
      <c r="K552" s="20">
        <v>1</v>
      </c>
      <c r="L552" s="20">
        <v>2</v>
      </c>
      <c r="M552" s="27">
        <f>SUM(C552:L552)</f>
        <v>20</v>
      </c>
      <c r="N552" s="27">
        <f>COUNTIF(C552:L552,"&gt;0")</f>
        <v>10</v>
      </c>
      <c r="O552" s="2">
        <f>IF(N552&gt;0,M552/N552,0)</f>
        <v>2</v>
      </c>
    </row>
    <row r="553" spans="1:15" s="5" customFormat="1" ht="14" outlineLevel="1" x14ac:dyDescent="0.15">
      <c r="A553" s="1">
        <v>30</v>
      </c>
      <c r="B553" s="37" t="s">
        <v>559</v>
      </c>
      <c r="C553" s="35">
        <v>2</v>
      </c>
      <c r="D553" s="20">
        <v>1</v>
      </c>
      <c r="E553" s="20">
        <v>2</v>
      </c>
      <c r="F553" s="20">
        <v>2</v>
      </c>
      <c r="G553" s="20">
        <v>5</v>
      </c>
      <c r="H553" s="20">
        <v>1</v>
      </c>
      <c r="I553" s="20">
        <v>1</v>
      </c>
      <c r="J553" s="20">
        <v>1</v>
      </c>
      <c r="K553" s="20">
        <v>2</v>
      </c>
      <c r="L553" s="20">
        <v>5</v>
      </c>
      <c r="M553" s="27">
        <f>SUM(C553:L553)</f>
        <v>22</v>
      </c>
      <c r="N553" s="27">
        <f>COUNTIF(C553:L553,"&gt;0")</f>
        <v>10</v>
      </c>
      <c r="O553" s="2">
        <f>IF(N553&gt;0,M553/N553,0)</f>
        <v>2.2000000000000002</v>
      </c>
    </row>
    <row r="554" spans="1:15" s="5" customFormat="1" ht="14" outlineLevel="1" x14ac:dyDescent="0.15">
      <c r="A554" s="1">
        <v>31</v>
      </c>
      <c r="B554" s="37" t="s">
        <v>558</v>
      </c>
      <c r="C554" s="35">
        <v>1</v>
      </c>
      <c r="D554" s="20">
        <v>1</v>
      </c>
      <c r="E554" s="20">
        <v>2</v>
      </c>
      <c r="F554" s="20">
        <v>1</v>
      </c>
      <c r="G554" s="20">
        <v>1</v>
      </c>
      <c r="H554" s="20">
        <v>1</v>
      </c>
      <c r="I554" s="20">
        <v>1</v>
      </c>
      <c r="J554" s="20">
        <v>3</v>
      </c>
      <c r="K554" s="20">
        <v>2</v>
      </c>
      <c r="L554" s="20">
        <v>1</v>
      </c>
      <c r="M554" s="27">
        <f>SUM(C554:L554)</f>
        <v>14</v>
      </c>
      <c r="N554" s="27">
        <f>COUNTIF(C554:L554,"&gt;0")</f>
        <v>10</v>
      </c>
      <c r="O554" s="2">
        <f>IF(N554&gt;0,M554/N554,0)</f>
        <v>1.4</v>
      </c>
    </row>
    <row r="555" spans="1:15" s="5" customFormat="1" ht="14" outlineLevel="1" x14ac:dyDescent="0.15">
      <c r="A555" s="1">
        <v>32</v>
      </c>
      <c r="B555" s="37" t="s">
        <v>557</v>
      </c>
      <c r="C555" s="35">
        <v>1</v>
      </c>
      <c r="D555" s="20">
        <v>3</v>
      </c>
      <c r="E555" s="20">
        <v>5</v>
      </c>
      <c r="F555" s="20">
        <v>2</v>
      </c>
      <c r="G555" s="20">
        <v>2</v>
      </c>
      <c r="H555" s="20">
        <v>2</v>
      </c>
      <c r="I555" s="20">
        <v>2</v>
      </c>
      <c r="J555" s="20">
        <v>2</v>
      </c>
      <c r="K555" s="20">
        <v>4</v>
      </c>
      <c r="L555" s="20">
        <v>2</v>
      </c>
      <c r="M555" s="27">
        <f>SUM(C555:L555)</f>
        <v>25</v>
      </c>
      <c r="N555" s="27">
        <f>COUNTIF(C555:L555,"&gt;0")</f>
        <v>10</v>
      </c>
      <c r="O555" s="2">
        <f>IF(N555&gt;0,M555/N555,0)</f>
        <v>2.5</v>
      </c>
    </row>
    <row r="556" spans="1:15" s="5" customFormat="1" ht="14" outlineLevel="1" x14ac:dyDescent="0.15">
      <c r="A556" s="1">
        <v>33</v>
      </c>
      <c r="B556" s="37" t="s">
        <v>556</v>
      </c>
      <c r="C556" s="35">
        <v>4</v>
      </c>
      <c r="D556" s="20">
        <v>1</v>
      </c>
      <c r="E556" s="20">
        <v>4</v>
      </c>
      <c r="F556" s="20">
        <v>1</v>
      </c>
      <c r="G556" s="20">
        <v>5</v>
      </c>
      <c r="H556" s="20">
        <v>2</v>
      </c>
      <c r="I556" s="20">
        <v>2</v>
      </c>
      <c r="J556" s="20">
        <v>2</v>
      </c>
      <c r="K556" s="20">
        <v>4</v>
      </c>
      <c r="L556" s="20">
        <v>1</v>
      </c>
      <c r="M556" s="27">
        <f>SUM(C556:L556)</f>
        <v>26</v>
      </c>
      <c r="N556" s="27">
        <f>COUNTIF(C556:L556,"&gt;0")</f>
        <v>10</v>
      </c>
      <c r="O556" s="2">
        <f>IF(N556&gt;0,M556/N556,0)</f>
        <v>2.6</v>
      </c>
    </row>
    <row r="557" spans="1:15" s="5" customFormat="1" ht="14" outlineLevel="1" x14ac:dyDescent="0.15">
      <c r="A557" s="1">
        <v>34</v>
      </c>
      <c r="B557" s="37" t="s">
        <v>555</v>
      </c>
      <c r="C557" s="35">
        <v>1</v>
      </c>
      <c r="D557" s="20">
        <v>2</v>
      </c>
      <c r="E557" s="20">
        <v>1</v>
      </c>
      <c r="F557" s="20">
        <v>1</v>
      </c>
      <c r="G557" s="20">
        <v>1</v>
      </c>
      <c r="H557" s="20">
        <v>1</v>
      </c>
      <c r="I557" s="20">
        <v>3</v>
      </c>
      <c r="J557" s="20">
        <v>2</v>
      </c>
      <c r="K557" s="20">
        <v>1</v>
      </c>
      <c r="L557" s="20">
        <v>1</v>
      </c>
      <c r="M557" s="27">
        <f>SUM(C557:L557)</f>
        <v>14</v>
      </c>
      <c r="N557" s="27">
        <f>COUNTIF(C557:L557,"&gt;0")</f>
        <v>10</v>
      </c>
      <c r="O557" s="2">
        <f>IF(N557&gt;0,M557/N557,0)</f>
        <v>1.4</v>
      </c>
    </row>
    <row r="558" spans="1:15" s="5" customFormat="1" ht="14" outlineLevel="1" x14ac:dyDescent="0.15">
      <c r="A558" s="1">
        <v>35</v>
      </c>
      <c r="B558" s="37" t="s">
        <v>554</v>
      </c>
      <c r="C558" s="35">
        <v>1</v>
      </c>
      <c r="D558" s="20">
        <v>2</v>
      </c>
      <c r="E558" s="20">
        <v>1</v>
      </c>
      <c r="F558" s="20">
        <v>2</v>
      </c>
      <c r="G558" s="20">
        <v>1</v>
      </c>
      <c r="H558" s="20">
        <v>1</v>
      </c>
      <c r="I558" s="20">
        <v>2</v>
      </c>
      <c r="J558" s="20">
        <v>2</v>
      </c>
      <c r="K558" s="20">
        <v>1</v>
      </c>
      <c r="L558" s="20">
        <v>2</v>
      </c>
      <c r="M558" s="27">
        <f>SUM(C558:L558)</f>
        <v>15</v>
      </c>
      <c r="N558" s="27">
        <f>COUNTIF(C558:L558,"&gt;0")</f>
        <v>10</v>
      </c>
      <c r="O558" s="2">
        <f>IF(N558&gt;0,M558/N558,0)</f>
        <v>1.5</v>
      </c>
    </row>
    <row r="559" spans="1:15" s="5" customFormat="1" ht="14" outlineLevel="1" x14ac:dyDescent="0.15">
      <c r="A559" s="1">
        <v>36</v>
      </c>
      <c r="B559" s="37" t="s">
        <v>553</v>
      </c>
      <c r="C559" s="35">
        <v>1</v>
      </c>
      <c r="D559" s="20">
        <v>2</v>
      </c>
      <c r="E559" s="20">
        <v>1</v>
      </c>
      <c r="F559" s="20">
        <v>4</v>
      </c>
      <c r="G559" s="20">
        <v>2</v>
      </c>
      <c r="H559" s="20">
        <v>2</v>
      </c>
      <c r="I559" s="20">
        <v>2</v>
      </c>
      <c r="J559" s="20">
        <v>2</v>
      </c>
      <c r="K559" s="20">
        <v>2</v>
      </c>
      <c r="L559" s="20">
        <v>2</v>
      </c>
      <c r="M559" s="27">
        <f>SUM(C559:L559)</f>
        <v>20</v>
      </c>
      <c r="N559" s="27">
        <f>COUNTIF(C559:L559,"&gt;0")</f>
        <v>10</v>
      </c>
      <c r="O559" s="2">
        <f>IF(N559&gt;0,M559/N559,0)</f>
        <v>2</v>
      </c>
    </row>
    <row r="560" spans="1:15" s="5" customFormat="1" ht="14" outlineLevel="1" x14ac:dyDescent="0.15">
      <c r="A560" s="1">
        <v>37</v>
      </c>
      <c r="B560" s="37" t="s">
        <v>552</v>
      </c>
      <c r="C560" s="35">
        <v>1</v>
      </c>
      <c r="D560" s="20">
        <v>1</v>
      </c>
      <c r="E560" s="20">
        <v>1</v>
      </c>
      <c r="F560" s="20">
        <v>2</v>
      </c>
      <c r="G560" s="20">
        <v>2</v>
      </c>
      <c r="H560" s="20">
        <v>1</v>
      </c>
      <c r="I560" s="20">
        <v>2</v>
      </c>
      <c r="J560" s="20">
        <v>5</v>
      </c>
      <c r="K560" s="20">
        <v>1</v>
      </c>
      <c r="L560" s="20">
        <v>1</v>
      </c>
      <c r="M560" s="27">
        <f>SUM(C560:L560)</f>
        <v>17</v>
      </c>
      <c r="N560" s="27">
        <f>COUNTIF(C560:L560,"&gt;0")</f>
        <v>10</v>
      </c>
      <c r="O560" s="2">
        <f>IF(N560&gt;0,M560/N560,0)</f>
        <v>1.7</v>
      </c>
    </row>
    <row r="561" spans="1:15" s="5" customFormat="1" ht="14" outlineLevel="1" x14ac:dyDescent="0.15">
      <c r="A561" s="1">
        <v>38</v>
      </c>
      <c r="B561" s="37" t="s">
        <v>551</v>
      </c>
      <c r="C561" s="35">
        <v>1</v>
      </c>
      <c r="D561" s="20">
        <v>1</v>
      </c>
      <c r="E561" s="20">
        <v>1</v>
      </c>
      <c r="F561" s="20">
        <v>1</v>
      </c>
      <c r="G561" s="20">
        <v>1</v>
      </c>
      <c r="H561" s="20">
        <v>1</v>
      </c>
      <c r="I561" s="20">
        <v>2</v>
      </c>
      <c r="J561" s="20">
        <v>2</v>
      </c>
      <c r="K561" s="20">
        <v>1</v>
      </c>
      <c r="L561" s="20">
        <v>2</v>
      </c>
      <c r="M561" s="27">
        <f>SUM(C561:L561)</f>
        <v>13</v>
      </c>
      <c r="N561" s="27">
        <f>COUNTIF(C561:L561,"&gt;0")</f>
        <v>10</v>
      </c>
      <c r="O561" s="2">
        <f>IF(N561&gt;0,M561/N561,0)</f>
        <v>1.3</v>
      </c>
    </row>
    <row r="562" spans="1:15" s="5" customFormat="1" ht="14" outlineLevel="1" x14ac:dyDescent="0.15">
      <c r="A562" s="1">
        <v>39</v>
      </c>
      <c r="B562" s="37" t="s">
        <v>550</v>
      </c>
      <c r="C562" s="35">
        <v>5</v>
      </c>
      <c r="D562" s="20">
        <v>3</v>
      </c>
      <c r="E562" s="20">
        <v>5</v>
      </c>
      <c r="F562" s="20">
        <v>2</v>
      </c>
      <c r="G562" s="20">
        <v>1</v>
      </c>
      <c r="H562" s="20">
        <v>5</v>
      </c>
      <c r="I562" s="20">
        <v>4</v>
      </c>
      <c r="J562" s="20">
        <v>1</v>
      </c>
      <c r="K562" s="20">
        <v>4</v>
      </c>
      <c r="L562" s="20">
        <v>2</v>
      </c>
      <c r="M562" s="27">
        <f>SUM(C562:L562)</f>
        <v>32</v>
      </c>
      <c r="N562" s="27">
        <f>COUNTIF(C562:L562,"&gt;0")</f>
        <v>10</v>
      </c>
      <c r="O562" s="2">
        <f>IF(N562&gt;0,M562/N562,0)</f>
        <v>3.2</v>
      </c>
    </row>
    <row r="563" spans="1:15" s="5" customFormat="1" ht="14" outlineLevel="1" x14ac:dyDescent="0.15">
      <c r="A563" s="1">
        <v>40</v>
      </c>
      <c r="B563" s="37" t="s">
        <v>549</v>
      </c>
      <c r="C563" s="35">
        <v>1</v>
      </c>
      <c r="D563" s="20">
        <v>2</v>
      </c>
      <c r="E563" s="20">
        <v>2</v>
      </c>
      <c r="F563" s="20">
        <v>3</v>
      </c>
      <c r="G563" s="20">
        <v>1</v>
      </c>
      <c r="H563" s="20">
        <v>2</v>
      </c>
      <c r="I563" s="20">
        <v>1</v>
      </c>
      <c r="J563" s="20">
        <v>1</v>
      </c>
      <c r="K563" s="20">
        <v>3</v>
      </c>
      <c r="L563" s="20">
        <v>2</v>
      </c>
      <c r="M563" s="27">
        <f>SUM(C563:L563)</f>
        <v>18</v>
      </c>
      <c r="N563" s="27">
        <f>COUNTIF(C563:L563,"&gt;0")</f>
        <v>10</v>
      </c>
      <c r="O563" s="2">
        <f>IF(N563&gt;0,M563/N563,0)</f>
        <v>1.8</v>
      </c>
    </row>
    <row r="564" spans="1:15" s="5" customFormat="1" ht="28" outlineLevel="1" x14ac:dyDescent="0.15">
      <c r="A564" s="1">
        <v>41</v>
      </c>
      <c r="B564" s="37" t="s">
        <v>548</v>
      </c>
      <c r="C564" s="35">
        <v>3</v>
      </c>
      <c r="D564" s="20">
        <v>2</v>
      </c>
      <c r="E564" s="20">
        <v>1</v>
      </c>
      <c r="F564" s="20">
        <v>2</v>
      </c>
      <c r="G564" s="20">
        <v>5</v>
      </c>
      <c r="H564" s="20">
        <v>1</v>
      </c>
      <c r="I564" s="20">
        <v>1</v>
      </c>
      <c r="J564" s="20">
        <v>1</v>
      </c>
      <c r="K564" s="20">
        <v>2</v>
      </c>
      <c r="L564" s="20">
        <v>1</v>
      </c>
      <c r="M564" s="27">
        <f>SUM(C564:L564)</f>
        <v>19</v>
      </c>
      <c r="N564" s="27">
        <f>COUNTIF(C564:L564,"&gt;0")</f>
        <v>10</v>
      </c>
      <c r="O564" s="2">
        <f>IF(N564&gt;0,M564/N564,0)</f>
        <v>1.9</v>
      </c>
    </row>
    <row r="565" spans="1:15" s="5" customFormat="1" ht="14" outlineLevel="1" x14ac:dyDescent="0.15">
      <c r="A565" s="1">
        <v>42</v>
      </c>
      <c r="B565" s="37" t="s">
        <v>547</v>
      </c>
      <c r="C565" s="35">
        <v>1</v>
      </c>
      <c r="D565" s="20">
        <v>1</v>
      </c>
      <c r="E565" s="20">
        <v>2</v>
      </c>
      <c r="F565" s="20">
        <v>2</v>
      </c>
      <c r="G565" s="20">
        <v>1</v>
      </c>
      <c r="H565" s="20">
        <v>2</v>
      </c>
      <c r="I565" s="20">
        <v>5</v>
      </c>
      <c r="J565" s="20">
        <v>1</v>
      </c>
      <c r="K565" s="20">
        <v>1</v>
      </c>
      <c r="L565" s="20">
        <v>2</v>
      </c>
      <c r="M565" s="27">
        <f>SUM(C565:L565)</f>
        <v>18</v>
      </c>
      <c r="N565" s="27">
        <f>COUNTIF(C565:L565,"&gt;0")</f>
        <v>10</v>
      </c>
      <c r="O565" s="2">
        <f>IF(N565&gt;0,M565/N565,0)</f>
        <v>1.8</v>
      </c>
    </row>
    <row r="566" spans="1:15" s="5" customFormat="1" ht="14" outlineLevel="1" x14ac:dyDescent="0.15">
      <c r="A566" s="1">
        <v>43</v>
      </c>
      <c r="B566" s="37" t="s">
        <v>546</v>
      </c>
      <c r="C566" s="35">
        <v>2</v>
      </c>
      <c r="D566" s="20">
        <v>1</v>
      </c>
      <c r="E566" s="20">
        <v>2</v>
      </c>
      <c r="F566" s="20">
        <v>2</v>
      </c>
      <c r="G566" s="20">
        <v>1</v>
      </c>
      <c r="H566" s="20">
        <v>2</v>
      </c>
      <c r="I566" s="20">
        <v>4</v>
      </c>
      <c r="J566" s="20">
        <v>3</v>
      </c>
      <c r="K566" s="20">
        <v>1</v>
      </c>
      <c r="L566" s="20">
        <v>2</v>
      </c>
      <c r="M566" s="27">
        <f>SUM(C566:L566)</f>
        <v>20</v>
      </c>
      <c r="N566" s="27">
        <f>COUNTIF(C566:L566,"&gt;0")</f>
        <v>10</v>
      </c>
      <c r="O566" s="2">
        <f>IF(N566&gt;0,M566/N566,0)</f>
        <v>2</v>
      </c>
    </row>
    <row r="567" spans="1:15" s="5" customFormat="1" ht="14" outlineLevel="1" x14ac:dyDescent="0.15">
      <c r="A567" s="1">
        <v>44</v>
      </c>
      <c r="B567" s="37" t="s">
        <v>545</v>
      </c>
      <c r="C567" s="35">
        <v>1</v>
      </c>
      <c r="D567" s="20">
        <v>1</v>
      </c>
      <c r="E567" s="20">
        <v>1</v>
      </c>
      <c r="F567" s="20">
        <v>2</v>
      </c>
      <c r="G567" s="20">
        <v>1</v>
      </c>
      <c r="H567" s="20">
        <v>1</v>
      </c>
      <c r="I567" s="20">
        <v>3</v>
      </c>
      <c r="J567" s="20">
        <v>1</v>
      </c>
      <c r="K567" s="20">
        <v>1</v>
      </c>
      <c r="L567" s="20">
        <v>5</v>
      </c>
      <c r="M567" s="27">
        <f>SUM(C567:L567)</f>
        <v>17</v>
      </c>
      <c r="N567" s="27">
        <f>COUNTIF(C567:L567,"&gt;0")</f>
        <v>10</v>
      </c>
      <c r="O567" s="2">
        <f>IF(N567&gt;0,M567/N567,0)</f>
        <v>1.7</v>
      </c>
    </row>
    <row r="568" spans="1:15" s="5" customFormat="1" ht="14" outlineLevel="1" x14ac:dyDescent="0.15">
      <c r="A568" s="1">
        <v>45</v>
      </c>
      <c r="B568" s="37" t="s">
        <v>544</v>
      </c>
      <c r="C568" s="35">
        <v>2</v>
      </c>
      <c r="D568" s="20">
        <v>1</v>
      </c>
      <c r="E568" s="20">
        <v>1</v>
      </c>
      <c r="F568" s="20">
        <v>1</v>
      </c>
      <c r="G568" s="20">
        <v>2</v>
      </c>
      <c r="H568" s="20">
        <v>2</v>
      </c>
      <c r="I568" s="20">
        <v>1</v>
      </c>
      <c r="J568" s="20">
        <v>2</v>
      </c>
      <c r="K568" s="20">
        <v>1</v>
      </c>
      <c r="L568" s="20">
        <v>2</v>
      </c>
      <c r="M568" s="27">
        <f>SUM(C568:L568)</f>
        <v>15</v>
      </c>
      <c r="N568" s="27">
        <f>COUNTIF(C568:L568,"&gt;0")</f>
        <v>10</v>
      </c>
      <c r="O568" s="2">
        <f>IF(N568&gt;0,M568/N568,0)</f>
        <v>1.5</v>
      </c>
    </row>
    <row r="569" spans="1:15" s="5" customFormat="1" ht="14" outlineLevel="1" x14ac:dyDescent="0.15">
      <c r="A569" s="1">
        <v>46</v>
      </c>
      <c r="B569" s="37" t="s">
        <v>543</v>
      </c>
      <c r="C569" s="35">
        <v>1</v>
      </c>
      <c r="D569" s="20">
        <v>2</v>
      </c>
      <c r="E569" s="20">
        <v>1</v>
      </c>
      <c r="F569" s="20">
        <v>3</v>
      </c>
      <c r="G569" s="20">
        <v>1</v>
      </c>
      <c r="H569" s="20">
        <v>1</v>
      </c>
      <c r="I569" s="20">
        <v>5</v>
      </c>
      <c r="J569" s="20">
        <v>2</v>
      </c>
      <c r="K569" s="20">
        <v>2</v>
      </c>
      <c r="L569" s="20">
        <v>2</v>
      </c>
      <c r="M569" s="27">
        <f>SUM(C569:L569)</f>
        <v>20</v>
      </c>
      <c r="N569" s="27">
        <f>COUNTIF(C569:L569,"&gt;0")</f>
        <v>10</v>
      </c>
      <c r="O569" s="2">
        <f>IF(N569&gt;0,M569/N569,0)</f>
        <v>2</v>
      </c>
    </row>
    <row r="570" spans="1:15" s="5" customFormat="1" ht="14" outlineLevel="1" x14ac:dyDescent="0.15">
      <c r="A570" s="1">
        <v>47</v>
      </c>
      <c r="B570" s="37" t="s">
        <v>542</v>
      </c>
      <c r="C570" s="35">
        <v>3</v>
      </c>
      <c r="D570" s="20">
        <v>2</v>
      </c>
      <c r="E570" s="20">
        <v>5</v>
      </c>
      <c r="F570" s="20">
        <v>2</v>
      </c>
      <c r="G570" s="20">
        <v>1</v>
      </c>
      <c r="H570" s="20">
        <v>4</v>
      </c>
      <c r="I570" s="20">
        <v>2</v>
      </c>
      <c r="J570" s="20">
        <v>2</v>
      </c>
      <c r="K570" s="20">
        <v>4</v>
      </c>
      <c r="L570" s="20">
        <v>2</v>
      </c>
      <c r="M570" s="27">
        <f>SUM(C570:L570)</f>
        <v>27</v>
      </c>
      <c r="N570" s="27">
        <f>COUNTIF(C570:L570,"&gt;0")</f>
        <v>10</v>
      </c>
      <c r="O570" s="2">
        <f>IF(N570&gt;0,M570/N570,0)</f>
        <v>2.7</v>
      </c>
    </row>
    <row r="571" spans="1:15" s="5" customFormat="1" ht="14" outlineLevel="1" x14ac:dyDescent="0.15">
      <c r="A571" s="1">
        <v>48</v>
      </c>
      <c r="B571" s="37" t="s">
        <v>541</v>
      </c>
      <c r="C571" s="35">
        <v>1</v>
      </c>
      <c r="D571" s="20">
        <v>1</v>
      </c>
      <c r="E571" s="20">
        <v>3</v>
      </c>
      <c r="F571" s="20">
        <v>3</v>
      </c>
      <c r="G571" s="20">
        <v>1</v>
      </c>
      <c r="H571" s="20">
        <v>2</v>
      </c>
      <c r="I571" s="20">
        <v>2</v>
      </c>
      <c r="J571" s="20">
        <v>5</v>
      </c>
      <c r="K571" s="20">
        <v>4</v>
      </c>
      <c r="L571" s="20">
        <v>2</v>
      </c>
      <c r="M571" s="27">
        <f>SUM(C571:L571)</f>
        <v>24</v>
      </c>
      <c r="N571" s="27">
        <f>COUNTIF(C571:L571,"&gt;0")</f>
        <v>10</v>
      </c>
      <c r="O571" s="2">
        <f>IF(N571&gt;0,M571/N571,0)</f>
        <v>2.4</v>
      </c>
    </row>
    <row r="572" spans="1:15" s="5" customFormat="1" ht="14" outlineLevel="1" x14ac:dyDescent="0.15">
      <c r="A572" s="1">
        <v>49</v>
      </c>
      <c r="B572" s="37" t="s">
        <v>540</v>
      </c>
      <c r="C572" s="35">
        <v>4</v>
      </c>
      <c r="D572" s="20">
        <v>5</v>
      </c>
      <c r="E572" s="20">
        <v>2</v>
      </c>
      <c r="F572" s="20">
        <v>2</v>
      </c>
      <c r="G572" s="20">
        <v>2</v>
      </c>
      <c r="H572" s="20">
        <v>2</v>
      </c>
      <c r="I572" s="20">
        <v>2</v>
      </c>
      <c r="J572" s="20">
        <v>2</v>
      </c>
      <c r="K572" s="20">
        <v>2</v>
      </c>
      <c r="L572" s="20">
        <v>2</v>
      </c>
      <c r="M572" s="27">
        <f>SUM(C572:L572)</f>
        <v>25</v>
      </c>
      <c r="N572" s="27">
        <f>COUNTIF(C572:L572,"&gt;0")</f>
        <v>10</v>
      </c>
      <c r="O572" s="2">
        <f>IF(N572&gt;0,M572/N572,0)</f>
        <v>2.5</v>
      </c>
    </row>
    <row r="573" spans="1:15" s="5" customFormat="1" ht="14" outlineLevel="1" x14ac:dyDescent="0.15">
      <c r="A573" s="1">
        <v>50</v>
      </c>
      <c r="B573" s="37" t="s">
        <v>539</v>
      </c>
      <c r="C573" s="35">
        <v>2</v>
      </c>
      <c r="D573" s="20">
        <v>2</v>
      </c>
      <c r="E573" s="20">
        <v>2</v>
      </c>
      <c r="F573" s="20">
        <v>1</v>
      </c>
      <c r="G573" s="20">
        <v>2</v>
      </c>
      <c r="H573" s="20">
        <v>2</v>
      </c>
      <c r="I573" s="20">
        <v>1</v>
      </c>
      <c r="J573" s="20">
        <v>1</v>
      </c>
      <c r="K573" s="20">
        <v>2</v>
      </c>
      <c r="L573" s="20">
        <v>2</v>
      </c>
      <c r="M573" s="27">
        <f>SUM(C573:L573)</f>
        <v>17</v>
      </c>
      <c r="N573" s="27">
        <f>COUNTIF(C573:L573,"&gt;0")</f>
        <v>10</v>
      </c>
      <c r="O573" s="2">
        <f>IF(N573&gt;0,M573/N573,0)</f>
        <v>1.7</v>
      </c>
    </row>
    <row r="574" spans="1:15" s="5" customFormat="1" ht="14" outlineLevel="1" x14ac:dyDescent="0.15">
      <c r="A574" s="1">
        <v>51</v>
      </c>
      <c r="B574" s="37" t="s">
        <v>538</v>
      </c>
      <c r="C574" s="35">
        <v>5</v>
      </c>
      <c r="D574" s="20">
        <v>1</v>
      </c>
      <c r="E574" s="20">
        <v>1</v>
      </c>
      <c r="F574" s="20">
        <v>1</v>
      </c>
      <c r="G574" s="20">
        <v>1</v>
      </c>
      <c r="H574" s="20">
        <v>2</v>
      </c>
      <c r="I574" s="20">
        <v>2</v>
      </c>
      <c r="J574" s="20">
        <v>3</v>
      </c>
      <c r="K574" s="20">
        <v>1</v>
      </c>
      <c r="L574" s="20">
        <v>2</v>
      </c>
      <c r="M574" s="27">
        <f>SUM(C574:L574)</f>
        <v>19</v>
      </c>
      <c r="N574" s="27">
        <f>COUNTIF(C574:L574,"&gt;0")</f>
        <v>10</v>
      </c>
      <c r="O574" s="2">
        <f>IF(N574&gt;0,M574/N574,0)</f>
        <v>1.9</v>
      </c>
    </row>
    <row r="575" spans="1:15" s="5" customFormat="1" ht="14" outlineLevel="1" x14ac:dyDescent="0.15">
      <c r="A575" s="1">
        <v>52</v>
      </c>
      <c r="B575" s="37" t="s">
        <v>537</v>
      </c>
      <c r="C575" s="35">
        <v>1</v>
      </c>
      <c r="D575" s="20">
        <v>1</v>
      </c>
      <c r="E575" s="20">
        <v>2</v>
      </c>
      <c r="F575" s="20">
        <v>1</v>
      </c>
      <c r="G575" s="20">
        <v>2</v>
      </c>
      <c r="H575" s="20">
        <v>2</v>
      </c>
      <c r="I575" s="20">
        <v>2</v>
      </c>
      <c r="J575" s="20">
        <v>2</v>
      </c>
      <c r="K575" s="20">
        <v>5</v>
      </c>
      <c r="L575" s="20">
        <v>5</v>
      </c>
      <c r="M575" s="27">
        <f>SUM(C575:L575)</f>
        <v>23</v>
      </c>
      <c r="N575" s="27">
        <f>COUNTIF(C575:L575,"&gt;0")</f>
        <v>10</v>
      </c>
      <c r="O575" s="2">
        <f>IF(N575&gt;0,M575/N575,0)</f>
        <v>2.2999999999999998</v>
      </c>
    </row>
    <row r="576" spans="1:15" s="5" customFormat="1" ht="14" outlineLevel="1" x14ac:dyDescent="0.15">
      <c r="A576" s="1">
        <v>53</v>
      </c>
      <c r="B576" s="37" t="s">
        <v>536</v>
      </c>
      <c r="C576" s="35">
        <v>5</v>
      </c>
      <c r="D576" s="20">
        <v>1</v>
      </c>
      <c r="E576" s="20">
        <v>1</v>
      </c>
      <c r="F576" s="20">
        <v>2</v>
      </c>
      <c r="G576" s="20">
        <v>2</v>
      </c>
      <c r="H576" s="20">
        <v>2</v>
      </c>
      <c r="I576" s="20">
        <v>2</v>
      </c>
      <c r="J576" s="20">
        <v>1</v>
      </c>
      <c r="K576" s="20">
        <v>5</v>
      </c>
      <c r="L576" s="20">
        <v>5</v>
      </c>
      <c r="M576" s="27">
        <f>SUM(C576:L576)</f>
        <v>26</v>
      </c>
      <c r="N576" s="27">
        <f>COUNTIF(C576:L576,"&gt;0")</f>
        <v>10</v>
      </c>
      <c r="O576" s="2">
        <f>IF(N576&gt;0,M576/N576,0)</f>
        <v>2.6</v>
      </c>
    </row>
    <row r="577" spans="1:15" s="5" customFormat="1" ht="14" outlineLevel="1" x14ac:dyDescent="0.15">
      <c r="A577" s="1">
        <v>54</v>
      </c>
      <c r="B577" s="37" t="s">
        <v>535</v>
      </c>
      <c r="C577" s="35">
        <v>4</v>
      </c>
      <c r="D577" s="20">
        <v>2</v>
      </c>
      <c r="E577" s="20">
        <v>2</v>
      </c>
      <c r="F577" s="20">
        <v>2</v>
      </c>
      <c r="G577" s="20">
        <v>2</v>
      </c>
      <c r="H577" s="20">
        <v>1</v>
      </c>
      <c r="I577" s="20">
        <v>2</v>
      </c>
      <c r="J577" s="20">
        <v>2</v>
      </c>
      <c r="K577" s="20">
        <v>2</v>
      </c>
      <c r="L577" s="20">
        <v>1</v>
      </c>
      <c r="M577" s="27">
        <f>SUM(C577:L577)</f>
        <v>20</v>
      </c>
      <c r="N577" s="27">
        <f>COUNTIF(C577:L577,"&gt;0")</f>
        <v>10</v>
      </c>
      <c r="O577" s="2">
        <f>IF(N577&gt;0,M577/N577,0)</f>
        <v>2</v>
      </c>
    </row>
    <row r="578" spans="1:15" s="5" customFormat="1" ht="14" outlineLevel="1" x14ac:dyDescent="0.15">
      <c r="A578" s="1">
        <v>55</v>
      </c>
      <c r="B578" s="37" t="s">
        <v>534</v>
      </c>
      <c r="C578" s="35">
        <v>2</v>
      </c>
      <c r="D578" s="20">
        <v>2</v>
      </c>
      <c r="E578" s="20">
        <v>2</v>
      </c>
      <c r="F578" s="20">
        <v>2</v>
      </c>
      <c r="G578" s="20">
        <v>2</v>
      </c>
      <c r="H578" s="20">
        <v>2</v>
      </c>
      <c r="I578" s="20">
        <v>1</v>
      </c>
      <c r="J578" s="20">
        <v>2</v>
      </c>
      <c r="K578" s="20">
        <v>5</v>
      </c>
      <c r="L578" s="20">
        <v>2</v>
      </c>
      <c r="M578" s="27">
        <f>SUM(C578:L578)</f>
        <v>22</v>
      </c>
      <c r="N578" s="27">
        <f>COUNTIF(C578:L578,"&gt;0")</f>
        <v>10</v>
      </c>
      <c r="O578" s="2">
        <f>IF(N578&gt;0,M578/N578,0)</f>
        <v>2.2000000000000002</v>
      </c>
    </row>
    <row r="579" spans="1:15" s="5" customFormat="1" ht="14" outlineLevel="1" x14ac:dyDescent="0.15">
      <c r="A579" s="1">
        <v>56</v>
      </c>
      <c r="B579" s="37" t="s">
        <v>533</v>
      </c>
      <c r="C579" s="35">
        <v>2</v>
      </c>
      <c r="D579" s="20">
        <v>2</v>
      </c>
      <c r="E579" s="20">
        <v>1</v>
      </c>
      <c r="F579" s="20">
        <v>2</v>
      </c>
      <c r="G579" s="20">
        <v>2</v>
      </c>
      <c r="H579" s="20">
        <v>2</v>
      </c>
      <c r="I579" s="20">
        <v>2</v>
      </c>
      <c r="J579" s="20">
        <v>2</v>
      </c>
      <c r="K579" s="20">
        <v>1</v>
      </c>
      <c r="L579" s="20">
        <v>1</v>
      </c>
      <c r="M579" s="27">
        <f>SUM(C579:L579)</f>
        <v>17</v>
      </c>
      <c r="N579" s="27">
        <f>COUNTIF(C579:L579,"&gt;0")</f>
        <v>10</v>
      </c>
      <c r="O579" s="2">
        <f>IF(N579&gt;0,M579/N579,0)</f>
        <v>1.7</v>
      </c>
    </row>
    <row r="580" spans="1:15" s="5" customFormat="1" ht="14" outlineLevel="1" x14ac:dyDescent="0.15">
      <c r="A580" s="1">
        <v>57</v>
      </c>
      <c r="B580" s="37" t="s">
        <v>532</v>
      </c>
      <c r="C580" s="35">
        <v>2</v>
      </c>
      <c r="D580" s="20">
        <v>5</v>
      </c>
      <c r="E580" s="20">
        <v>4</v>
      </c>
      <c r="F580" s="20">
        <v>1</v>
      </c>
      <c r="G580" s="20">
        <v>1</v>
      </c>
      <c r="H580" s="20">
        <v>2</v>
      </c>
      <c r="I580" s="20">
        <v>2</v>
      </c>
      <c r="J580" s="20">
        <v>2</v>
      </c>
      <c r="K580" s="20">
        <v>2</v>
      </c>
      <c r="L580" s="20">
        <v>1</v>
      </c>
      <c r="M580" s="27">
        <f>SUM(C580:L580)</f>
        <v>22</v>
      </c>
      <c r="N580" s="27">
        <f>COUNTIF(C580:L580,"&gt;0")</f>
        <v>10</v>
      </c>
      <c r="O580" s="2">
        <f>IF(N580&gt;0,M580/N580,0)</f>
        <v>2.2000000000000002</v>
      </c>
    </row>
    <row r="581" spans="1:15" s="5" customFormat="1" ht="14" outlineLevel="1" x14ac:dyDescent="0.15">
      <c r="A581" s="1">
        <v>58</v>
      </c>
      <c r="B581" s="37" t="s">
        <v>531</v>
      </c>
      <c r="C581" s="35">
        <v>2</v>
      </c>
      <c r="D581" s="20">
        <v>2</v>
      </c>
      <c r="E581" s="20">
        <v>1</v>
      </c>
      <c r="F581" s="20">
        <v>2</v>
      </c>
      <c r="G581" s="20">
        <v>1</v>
      </c>
      <c r="H581" s="20">
        <v>1</v>
      </c>
      <c r="I581" s="20">
        <v>2</v>
      </c>
      <c r="J581" s="20">
        <v>2</v>
      </c>
      <c r="K581" s="20">
        <v>2</v>
      </c>
      <c r="L581" s="20">
        <v>1</v>
      </c>
      <c r="M581" s="27">
        <f>SUM(C581:L581)</f>
        <v>16</v>
      </c>
      <c r="N581" s="27">
        <f>COUNTIF(C581:L581,"&gt;0")</f>
        <v>10</v>
      </c>
      <c r="O581" s="2">
        <f>IF(N581&gt;0,M581/N581,0)</f>
        <v>1.6</v>
      </c>
    </row>
    <row r="582" spans="1:15" s="5" customFormat="1" ht="14" outlineLevel="1" x14ac:dyDescent="0.15">
      <c r="A582" s="1">
        <v>59</v>
      </c>
      <c r="B582" s="37" t="s">
        <v>530</v>
      </c>
      <c r="C582" s="35">
        <v>2</v>
      </c>
      <c r="D582" s="20">
        <v>4</v>
      </c>
      <c r="E582" s="20">
        <v>2</v>
      </c>
      <c r="F582" s="20">
        <v>1</v>
      </c>
      <c r="G582" s="20">
        <v>1</v>
      </c>
      <c r="H582" s="20">
        <v>2</v>
      </c>
      <c r="I582" s="20">
        <v>2</v>
      </c>
      <c r="J582" s="20">
        <v>1</v>
      </c>
      <c r="K582" s="20">
        <v>4</v>
      </c>
      <c r="L582" s="20">
        <v>2</v>
      </c>
      <c r="M582" s="27">
        <f>SUM(C582:L582)</f>
        <v>21</v>
      </c>
      <c r="N582" s="27">
        <f>COUNTIF(C582:L582,"&gt;0")</f>
        <v>10</v>
      </c>
      <c r="O582" s="2">
        <f>IF(N582&gt;0,M582/N582,0)</f>
        <v>2.1</v>
      </c>
    </row>
    <row r="583" spans="1:15" s="5" customFormat="1" ht="14" outlineLevel="1" x14ac:dyDescent="0.15">
      <c r="A583" s="1">
        <v>60</v>
      </c>
      <c r="B583" s="37" t="s">
        <v>529</v>
      </c>
      <c r="C583" s="35">
        <v>1</v>
      </c>
      <c r="D583" s="20">
        <v>2</v>
      </c>
      <c r="E583" s="20">
        <v>4</v>
      </c>
      <c r="F583" s="20">
        <v>1</v>
      </c>
      <c r="G583" s="20">
        <v>5</v>
      </c>
      <c r="H583" s="20">
        <v>2</v>
      </c>
      <c r="I583" s="20">
        <v>2</v>
      </c>
      <c r="J583" s="20">
        <v>1</v>
      </c>
      <c r="K583" s="20">
        <v>2</v>
      </c>
      <c r="L583" s="20">
        <v>2</v>
      </c>
      <c r="M583" s="27">
        <f>SUM(C583:L583)</f>
        <v>22</v>
      </c>
      <c r="N583" s="27">
        <f>COUNTIF(C583:L583,"&gt;0")</f>
        <v>10</v>
      </c>
      <c r="O583" s="2">
        <f>IF(N583&gt;0,M583/N583,0)</f>
        <v>2.2000000000000002</v>
      </c>
    </row>
    <row r="584" spans="1:15" s="5" customFormat="1" ht="14" outlineLevel="1" x14ac:dyDescent="0.15">
      <c r="A584" s="1">
        <v>61</v>
      </c>
      <c r="B584" s="37" t="s">
        <v>528</v>
      </c>
      <c r="C584" s="35">
        <v>1</v>
      </c>
      <c r="D584" s="20">
        <v>1</v>
      </c>
      <c r="E584" s="20">
        <v>1</v>
      </c>
      <c r="F584" s="20">
        <v>5</v>
      </c>
      <c r="G584" s="20">
        <v>2</v>
      </c>
      <c r="H584" s="20">
        <v>1</v>
      </c>
      <c r="I584" s="20">
        <v>2</v>
      </c>
      <c r="J584" s="20">
        <v>2</v>
      </c>
      <c r="K584" s="20">
        <v>2</v>
      </c>
      <c r="L584" s="20">
        <v>1</v>
      </c>
      <c r="M584" s="27">
        <f>SUM(C584:L584)</f>
        <v>18</v>
      </c>
      <c r="N584" s="27">
        <f>COUNTIF(C584:L584,"&gt;0")</f>
        <v>10</v>
      </c>
      <c r="O584" s="2">
        <f>IF(N584&gt;0,M584/N584,0)</f>
        <v>1.8</v>
      </c>
    </row>
    <row r="585" spans="1:15" s="5" customFormat="1" ht="14" outlineLevel="1" x14ac:dyDescent="0.15">
      <c r="A585" s="1">
        <v>62</v>
      </c>
      <c r="B585" s="37" t="s">
        <v>527</v>
      </c>
      <c r="C585" s="35">
        <v>1</v>
      </c>
      <c r="D585" s="20">
        <v>1</v>
      </c>
      <c r="E585" s="20">
        <v>3</v>
      </c>
      <c r="F585" s="20">
        <v>1</v>
      </c>
      <c r="G585" s="20">
        <v>2</v>
      </c>
      <c r="H585" s="20">
        <v>4</v>
      </c>
      <c r="I585" s="20">
        <v>3</v>
      </c>
      <c r="J585" s="20">
        <v>1</v>
      </c>
      <c r="K585" s="20">
        <v>2</v>
      </c>
      <c r="L585" s="20">
        <v>1</v>
      </c>
      <c r="M585" s="27">
        <f>SUM(C585:L585)</f>
        <v>19</v>
      </c>
      <c r="N585" s="27">
        <f>COUNTIF(C585:L585,"&gt;0")</f>
        <v>10</v>
      </c>
      <c r="O585" s="2">
        <f>IF(N585&gt;0,M585/N585,0)</f>
        <v>1.9</v>
      </c>
    </row>
    <row r="586" spans="1:15" s="5" customFormat="1" ht="14" outlineLevel="1" x14ac:dyDescent="0.15">
      <c r="A586" s="1">
        <v>63</v>
      </c>
      <c r="B586" s="37" t="s">
        <v>526</v>
      </c>
      <c r="C586" s="35">
        <v>2</v>
      </c>
      <c r="D586" s="20">
        <v>1</v>
      </c>
      <c r="E586" s="20">
        <v>2</v>
      </c>
      <c r="F586" s="20">
        <v>1</v>
      </c>
      <c r="G586" s="20">
        <v>2</v>
      </c>
      <c r="H586" s="20">
        <v>1</v>
      </c>
      <c r="I586" s="20">
        <v>2</v>
      </c>
      <c r="J586" s="20">
        <v>2</v>
      </c>
      <c r="K586" s="20">
        <v>1</v>
      </c>
      <c r="L586" s="20">
        <v>3</v>
      </c>
      <c r="M586" s="27">
        <f>SUM(C586:L586)</f>
        <v>17</v>
      </c>
      <c r="N586" s="27">
        <f>COUNTIF(C586:L586,"&gt;0")</f>
        <v>10</v>
      </c>
      <c r="O586" s="2">
        <f>IF(N586&gt;0,M586/N586,0)</f>
        <v>1.7</v>
      </c>
    </row>
    <row r="587" spans="1:15" s="5" customFormat="1" ht="14" outlineLevel="1" x14ac:dyDescent="0.15">
      <c r="A587" s="1">
        <v>64</v>
      </c>
      <c r="B587" s="37" t="s">
        <v>525</v>
      </c>
      <c r="C587" s="35">
        <v>1</v>
      </c>
      <c r="D587" s="20">
        <v>1</v>
      </c>
      <c r="E587" s="20">
        <v>2</v>
      </c>
      <c r="F587" s="20">
        <v>2</v>
      </c>
      <c r="G587" s="20">
        <v>2</v>
      </c>
      <c r="H587" s="20">
        <v>1</v>
      </c>
      <c r="I587" s="20">
        <v>2</v>
      </c>
      <c r="J587" s="20">
        <v>1</v>
      </c>
      <c r="K587" s="20">
        <v>1</v>
      </c>
      <c r="L587" s="20">
        <v>4</v>
      </c>
      <c r="M587" s="27">
        <f>SUM(C587:L587)</f>
        <v>17</v>
      </c>
      <c r="N587" s="27">
        <f>COUNTIF(C587:L587,"&gt;0")</f>
        <v>10</v>
      </c>
      <c r="O587" s="2">
        <f>IF(N587&gt;0,M587/N587,0)</f>
        <v>1.7</v>
      </c>
    </row>
    <row r="588" spans="1:15" s="5" customFormat="1" ht="14" outlineLevel="1" x14ac:dyDescent="0.15">
      <c r="A588" s="1">
        <v>65</v>
      </c>
      <c r="B588" s="37" t="s">
        <v>524</v>
      </c>
      <c r="C588" s="35">
        <v>2</v>
      </c>
      <c r="D588" s="20">
        <v>1</v>
      </c>
      <c r="E588" s="20">
        <v>2</v>
      </c>
      <c r="F588" s="20">
        <v>4</v>
      </c>
      <c r="G588" s="20">
        <v>2</v>
      </c>
      <c r="H588" s="20">
        <v>1</v>
      </c>
      <c r="I588" s="20">
        <v>2</v>
      </c>
      <c r="J588" s="20">
        <v>1</v>
      </c>
      <c r="K588" s="20">
        <v>1</v>
      </c>
      <c r="L588" s="20">
        <v>1</v>
      </c>
      <c r="M588" s="27">
        <f>SUM(C588:L588)</f>
        <v>17</v>
      </c>
      <c r="N588" s="27">
        <f>COUNTIF(C588:L588,"&gt;0")</f>
        <v>10</v>
      </c>
      <c r="O588" s="2">
        <f>IF(N588&gt;0,M588/N588,0)</f>
        <v>1.7</v>
      </c>
    </row>
    <row r="589" spans="1:15" s="5" customFormat="1" ht="14" outlineLevel="1" x14ac:dyDescent="0.15">
      <c r="A589" s="1">
        <v>66</v>
      </c>
      <c r="B589" s="37" t="s">
        <v>523</v>
      </c>
      <c r="C589" s="35">
        <v>2</v>
      </c>
      <c r="D589" s="20">
        <v>1</v>
      </c>
      <c r="E589" s="20">
        <v>4</v>
      </c>
      <c r="F589" s="20">
        <v>5</v>
      </c>
      <c r="G589" s="20">
        <v>3</v>
      </c>
      <c r="H589" s="20">
        <v>5</v>
      </c>
      <c r="I589" s="20">
        <v>2</v>
      </c>
      <c r="J589" s="20">
        <v>2</v>
      </c>
      <c r="K589" s="20">
        <v>2</v>
      </c>
      <c r="L589" s="20">
        <v>2</v>
      </c>
      <c r="M589" s="27">
        <f>SUM(C589:L589)</f>
        <v>28</v>
      </c>
      <c r="N589" s="27">
        <f>COUNTIF(C589:L589,"&gt;0")</f>
        <v>10</v>
      </c>
      <c r="O589" s="2">
        <f>IF(N589&gt;0,M589/N589,0)</f>
        <v>2.8</v>
      </c>
    </row>
    <row r="590" spans="1:15" s="5" customFormat="1" ht="14" outlineLevel="1" x14ac:dyDescent="0.15">
      <c r="A590" s="1">
        <v>67</v>
      </c>
      <c r="B590" s="37" t="s">
        <v>522</v>
      </c>
      <c r="C590" s="35">
        <v>2</v>
      </c>
      <c r="D590" s="20">
        <v>1</v>
      </c>
      <c r="E590" s="20">
        <v>1</v>
      </c>
      <c r="F590" s="20">
        <v>4</v>
      </c>
      <c r="G590" s="20">
        <v>2</v>
      </c>
      <c r="H590" s="20">
        <v>1</v>
      </c>
      <c r="I590" s="20">
        <v>2</v>
      </c>
      <c r="J590" s="20">
        <v>1</v>
      </c>
      <c r="K590" s="20">
        <v>1</v>
      </c>
      <c r="L590" s="20">
        <v>1</v>
      </c>
      <c r="M590" s="27">
        <f>SUM(C590:L590)</f>
        <v>16</v>
      </c>
      <c r="N590" s="27">
        <f>COUNTIF(C590:L590,"&gt;0")</f>
        <v>10</v>
      </c>
      <c r="O590" s="2">
        <f>IF(N590&gt;0,M590/N590,0)</f>
        <v>1.6</v>
      </c>
    </row>
    <row r="591" spans="1:15" s="5" customFormat="1" ht="14" outlineLevel="1" x14ac:dyDescent="0.15">
      <c r="A591" s="1">
        <v>68</v>
      </c>
      <c r="B591" s="37" t="s">
        <v>521</v>
      </c>
      <c r="C591" s="35">
        <v>1</v>
      </c>
      <c r="D591" s="20">
        <v>4</v>
      </c>
      <c r="E591" s="20">
        <v>2</v>
      </c>
      <c r="F591" s="20">
        <v>2</v>
      </c>
      <c r="G591" s="20">
        <v>4</v>
      </c>
      <c r="H591" s="20">
        <v>1</v>
      </c>
      <c r="I591" s="20">
        <v>1</v>
      </c>
      <c r="J591" s="20">
        <v>2</v>
      </c>
      <c r="K591" s="20">
        <v>2</v>
      </c>
      <c r="L591" s="20">
        <v>1</v>
      </c>
      <c r="M591" s="27">
        <f>SUM(C591:L591)</f>
        <v>20</v>
      </c>
      <c r="N591" s="27">
        <f>COUNTIF(C591:L591,"&gt;0")</f>
        <v>10</v>
      </c>
      <c r="O591" s="2">
        <f>IF(N591&gt;0,M591/N591,0)</f>
        <v>2</v>
      </c>
    </row>
    <row r="592" spans="1:15" s="5" customFormat="1" ht="14" outlineLevel="1" x14ac:dyDescent="0.15">
      <c r="A592" s="1">
        <v>69</v>
      </c>
      <c r="B592" s="37" t="s">
        <v>520</v>
      </c>
      <c r="C592" s="35">
        <v>2</v>
      </c>
      <c r="D592" s="20">
        <v>5</v>
      </c>
      <c r="E592" s="20">
        <v>4</v>
      </c>
      <c r="F592" s="20">
        <v>1</v>
      </c>
      <c r="G592" s="20">
        <v>1</v>
      </c>
      <c r="H592" s="20">
        <v>1</v>
      </c>
      <c r="I592" s="20">
        <v>2</v>
      </c>
      <c r="J592" s="20">
        <v>2</v>
      </c>
      <c r="K592" s="20">
        <v>1</v>
      </c>
      <c r="L592" s="20">
        <v>1</v>
      </c>
      <c r="M592" s="27">
        <f>SUM(C592:L592)</f>
        <v>20</v>
      </c>
      <c r="N592" s="27">
        <f>COUNTIF(C592:L592,"&gt;0")</f>
        <v>10</v>
      </c>
      <c r="O592" s="2">
        <f>IF(N592&gt;0,M592/N592,0)</f>
        <v>2</v>
      </c>
    </row>
    <row r="593" spans="1:15" s="5" customFormat="1" ht="14" outlineLevel="1" x14ac:dyDescent="0.15">
      <c r="A593" s="1">
        <v>70</v>
      </c>
      <c r="B593" s="37" t="s">
        <v>519</v>
      </c>
      <c r="C593" s="35">
        <v>4</v>
      </c>
      <c r="D593" s="20">
        <v>1</v>
      </c>
      <c r="E593" s="20">
        <v>2</v>
      </c>
      <c r="F593" s="20">
        <v>1</v>
      </c>
      <c r="G593" s="20">
        <v>1</v>
      </c>
      <c r="H593" s="20">
        <v>2</v>
      </c>
      <c r="I593" s="20">
        <v>2</v>
      </c>
      <c r="J593" s="20">
        <v>1</v>
      </c>
      <c r="K593" s="20">
        <v>2</v>
      </c>
      <c r="L593" s="20">
        <v>1</v>
      </c>
      <c r="M593" s="27">
        <f>SUM(C593:L593)</f>
        <v>17</v>
      </c>
      <c r="N593" s="27">
        <f>COUNTIF(C593:L593,"&gt;0")</f>
        <v>10</v>
      </c>
      <c r="O593" s="2">
        <f>IF(N593&gt;0,M593/N593,0)</f>
        <v>1.7</v>
      </c>
    </row>
    <row r="594" spans="1:15" s="5" customFormat="1" ht="28" outlineLevel="1" x14ac:dyDescent="0.15">
      <c r="A594" s="1">
        <v>71</v>
      </c>
      <c r="B594" s="37" t="s">
        <v>518</v>
      </c>
      <c r="C594" s="35">
        <v>1</v>
      </c>
      <c r="D594" s="20">
        <v>2</v>
      </c>
      <c r="E594" s="20">
        <v>3</v>
      </c>
      <c r="F594" s="20">
        <v>2</v>
      </c>
      <c r="G594" s="20">
        <v>4</v>
      </c>
      <c r="H594" s="20">
        <v>5</v>
      </c>
      <c r="I594" s="20">
        <v>1</v>
      </c>
      <c r="J594" s="20">
        <v>1</v>
      </c>
      <c r="K594" s="20">
        <v>1</v>
      </c>
      <c r="L594" s="20">
        <v>2</v>
      </c>
      <c r="M594" s="27">
        <f>SUM(C594:L594)</f>
        <v>22</v>
      </c>
      <c r="N594" s="27">
        <f>COUNTIF(C594:L594,"&gt;0")</f>
        <v>10</v>
      </c>
      <c r="O594" s="2">
        <f>IF(N594&gt;0,M594/N594,0)</f>
        <v>2.2000000000000002</v>
      </c>
    </row>
    <row r="595" spans="1:15" s="5" customFormat="1" ht="14" outlineLevel="1" x14ac:dyDescent="0.15">
      <c r="A595" s="1">
        <v>72</v>
      </c>
      <c r="B595" s="37" t="s">
        <v>517</v>
      </c>
      <c r="C595" s="35">
        <v>1</v>
      </c>
      <c r="D595" s="20">
        <v>1</v>
      </c>
      <c r="E595" s="20">
        <v>2</v>
      </c>
      <c r="F595" s="20">
        <v>2</v>
      </c>
      <c r="G595" s="20">
        <v>1</v>
      </c>
      <c r="H595" s="20">
        <v>2</v>
      </c>
      <c r="I595" s="20">
        <v>1</v>
      </c>
      <c r="J595" s="20">
        <v>2</v>
      </c>
      <c r="K595" s="20">
        <v>1</v>
      </c>
      <c r="L595" s="20">
        <v>2</v>
      </c>
      <c r="M595" s="27">
        <f>SUM(C595:L595)</f>
        <v>15</v>
      </c>
      <c r="N595" s="27">
        <f>COUNTIF(C595:L595,"&gt;0")</f>
        <v>10</v>
      </c>
      <c r="O595" s="2">
        <f>IF(N595&gt;0,M595/N595,0)</f>
        <v>1.5</v>
      </c>
    </row>
    <row r="596" spans="1:15" s="5" customFormat="1" ht="14" outlineLevel="1" x14ac:dyDescent="0.15">
      <c r="A596" s="1">
        <v>73</v>
      </c>
      <c r="B596" s="37" t="s">
        <v>516</v>
      </c>
      <c r="C596" s="35">
        <v>2</v>
      </c>
      <c r="D596" s="20">
        <v>1</v>
      </c>
      <c r="E596" s="20">
        <v>2</v>
      </c>
      <c r="F596" s="20">
        <v>1</v>
      </c>
      <c r="G596" s="20">
        <v>2</v>
      </c>
      <c r="H596" s="20">
        <v>2</v>
      </c>
      <c r="I596" s="20">
        <v>4</v>
      </c>
      <c r="J596" s="20">
        <v>3</v>
      </c>
      <c r="K596" s="20">
        <v>1</v>
      </c>
      <c r="L596" s="20">
        <v>3</v>
      </c>
      <c r="M596" s="27">
        <f>SUM(C596:L596)</f>
        <v>21</v>
      </c>
      <c r="N596" s="27">
        <f>COUNTIF(C596:L596,"&gt;0")</f>
        <v>10</v>
      </c>
      <c r="O596" s="2">
        <f>IF(N596&gt;0,M596/N596,0)</f>
        <v>2.1</v>
      </c>
    </row>
    <row r="597" spans="1:15" s="5" customFormat="1" ht="14" outlineLevel="1" x14ac:dyDescent="0.15">
      <c r="A597" s="1">
        <v>74</v>
      </c>
      <c r="B597" s="37" t="s">
        <v>515</v>
      </c>
      <c r="C597" s="35">
        <v>4</v>
      </c>
      <c r="D597" s="20">
        <v>2</v>
      </c>
      <c r="E597" s="20">
        <v>2</v>
      </c>
      <c r="F597" s="20">
        <v>1</v>
      </c>
      <c r="G597" s="20">
        <v>1</v>
      </c>
      <c r="H597" s="20">
        <v>1</v>
      </c>
      <c r="I597" s="20">
        <v>2</v>
      </c>
      <c r="J597" s="20">
        <v>2</v>
      </c>
      <c r="K597" s="20">
        <v>2</v>
      </c>
      <c r="L597" s="20">
        <v>1</v>
      </c>
      <c r="M597" s="27">
        <f>SUM(C597:L597)</f>
        <v>18</v>
      </c>
      <c r="N597" s="27">
        <f>COUNTIF(C597:L597,"&gt;0")</f>
        <v>10</v>
      </c>
      <c r="O597" s="2">
        <f>IF(N597&gt;0,M597/N597,0)</f>
        <v>1.8</v>
      </c>
    </row>
    <row r="598" spans="1:15" s="5" customFormat="1" ht="14" outlineLevel="1" x14ac:dyDescent="0.15">
      <c r="A598" s="1">
        <v>75</v>
      </c>
      <c r="B598" s="37" t="s">
        <v>514</v>
      </c>
      <c r="C598" s="35">
        <v>2</v>
      </c>
      <c r="D598" s="20">
        <v>1</v>
      </c>
      <c r="E598" s="20">
        <v>1</v>
      </c>
      <c r="F598" s="20">
        <v>2</v>
      </c>
      <c r="G598" s="20">
        <v>2</v>
      </c>
      <c r="H598" s="20">
        <v>2</v>
      </c>
      <c r="I598" s="20">
        <v>2</v>
      </c>
      <c r="J598" s="20">
        <v>1</v>
      </c>
      <c r="K598" s="20">
        <v>1</v>
      </c>
      <c r="L598" s="20">
        <v>2</v>
      </c>
      <c r="M598" s="27">
        <f>SUM(C598:L598)</f>
        <v>16</v>
      </c>
      <c r="N598" s="27">
        <f>COUNTIF(C598:L598,"&gt;0")</f>
        <v>10</v>
      </c>
      <c r="O598" s="2">
        <f>IF(N598&gt;0,M598/N598,0)</f>
        <v>1.6</v>
      </c>
    </row>
    <row r="599" spans="1:15" s="5" customFormat="1" ht="14" outlineLevel="1" x14ac:dyDescent="0.15">
      <c r="A599" s="1">
        <v>76</v>
      </c>
      <c r="B599" s="37" t="s">
        <v>513</v>
      </c>
      <c r="C599" s="35">
        <v>2</v>
      </c>
      <c r="D599" s="20">
        <v>1</v>
      </c>
      <c r="E599" s="20">
        <v>2</v>
      </c>
      <c r="F599" s="20">
        <v>1</v>
      </c>
      <c r="G599" s="20">
        <v>2</v>
      </c>
      <c r="H599" s="20">
        <v>1</v>
      </c>
      <c r="I599" s="20">
        <v>2</v>
      </c>
      <c r="J599" s="20">
        <v>1</v>
      </c>
      <c r="K599" s="20">
        <v>2</v>
      </c>
      <c r="L599" s="20">
        <v>2</v>
      </c>
      <c r="M599" s="27">
        <f>SUM(C599:L599)</f>
        <v>16</v>
      </c>
      <c r="N599" s="27">
        <f>COUNTIF(C599:L599,"&gt;0")</f>
        <v>10</v>
      </c>
      <c r="O599" s="2">
        <f>IF(N599&gt;0,M599/N599,0)</f>
        <v>1.6</v>
      </c>
    </row>
    <row r="600" spans="1:15" s="5" customFormat="1" ht="14" outlineLevel="1" x14ac:dyDescent="0.15">
      <c r="A600" s="1">
        <v>77</v>
      </c>
      <c r="B600" s="37" t="s">
        <v>512</v>
      </c>
      <c r="C600" s="35">
        <v>2</v>
      </c>
      <c r="D600" s="20">
        <v>1</v>
      </c>
      <c r="E600" s="20">
        <v>1</v>
      </c>
      <c r="F600" s="20">
        <v>2</v>
      </c>
      <c r="G600" s="20">
        <v>4</v>
      </c>
      <c r="H600" s="20">
        <v>1</v>
      </c>
      <c r="I600" s="20">
        <v>1</v>
      </c>
      <c r="J600" s="20">
        <v>1</v>
      </c>
      <c r="K600" s="20">
        <v>2</v>
      </c>
      <c r="L600" s="20">
        <v>1</v>
      </c>
      <c r="M600" s="27">
        <f>SUM(C600:L600)</f>
        <v>16</v>
      </c>
      <c r="N600" s="27">
        <f>COUNTIF(C600:L600,"&gt;0")</f>
        <v>10</v>
      </c>
      <c r="O600" s="2">
        <f>IF(N600&gt;0,M600/N600,0)</f>
        <v>1.6</v>
      </c>
    </row>
    <row r="601" spans="1:15" s="5" customFormat="1" ht="14" outlineLevel="1" x14ac:dyDescent="0.15">
      <c r="A601" s="1">
        <v>78</v>
      </c>
      <c r="B601" s="37" t="s">
        <v>511</v>
      </c>
      <c r="C601" s="35">
        <v>3</v>
      </c>
      <c r="D601" s="20">
        <v>1</v>
      </c>
      <c r="E601" s="20">
        <v>2</v>
      </c>
      <c r="F601" s="20">
        <v>2</v>
      </c>
      <c r="G601" s="20">
        <v>3</v>
      </c>
      <c r="H601" s="20">
        <v>2</v>
      </c>
      <c r="I601" s="20">
        <v>3</v>
      </c>
      <c r="J601" s="20">
        <v>1</v>
      </c>
      <c r="K601" s="20">
        <v>1</v>
      </c>
      <c r="L601" s="20">
        <v>1</v>
      </c>
      <c r="M601" s="27">
        <f>SUM(C601:L601)</f>
        <v>19</v>
      </c>
      <c r="N601" s="27">
        <f>COUNTIF(C601:L601,"&gt;0")</f>
        <v>10</v>
      </c>
      <c r="O601" s="2">
        <f>IF(N601&gt;0,M601/N601,0)</f>
        <v>1.9</v>
      </c>
    </row>
    <row r="602" spans="1:15" s="5" customFormat="1" ht="14" outlineLevel="1" x14ac:dyDescent="0.15">
      <c r="A602" s="1">
        <v>79</v>
      </c>
      <c r="B602" s="37" t="s">
        <v>510</v>
      </c>
      <c r="C602" s="35">
        <v>2</v>
      </c>
      <c r="D602" s="20">
        <v>5</v>
      </c>
      <c r="E602" s="20">
        <v>2</v>
      </c>
      <c r="F602" s="20">
        <v>2</v>
      </c>
      <c r="G602" s="20">
        <v>1</v>
      </c>
      <c r="H602" s="20">
        <v>2</v>
      </c>
      <c r="I602" s="20">
        <v>4</v>
      </c>
      <c r="J602" s="20">
        <v>2</v>
      </c>
      <c r="K602" s="20">
        <v>1</v>
      </c>
      <c r="L602" s="20">
        <v>2</v>
      </c>
      <c r="M602" s="27">
        <f>SUM(C602:L602)</f>
        <v>23</v>
      </c>
      <c r="N602" s="27">
        <f>COUNTIF(C602:L602,"&gt;0")</f>
        <v>10</v>
      </c>
      <c r="O602" s="2">
        <f>IF(N602&gt;0,M602/N602,0)</f>
        <v>2.2999999999999998</v>
      </c>
    </row>
    <row r="603" spans="1:15" s="5" customFormat="1" ht="14" outlineLevel="1" x14ac:dyDescent="0.15">
      <c r="A603" s="1">
        <v>80</v>
      </c>
      <c r="B603" s="37" t="s">
        <v>509</v>
      </c>
      <c r="C603" s="35">
        <v>1</v>
      </c>
      <c r="D603" s="20">
        <v>2</v>
      </c>
      <c r="E603" s="20">
        <v>2</v>
      </c>
      <c r="F603" s="20">
        <v>5</v>
      </c>
      <c r="G603" s="20">
        <v>1</v>
      </c>
      <c r="H603" s="20">
        <v>1</v>
      </c>
      <c r="I603" s="20">
        <v>2</v>
      </c>
      <c r="J603" s="20">
        <v>2</v>
      </c>
      <c r="K603" s="20">
        <v>1</v>
      </c>
      <c r="L603" s="20">
        <v>1</v>
      </c>
      <c r="M603" s="27">
        <f>SUM(C603:L603)</f>
        <v>18</v>
      </c>
      <c r="N603" s="27">
        <f>COUNTIF(C603:L603,"&gt;0")</f>
        <v>10</v>
      </c>
      <c r="O603" s="2">
        <f>IF(N603&gt;0,M603/N603,0)</f>
        <v>1.8</v>
      </c>
    </row>
    <row r="604" spans="1:15" s="5" customFormat="1" ht="14" outlineLevel="1" x14ac:dyDescent="0.15">
      <c r="A604" s="1">
        <v>81</v>
      </c>
      <c r="B604" s="37" t="s">
        <v>508</v>
      </c>
      <c r="C604" s="35">
        <v>1</v>
      </c>
      <c r="D604" s="20">
        <v>2</v>
      </c>
      <c r="E604" s="20">
        <v>2</v>
      </c>
      <c r="F604" s="20">
        <v>2</v>
      </c>
      <c r="G604" s="20">
        <v>2</v>
      </c>
      <c r="H604" s="20">
        <v>2</v>
      </c>
      <c r="I604" s="20">
        <v>1</v>
      </c>
      <c r="J604" s="20">
        <v>5</v>
      </c>
      <c r="K604" s="20">
        <v>2</v>
      </c>
      <c r="L604" s="20">
        <v>5</v>
      </c>
      <c r="M604" s="27">
        <f>SUM(C604:L604)</f>
        <v>24</v>
      </c>
      <c r="N604" s="27">
        <f>COUNTIF(C604:L604,"&gt;0")</f>
        <v>10</v>
      </c>
      <c r="O604" s="2">
        <f>IF(N604&gt;0,M604/N604,0)</f>
        <v>2.4</v>
      </c>
    </row>
    <row r="605" spans="1:15" s="5" customFormat="1" ht="14" outlineLevel="1" x14ac:dyDescent="0.15">
      <c r="A605" s="1">
        <v>82</v>
      </c>
      <c r="B605" s="37" t="s">
        <v>507</v>
      </c>
      <c r="C605" s="35">
        <v>1</v>
      </c>
      <c r="D605" s="20">
        <v>1</v>
      </c>
      <c r="E605" s="20">
        <v>3</v>
      </c>
      <c r="F605" s="20">
        <v>1</v>
      </c>
      <c r="G605" s="20">
        <v>2</v>
      </c>
      <c r="H605" s="20">
        <v>2</v>
      </c>
      <c r="I605" s="20">
        <v>2</v>
      </c>
      <c r="J605" s="20">
        <v>1</v>
      </c>
      <c r="K605" s="20">
        <v>2</v>
      </c>
      <c r="L605" s="20">
        <v>3</v>
      </c>
      <c r="M605" s="27">
        <f>SUM(C605:L605)</f>
        <v>18</v>
      </c>
      <c r="N605" s="27">
        <f>COUNTIF(C605:L605,"&gt;0")</f>
        <v>10</v>
      </c>
      <c r="O605" s="2">
        <f>IF(N605&gt;0,M605/N605,0)</f>
        <v>1.8</v>
      </c>
    </row>
    <row r="606" spans="1:15" s="5" customFormat="1" ht="14" outlineLevel="1" x14ac:dyDescent="0.15">
      <c r="A606" s="1">
        <v>83</v>
      </c>
      <c r="B606" s="37" t="s">
        <v>506</v>
      </c>
      <c r="C606" s="35">
        <v>1</v>
      </c>
      <c r="D606" s="20">
        <v>2</v>
      </c>
      <c r="E606" s="20">
        <v>5</v>
      </c>
      <c r="F606" s="20">
        <v>2</v>
      </c>
      <c r="G606" s="20">
        <v>1</v>
      </c>
      <c r="H606" s="20">
        <v>2</v>
      </c>
      <c r="I606" s="20">
        <v>2</v>
      </c>
      <c r="J606" s="20">
        <v>1</v>
      </c>
      <c r="K606" s="20">
        <v>1</v>
      </c>
      <c r="L606" s="20">
        <v>1</v>
      </c>
      <c r="M606" s="27">
        <f>SUM(C606:L606)</f>
        <v>18</v>
      </c>
      <c r="N606" s="27">
        <f>COUNTIF(C606:L606,"&gt;0")</f>
        <v>10</v>
      </c>
      <c r="O606" s="2">
        <f>IF(N606&gt;0,M606/N606,0)</f>
        <v>1.8</v>
      </c>
    </row>
    <row r="607" spans="1:15" s="5" customFormat="1" ht="14" outlineLevel="1" x14ac:dyDescent="0.15">
      <c r="A607" s="1">
        <v>84</v>
      </c>
      <c r="B607" s="37" t="s">
        <v>505</v>
      </c>
      <c r="C607" s="35">
        <v>2</v>
      </c>
      <c r="D607" s="20">
        <v>1</v>
      </c>
      <c r="E607" s="20">
        <v>1</v>
      </c>
      <c r="F607" s="20">
        <v>3</v>
      </c>
      <c r="G607" s="20">
        <v>4</v>
      </c>
      <c r="H607" s="20">
        <v>1</v>
      </c>
      <c r="I607" s="20">
        <v>4</v>
      </c>
      <c r="J607" s="20">
        <v>2</v>
      </c>
      <c r="K607" s="20">
        <v>2</v>
      </c>
      <c r="L607" s="20">
        <v>5</v>
      </c>
      <c r="M607" s="27">
        <f>SUM(C607:L607)</f>
        <v>25</v>
      </c>
      <c r="N607" s="27">
        <f>COUNTIF(C607:L607,"&gt;0")</f>
        <v>10</v>
      </c>
      <c r="O607" s="2">
        <f>IF(N607&gt;0,M607/N607,0)</f>
        <v>2.5</v>
      </c>
    </row>
    <row r="608" spans="1:15" s="5" customFormat="1" ht="14" outlineLevel="1" x14ac:dyDescent="0.15">
      <c r="A608" s="1">
        <v>85</v>
      </c>
      <c r="B608" s="37" t="s">
        <v>504</v>
      </c>
      <c r="C608" s="35">
        <v>2</v>
      </c>
      <c r="D608" s="20">
        <v>1</v>
      </c>
      <c r="E608" s="20">
        <v>2</v>
      </c>
      <c r="F608" s="20">
        <v>1</v>
      </c>
      <c r="G608" s="20">
        <v>1</v>
      </c>
      <c r="H608" s="20">
        <v>2</v>
      </c>
      <c r="I608" s="20">
        <v>2</v>
      </c>
      <c r="J608" s="20">
        <v>1</v>
      </c>
      <c r="K608" s="20">
        <v>2</v>
      </c>
      <c r="L608" s="20">
        <v>1</v>
      </c>
      <c r="M608" s="27">
        <f>SUM(C608:L608)</f>
        <v>15</v>
      </c>
      <c r="N608" s="27">
        <f>COUNTIF(C608:L608,"&gt;0")</f>
        <v>10</v>
      </c>
      <c r="O608" s="2">
        <f>IF(N608&gt;0,M608/N608,0)</f>
        <v>1.5</v>
      </c>
    </row>
    <row r="609" spans="1:15" s="5" customFormat="1" ht="14" outlineLevel="1" x14ac:dyDescent="0.15">
      <c r="A609" s="1">
        <v>86</v>
      </c>
      <c r="B609" s="37" t="s">
        <v>503</v>
      </c>
      <c r="C609" s="35">
        <v>1</v>
      </c>
      <c r="D609" s="20">
        <v>1</v>
      </c>
      <c r="E609" s="20">
        <v>1</v>
      </c>
      <c r="F609" s="20">
        <v>2</v>
      </c>
      <c r="G609" s="20">
        <v>5</v>
      </c>
      <c r="H609" s="20">
        <v>1</v>
      </c>
      <c r="I609" s="20">
        <v>1</v>
      </c>
      <c r="J609" s="20">
        <v>2</v>
      </c>
      <c r="K609" s="20">
        <v>2</v>
      </c>
      <c r="L609" s="20">
        <v>1</v>
      </c>
      <c r="M609" s="27">
        <f>SUM(C609:L609)</f>
        <v>17</v>
      </c>
      <c r="N609" s="27">
        <f>COUNTIF(C609:L609,"&gt;0")</f>
        <v>10</v>
      </c>
      <c r="O609" s="2">
        <f>IF(N609&gt;0,M609/N609,0)</f>
        <v>1.7</v>
      </c>
    </row>
    <row r="610" spans="1:15" s="5" customFormat="1" ht="14" outlineLevel="1" x14ac:dyDescent="0.15">
      <c r="A610" s="1">
        <v>87</v>
      </c>
      <c r="B610" s="37" t="s">
        <v>502</v>
      </c>
      <c r="C610" s="35">
        <v>1</v>
      </c>
      <c r="D610" s="20">
        <v>3</v>
      </c>
      <c r="E610" s="20">
        <v>4</v>
      </c>
      <c r="F610" s="20">
        <v>2</v>
      </c>
      <c r="G610" s="20">
        <v>2</v>
      </c>
      <c r="H610" s="20">
        <v>4</v>
      </c>
      <c r="I610" s="20">
        <v>2</v>
      </c>
      <c r="J610" s="20">
        <v>1</v>
      </c>
      <c r="K610" s="20">
        <v>5</v>
      </c>
      <c r="L610" s="20">
        <v>2</v>
      </c>
      <c r="M610" s="27">
        <f>SUM(C610:L610)</f>
        <v>26</v>
      </c>
      <c r="N610" s="27">
        <f>COUNTIF(C610:L610,"&gt;0")</f>
        <v>10</v>
      </c>
      <c r="O610" s="2">
        <f>IF(N610&gt;0,M610/N610,0)</f>
        <v>2.6</v>
      </c>
    </row>
    <row r="611" spans="1:15" s="5" customFormat="1" ht="14" outlineLevel="1" x14ac:dyDescent="0.15">
      <c r="A611" s="1">
        <v>88</v>
      </c>
      <c r="B611" s="37" t="s">
        <v>501</v>
      </c>
      <c r="C611" s="35">
        <v>1</v>
      </c>
      <c r="D611" s="20">
        <v>1</v>
      </c>
      <c r="E611" s="20">
        <v>3</v>
      </c>
      <c r="F611" s="20">
        <v>4</v>
      </c>
      <c r="G611" s="20">
        <v>4</v>
      </c>
      <c r="H611" s="20">
        <v>1</v>
      </c>
      <c r="I611" s="20">
        <v>1</v>
      </c>
      <c r="J611" s="20">
        <v>4</v>
      </c>
      <c r="K611" s="20">
        <v>4</v>
      </c>
      <c r="L611" s="20">
        <v>2</v>
      </c>
      <c r="M611" s="27">
        <f>SUM(C611:L611)</f>
        <v>25</v>
      </c>
      <c r="N611" s="27">
        <f>COUNTIF(C611:L611,"&gt;0")</f>
        <v>10</v>
      </c>
      <c r="O611" s="2">
        <f>IF(N611&gt;0,M611/N611,0)</f>
        <v>2.5</v>
      </c>
    </row>
    <row r="612" spans="1:15" s="5" customFormat="1" ht="14" outlineLevel="1" x14ac:dyDescent="0.15">
      <c r="A612" s="1">
        <v>89</v>
      </c>
      <c r="B612" s="37" t="s">
        <v>500</v>
      </c>
      <c r="C612" s="35">
        <v>1</v>
      </c>
      <c r="D612" s="20">
        <v>2</v>
      </c>
      <c r="E612" s="20">
        <v>2</v>
      </c>
      <c r="F612" s="20">
        <v>2</v>
      </c>
      <c r="G612" s="20">
        <v>1</v>
      </c>
      <c r="H612" s="20">
        <v>3</v>
      </c>
      <c r="I612" s="20">
        <v>2</v>
      </c>
      <c r="J612" s="20">
        <v>1</v>
      </c>
      <c r="K612" s="20">
        <v>1</v>
      </c>
      <c r="L612" s="20">
        <v>2</v>
      </c>
      <c r="M612" s="27">
        <f>SUM(C612:L612)</f>
        <v>17</v>
      </c>
      <c r="N612" s="27">
        <f>COUNTIF(C612:L612,"&gt;0")</f>
        <v>10</v>
      </c>
      <c r="O612" s="2">
        <f>IF(N612&gt;0,M612/N612,0)</f>
        <v>1.7</v>
      </c>
    </row>
    <row r="613" spans="1:15" s="5" customFormat="1" ht="14" outlineLevel="1" x14ac:dyDescent="0.15">
      <c r="A613" s="1">
        <v>90</v>
      </c>
      <c r="B613" s="37" t="s">
        <v>499</v>
      </c>
      <c r="C613" s="35">
        <v>2</v>
      </c>
      <c r="D613" s="20">
        <v>2</v>
      </c>
      <c r="E613" s="20">
        <v>5</v>
      </c>
      <c r="F613" s="20">
        <v>2</v>
      </c>
      <c r="G613" s="20">
        <v>2</v>
      </c>
      <c r="H613" s="20">
        <v>1</v>
      </c>
      <c r="I613" s="20">
        <v>2</v>
      </c>
      <c r="J613" s="20">
        <v>1</v>
      </c>
      <c r="K613" s="20">
        <v>3</v>
      </c>
      <c r="L613" s="20">
        <v>1</v>
      </c>
      <c r="M613" s="27">
        <f>SUM(C613:L613)</f>
        <v>21</v>
      </c>
      <c r="N613" s="27">
        <f>COUNTIF(C613:L613,"&gt;0")</f>
        <v>10</v>
      </c>
      <c r="O613" s="2">
        <f>IF(N613&gt;0,M613/N613,0)</f>
        <v>2.1</v>
      </c>
    </row>
    <row r="614" spans="1:15" s="5" customFormat="1" ht="14" outlineLevel="1" x14ac:dyDescent="0.15">
      <c r="A614" s="1">
        <v>91</v>
      </c>
      <c r="B614" s="37" t="s">
        <v>498</v>
      </c>
      <c r="C614" s="35">
        <v>2</v>
      </c>
      <c r="D614" s="20">
        <v>1</v>
      </c>
      <c r="E614" s="20">
        <v>2</v>
      </c>
      <c r="F614" s="20">
        <v>2</v>
      </c>
      <c r="G614" s="20">
        <v>4</v>
      </c>
      <c r="H614" s="20">
        <v>1</v>
      </c>
      <c r="I614" s="20">
        <v>1</v>
      </c>
      <c r="J614" s="20">
        <v>2</v>
      </c>
      <c r="K614" s="20">
        <v>4</v>
      </c>
      <c r="L614" s="20">
        <v>1</v>
      </c>
      <c r="M614" s="27">
        <f>SUM(C614:L614)</f>
        <v>20</v>
      </c>
      <c r="N614" s="27">
        <f>COUNTIF(C614:L614,"&gt;0")</f>
        <v>10</v>
      </c>
      <c r="O614" s="2">
        <f>IF(N614&gt;0,M614/N614,0)</f>
        <v>2</v>
      </c>
    </row>
    <row r="615" spans="1:15" s="5" customFormat="1" ht="14" outlineLevel="1" x14ac:dyDescent="0.15">
      <c r="A615" s="1">
        <v>92</v>
      </c>
      <c r="B615" s="37" t="s">
        <v>497</v>
      </c>
      <c r="C615" s="35">
        <v>1</v>
      </c>
      <c r="D615" s="20">
        <v>1</v>
      </c>
      <c r="E615" s="20">
        <v>5</v>
      </c>
      <c r="F615" s="20">
        <v>5</v>
      </c>
      <c r="G615" s="20">
        <v>3</v>
      </c>
      <c r="H615" s="20">
        <v>4</v>
      </c>
      <c r="I615" s="20">
        <v>1</v>
      </c>
      <c r="J615" s="20">
        <v>1</v>
      </c>
      <c r="K615" s="20">
        <v>1</v>
      </c>
      <c r="L615" s="20">
        <v>2</v>
      </c>
      <c r="M615" s="27">
        <f>SUM(C615:L615)</f>
        <v>24</v>
      </c>
      <c r="N615" s="27">
        <f>COUNTIF(C615:L615,"&gt;0")</f>
        <v>10</v>
      </c>
      <c r="O615" s="2">
        <f>IF(N615&gt;0,M615/N615,0)</f>
        <v>2.4</v>
      </c>
    </row>
    <row r="616" spans="1:15" s="5" customFormat="1" ht="14" outlineLevel="1" x14ac:dyDescent="0.15">
      <c r="A616" s="1">
        <v>93</v>
      </c>
      <c r="B616" s="37" t="s">
        <v>496</v>
      </c>
      <c r="C616" s="35">
        <v>1</v>
      </c>
      <c r="D616" s="20">
        <v>4</v>
      </c>
      <c r="E616" s="20">
        <v>1</v>
      </c>
      <c r="F616" s="20">
        <v>1</v>
      </c>
      <c r="G616" s="20">
        <v>1</v>
      </c>
      <c r="H616" s="20">
        <v>2</v>
      </c>
      <c r="I616" s="20">
        <v>1</v>
      </c>
      <c r="J616" s="20">
        <v>1</v>
      </c>
      <c r="K616" s="20">
        <v>5</v>
      </c>
      <c r="L616" s="20">
        <v>1</v>
      </c>
      <c r="M616" s="27">
        <f>SUM(C616:L616)</f>
        <v>18</v>
      </c>
      <c r="N616" s="27">
        <f>COUNTIF(C616:L616,"&gt;0")</f>
        <v>10</v>
      </c>
      <c r="O616" s="2">
        <f>IF(N616&gt;0,M616/N616,0)</f>
        <v>1.8</v>
      </c>
    </row>
    <row r="617" spans="1:15" s="5" customFormat="1" ht="14" outlineLevel="1" x14ac:dyDescent="0.15">
      <c r="A617" s="1">
        <v>94</v>
      </c>
      <c r="B617" s="37" t="s">
        <v>495</v>
      </c>
      <c r="C617" s="35">
        <v>2</v>
      </c>
      <c r="D617" s="20">
        <v>4</v>
      </c>
      <c r="E617" s="20">
        <v>1</v>
      </c>
      <c r="F617" s="20">
        <v>1</v>
      </c>
      <c r="G617" s="20">
        <v>2</v>
      </c>
      <c r="H617" s="20">
        <v>5</v>
      </c>
      <c r="I617" s="20">
        <v>2</v>
      </c>
      <c r="J617" s="20">
        <v>1</v>
      </c>
      <c r="K617" s="20">
        <v>2</v>
      </c>
      <c r="L617" s="20">
        <v>1</v>
      </c>
      <c r="M617" s="27">
        <f>SUM(C617:L617)</f>
        <v>21</v>
      </c>
      <c r="N617" s="27">
        <f>COUNTIF(C617:L617,"&gt;0")</f>
        <v>10</v>
      </c>
      <c r="O617" s="2">
        <f>IF(N617&gt;0,M617/N617,0)</f>
        <v>2.1</v>
      </c>
    </row>
    <row r="618" spans="1:15" s="5" customFormat="1" ht="14" outlineLevel="1" x14ac:dyDescent="0.15">
      <c r="A618" s="1">
        <v>95</v>
      </c>
      <c r="B618" s="37" t="s">
        <v>494</v>
      </c>
      <c r="C618" s="35">
        <v>5</v>
      </c>
      <c r="D618" s="20">
        <v>1</v>
      </c>
      <c r="E618" s="20">
        <v>2</v>
      </c>
      <c r="F618" s="20">
        <v>1</v>
      </c>
      <c r="G618" s="20">
        <v>2</v>
      </c>
      <c r="H618" s="20">
        <v>5</v>
      </c>
      <c r="I618" s="20">
        <v>2</v>
      </c>
      <c r="J618" s="20">
        <v>1</v>
      </c>
      <c r="K618" s="20">
        <v>1</v>
      </c>
      <c r="L618" s="20">
        <v>2</v>
      </c>
      <c r="M618" s="27">
        <f>SUM(C618:L618)</f>
        <v>22</v>
      </c>
      <c r="N618" s="27">
        <f>COUNTIF(C618:L618,"&gt;0")</f>
        <v>10</v>
      </c>
      <c r="O618" s="2">
        <f>IF(N618&gt;0,M618/N618,0)</f>
        <v>2.2000000000000002</v>
      </c>
    </row>
    <row r="619" spans="1:15" s="5" customFormat="1" ht="14" outlineLevel="1" x14ac:dyDescent="0.15">
      <c r="A619" s="1">
        <v>96</v>
      </c>
      <c r="B619" s="37" t="s">
        <v>493</v>
      </c>
      <c r="C619" s="35">
        <v>5</v>
      </c>
      <c r="D619" s="20">
        <v>3</v>
      </c>
      <c r="E619" s="20">
        <v>2</v>
      </c>
      <c r="F619" s="20">
        <v>2</v>
      </c>
      <c r="G619" s="20">
        <v>2</v>
      </c>
      <c r="H619" s="20">
        <v>2</v>
      </c>
      <c r="I619" s="20">
        <v>3</v>
      </c>
      <c r="J619" s="20">
        <v>1</v>
      </c>
      <c r="K619" s="20">
        <v>4</v>
      </c>
      <c r="L619" s="20">
        <v>1</v>
      </c>
      <c r="M619" s="27">
        <f>SUM(C619:L619)</f>
        <v>25</v>
      </c>
      <c r="N619" s="27">
        <f>COUNTIF(C619:L619,"&gt;0")</f>
        <v>10</v>
      </c>
      <c r="O619" s="2">
        <f>IF(N619&gt;0,M619/N619,0)</f>
        <v>2.5</v>
      </c>
    </row>
    <row r="620" spans="1:15" s="5" customFormat="1" ht="14" outlineLevel="1" x14ac:dyDescent="0.15">
      <c r="A620" s="1">
        <v>97</v>
      </c>
      <c r="B620" s="37" t="s">
        <v>492</v>
      </c>
      <c r="C620" s="35">
        <v>2</v>
      </c>
      <c r="D620" s="20">
        <v>2</v>
      </c>
      <c r="E620" s="20">
        <v>1</v>
      </c>
      <c r="F620" s="20">
        <v>2</v>
      </c>
      <c r="G620" s="20">
        <v>3</v>
      </c>
      <c r="H620" s="20">
        <v>1</v>
      </c>
      <c r="I620" s="20">
        <v>1</v>
      </c>
      <c r="J620" s="20">
        <v>5</v>
      </c>
      <c r="K620" s="20">
        <v>2</v>
      </c>
      <c r="L620" s="20">
        <v>1</v>
      </c>
      <c r="M620" s="27">
        <f>SUM(C620:L620)</f>
        <v>20</v>
      </c>
      <c r="N620" s="27">
        <f>COUNTIF(C620:L620,"&gt;0")</f>
        <v>10</v>
      </c>
      <c r="O620" s="2">
        <f>IF(N620&gt;0,M620/N620,0)</f>
        <v>2</v>
      </c>
    </row>
    <row r="621" spans="1:15" s="5" customFormat="1" ht="14" outlineLevel="1" x14ac:dyDescent="0.15">
      <c r="A621" s="1">
        <v>98</v>
      </c>
      <c r="B621" s="37" t="s">
        <v>491</v>
      </c>
      <c r="C621" s="35">
        <v>2</v>
      </c>
      <c r="D621" s="20">
        <v>1</v>
      </c>
      <c r="E621" s="20">
        <v>3</v>
      </c>
      <c r="F621" s="20">
        <v>1</v>
      </c>
      <c r="G621" s="20">
        <v>1</v>
      </c>
      <c r="H621" s="20">
        <v>1</v>
      </c>
      <c r="I621" s="20">
        <v>2</v>
      </c>
      <c r="J621" s="20">
        <v>1</v>
      </c>
      <c r="K621" s="20">
        <v>1</v>
      </c>
      <c r="L621" s="20">
        <v>2</v>
      </c>
      <c r="M621" s="27">
        <f>SUM(C621:L621)</f>
        <v>15</v>
      </c>
      <c r="N621" s="27">
        <f>COUNTIF(C621:L621,"&gt;0")</f>
        <v>10</v>
      </c>
      <c r="O621" s="2">
        <f>IF(N621&gt;0,M621/N621,0)</f>
        <v>1.5</v>
      </c>
    </row>
    <row r="622" spans="1:15" s="5" customFormat="1" ht="14" outlineLevel="1" x14ac:dyDescent="0.15">
      <c r="A622" s="1">
        <v>99</v>
      </c>
      <c r="B622" s="37" t="s">
        <v>490</v>
      </c>
      <c r="C622" s="35">
        <v>2</v>
      </c>
      <c r="D622" s="20">
        <v>2</v>
      </c>
      <c r="E622" s="20">
        <v>1</v>
      </c>
      <c r="F622" s="20">
        <v>1</v>
      </c>
      <c r="G622" s="20">
        <v>1</v>
      </c>
      <c r="H622" s="20">
        <v>1</v>
      </c>
      <c r="I622" s="20">
        <v>2</v>
      </c>
      <c r="J622" s="20">
        <v>2</v>
      </c>
      <c r="K622" s="20">
        <v>2</v>
      </c>
      <c r="L622" s="20">
        <v>2</v>
      </c>
      <c r="M622" s="27">
        <f>SUM(C622:L622)</f>
        <v>16</v>
      </c>
      <c r="N622" s="27">
        <f>COUNTIF(C622:L622,"&gt;0")</f>
        <v>10</v>
      </c>
      <c r="O622" s="2">
        <f>IF(N622&gt;0,M622/N622,0)</f>
        <v>1.6</v>
      </c>
    </row>
    <row r="623" spans="1:15" s="5" customFormat="1" ht="14" outlineLevel="1" x14ac:dyDescent="0.15">
      <c r="A623" s="1">
        <v>100</v>
      </c>
      <c r="B623" s="37" t="s">
        <v>489</v>
      </c>
      <c r="C623" s="35">
        <v>2</v>
      </c>
      <c r="D623" s="20">
        <v>2</v>
      </c>
      <c r="E623" s="20">
        <v>1</v>
      </c>
      <c r="F623" s="20">
        <v>2</v>
      </c>
      <c r="G623" s="20">
        <v>2</v>
      </c>
      <c r="H623" s="20">
        <v>3</v>
      </c>
      <c r="I623" s="20">
        <v>1</v>
      </c>
      <c r="J623" s="20">
        <v>2</v>
      </c>
      <c r="K623" s="20">
        <v>1</v>
      </c>
      <c r="L623" s="20">
        <v>2</v>
      </c>
      <c r="M623" s="27">
        <f>SUM(C623:L623)</f>
        <v>18</v>
      </c>
      <c r="N623" s="27">
        <f>COUNTIF(C623:L623,"&gt;0")</f>
        <v>10</v>
      </c>
      <c r="O623" s="2">
        <f>IF(N623&gt;0,M623/N623,0)</f>
        <v>1.8</v>
      </c>
    </row>
    <row r="624" spans="1:15" s="5" customFormat="1" ht="14" outlineLevel="1" x14ac:dyDescent="0.15">
      <c r="A624" s="1">
        <v>101</v>
      </c>
      <c r="B624" s="37" t="s">
        <v>488</v>
      </c>
      <c r="C624" s="35">
        <v>2</v>
      </c>
      <c r="D624" s="20">
        <v>2</v>
      </c>
      <c r="E624" s="20">
        <v>2</v>
      </c>
      <c r="F624" s="20">
        <v>2</v>
      </c>
      <c r="G624" s="20">
        <v>2</v>
      </c>
      <c r="H624" s="20">
        <v>2</v>
      </c>
      <c r="I624" s="20">
        <v>2</v>
      </c>
      <c r="J624" s="20">
        <v>2</v>
      </c>
      <c r="K624" s="20">
        <v>1</v>
      </c>
      <c r="L624" s="20">
        <v>2</v>
      </c>
      <c r="M624" s="27">
        <f>SUM(C624:L624)</f>
        <v>19</v>
      </c>
      <c r="N624" s="27">
        <f>COUNTIF(C624:L624,"&gt;0")</f>
        <v>10</v>
      </c>
      <c r="O624" s="2">
        <f>IF(N624&gt;0,M624/N624,0)</f>
        <v>1.9</v>
      </c>
    </row>
    <row r="625" spans="1:15" s="5" customFormat="1" ht="14" outlineLevel="1" x14ac:dyDescent="0.15">
      <c r="A625" s="1">
        <v>102</v>
      </c>
      <c r="B625" s="37" t="s">
        <v>487</v>
      </c>
      <c r="C625" s="35">
        <v>3</v>
      </c>
      <c r="D625" s="20">
        <v>1</v>
      </c>
      <c r="E625" s="20">
        <v>2</v>
      </c>
      <c r="F625" s="20">
        <v>1</v>
      </c>
      <c r="G625" s="20">
        <v>2</v>
      </c>
      <c r="H625" s="20">
        <v>2</v>
      </c>
      <c r="I625" s="20">
        <v>1</v>
      </c>
      <c r="J625" s="20">
        <v>5</v>
      </c>
      <c r="K625" s="20">
        <v>1</v>
      </c>
      <c r="L625" s="20">
        <v>2</v>
      </c>
      <c r="M625" s="27">
        <f>SUM(C625:L625)</f>
        <v>20</v>
      </c>
      <c r="N625" s="27">
        <f>COUNTIF(C625:L625,"&gt;0")</f>
        <v>10</v>
      </c>
      <c r="O625" s="2">
        <f>IF(N625&gt;0,M625/N625,0)</f>
        <v>2</v>
      </c>
    </row>
    <row r="626" spans="1:15" s="5" customFormat="1" ht="14" outlineLevel="1" x14ac:dyDescent="0.15">
      <c r="A626" s="1">
        <v>103</v>
      </c>
      <c r="B626" s="37" t="s">
        <v>486</v>
      </c>
      <c r="C626" s="35">
        <v>1</v>
      </c>
      <c r="D626" s="20">
        <v>1</v>
      </c>
      <c r="E626" s="20">
        <v>1</v>
      </c>
      <c r="F626" s="20">
        <v>2</v>
      </c>
      <c r="G626" s="20">
        <v>2</v>
      </c>
      <c r="H626" s="20">
        <v>2</v>
      </c>
      <c r="I626" s="20">
        <v>2</v>
      </c>
      <c r="J626" s="20">
        <v>2</v>
      </c>
      <c r="K626" s="20">
        <v>2</v>
      </c>
      <c r="L626" s="20">
        <v>1</v>
      </c>
      <c r="M626" s="27">
        <f>SUM(C626:L626)</f>
        <v>16</v>
      </c>
      <c r="N626" s="27">
        <f>COUNTIF(C626:L626,"&gt;0")</f>
        <v>10</v>
      </c>
      <c r="O626" s="2">
        <f>IF(N626&gt;0,M626/N626,0)</f>
        <v>1.6</v>
      </c>
    </row>
    <row r="627" spans="1:15" s="5" customFormat="1" ht="14" outlineLevel="1" x14ac:dyDescent="0.15">
      <c r="A627" s="1">
        <v>104</v>
      </c>
      <c r="B627" s="37" t="s">
        <v>485</v>
      </c>
      <c r="C627" s="35">
        <v>2</v>
      </c>
      <c r="D627" s="20">
        <v>3</v>
      </c>
      <c r="E627" s="20">
        <v>2</v>
      </c>
      <c r="F627" s="20">
        <v>2</v>
      </c>
      <c r="G627" s="20">
        <v>1</v>
      </c>
      <c r="H627" s="20">
        <v>2</v>
      </c>
      <c r="I627" s="20">
        <v>5</v>
      </c>
      <c r="J627" s="20">
        <v>1</v>
      </c>
      <c r="K627" s="20">
        <v>2</v>
      </c>
      <c r="L627" s="20">
        <v>1</v>
      </c>
      <c r="M627" s="27">
        <f>SUM(C627:L627)</f>
        <v>21</v>
      </c>
      <c r="N627" s="27">
        <f>COUNTIF(C627:L627,"&gt;0")</f>
        <v>10</v>
      </c>
      <c r="O627" s="2">
        <f>IF(N627&gt;0,M627/N627,0)</f>
        <v>2.1</v>
      </c>
    </row>
    <row r="628" spans="1:15" s="5" customFormat="1" ht="14" outlineLevel="1" x14ac:dyDescent="0.15">
      <c r="A628" s="1">
        <v>105</v>
      </c>
      <c r="B628" s="37" t="s">
        <v>484</v>
      </c>
      <c r="C628" s="35">
        <v>3</v>
      </c>
      <c r="D628" s="20">
        <v>3</v>
      </c>
      <c r="E628" s="20">
        <v>2</v>
      </c>
      <c r="F628" s="20">
        <v>2</v>
      </c>
      <c r="G628" s="20">
        <v>2</v>
      </c>
      <c r="H628" s="20">
        <v>1</v>
      </c>
      <c r="I628" s="20">
        <v>2</v>
      </c>
      <c r="J628" s="20">
        <v>1</v>
      </c>
      <c r="K628" s="20">
        <v>2</v>
      </c>
      <c r="L628" s="20">
        <v>5</v>
      </c>
      <c r="M628" s="27">
        <f>SUM(C628:L628)</f>
        <v>23</v>
      </c>
      <c r="N628" s="27">
        <f>COUNTIF(C628:L628,"&gt;0")</f>
        <v>10</v>
      </c>
      <c r="O628" s="2">
        <f>IF(N628&gt;0,M628/N628,0)</f>
        <v>2.2999999999999998</v>
      </c>
    </row>
    <row r="629" spans="1:15" s="5" customFormat="1" ht="14" outlineLevel="1" x14ac:dyDescent="0.15">
      <c r="A629" s="1">
        <v>106</v>
      </c>
      <c r="B629" s="37" t="s">
        <v>483</v>
      </c>
      <c r="C629" s="35">
        <v>1</v>
      </c>
      <c r="D629" s="20">
        <v>2</v>
      </c>
      <c r="E629" s="20">
        <v>1</v>
      </c>
      <c r="F629" s="20">
        <v>5</v>
      </c>
      <c r="G629" s="20">
        <v>2</v>
      </c>
      <c r="H629" s="20">
        <v>1</v>
      </c>
      <c r="I629" s="20">
        <v>2</v>
      </c>
      <c r="J629" s="20">
        <v>1</v>
      </c>
      <c r="K629" s="20">
        <v>4</v>
      </c>
      <c r="L629" s="20">
        <v>1</v>
      </c>
      <c r="M629" s="27">
        <f>SUM(C629:L629)</f>
        <v>20</v>
      </c>
      <c r="N629" s="27">
        <f>COUNTIF(C629:L629,"&gt;0")</f>
        <v>10</v>
      </c>
      <c r="O629" s="2">
        <f>IF(N629&gt;0,M629/N629,0)</f>
        <v>2</v>
      </c>
    </row>
    <row r="630" spans="1:15" s="5" customFormat="1" ht="14" outlineLevel="1" x14ac:dyDescent="0.15">
      <c r="A630" s="1">
        <v>107</v>
      </c>
      <c r="B630" s="37" t="s">
        <v>482</v>
      </c>
      <c r="C630" s="35">
        <v>1</v>
      </c>
      <c r="D630" s="20">
        <v>1</v>
      </c>
      <c r="E630" s="20">
        <v>1</v>
      </c>
      <c r="F630" s="20">
        <v>1</v>
      </c>
      <c r="G630" s="20">
        <v>1</v>
      </c>
      <c r="H630" s="20">
        <v>1</v>
      </c>
      <c r="I630" s="20">
        <v>2</v>
      </c>
      <c r="J630" s="20">
        <v>1</v>
      </c>
      <c r="K630" s="20">
        <v>2</v>
      </c>
      <c r="L630" s="20">
        <v>2</v>
      </c>
      <c r="M630" s="27">
        <f>SUM(C630:L630)</f>
        <v>13</v>
      </c>
      <c r="N630" s="27">
        <f>COUNTIF(C630:L630,"&gt;0")</f>
        <v>10</v>
      </c>
      <c r="O630" s="2">
        <f>IF(N630&gt;0,M630/N630,0)</f>
        <v>1.3</v>
      </c>
    </row>
    <row r="631" spans="1:15" s="5" customFormat="1" ht="14" outlineLevel="1" x14ac:dyDescent="0.15">
      <c r="A631" s="1">
        <v>108</v>
      </c>
      <c r="B631" s="37" t="s">
        <v>481</v>
      </c>
      <c r="C631" s="35">
        <v>4</v>
      </c>
      <c r="D631" s="20">
        <v>2</v>
      </c>
      <c r="E631" s="20">
        <v>5</v>
      </c>
      <c r="F631" s="20">
        <v>4</v>
      </c>
      <c r="G631" s="20">
        <v>2</v>
      </c>
      <c r="H631" s="20">
        <v>2</v>
      </c>
      <c r="I631" s="20">
        <v>2</v>
      </c>
      <c r="J631" s="20">
        <v>1</v>
      </c>
      <c r="K631" s="20">
        <v>1</v>
      </c>
      <c r="L631" s="20">
        <v>4</v>
      </c>
      <c r="M631" s="27">
        <f>SUM(C631:L631)</f>
        <v>27</v>
      </c>
      <c r="N631" s="27">
        <f>COUNTIF(C631:L631,"&gt;0")</f>
        <v>10</v>
      </c>
      <c r="O631" s="2">
        <f>IF(N631&gt;0,M631/N631,0)</f>
        <v>2.7</v>
      </c>
    </row>
    <row r="632" spans="1:15" s="5" customFormat="1" outlineLevel="1" x14ac:dyDescent="0.15">
      <c r="A632" s="1"/>
      <c r="B632" s="94"/>
      <c r="C632" s="35"/>
      <c r="D632" s="20"/>
      <c r="E632" s="20"/>
      <c r="F632" s="20"/>
      <c r="G632" s="20"/>
      <c r="H632" s="20"/>
      <c r="I632" s="20"/>
      <c r="J632" s="20"/>
      <c r="K632" s="20"/>
      <c r="L632" s="20"/>
      <c r="M632" s="27">
        <f t="shared" si="12"/>
        <v>0</v>
      </c>
      <c r="N632" s="27">
        <f>COUNTIF(C632:L632,"&gt;0")</f>
        <v>0</v>
      </c>
      <c r="O632" s="2">
        <f>IF(N632&gt;0,M632/N632,0)</f>
        <v>0</v>
      </c>
    </row>
    <row r="633" spans="1:15" s="5" customFormat="1" ht="14" outlineLevel="1" x14ac:dyDescent="0.15">
      <c r="A633" s="1"/>
      <c r="B633" s="12" t="s">
        <v>15</v>
      </c>
      <c r="C633" s="36">
        <f t="shared" ref="C633:L633" si="13">SUM(C523:C632)</f>
        <v>216</v>
      </c>
      <c r="D633" s="22">
        <f t="shared" si="13"/>
        <v>204</v>
      </c>
      <c r="E633" s="22">
        <f t="shared" si="13"/>
        <v>222</v>
      </c>
      <c r="F633" s="22">
        <f t="shared" si="13"/>
        <v>215</v>
      </c>
      <c r="G633" s="22">
        <f t="shared" si="13"/>
        <v>228</v>
      </c>
      <c r="H633" s="22">
        <f t="shared" si="13"/>
        <v>202</v>
      </c>
      <c r="I633" s="22">
        <f t="shared" si="13"/>
        <v>217</v>
      </c>
      <c r="J633" s="22">
        <f t="shared" si="13"/>
        <v>199</v>
      </c>
      <c r="K633" s="22">
        <f t="shared" si="13"/>
        <v>220</v>
      </c>
      <c r="L633" s="22">
        <f t="shared" si="13"/>
        <v>212</v>
      </c>
      <c r="M633" s="21">
        <f>SUM(C633:L633)</f>
        <v>2135</v>
      </c>
      <c r="N633" s="21">
        <f>SUM(N523:N632)</f>
        <v>1080</v>
      </c>
      <c r="O633" s="15">
        <f>ROUND(IF(N633&gt;0,M633/N633,0),1)</f>
        <v>2</v>
      </c>
    </row>
    <row r="634" spans="1:15" s="4" customFormat="1" ht="48.75" customHeight="1" x14ac:dyDescent="0.15">
      <c r="A634" s="3">
        <v>7</v>
      </c>
      <c r="B634" s="11" t="s">
        <v>32</v>
      </c>
      <c r="C634" s="33" t="str">
        <f>$B$14</f>
        <v>Participant 1</v>
      </c>
      <c r="D634" s="17" t="str">
        <f>$B$15</f>
        <v>Participant 2</v>
      </c>
      <c r="E634" s="17" t="str">
        <f>$B$16</f>
        <v>Participant 3</v>
      </c>
      <c r="F634" s="17" t="str">
        <f>$B$17</f>
        <v>Participant 4</v>
      </c>
      <c r="G634" s="17" t="str">
        <f>$B$18</f>
        <v>Participant 5</v>
      </c>
      <c r="H634" s="17" t="str">
        <f>$B$19</f>
        <v>Participant 6</v>
      </c>
      <c r="I634" s="17" t="str">
        <f>$B$20</f>
        <v>Participant 7</v>
      </c>
      <c r="J634" s="17" t="str">
        <f>$B$21</f>
        <v>Participant 8</v>
      </c>
      <c r="K634" s="17" t="str">
        <f>$B$22</f>
        <v>Participant 9</v>
      </c>
      <c r="L634" s="17" t="str">
        <f>$B$23</f>
        <v>Participant 10</v>
      </c>
      <c r="M634" s="19" t="s">
        <v>14</v>
      </c>
      <c r="N634" s="18" t="s">
        <v>17</v>
      </c>
      <c r="O634" s="19" t="s">
        <v>0</v>
      </c>
    </row>
    <row r="635" spans="1:15" ht="14" outlineLevel="1" x14ac:dyDescent="0.15">
      <c r="B635" s="37" t="s">
        <v>37</v>
      </c>
      <c r="C635" s="35"/>
      <c r="D635" s="20"/>
      <c r="E635" s="20"/>
      <c r="F635" s="20"/>
      <c r="G635" s="20"/>
      <c r="H635" s="20"/>
      <c r="I635" s="20"/>
      <c r="J635" s="20"/>
      <c r="K635" s="20"/>
      <c r="L635" s="20"/>
      <c r="M635" s="27">
        <f t="shared" ref="M635:M1042" si="14">SUM(C635:L635)</f>
        <v>0</v>
      </c>
      <c r="N635" s="27">
        <f>COUNTIF(C635:L635,"&gt;0")</f>
        <v>0</v>
      </c>
      <c r="O635" s="2">
        <f>IF(N635&gt;0,M635/N635,0)</f>
        <v>0</v>
      </c>
    </row>
    <row r="636" spans="1:15" ht="14" outlineLevel="1" x14ac:dyDescent="0.15">
      <c r="A636" s="1">
        <v>1</v>
      </c>
      <c r="B636" s="37" t="s">
        <v>480</v>
      </c>
      <c r="C636" s="35">
        <v>1</v>
      </c>
      <c r="D636" s="20">
        <v>1</v>
      </c>
      <c r="E636" s="20">
        <v>4</v>
      </c>
      <c r="F636" s="20">
        <v>1</v>
      </c>
      <c r="G636" s="20">
        <v>4</v>
      </c>
      <c r="H636" s="20">
        <v>1</v>
      </c>
      <c r="I636" s="20">
        <v>1</v>
      </c>
      <c r="J636" s="20">
        <v>5</v>
      </c>
      <c r="K636" s="20">
        <v>1</v>
      </c>
      <c r="L636" s="20">
        <v>1</v>
      </c>
      <c r="M636" s="27">
        <f>SUM(C636:L636)</f>
        <v>20</v>
      </c>
      <c r="N636" s="27">
        <f>COUNTIF(C636:L636,"&gt;0")</f>
        <v>10</v>
      </c>
      <c r="O636" s="2">
        <f>IF(N636&gt;0,M636/N636,0)</f>
        <v>2</v>
      </c>
    </row>
    <row r="637" spans="1:15" ht="14" outlineLevel="1" x14ac:dyDescent="0.15">
      <c r="A637" s="1">
        <v>2</v>
      </c>
      <c r="B637" s="37" t="s">
        <v>479</v>
      </c>
      <c r="C637" s="35">
        <v>4</v>
      </c>
      <c r="D637" s="20">
        <v>4</v>
      </c>
      <c r="E637" s="20">
        <v>1</v>
      </c>
      <c r="F637" s="20">
        <v>1</v>
      </c>
      <c r="G637" s="20">
        <v>4</v>
      </c>
      <c r="H637" s="20">
        <v>1</v>
      </c>
      <c r="I637" s="20">
        <v>1</v>
      </c>
      <c r="J637" s="20">
        <v>3</v>
      </c>
      <c r="K637" s="20">
        <v>5</v>
      </c>
      <c r="L637" s="20">
        <v>4</v>
      </c>
      <c r="M637" s="27">
        <f>SUM(C637:L637)</f>
        <v>28</v>
      </c>
      <c r="N637" s="27">
        <f>COUNTIF(C637:L637,"&gt;0")</f>
        <v>10</v>
      </c>
      <c r="O637" s="2">
        <f>IF(N637&gt;0,M637/N637,0)</f>
        <v>2.8</v>
      </c>
    </row>
    <row r="638" spans="1:15" ht="14" outlineLevel="1" x14ac:dyDescent="0.15">
      <c r="A638" s="1">
        <v>3</v>
      </c>
      <c r="B638" s="37" t="s">
        <v>478</v>
      </c>
      <c r="C638" s="35">
        <v>1</v>
      </c>
      <c r="D638" s="20">
        <v>5</v>
      </c>
      <c r="E638" s="20">
        <v>1</v>
      </c>
      <c r="F638" s="20">
        <v>3</v>
      </c>
      <c r="G638" s="20">
        <v>5</v>
      </c>
      <c r="H638" s="20">
        <v>1</v>
      </c>
      <c r="I638" s="20">
        <v>1</v>
      </c>
      <c r="J638" s="20">
        <v>1</v>
      </c>
      <c r="K638" s="20">
        <v>1</v>
      </c>
      <c r="L638" s="20">
        <v>1</v>
      </c>
      <c r="M638" s="27">
        <f>SUM(C638:L638)</f>
        <v>20</v>
      </c>
      <c r="N638" s="27">
        <f>COUNTIF(C638:L638,"&gt;0")</f>
        <v>10</v>
      </c>
      <c r="O638" s="2">
        <f>IF(N638&gt;0,M638/N638,0)</f>
        <v>2</v>
      </c>
    </row>
    <row r="639" spans="1:15" ht="14" outlineLevel="1" x14ac:dyDescent="0.15">
      <c r="A639" s="1">
        <v>4</v>
      </c>
      <c r="B639" s="37" t="s">
        <v>477</v>
      </c>
      <c r="C639" s="35">
        <v>1</v>
      </c>
      <c r="D639" s="20">
        <v>1</v>
      </c>
      <c r="E639" s="20">
        <v>2</v>
      </c>
      <c r="F639" s="20">
        <v>1</v>
      </c>
      <c r="G639" s="20">
        <v>1</v>
      </c>
      <c r="H639" s="20">
        <v>1</v>
      </c>
      <c r="I639" s="20">
        <v>1</v>
      </c>
      <c r="J639" s="20">
        <v>1</v>
      </c>
      <c r="K639" s="20">
        <v>1</v>
      </c>
      <c r="L639" s="20">
        <v>1</v>
      </c>
      <c r="M639" s="27">
        <f>SUM(C639:L639)</f>
        <v>11</v>
      </c>
      <c r="N639" s="27">
        <f>COUNTIF(C639:L639,"&gt;0")</f>
        <v>10</v>
      </c>
      <c r="O639" s="2">
        <f>IF(N639&gt;0,M639/N639,0)</f>
        <v>1.1000000000000001</v>
      </c>
    </row>
    <row r="640" spans="1:15" ht="14" outlineLevel="1" x14ac:dyDescent="0.15">
      <c r="A640" s="1">
        <v>5</v>
      </c>
      <c r="B640" s="37" t="s">
        <v>476</v>
      </c>
      <c r="C640" s="35">
        <v>1</v>
      </c>
      <c r="D640" s="20">
        <v>2</v>
      </c>
      <c r="E640" s="20">
        <v>1</v>
      </c>
      <c r="F640" s="20">
        <v>2</v>
      </c>
      <c r="G640" s="20">
        <v>1</v>
      </c>
      <c r="H640" s="20">
        <v>1</v>
      </c>
      <c r="I640" s="20">
        <v>1</v>
      </c>
      <c r="J640" s="20">
        <v>2</v>
      </c>
      <c r="K640" s="20">
        <v>1</v>
      </c>
      <c r="L640" s="20">
        <v>3</v>
      </c>
      <c r="M640" s="27">
        <f>SUM(C640:L640)</f>
        <v>15</v>
      </c>
      <c r="N640" s="27">
        <f>COUNTIF(C640:L640,"&gt;0")</f>
        <v>10</v>
      </c>
      <c r="O640" s="2">
        <f>IF(N640&gt;0,M640/N640,0)</f>
        <v>1.5</v>
      </c>
    </row>
    <row r="641" spans="1:15" ht="14" outlineLevel="1" x14ac:dyDescent="0.15">
      <c r="A641" s="1">
        <v>6</v>
      </c>
      <c r="B641" s="37" t="s">
        <v>475</v>
      </c>
      <c r="C641" s="35">
        <v>2</v>
      </c>
      <c r="D641" s="20">
        <v>1</v>
      </c>
      <c r="E641" s="20">
        <v>1</v>
      </c>
      <c r="F641" s="20">
        <v>1</v>
      </c>
      <c r="G641" s="20">
        <v>1</v>
      </c>
      <c r="H641" s="20">
        <v>1</v>
      </c>
      <c r="I641" s="20">
        <v>1</v>
      </c>
      <c r="J641" s="20">
        <v>1</v>
      </c>
      <c r="K641" s="20">
        <v>1</v>
      </c>
      <c r="L641" s="20">
        <v>1</v>
      </c>
      <c r="M641" s="27">
        <f>SUM(C641:L641)</f>
        <v>11</v>
      </c>
      <c r="N641" s="27">
        <f>COUNTIF(C641:L641,"&gt;0")</f>
        <v>10</v>
      </c>
      <c r="O641" s="2">
        <f>IF(N641&gt;0,M641/N641,0)</f>
        <v>1.1000000000000001</v>
      </c>
    </row>
    <row r="642" spans="1:15" ht="14" outlineLevel="1" x14ac:dyDescent="0.15">
      <c r="A642" s="1">
        <v>7</v>
      </c>
      <c r="B642" s="37" t="s">
        <v>474</v>
      </c>
      <c r="C642" s="35">
        <v>1</v>
      </c>
      <c r="D642" s="20">
        <v>1</v>
      </c>
      <c r="E642" s="20">
        <v>1</v>
      </c>
      <c r="F642" s="20">
        <v>1</v>
      </c>
      <c r="G642" s="20">
        <v>4</v>
      </c>
      <c r="H642" s="20">
        <v>1</v>
      </c>
      <c r="I642" s="20">
        <v>1</v>
      </c>
      <c r="J642" s="20">
        <v>1</v>
      </c>
      <c r="K642" s="20">
        <v>1</v>
      </c>
      <c r="L642" s="20">
        <v>1</v>
      </c>
      <c r="M642" s="27">
        <f>SUM(C642:L642)</f>
        <v>13</v>
      </c>
      <c r="N642" s="27">
        <f>COUNTIF(C642:L642,"&gt;0")</f>
        <v>10</v>
      </c>
      <c r="O642" s="2">
        <f>IF(N642&gt;0,M642/N642,0)</f>
        <v>1.3</v>
      </c>
    </row>
    <row r="643" spans="1:15" ht="14" outlineLevel="1" x14ac:dyDescent="0.15">
      <c r="A643" s="1">
        <v>8</v>
      </c>
      <c r="B643" s="37" t="s">
        <v>473</v>
      </c>
      <c r="C643" s="35">
        <v>1</v>
      </c>
      <c r="D643" s="20">
        <v>1</v>
      </c>
      <c r="E643" s="20">
        <v>1</v>
      </c>
      <c r="F643" s="20">
        <v>1</v>
      </c>
      <c r="G643" s="20">
        <v>1</v>
      </c>
      <c r="H643" s="20">
        <v>1</v>
      </c>
      <c r="I643" s="20">
        <v>1</v>
      </c>
      <c r="J643" s="20">
        <v>4</v>
      </c>
      <c r="K643" s="20">
        <v>1</v>
      </c>
      <c r="L643" s="20">
        <v>1</v>
      </c>
      <c r="M643" s="27">
        <f>SUM(C643:L643)</f>
        <v>13</v>
      </c>
      <c r="N643" s="27">
        <f>COUNTIF(C643:L643,"&gt;0")</f>
        <v>10</v>
      </c>
      <c r="O643" s="2">
        <f>IF(N643&gt;0,M643/N643,0)</f>
        <v>1.3</v>
      </c>
    </row>
    <row r="644" spans="1:15" ht="14" outlineLevel="1" x14ac:dyDescent="0.15">
      <c r="A644" s="1">
        <v>9</v>
      </c>
      <c r="B644" s="37" t="s">
        <v>472</v>
      </c>
      <c r="C644" s="35">
        <v>1</v>
      </c>
      <c r="D644" s="20">
        <v>4</v>
      </c>
      <c r="E644" s="20">
        <v>1</v>
      </c>
      <c r="F644" s="20">
        <v>1</v>
      </c>
      <c r="G644" s="20">
        <v>1</v>
      </c>
      <c r="H644" s="20">
        <v>1</v>
      </c>
      <c r="I644" s="20">
        <v>1</v>
      </c>
      <c r="J644" s="20">
        <v>1</v>
      </c>
      <c r="K644" s="20">
        <v>1</v>
      </c>
      <c r="L644" s="20">
        <v>1</v>
      </c>
      <c r="M644" s="27">
        <f>SUM(C644:L644)</f>
        <v>13</v>
      </c>
      <c r="N644" s="27">
        <f>COUNTIF(C644:L644,"&gt;0")</f>
        <v>10</v>
      </c>
      <c r="O644" s="2">
        <f>IF(N644&gt;0,M644/N644,0)</f>
        <v>1.3</v>
      </c>
    </row>
    <row r="645" spans="1:15" ht="14" outlineLevel="1" x14ac:dyDescent="0.15">
      <c r="A645" s="1">
        <v>10</v>
      </c>
      <c r="B645" s="37" t="s">
        <v>471</v>
      </c>
      <c r="C645" s="35">
        <v>1</v>
      </c>
      <c r="D645" s="20">
        <v>1</v>
      </c>
      <c r="E645" s="20">
        <v>2</v>
      </c>
      <c r="F645" s="20">
        <v>1</v>
      </c>
      <c r="G645" s="20">
        <v>1</v>
      </c>
      <c r="H645" s="20">
        <v>1</v>
      </c>
      <c r="I645" s="20">
        <v>3</v>
      </c>
      <c r="J645" s="20">
        <v>4</v>
      </c>
      <c r="K645" s="20">
        <v>1</v>
      </c>
      <c r="L645" s="20">
        <v>2</v>
      </c>
      <c r="M645" s="27">
        <f>SUM(C645:L645)</f>
        <v>17</v>
      </c>
      <c r="N645" s="27">
        <f>COUNTIF(C645:L645,"&gt;0")</f>
        <v>10</v>
      </c>
      <c r="O645" s="2">
        <f>IF(N645&gt;0,M645/N645,0)</f>
        <v>1.7</v>
      </c>
    </row>
    <row r="646" spans="1:15" ht="14" outlineLevel="1" x14ac:dyDescent="0.15">
      <c r="A646" s="1">
        <v>11</v>
      </c>
      <c r="B646" s="37" t="s">
        <v>470</v>
      </c>
      <c r="C646" s="35">
        <v>1</v>
      </c>
      <c r="D646" s="20">
        <v>1</v>
      </c>
      <c r="E646" s="20">
        <v>2</v>
      </c>
      <c r="F646" s="20">
        <v>2</v>
      </c>
      <c r="G646" s="20">
        <v>1</v>
      </c>
      <c r="H646" s="20">
        <v>1</v>
      </c>
      <c r="I646" s="20">
        <v>1</v>
      </c>
      <c r="J646" s="20">
        <v>1</v>
      </c>
      <c r="K646" s="20">
        <v>1</v>
      </c>
      <c r="L646" s="20">
        <v>1</v>
      </c>
      <c r="M646" s="27">
        <f>SUM(C646:L646)</f>
        <v>12</v>
      </c>
      <c r="N646" s="27">
        <f>COUNTIF(C646:L646,"&gt;0")</f>
        <v>10</v>
      </c>
      <c r="O646" s="2">
        <f>IF(N646&gt;0,M646/N646,0)</f>
        <v>1.2</v>
      </c>
    </row>
    <row r="647" spans="1:15" ht="14" outlineLevel="1" x14ac:dyDescent="0.15">
      <c r="A647" s="1">
        <v>12</v>
      </c>
      <c r="B647" s="37" t="s">
        <v>469</v>
      </c>
      <c r="C647" s="35">
        <v>1</v>
      </c>
      <c r="D647" s="20">
        <v>1</v>
      </c>
      <c r="E647" s="20">
        <v>4</v>
      </c>
      <c r="F647" s="20">
        <v>1</v>
      </c>
      <c r="G647" s="20">
        <v>1</v>
      </c>
      <c r="H647" s="20">
        <v>5</v>
      </c>
      <c r="I647" s="20">
        <v>1</v>
      </c>
      <c r="J647" s="20">
        <v>1</v>
      </c>
      <c r="K647" s="20">
        <v>1</v>
      </c>
      <c r="L647" s="20">
        <v>1</v>
      </c>
      <c r="M647" s="27">
        <f>SUM(C647:L647)</f>
        <v>17</v>
      </c>
      <c r="N647" s="27">
        <f>COUNTIF(C647:L647,"&gt;0")</f>
        <v>10</v>
      </c>
      <c r="O647" s="2">
        <f>IF(N647&gt;0,M647/N647,0)</f>
        <v>1.7</v>
      </c>
    </row>
    <row r="648" spans="1:15" ht="14" outlineLevel="1" x14ac:dyDescent="0.15">
      <c r="A648" s="1">
        <v>13</v>
      </c>
      <c r="B648" s="37" t="s">
        <v>468</v>
      </c>
      <c r="C648" s="35">
        <v>1</v>
      </c>
      <c r="D648" s="20">
        <v>1</v>
      </c>
      <c r="E648" s="20">
        <v>1</v>
      </c>
      <c r="F648" s="20">
        <v>1</v>
      </c>
      <c r="G648" s="20">
        <v>1</v>
      </c>
      <c r="H648" s="20">
        <v>3</v>
      </c>
      <c r="I648" s="20">
        <v>1</v>
      </c>
      <c r="J648" s="20">
        <v>2</v>
      </c>
      <c r="K648" s="20">
        <v>2</v>
      </c>
      <c r="L648" s="20">
        <v>1</v>
      </c>
      <c r="M648" s="27">
        <f>SUM(C648:L648)</f>
        <v>14</v>
      </c>
      <c r="N648" s="27">
        <f>COUNTIF(C648:L648,"&gt;0")</f>
        <v>10</v>
      </c>
      <c r="O648" s="2">
        <f>IF(N648&gt;0,M648/N648,0)</f>
        <v>1.4</v>
      </c>
    </row>
    <row r="649" spans="1:15" ht="14" outlineLevel="1" x14ac:dyDescent="0.15">
      <c r="A649" s="1">
        <v>14</v>
      </c>
      <c r="B649" s="37" t="s">
        <v>467</v>
      </c>
      <c r="C649" s="35">
        <v>1</v>
      </c>
      <c r="D649" s="20">
        <v>1</v>
      </c>
      <c r="E649" s="20">
        <v>1</v>
      </c>
      <c r="F649" s="20">
        <v>1</v>
      </c>
      <c r="G649" s="20">
        <v>1</v>
      </c>
      <c r="H649" s="20">
        <v>1</v>
      </c>
      <c r="I649" s="20">
        <v>1</v>
      </c>
      <c r="J649" s="20">
        <v>1</v>
      </c>
      <c r="K649" s="20">
        <v>1</v>
      </c>
      <c r="L649" s="20">
        <v>4</v>
      </c>
      <c r="M649" s="27">
        <f>SUM(C649:L649)</f>
        <v>13</v>
      </c>
      <c r="N649" s="27">
        <f>COUNTIF(C649:L649,"&gt;0")</f>
        <v>10</v>
      </c>
      <c r="O649" s="2">
        <f>IF(N649&gt;0,M649/N649,0)</f>
        <v>1.3</v>
      </c>
    </row>
    <row r="650" spans="1:15" ht="14" outlineLevel="1" x14ac:dyDescent="0.15">
      <c r="A650" s="1">
        <v>15</v>
      </c>
      <c r="B650" s="37" t="s">
        <v>466</v>
      </c>
      <c r="C650" s="35">
        <v>1</v>
      </c>
      <c r="D650" s="20">
        <v>1</v>
      </c>
      <c r="E650" s="20">
        <v>1</v>
      </c>
      <c r="F650" s="20">
        <v>1</v>
      </c>
      <c r="G650" s="20">
        <v>1</v>
      </c>
      <c r="H650" s="20">
        <v>1</v>
      </c>
      <c r="I650" s="20">
        <v>1</v>
      </c>
      <c r="J650" s="20">
        <v>1</v>
      </c>
      <c r="K650" s="20">
        <v>1</v>
      </c>
      <c r="L650" s="20">
        <v>5</v>
      </c>
      <c r="M650" s="27">
        <f>SUM(C650:L650)</f>
        <v>14</v>
      </c>
      <c r="N650" s="27">
        <f>COUNTIF(C650:L650,"&gt;0")</f>
        <v>10</v>
      </c>
      <c r="O650" s="2">
        <f>IF(N650&gt;0,M650/N650,0)</f>
        <v>1.4</v>
      </c>
    </row>
    <row r="651" spans="1:15" ht="14" outlineLevel="1" x14ac:dyDescent="0.15">
      <c r="A651" s="1">
        <v>16</v>
      </c>
      <c r="B651" s="37" t="s">
        <v>465</v>
      </c>
      <c r="C651" s="35">
        <v>5</v>
      </c>
      <c r="D651" s="20">
        <v>1</v>
      </c>
      <c r="E651" s="20">
        <v>1</v>
      </c>
      <c r="F651" s="20">
        <v>1</v>
      </c>
      <c r="G651" s="20">
        <v>5</v>
      </c>
      <c r="H651" s="20">
        <v>3</v>
      </c>
      <c r="I651" s="20">
        <v>1</v>
      </c>
      <c r="J651" s="20">
        <v>1</v>
      </c>
      <c r="K651" s="20">
        <v>1</v>
      </c>
      <c r="L651" s="20">
        <v>5</v>
      </c>
      <c r="M651" s="27">
        <f>SUM(C651:L651)</f>
        <v>24</v>
      </c>
      <c r="N651" s="27">
        <f>COUNTIF(C651:L651,"&gt;0")</f>
        <v>10</v>
      </c>
      <c r="O651" s="2">
        <f>IF(N651&gt;0,M651/N651,0)</f>
        <v>2.4</v>
      </c>
    </row>
    <row r="652" spans="1:15" ht="14" outlineLevel="1" x14ac:dyDescent="0.15">
      <c r="A652" s="1">
        <v>17</v>
      </c>
      <c r="B652" s="37" t="s">
        <v>464</v>
      </c>
      <c r="C652" s="35">
        <v>1</v>
      </c>
      <c r="D652" s="20">
        <v>1</v>
      </c>
      <c r="E652" s="20">
        <v>3</v>
      </c>
      <c r="F652" s="20">
        <v>1</v>
      </c>
      <c r="G652" s="20">
        <v>1</v>
      </c>
      <c r="H652" s="20">
        <v>1</v>
      </c>
      <c r="I652" s="20">
        <v>1</v>
      </c>
      <c r="J652" s="20">
        <v>1</v>
      </c>
      <c r="K652" s="20">
        <v>1</v>
      </c>
      <c r="L652" s="20">
        <v>1</v>
      </c>
      <c r="M652" s="27">
        <f>SUM(C652:L652)</f>
        <v>12</v>
      </c>
      <c r="N652" s="27">
        <f>COUNTIF(C652:L652,"&gt;0")</f>
        <v>10</v>
      </c>
      <c r="O652" s="2">
        <f>IF(N652&gt;0,M652/N652,0)</f>
        <v>1.2</v>
      </c>
    </row>
    <row r="653" spans="1:15" ht="14" outlineLevel="1" x14ac:dyDescent="0.15">
      <c r="A653" s="1">
        <v>18</v>
      </c>
      <c r="B653" s="37" t="s">
        <v>463</v>
      </c>
      <c r="C653" s="35">
        <v>1</v>
      </c>
      <c r="D653" s="20">
        <v>3</v>
      </c>
      <c r="E653" s="20">
        <v>1</v>
      </c>
      <c r="F653" s="20">
        <v>1</v>
      </c>
      <c r="G653" s="20">
        <v>1</v>
      </c>
      <c r="H653" s="20">
        <v>1</v>
      </c>
      <c r="I653" s="20">
        <v>1</v>
      </c>
      <c r="J653" s="20">
        <v>1</v>
      </c>
      <c r="K653" s="20">
        <v>1</v>
      </c>
      <c r="L653" s="20">
        <v>5</v>
      </c>
      <c r="M653" s="27">
        <f>SUM(C653:L653)</f>
        <v>16</v>
      </c>
      <c r="N653" s="27">
        <f>COUNTIF(C653:L653,"&gt;0")</f>
        <v>10</v>
      </c>
      <c r="O653" s="2">
        <f>IF(N653&gt;0,M653/N653,0)</f>
        <v>1.6</v>
      </c>
    </row>
    <row r="654" spans="1:15" ht="14" outlineLevel="1" x14ac:dyDescent="0.15">
      <c r="A654" s="1">
        <v>19</v>
      </c>
      <c r="B654" s="37" t="s">
        <v>462</v>
      </c>
      <c r="C654" s="35">
        <v>1</v>
      </c>
      <c r="D654" s="20">
        <v>1</v>
      </c>
      <c r="E654" s="20">
        <v>1</v>
      </c>
      <c r="F654" s="20">
        <v>1</v>
      </c>
      <c r="G654" s="20">
        <v>4</v>
      </c>
      <c r="H654" s="20">
        <v>1</v>
      </c>
      <c r="I654" s="20">
        <v>1</v>
      </c>
      <c r="J654" s="20">
        <v>2</v>
      </c>
      <c r="K654" s="20">
        <v>1</v>
      </c>
      <c r="L654" s="20">
        <v>1</v>
      </c>
      <c r="M654" s="27">
        <f>SUM(C654:L654)</f>
        <v>14</v>
      </c>
      <c r="N654" s="27">
        <f>COUNTIF(C654:L654,"&gt;0")</f>
        <v>10</v>
      </c>
      <c r="O654" s="2">
        <f>IF(N654&gt;0,M654/N654,0)</f>
        <v>1.4</v>
      </c>
    </row>
    <row r="655" spans="1:15" ht="14" outlineLevel="1" x14ac:dyDescent="0.15">
      <c r="A655" s="1">
        <v>20</v>
      </c>
      <c r="B655" s="37" t="s">
        <v>461</v>
      </c>
      <c r="C655" s="35">
        <v>1</v>
      </c>
      <c r="D655" s="20">
        <v>1</v>
      </c>
      <c r="E655" s="20">
        <v>1</v>
      </c>
      <c r="F655" s="20">
        <v>1</v>
      </c>
      <c r="G655" s="20">
        <v>1</v>
      </c>
      <c r="H655" s="20">
        <v>2</v>
      </c>
      <c r="I655" s="20">
        <v>1</v>
      </c>
      <c r="J655" s="20">
        <v>3</v>
      </c>
      <c r="K655" s="20">
        <v>1</v>
      </c>
      <c r="L655" s="20">
        <v>2</v>
      </c>
      <c r="M655" s="27">
        <f>SUM(C655:L655)</f>
        <v>14</v>
      </c>
      <c r="N655" s="27">
        <f>COUNTIF(C655:L655,"&gt;0")</f>
        <v>10</v>
      </c>
      <c r="O655" s="2">
        <f>IF(N655&gt;0,M655/N655,0)</f>
        <v>1.4</v>
      </c>
    </row>
    <row r="656" spans="1:15" ht="14" outlineLevel="1" x14ac:dyDescent="0.15">
      <c r="A656" s="1">
        <v>21</v>
      </c>
      <c r="B656" s="37" t="s">
        <v>460</v>
      </c>
      <c r="C656" s="35">
        <v>1</v>
      </c>
      <c r="D656" s="20">
        <v>2</v>
      </c>
      <c r="E656" s="20">
        <v>1</v>
      </c>
      <c r="F656" s="20">
        <v>1</v>
      </c>
      <c r="G656" s="20">
        <v>5</v>
      </c>
      <c r="H656" s="20">
        <v>3</v>
      </c>
      <c r="I656" s="20">
        <v>1</v>
      </c>
      <c r="J656" s="20">
        <v>2</v>
      </c>
      <c r="K656" s="20">
        <v>1</v>
      </c>
      <c r="L656" s="20">
        <v>1</v>
      </c>
      <c r="M656" s="27">
        <f>SUM(C656:L656)</f>
        <v>18</v>
      </c>
      <c r="N656" s="27">
        <f>COUNTIF(C656:L656,"&gt;0")</f>
        <v>10</v>
      </c>
      <c r="O656" s="2">
        <f>IF(N656&gt;0,M656/N656,0)</f>
        <v>1.8</v>
      </c>
    </row>
    <row r="657" spans="1:15" ht="14" outlineLevel="1" x14ac:dyDescent="0.15">
      <c r="A657" s="1">
        <v>22</v>
      </c>
      <c r="B657" s="37" t="s">
        <v>459</v>
      </c>
      <c r="C657" s="35">
        <v>5</v>
      </c>
      <c r="D657" s="20">
        <v>1</v>
      </c>
      <c r="E657" s="20">
        <v>4</v>
      </c>
      <c r="F657" s="20">
        <v>1</v>
      </c>
      <c r="G657" s="20">
        <v>1</v>
      </c>
      <c r="H657" s="20">
        <v>1</v>
      </c>
      <c r="I657" s="20">
        <v>1</v>
      </c>
      <c r="J657" s="20">
        <v>3</v>
      </c>
      <c r="K657" s="20">
        <v>2</v>
      </c>
      <c r="L657" s="20">
        <v>4</v>
      </c>
      <c r="M657" s="27">
        <f>SUM(C657:L657)</f>
        <v>23</v>
      </c>
      <c r="N657" s="27">
        <f>COUNTIF(C657:L657,"&gt;0")</f>
        <v>10</v>
      </c>
      <c r="O657" s="2">
        <f>IF(N657&gt;0,M657/N657,0)</f>
        <v>2.2999999999999998</v>
      </c>
    </row>
    <row r="658" spans="1:15" ht="14" outlineLevel="1" x14ac:dyDescent="0.15">
      <c r="A658" s="1">
        <v>23</v>
      </c>
      <c r="B658" s="37" t="s">
        <v>458</v>
      </c>
      <c r="C658" s="35">
        <v>1</v>
      </c>
      <c r="D658" s="20">
        <v>1</v>
      </c>
      <c r="E658" s="20">
        <v>1</v>
      </c>
      <c r="F658" s="20">
        <v>1</v>
      </c>
      <c r="G658" s="20">
        <v>4</v>
      </c>
      <c r="H658" s="20">
        <v>1</v>
      </c>
      <c r="I658" s="20">
        <v>5</v>
      </c>
      <c r="J658" s="20">
        <v>1</v>
      </c>
      <c r="K658" s="20">
        <v>5</v>
      </c>
      <c r="L658" s="20">
        <v>1</v>
      </c>
      <c r="M658" s="27">
        <f>SUM(C658:L658)</f>
        <v>21</v>
      </c>
      <c r="N658" s="27">
        <f>COUNTIF(C658:L658,"&gt;0")</f>
        <v>10</v>
      </c>
      <c r="O658" s="2">
        <f>IF(N658&gt;0,M658/N658,0)</f>
        <v>2.1</v>
      </c>
    </row>
    <row r="659" spans="1:15" ht="14" outlineLevel="1" x14ac:dyDescent="0.15">
      <c r="A659" s="1">
        <v>24</v>
      </c>
      <c r="B659" s="37" t="s">
        <v>457</v>
      </c>
      <c r="C659" s="35">
        <v>1</v>
      </c>
      <c r="D659" s="20">
        <v>1</v>
      </c>
      <c r="E659" s="20">
        <v>1</v>
      </c>
      <c r="F659" s="20">
        <v>1</v>
      </c>
      <c r="G659" s="20">
        <v>1</v>
      </c>
      <c r="H659" s="20">
        <v>1</v>
      </c>
      <c r="I659" s="20">
        <v>1</v>
      </c>
      <c r="J659" s="20">
        <v>4</v>
      </c>
      <c r="K659" s="20">
        <v>1</v>
      </c>
      <c r="L659" s="20">
        <v>1</v>
      </c>
      <c r="M659" s="27">
        <f>SUM(C659:L659)</f>
        <v>13</v>
      </c>
      <c r="N659" s="27">
        <f>COUNTIF(C659:L659,"&gt;0")</f>
        <v>10</v>
      </c>
      <c r="O659" s="2">
        <f>IF(N659&gt;0,M659/N659,0)</f>
        <v>1.3</v>
      </c>
    </row>
    <row r="660" spans="1:15" ht="14" outlineLevel="1" x14ac:dyDescent="0.15">
      <c r="A660" s="1">
        <v>25</v>
      </c>
      <c r="B660" s="37" t="s">
        <v>456</v>
      </c>
      <c r="C660" s="35">
        <v>1</v>
      </c>
      <c r="D660" s="20">
        <v>5</v>
      </c>
      <c r="E660" s="20">
        <v>1</v>
      </c>
      <c r="F660" s="20">
        <v>1</v>
      </c>
      <c r="G660" s="20">
        <v>2</v>
      </c>
      <c r="H660" s="20">
        <v>1</v>
      </c>
      <c r="I660" s="20">
        <v>1</v>
      </c>
      <c r="J660" s="20">
        <v>1</v>
      </c>
      <c r="K660" s="20">
        <v>1</v>
      </c>
      <c r="L660" s="20">
        <v>5</v>
      </c>
      <c r="M660" s="27">
        <f>SUM(C660:L660)</f>
        <v>19</v>
      </c>
      <c r="N660" s="27">
        <f>COUNTIF(C660:L660,"&gt;0")</f>
        <v>10</v>
      </c>
      <c r="O660" s="2">
        <f>IF(N660&gt;0,M660/N660,0)</f>
        <v>1.9</v>
      </c>
    </row>
    <row r="661" spans="1:15" ht="14" outlineLevel="1" x14ac:dyDescent="0.15">
      <c r="A661" s="1">
        <v>26</v>
      </c>
      <c r="B661" s="37" t="s">
        <v>455</v>
      </c>
      <c r="C661" s="35">
        <v>1</v>
      </c>
      <c r="D661" s="20">
        <v>1</v>
      </c>
      <c r="E661" s="20">
        <v>1</v>
      </c>
      <c r="F661" s="20">
        <v>1</v>
      </c>
      <c r="G661" s="20">
        <v>5</v>
      </c>
      <c r="H661" s="20">
        <v>1</v>
      </c>
      <c r="I661" s="20">
        <v>3</v>
      </c>
      <c r="J661" s="20">
        <v>1</v>
      </c>
      <c r="K661" s="20">
        <v>1</v>
      </c>
      <c r="L661" s="20">
        <v>1</v>
      </c>
      <c r="M661" s="27">
        <f>SUM(C661:L661)</f>
        <v>16</v>
      </c>
      <c r="N661" s="27">
        <f>COUNTIF(C661:L661,"&gt;0")</f>
        <v>10</v>
      </c>
      <c r="O661" s="2">
        <f>IF(N661&gt;0,M661/N661,0)</f>
        <v>1.6</v>
      </c>
    </row>
    <row r="662" spans="1:15" ht="14" outlineLevel="1" x14ac:dyDescent="0.15">
      <c r="A662" s="1">
        <v>27</v>
      </c>
      <c r="B662" s="37" t="s">
        <v>454</v>
      </c>
      <c r="C662" s="35">
        <v>1</v>
      </c>
      <c r="D662" s="20">
        <v>1</v>
      </c>
      <c r="E662" s="20">
        <v>1</v>
      </c>
      <c r="F662" s="20">
        <v>1</v>
      </c>
      <c r="G662" s="20">
        <v>1</v>
      </c>
      <c r="H662" s="20">
        <v>1</v>
      </c>
      <c r="I662" s="20">
        <v>1</v>
      </c>
      <c r="J662" s="20">
        <v>1</v>
      </c>
      <c r="K662" s="20">
        <v>5</v>
      </c>
      <c r="L662" s="20">
        <v>1</v>
      </c>
      <c r="M662" s="27">
        <f>SUM(C662:L662)</f>
        <v>14</v>
      </c>
      <c r="N662" s="27">
        <f>COUNTIF(C662:L662,"&gt;0")</f>
        <v>10</v>
      </c>
      <c r="O662" s="2">
        <f>IF(N662&gt;0,M662/N662,0)</f>
        <v>1.4</v>
      </c>
    </row>
    <row r="663" spans="1:15" ht="14" outlineLevel="1" x14ac:dyDescent="0.15">
      <c r="A663" s="1">
        <v>28</v>
      </c>
      <c r="B663" s="37" t="s">
        <v>453</v>
      </c>
      <c r="C663" s="35">
        <v>1</v>
      </c>
      <c r="D663" s="20">
        <v>1</v>
      </c>
      <c r="E663" s="20">
        <v>1</v>
      </c>
      <c r="F663" s="20">
        <v>1</v>
      </c>
      <c r="G663" s="20">
        <v>1</v>
      </c>
      <c r="H663" s="20">
        <v>1</v>
      </c>
      <c r="I663" s="20">
        <v>1</v>
      </c>
      <c r="J663" s="20">
        <v>2</v>
      </c>
      <c r="K663" s="20">
        <v>3</v>
      </c>
      <c r="L663" s="20">
        <v>1</v>
      </c>
      <c r="M663" s="27">
        <f>SUM(C663:L663)</f>
        <v>13</v>
      </c>
      <c r="N663" s="27">
        <f>COUNTIF(C663:L663,"&gt;0")</f>
        <v>10</v>
      </c>
      <c r="O663" s="2">
        <f>IF(N663&gt;0,M663/N663,0)</f>
        <v>1.3</v>
      </c>
    </row>
    <row r="664" spans="1:15" ht="14" outlineLevel="1" x14ac:dyDescent="0.15">
      <c r="A664" s="1">
        <v>29</v>
      </c>
      <c r="B664" s="37" t="s">
        <v>452</v>
      </c>
      <c r="C664" s="35">
        <v>1</v>
      </c>
      <c r="D664" s="20">
        <v>1</v>
      </c>
      <c r="E664" s="20">
        <v>4</v>
      </c>
      <c r="F664" s="20">
        <v>1</v>
      </c>
      <c r="G664" s="20">
        <v>1</v>
      </c>
      <c r="H664" s="20">
        <v>1</v>
      </c>
      <c r="I664" s="20">
        <v>1</v>
      </c>
      <c r="J664" s="20">
        <v>1</v>
      </c>
      <c r="K664" s="20">
        <v>1</v>
      </c>
      <c r="L664" s="20">
        <v>1</v>
      </c>
      <c r="M664" s="27">
        <f>SUM(C664:L664)</f>
        <v>13</v>
      </c>
      <c r="N664" s="27">
        <f>COUNTIF(C664:L664,"&gt;0")</f>
        <v>10</v>
      </c>
      <c r="O664" s="2">
        <f>IF(N664&gt;0,M664/N664,0)</f>
        <v>1.3</v>
      </c>
    </row>
    <row r="665" spans="1:15" ht="14" outlineLevel="1" x14ac:dyDescent="0.15">
      <c r="A665" s="1">
        <v>30</v>
      </c>
      <c r="B665" s="37" t="s">
        <v>451</v>
      </c>
      <c r="C665" s="35">
        <v>3</v>
      </c>
      <c r="D665" s="20">
        <v>1</v>
      </c>
      <c r="E665" s="20">
        <v>3</v>
      </c>
      <c r="F665" s="20">
        <v>4</v>
      </c>
      <c r="G665" s="20">
        <v>1</v>
      </c>
      <c r="H665" s="20">
        <v>1</v>
      </c>
      <c r="I665" s="20">
        <v>1</v>
      </c>
      <c r="J665" s="20">
        <v>3</v>
      </c>
      <c r="K665" s="20">
        <v>1</v>
      </c>
      <c r="L665" s="20">
        <v>4</v>
      </c>
      <c r="M665" s="27">
        <f>SUM(C665:L665)</f>
        <v>22</v>
      </c>
      <c r="N665" s="27">
        <f>COUNTIF(C665:L665,"&gt;0")</f>
        <v>10</v>
      </c>
      <c r="O665" s="2">
        <f>IF(N665&gt;0,M665/N665,0)</f>
        <v>2.2000000000000002</v>
      </c>
    </row>
    <row r="666" spans="1:15" ht="14" outlineLevel="1" x14ac:dyDescent="0.15">
      <c r="A666" s="1">
        <v>31</v>
      </c>
      <c r="B666" s="37" t="s">
        <v>450</v>
      </c>
      <c r="C666" s="35">
        <v>2</v>
      </c>
      <c r="D666" s="20">
        <v>1</v>
      </c>
      <c r="E666" s="20">
        <v>1</v>
      </c>
      <c r="F666" s="20">
        <v>1</v>
      </c>
      <c r="G666" s="20">
        <v>4</v>
      </c>
      <c r="H666" s="20">
        <v>1</v>
      </c>
      <c r="I666" s="20">
        <v>1</v>
      </c>
      <c r="J666" s="20">
        <v>1</v>
      </c>
      <c r="K666" s="20">
        <v>1</v>
      </c>
      <c r="L666" s="20">
        <v>1</v>
      </c>
      <c r="M666" s="27">
        <f>SUM(C666:L666)</f>
        <v>14</v>
      </c>
      <c r="N666" s="27">
        <f>COUNTIF(C666:L666,"&gt;0")</f>
        <v>10</v>
      </c>
      <c r="O666" s="2">
        <f>IF(N666&gt;0,M666/N666,0)</f>
        <v>1.4</v>
      </c>
    </row>
    <row r="667" spans="1:15" ht="14" outlineLevel="1" x14ac:dyDescent="0.15">
      <c r="A667" s="1">
        <v>32</v>
      </c>
      <c r="B667" s="37" t="s">
        <v>449</v>
      </c>
      <c r="C667" s="35">
        <v>1</v>
      </c>
      <c r="D667" s="20">
        <v>1</v>
      </c>
      <c r="E667" s="20">
        <v>1</v>
      </c>
      <c r="F667" s="20">
        <v>1</v>
      </c>
      <c r="G667" s="20">
        <v>1</v>
      </c>
      <c r="H667" s="20">
        <v>1</v>
      </c>
      <c r="I667" s="20">
        <v>1</v>
      </c>
      <c r="J667" s="20">
        <v>3</v>
      </c>
      <c r="K667" s="20">
        <v>1</v>
      </c>
      <c r="L667" s="20">
        <v>1</v>
      </c>
      <c r="M667" s="27">
        <f>SUM(C667:L667)</f>
        <v>12</v>
      </c>
      <c r="N667" s="27">
        <f>COUNTIF(C667:L667,"&gt;0")</f>
        <v>10</v>
      </c>
      <c r="O667" s="2">
        <f>IF(N667&gt;0,M667/N667,0)</f>
        <v>1.2</v>
      </c>
    </row>
    <row r="668" spans="1:15" ht="14" outlineLevel="1" x14ac:dyDescent="0.15">
      <c r="A668" s="1">
        <v>33</v>
      </c>
      <c r="B668" s="37" t="s">
        <v>448</v>
      </c>
      <c r="C668" s="35">
        <v>1</v>
      </c>
      <c r="D668" s="20">
        <v>1</v>
      </c>
      <c r="E668" s="20">
        <v>2</v>
      </c>
      <c r="F668" s="20">
        <v>1</v>
      </c>
      <c r="G668" s="20">
        <v>1</v>
      </c>
      <c r="H668" s="20">
        <v>1</v>
      </c>
      <c r="I668" s="20">
        <v>1</v>
      </c>
      <c r="J668" s="20">
        <v>1</v>
      </c>
      <c r="K668" s="20">
        <v>1</v>
      </c>
      <c r="L668" s="20">
        <v>1</v>
      </c>
      <c r="M668" s="27">
        <f>SUM(C668:L668)</f>
        <v>11</v>
      </c>
      <c r="N668" s="27">
        <f>COUNTIF(C668:L668,"&gt;0")</f>
        <v>10</v>
      </c>
      <c r="O668" s="2">
        <f>IF(N668&gt;0,M668/N668,0)</f>
        <v>1.1000000000000001</v>
      </c>
    </row>
    <row r="669" spans="1:15" ht="14" outlineLevel="1" x14ac:dyDescent="0.15">
      <c r="A669" s="1">
        <v>34</v>
      </c>
      <c r="B669" s="37" t="s">
        <v>447</v>
      </c>
      <c r="C669" s="35">
        <v>1</v>
      </c>
      <c r="D669" s="20">
        <v>1</v>
      </c>
      <c r="E669" s="20">
        <v>2</v>
      </c>
      <c r="F669" s="20">
        <v>1</v>
      </c>
      <c r="G669" s="20">
        <v>1</v>
      </c>
      <c r="H669" s="20">
        <v>1</v>
      </c>
      <c r="I669" s="20">
        <v>1</v>
      </c>
      <c r="J669" s="20">
        <v>1</v>
      </c>
      <c r="K669" s="20">
        <v>4</v>
      </c>
      <c r="L669" s="20">
        <v>1</v>
      </c>
      <c r="M669" s="27">
        <f>SUM(C669:L669)</f>
        <v>14</v>
      </c>
      <c r="N669" s="27">
        <f>COUNTIF(C669:L669,"&gt;0")</f>
        <v>10</v>
      </c>
      <c r="O669" s="2">
        <f>IF(N669&gt;0,M669/N669,0)</f>
        <v>1.4</v>
      </c>
    </row>
    <row r="670" spans="1:15" ht="14" outlineLevel="1" x14ac:dyDescent="0.15">
      <c r="A670" s="1">
        <v>35</v>
      </c>
      <c r="B670" s="37" t="s">
        <v>446</v>
      </c>
      <c r="C670" s="35">
        <v>4</v>
      </c>
      <c r="D670" s="20">
        <v>1</v>
      </c>
      <c r="E670" s="20">
        <v>1</v>
      </c>
      <c r="F670" s="20">
        <v>2</v>
      </c>
      <c r="G670" s="20">
        <v>1</v>
      </c>
      <c r="H670" s="20">
        <v>1</v>
      </c>
      <c r="I670" s="20">
        <v>1</v>
      </c>
      <c r="J670" s="20">
        <v>1</v>
      </c>
      <c r="K670" s="20">
        <v>1</v>
      </c>
      <c r="L670" s="20">
        <v>2</v>
      </c>
      <c r="M670" s="27">
        <f>SUM(C670:L670)</f>
        <v>15</v>
      </c>
      <c r="N670" s="27">
        <f>COUNTIF(C670:L670,"&gt;0")</f>
        <v>10</v>
      </c>
      <c r="O670" s="2">
        <f>IF(N670&gt;0,M670/N670,0)</f>
        <v>1.5</v>
      </c>
    </row>
    <row r="671" spans="1:15" ht="14" outlineLevel="1" x14ac:dyDescent="0.15">
      <c r="A671" s="1">
        <v>36</v>
      </c>
      <c r="B671" s="37" t="s">
        <v>445</v>
      </c>
      <c r="C671" s="35">
        <v>1</v>
      </c>
      <c r="D671" s="20">
        <v>1</v>
      </c>
      <c r="E671" s="20">
        <v>1</v>
      </c>
      <c r="F671" s="20">
        <v>1</v>
      </c>
      <c r="G671" s="20">
        <v>5</v>
      </c>
      <c r="H671" s="20">
        <v>1</v>
      </c>
      <c r="I671" s="20">
        <v>1</v>
      </c>
      <c r="J671" s="20">
        <v>1</v>
      </c>
      <c r="K671" s="20">
        <v>1</v>
      </c>
      <c r="L671" s="20">
        <v>1</v>
      </c>
      <c r="M671" s="27">
        <f>SUM(C671:L671)</f>
        <v>14</v>
      </c>
      <c r="N671" s="27">
        <f>COUNTIF(C671:L671,"&gt;0")</f>
        <v>10</v>
      </c>
      <c r="O671" s="2">
        <f>IF(N671&gt;0,M671/N671,0)</f>
        <v>1.4</v>
      </c>
    </row>
    <row r="672" spans="1:15" ht="14" outlineLevel="1" x14ac:dyDescent="0.15">
      <c r="A672" s="1">
        <v>37</v>
      </c>
      <c r="B672" s="37" t="s">
        <v>444</v>
      </c>
      <c r="C672" s="35">
        <v>1</v>
      </c>
      <c r="D672" s="20">
        <v>1</v>
      </c>
      <c r="E672" s="20">
        <v>1</v>
      </c>
      <c r="F672" s="20">
        <v>1</v>
      </c>
      <c r="G672" s="20">
        <v>1</v>
      </c>
      <c r="H672" s="20">
        <v>1</v>
      </c>
      <c r="I672" s="20">
        <v>1</v>
      </c>
      <c r="J672" s="20">
        <v>1</v>
      </c>
      <c r="K672" s="20">
        <v>1</v>
      </c>
      <c r="L672" s="20">
        <v>1</v>
      </c>
      <c r="M672" s="27">
        <f>SUM(C672:L672)</f>
        <v>10</v>
      </c>
      <c r="N672" s="27">
        <f>COUNTIF(C672:L672,"&gt;0")</f>
        <v>10</v>
      </c>
      <c r="O672" s="2">
        <f>IF(N672&gt;0,M672/N672,0)</f>
        <v>1</v>
      </c>
    </row>
    <row r="673" spans="1:15" ht="14" outlineLevel="1" x14ac:dyDescent="0.15">
      <c r="A673" s="1">
        <v>38</v>
      </c>
      <c r="B673" s="37" t="s">
        <v>443</v>
      </c>
      <c r="C673" s="35">
        <v>1</v>
      </c>
      <c r="D673" s="20">
        <v>1</v>
      </c>
      <c r="E673" s="20">
        <v>1</v>
      </c>
      <c r="F673" s="20">
        <v>1</v>
      </c>
      <c r="G673" s="20">
        <v>1</v>
      </c>
      <c r="H673" s="20">
        <v>1</v>
      </c>
      <c r="I673" s="20">
        <v>1</v>
      </c>
      <c r="J673" s="20">
        <v>1</v>
      </c>
      <c r="K673" s="20">
        <v>1</v>
      </c>
      <c r="L673" s="20">
        <v>1</v>
      </c>
      <c r="M673" s="27">
        <f>SUM(C673:L673)</f>
        <v>10</v>
      </c>
      <c r="N673" s="27">
        <f>COUNTIF(C673:L673,"&gt;0")</f>
        <v>10</v>
      </c>
      <c r="O673" s="2">
        <f>IF(N673&gt;0,M673/N673,0)</f>
        <v>1</v>
      </c>
    </row>
    <row r="674" spans="1:15" ht="14" outlineLevel="1" x14ac:dyDescent="0.15">
      <c r="A674" s="1">
        <v>39</v>
      </c>
      <c r="B674" s="37" t="s">
        <v>442</v>
      </c>
      <c r="C674" s="35">
        <v>1</v>
      </c>
      <c r="D674" s="20">
        <v>1</v>
      </c>
      <c r="E674" s="20">
        <v>1</v>
      </c>
      <c r="F674" s="20">
        <v>1</v>
      </c>
      <c r="G674" s="20">
        <v>1</v>
      </c>
      <c r="H674" s="20">
        <v>4</v>
      </c>
      <c r="I674" s="20">
        <v>1</v>
      </c>
      <c r="J674" s="20">
        <v>1</v>
      </c>
      <c r="K674" s="20">
        <v>1</v>
      </c>
      <c r="L674" s="20">
        <v>1</v>
      </c>
      <c r="M674" s="27">
        <f>SUM(C674:L674)</f>
        <v>13</v>
      </c>
      <c r="N674" s="27">
        <f>COUNTIF(C674:L674,"&gt;0")</f>
        <v>10</v>
      </c>
      <c r="O674" s="2">
        <f>IF(N674&gt;0,M674/N674,0)</f>
        <v>1.3</v>
      </c>
    </row>
    <row r="675" spans="1:15" ht="14" outlineLevel="1" x14ac:dyDescent="0.15">
      <c r="A675" s="1">
        <v>40</v>
      </c>
      <c r="B675" s="37" t="s">
        <v>441</v>
      </c>
      <c r="C675" s="35">
        <v>1</v>
      </c>
      <c r="D675" s="20">
        <v>1</v>
      </c>
      <c r="E675" s="20">
        <v>1</v>
      </c>
      <c r="F675" s="20">
        <v>1</v>
      </c>
      <c r="G675" s="20">
        <v>1</v>
      </c>
      <c r="H675" s="20">
        <v>1</v>
      </c>
      <c r="I675" s="20">
        <v>2</v>
      </c>
      <c r="J675" s="20">
        <v>1</v>
      </c>
      <c r="K675" s="20">
        <v>1</v>
      </c>
      <c r="L675" s="20">
        <v>1</v>
      </c>
      <c r="M675" s="27">
        <f>SUM(C675:L675)</f>
        <v>11</v>
      </c>
      <c r="N675" s="27">
        <f>COUNTIF(C675:L675,"&gt;0")</f>
        <v>10</v>
      </c>
      <c r="O675" s="2">
        <f>IF(N675&gt;0,M675/N675,0)</f>
        <v>1.1000000000000001</v>
      </c>
    </row>
    <row r="676" spans="1:15" ht="14" outlineLevel="1" x14ac:dyDescent="0.15">
      <c r="A676" s="1">
        <v>41</v>
      </c>
      <c r="B676" s="37" t="s">
        <v>440</v>
      </c>
      <c r="C676" s="35">
        <v>1</v>
      </c>
      <c r="D676" s="20">
        <v>1</v>
      </c>
      <c r="E676" s="20">
        <v>1</v>
      </c>
      <c r="F676" s="20">
        <v>1</v>
      </c>
      <c r="G676" s="20">
        <v>1</v>
      </c>
      <c r="H676" s="20">
        <v>1</v>
      </c>
      <c r="I676" s="20">
        <v>1</v>
      </c>
      <c r="J676" s="20">
        <v>1</v>
      </c>
      <c r="K676" s="20">
        <v>1</v>
      </c>
      <c r="L676" s="20">
        <v>1</v>
      </c>
      <c r="M676" s="27">
        <f>SUM(C676:L676)</f>
        <v>10</v>
      </c>
      <c r="N676" s="27">
        <f>COUNTIF(C676:L676,"&gt;0")</f>
        <v>10</v>
      </c>
      <c r="O676" s="2">
        <f>IF(N676&gt;0,M676/N676,0)</f>
        <v>1</v>
      </c>
    </row>
    <row r="677" spans="1:15" ht="14" outlineLevel="1" x14ac:dyDescent="0.15">
      <c r="A677" s="1">
        <v>42</v>
      </c>
      <c r="B677" s="37" t="s">
        <v>439</v>
      </c>
      <c r="C677" s="35">
        <v>1</v>
      </c>
      <c r="D677" s="20">
        <v>1</v>
      </c>
      <c r="E677" s="20">
        <v>1</v>
      </c>
      <c r="F677" s="20">
        <v>1</v>
      </c>
      <c r="G677" s="20">
        <v>1</v>
      </c>
      <c r="H677" s="20">
        <v>1</v>
      </c>
      <c r="I677" s="20">
        <v>3</v>
      </c>
      <c r="J677" s="20">
        <v>1</v>
      </c>
      <c r="K677" s="20">
        <v>1</v>
      </c>
      <c r="L677" s="20">
        <v>1</v>
      </c>
      <c r="M677" s="27">
        <f>SUM(C677:L677)</f>
        <v>12</v>
      </c>
      <c r="N677" s="27">
        <f>COUNTIF(C677:L677,"&gt;0")</f>
        <v>10</v>
      </c>
      <c r="O677" s="2">
        <f>IF(N677&gt;0,M677/N677,0)</f>
        <v>1.2</v>
      </c>
    </row>
    <row r="678" spans="1:15" ht="14" outlineLevel="1" x14ac:dyDescent="0.15">
      <c r="A678" s="1">
        <v>43</v>
      </c>
      <c r="B678" s="37" t="s">
        <v>438</v>
      </c>
      <c r="C678" s="35">
        <v>1</v>
      </c>
      <c r="D678" s="20">
        <v>1</v>
      </c>
      <c r="E678" s="20">
        <v>1</v>
      </c>
      <c r="F678" s="20">
        <v>1</v>
      </c>
      <c r="G678" s="20">
        <v>5</v>
      </c>
      <c r="H678" s="20">
        <v>1</v>
      </c>
      <c r="I678" s="20">
        <v>1</v>
      </c>
      <c r="J678" s="20">
        <v>2</v>
      </c>
      <c r="K678" s="20">
        <v>3</v>
      </c>
      <c r="L678" s="20">
        <v>1</v>
      </c>
      <c r="M678" s="27">
        <f>SUM(C678:L678)</f>
        <v>17</v>
      </c>
      <c r="N678" s="27">
        <f>COUNTIF(C678:L678,"&gt;0")</f>
        <v>10</v>
      </c>
      <c r="O678" s="2">
        <f>IF(N678&gt;0,M678/N678,0)</f>
        <v>1.7</v>
      </c>
    </row>
    <row r="679" spans="1:15" ht="14" outlineLevel="1" x14ac:dyDescent="0.15">
      <c r="A679" s="1">
        <v>44</v>
      </c>
      <c r="B679" s="37" t="s">
        <v>437</v>
      </c>
      <c r="C679" s="35">
        <v>5</v>
      </c>
      <c r="D679" s="20">
        <v>1</v>
      </c>
      <c r="E679" s="20">
        <v>3</v>
      </c>
      <c r="F679" s="20">
        <v>1</v>
      </c>
      <c r="G679" s="20">
        <v>1</v>
      </c>
      <c r="H679" s="20">
        <v>1</v>
      </c>
      <c r="I679" s="20">
        <v>5</v>
      </c>
      <c r="J679" s="20">
        <v>1</v>
      </c>
      <c r="K679" s="20">
        <v>1</v>
      </c>
      <c r="L679" s="20">
        <v>1</v>
      </c>
      <c r="M679" s="27">
        <f>SUM(C679:L679)</f>
        <v>20</v>
      </c>
      <c r="N679" s="27">
        <f>COUNTIF(C679:L679,"&gt;0")</f>
        <v>10</v>
      </c>
      <c r="O679" s="2">
        <f>IF(N679&gt;0,M679/N679,0)</f>
        <v>2</v>
      </c>
    </row>
    <row r="680" spans="1:15" ht="14" outlineLevel="1" x14ac:dyDescent="0.15">
      <c r="A680" s="1">
        <v>45</v>
      </c>
      <c r="B680" s="37" t="s">
        <v>436</v>
      </c>
      <c r="C680" s="35">
        <v>1</v>
      </c>
      <c r="D680" s="20">
        <v>1</v>
      </c>
      <c r="E680" s="20">
        <v>2</v>
      </c>
      <c r="F680" s="20">
        <v>1</v>
      </c>
      <c r="G680" s="20">
        <v>1</v>
      </c>
      <c r="H680" s="20">
        <v>1</v>
      </c>
      <c r="I680" s="20">
        <v>1</v>
      </c>
      <c r="J680" s="20">
        <v>3</v>
      </c>
      <c r="K680" s="20">
        <v>1</v>
      </c>
      <c r="L680" s="20">
        <v>1</v>
      </c>
      <c r="M680" s="27">
        <f>SUM(C680:L680)</f>
        <v>13</v>
      </c>
      <c r="N680" s="27">
        <f>COUNTIF(C680:L680,"&gt;0")</f>
        <v>10</v>
      </c>
      <c r="O680" s="2">
        <f>IF(N680&gt;0,M680/N680,0)</f>
        <v>1.3</v>
      </c>
    </row>
    <row r="681" spans="1:15" ht="14" outlineLevel="1" x14ac:dyDescent="0.15">
      <c r="A681" s="1">
        <v>46</v>
      </c>
      <c r="B681" s="37" t="s">
        <v>435</v>
      </c>
      <c r="C681" s="35">
        <v>3</v>
      </c>
      <c r="D681" s="20">
        <v>1</v>
      </c>
      <c r="E681" s="20">
        <v>3</v>
      </c>
      <c r="F681" s="20">
        <v>1</v>
      </c>
      <c r="G681" s="20">
        <v>1</v>
      </c>
      <c r="H681" s="20">
        <v>1</v>
      </c>
      <c r="I681" s="20">
        <v>1</v>
      </c>
      <c r="J681" s="20">
        <v>5</v>
      </c>
      <c r="K681" s="20">
        <v>5</v>
      </c>
      <c r="L681" s="20">
        <v>1</v>
      </c>
      <c r="M681" s="27">
        <f>SUM(C681:L681)</f>
        <v>22</v>
      </c>
      <c r="N681" s="27">
        <f>COUNTIF(C681:L681,"&gt;0")</f>
        <v>10</v>
      </c>
      <c r="O681" s="2">
        <f>IF(N681&gt;0,M681/N681,0)</f>
        <v>2.2000000000000002</v>
      </c>
    </row>
    <row r="682" spans="1:15" ht="14" outlineLevel="1" x14ac:dyDescent="0.15">
      <c r="A682" s="1">
        <v>47</v>
      </c>
      <c r="B682" s="37" t="s">
        <v>434</v>
      </c>
      <c r="C682" s="35">
        <v>1</v>
      </c>
      <c r="D682" s="20">
        <v>5</v>
      </c>
      <c r="E682" s="20">
        <v>1</v>
      </c>
      <c r="F682" s="20">
        <v>1</v>
      </c>
      <c r="G682" s="20">
        <v>1</v>
      </c>
      <c r="H682" s="20">
        <v>1</v>
      </c>
      <c r="I682" s="20">
        <v>1</v>
      </c>
      <c r="J682" s="20">
        <v>1</v>
      </c>
      <c r="K682" s="20">
        <v>1</v>
      </c>
      <c r="L682" s="20">
        <v>1</v>
      </c>
      <c r="M682" s="27">
        <f>SUM(C682:L682)</f>
        <v>14</v>
      </c>
      <c r="N682" s="27">
        <f>COUNTIF(C682:L682,"&gt;0")</f>
        <v>10</v>
      </c>
      <c r="O682" s="2">
        <f>IF(N682&gt;0,M682/N682,0)</f>
        <v>1.4</v>
      </c>
    </row>
    <row r="683" spans="1:15" ht="14" outlineLevel="1" x14ac:dyDescent="0.15">
      <c r="A683" s="1">
        <v>48</v>
      </c>
      <c r="B683" s="37" t="s">
        <v>433</v>
      </c>
      <c r="C683" s="35">
        <v>1</v>
      </c>
      <c r="D683" s="20">
        <v>3</v>
      </c>
      <c r="E683" s="20">
        <v>1</v>
      </c>
      <c r="F683" s="20">
        <v>3</v>
      </c>
      <c r="G683" s="20">
        <v>3</v>
      </c>
      <c r="H683" s="20">
        <v>1</v>
      </c>
      <c r="I683" s="20">
        <v>1</v>
      </c>
      <c r="J683" s="20">
        <v>1</v>
      </c>
      <c r="K683" s="20">
        <v>5</v>
      </c>
      <c r="L683" s="20">
        <v>1</v>
      </c>
      <c r="M683" s="27">
        <f>SUM(C683:L683)</f>
        <v>20</v>
      </c>
      <c r="N683" s="27">
        <f>COUNTIF(C683:L683,"&gt;0")</f>
        <v>10</v>
      </c>
      <c r="O683" s="2">
        <f>IF(N683&gt;0,M683/N683,0)</f>
        <v>2</v>
      </c>
    </row>
    <row r="684" spans="1:15" ht="14" outlineLevel="1" x14ac:dyDescent="0.15">
      <c r="A684" s="1">
        <v>49</v>
      </c>
      <c r="B684" s="37" t="s">
        <v>432</v>
      </c>
      <c r="C684" s="35">
        <v>1</v>
      </c>
      <c r="D684" s="20">
        <v>1</v>
      </c>
      <c r="E684" s="20">
        <v>1</v>
      </c>
      <c r="F684" s="20">
        <v>1</v>
      </c>
      <c r="G684" s="20">
        <v>2</v>
      </c>
      <c r="H684" s="20">
        <v>1</v>
      </c>
      <c r="I684" s="20">
        <v>1</v>
      </c>
      <c r="J684" s="20">
        <v>1</v>
      </c>
      <c r="K684" s="20">
        <v>1</v>
      </c>
      <c r="L684" s="20">
        <v>1</v>
      </c>
      <c r="M684" s="27">
        <f>SUM(C684:L684)</f>
        <v>11</v>
      </c>
      <c r="N684" s="27">
        <f>COUNTIF(C684:L684,"&gt;0")</f>
        <v>10</v>
      </c>
      <c r="O684" s="2">
        <f>IF(N684&gt;0,M684/N684,0)</f>
        <v>1.1000000000000001</v>
      </c>
    </row>
    <row r="685" spans="1:15" ht="14" outlineLevel="1" x14ac:dyDescent="0.15">
      <c r="A685" s="1">
        <v>50</v>
      </c>
      <c r="B685" s="37" t="s">
        <v>431</v>
      </c>
      <c r="C685" s="35">
        <v>1</v>
      </c>
      <c r="D685" s="20">
        <v>1</v>
      </c>
      <c r="E685" s="20">
        <v>1</v>
      </c>
      <c r="F685" s="20">
        <v>1</v>
      </c>
      <c r="G685" s="20">
        <v>1</v>
      </c>
      <c r="H685" s="20">
        <v>1</v>
      </c>
      <c r="I685" s="20">
        <v>1</v>
      </c>
      <c r="J685" s="20">
        <v>1</v>
      </c>
      <c r="K685" s="20">
        <v>2</v>
      </c>
      <c r="L685" s="20">
        <v>1</v>
      </c>
      <c r="M685" s="27">
        <f>SUM(C685:L685)</f>
        <v>11</v>
      </c>
      <c r="N685" s="27">
        <f>COUNTIF(C685:L685,"&gt;0")</f>
        <v>10</v>
      </c>
      <c r="O685" s="2">
        <f>IF(N685&gt;0,M685/N685,0)</f>
        <v>1.1000000000000001</v>
      </c>
    </row>
    <row r="686" spans="1:15" ht="14" outlineLevel="1" x14ac:dyDescent="0.15">
      <c r="A686" s="1">
        <v>51</v>
      </c>
      <c r="B686" s="37" t="s">
        <v>430</v>
      </c>
      <c r="C686" s="35">
        <v>2</v>
      </c>
      <c r="D686" s="20">
        <v>1</v>
      </c>
      <c r="E686" s="20">
        <v>1</v>
      </c>
      <c r="F686" s="20">
        <v>1</v>
      </c>
      <c r="G686" s="20">
        <v>1</v>
      </c>
      <c r="H686" s="20">
        <v>1</v>
      </c>
      <c r="I686" s="20">
        <v>2</v>
      </c>
      <c r="J686" s="20">
        <v>4</v>
      </c>
      <c r="K686" s="20">
        <v>1</v>
      </c>
      <c r="L686" s="20">
        <v>1</v>
      </c>
      <c r="M686" s="27">
        <f>SUM(C686:L686)</f>
        <v>15</v>
      </c>
      <c r="N686" s="27">
        <f>COUNTIF(C686:L686,"&gt;0")</f>
        <v>10</v>
      </c>
      <c r="O686" s="2">
        <f>IF(N686&gt;0,M686/N686,0)</f>
        <v>1.5</v>
      </c>
    </row>
    <row r="687" spans="1:15" ht="14" outlineLevel="1" x14ac:dyDescent="0.15">
      <c r="A687" s="1">
        <v>52</v>
      </c>
      <c r="B687" s="37" t="s">
        <v>429</v>
      </c>
      <c r="C687" s="35">
        <v>1</v>
      </c>
      <c r="D687" s="20">
        <v>1</v>
      </c>
      <c r="E687" s="20">
        <v>1</v>
      </c>
      <c r="F687" s="20">
        <v>1</v>
      </c>
      <c r="G687" s="20">
        <v>1</v>
      </c>
      <c r="H687" s="20">
        <v>1</v>
      </c>
      <c r="I687" s="20">
        <v>1</v>
      </c>
      <c r="J687" s="20">
        <v>1</v>
      </c>
      <c r="K687" s="20">
        <v>1</v>
      </c>
      <c r="L687" s="20">
        <v>1</v>
      </c>
      <c r="M687" s="27">
        <f>SUM(C687:L687)</f>
        <v>10</v>
      </c>
      <c r="N687" s="27">
        <f>COUNTIF(C687:L687,"&gt;0")</f>
        <v>10</v>
      </c>
      <c r="O687" s="2">
        <f>IF(N687&gt;0,M687/N687,0)</f>
        <v>1</v>
      </c>
    </row>
    <row r="688" spans="1:15" ht="14" outlineLevel="1" x14ac:dyDescent="0.15">
      <c r="A688" s="1">
        <v>53</v>
      </c>
      <c r="B688" s="37" t="s">
        <v>428</v>
      </c>
      <c r="C688" s="35">
        <v>1</v>
      </c>
      <c r="D688" s="20">
        <v>4</v>
      </c>
      <c r="E688" s="20">
        <v>1</v>
      </c>
      <c r="F688" s="20">
        <v>1</v>
      </c>
      <c r="G688" s="20">
        <v>5</v>
      </c>
      <c r="H688" s="20">
        <v>1</v>
      </c>
      <c r="I688" s="20">
        <v>1</v>
      </c>
      <c r="J688" s="20">
        <v>1</v>
      </c>
      <c r="K688" s="20">
        <v>1</v>
      </c>
      <c r="L688" s="20">
        <v>4</v>
      </c>
      <c r="M688" s="27">
        <f>SUM(C688:L688)</f>
        <v>20</v>
      </c>
      <c r="N688" s="27">
        <f>COUNTIF(C688:L688,"&gt;0")</f>
        <v>10</v>
      </c>
      <c r="O688" s="2">
        <f>IF(N688&gt;0,M688/N688,0)</f>
        <v>2</v>
      </c>
    </row>
    <row r="689" spans="1:15" ht="14" outlineLevel="1" x14ac:dyDescent="0.15">
      <c r="A689" s="1">
        <v>54</v>
      </c>
      <c r="B689" s="37" t="s">
        <v>427</v>
      </c>
      <c r="C689" s="35">
        <v>1</v>
      </c>
      <c r="D689" s="20">
        <v>1</v>
      </c>
      <c r="E689" s="20">
        <v>1</v>
      </c>
      <c r="F689" s="20">
        <v>1</v>
      </c>
      <c r="G689" s="20">
        <v>1</v>
      </c>
      <c r="H689" s="20">
        <v>1</v>
      </c>
      <c r="I689" s="20">
        <v>1</v>
      </c>
      <c r="J689" s="20">
        <v>1</v>
      </c>
      <c r="K689" s="20">
        <v>4</v>
      </c>
      <c r="L689" s="20">
        <v>1</v>
      </c>
      <c r="M689" s="27">
        <f>SUM(C689:L689)</f>
        <v>13</v>
      </c>
      <c r="N689" s="27">
        <f>COUNTIF(C689:L689,"&gt;0")</f>
        <v>10</v>
      </c>
      <c r="O689" s="2">
        <f>IF(N689&gt;0,M689/N689,0)</f>
        <v>1.3</v>
      </c>
    </row>
    <row r="690" spans="1:15" ht="14" outlineLevel="1" x14ac:dyDescent="0.15">
      <c r="A690" s="1">
        <v>55</v>
      </c>
      <c r="B690" s="37" t="s">
        <v>426</v>
      </c>
      <c r="C690" s="35">
        <v>2</v>
      </c>
      <c r="D690" s="20">
        <v>1</v>
      </c>
      <c r="E690" s="20">
        <v>1</v>
      </c>
      <c r="F690" s="20">
        <v>5</v>
      </c>
      <c r="G690" s="20">
        <v>1</v>
      </c>
      <c r="H690" s="20">
        <v>3</v>
      </c>
      <c r="I690" s="20">
        <v>1</v>
      </c>
      <c r="J690" s="20">
        <v>1</v>
      </c>
      <c r="K690" s="20">
        <v>1</v>
      </c>
      <c r="L690" s="20">
        <v>1</v>
      </c>
      <c r="M690" s="27">
        <f>SUM(C690:L690)</f>
        <v>17</v>
      </c>
      <c r="N690" s="27">
        <f>COUNTIF(C690:L690,"&gt;0")</f>
        <v>10</v>
      </c>
      <c r="O690" s="2">
        <f>IF(N690&gt;0,M690/N690,0)</f>
        <v>1.7</v>
      </c>
    </row>
    <row r="691" spans="1:15" ht="14" outlineLevel="1" x14ac:dyDescent="0.15">
      <c r="A691" s="1">
        <v>56</v>
      </c>
      <c r="B691" s="37" t="s">
        <v>425</v>
      </c>
      <c r="C691" s="35">
        <v>1</v>
      </c>
      <c r="D691" s="20">
        <v>1</v>
      </c>
      <c r="E691" s="20">
        <v>1</v>
      </c>
      <c r="F691" s="20">
        <v>1</v>
      </c>
      <c r="G691" s="20">
        <v>1</v>
      </c>
      <c r="H691" s="20">
        <v>1</v>
      </c>
      <c r="I691" s="20">
        <v>1</v>
      </c>
      <c r="J691" s="20">
        <v>1</v>
      </c>
      <c r="K691" s="20">
        <v>1</v>
      </c>
      <c r="L691" s="20">
        <v>1</v>
      </c>
      <c r="M691" s="27">
        <f>SUM(C691:L691)</f>
        <v>10</v>
      </c>
      <c r="N691" s="27">
        <f>COUNTIF(C691:L691,"&gt;0")</f>
        <v>10</v>
      </c>
      <c r="O691" s="2">
        <f>IF(N691&gt;0,M691/N691,0)</f>
        <v>1</v>
      </c>
    </row>
    <row r="692" spans="1:15" ht="14" outlineLevel="1" x14ac:dyDescent="0.15">
      <c r="A692" s="1">
        <v>57</v>
      </c>
      <c r="B692" s="37" t="s">
        <v>424</v>
      </c>
      <c r="C692" s="35">
        <v>4</v>
      </c>
      <c r="D692" s="20">
        <v>3</v>
      </c>
      <c r="E692" s="20">
        <v>4</v>
      </c>
      <c r="F692" s="20">
        <v>1</v>
      </c>
      <c r="G692" s="20">
        <v>1</v>
      </c>
      <c r="H692" s="20">
        <v>4</v>
      </c>
      <c r="I692" s="20">
        <v>1</v>
      </c>
      <c r="J692" s="20">
        <v>1</v>
      </c>
      <c r="K692" s="20">
        <v>1</v>
      </c>
      <c r="L692" s="20">
        <v>1</v>
      </c>
      <c r="M692" s="27">
        <f>SUM(C692:L692)</f>
        <v>21</v>
      </c>
      <c r="N692" s="27">
        <f>COUNTIF(C692:L692,"&gt;0")</f>
        <v>10</v>
      </c>
      <c r="O692" s="2">
        <f>IF(N692&gt;0,M692/N692,0)</f>
        <v>2.1</v>
      </c>
    </row>
    <row r="693" spans="1:15" ht="14" outlineLevel="1" x14ac:dyDescent="0.15">
      <c r="A693" s="1">
        <v>58</v>
      </c>
      <c r="B693" s="37" t="s">
        <v>423</v>
      </c>
      <c r="C693" s="35">
        <v>2</v>
      </c>
      <c r="D693" s="20">
        <v>3</v>
      </c>
      <c r="E693" s="20">
        <v>1</v>
      </c>
      <c r="F693" s="20">
        <v>1</v>
      </c>
      <c r="G693" s="20">
        <v>2</v>
      </c>
      <c r="H693" s="20">
        <v>1</v>
      </c>
      <c r="I693" s="20">
        <v>1</v>
      </c>
      <c r="J693" s="20">
        <v>1</v>
      </c>
      <c r="K693" s="20">
        <v>1</v>
      </c>
      <c r="L693" s="20">
        <v>1</v>
      </c>
      <c r="M693" s="27">
        <f>SUM(C693:L693)</f>
        <v>14</v>
      </c>
      <c r="N693" s="27">
        <f>COUNTIF(C693:L693,"&gt;0")</f>
        <v>10</v>
      </c>
      <c r="O693" s="2">
        <f>IF(N693&gt;0,M693/N693,0)</f>
        <v>1.4</v>
      </c>
    </row>
    <row r="694" spans="1:15" ht="14" outlineLevel="1" x14ac:dyDescent="0.15">
      <c r="A694" s="1">
        <v>59</v>
      </c>
      <c r="B694" s="37" t="s">
        <v>422</v>
      </c>
      <c r="C694" s="35">
        <v>1</v>
      </c>
      <c r="D694" s="20">
        <v>3</v>
      </c>
      <c r="E694" s="20">
        <v>2</v>
      </c>
      <c r="F694" s="20">
        <v>1</v>
      </c>
      <c r="G694" s="20">
        <v>3</v>
      </c>
      <c r="H694" s="20">
        <v>1</v>
      </c>
      <c r="I694" s="20">
        <v>1</v>
      </c>
      <c r="J694" s="20">
        <v>1</v>
      </c>
      <c r="K694" s="20">
        <v>3</v>
      </c>
      <c r="L694" s="20">
        <v>1</v>
      </c>
      <c r="M694" s="27">
        <f>SUM(C694:L694)</f>
        <v>17</v>
      </c>
      <c r="N694" s="27">
        <f>COUNTIF(C694:L694,"&gt;0")</f>
        <v>10</v>
      </c>
      <c r="O694" s="2">
        <f>IF(N694&gt;0,M694/N694,0)</f>
        <v>1.7</v>
      </c>
    </row>
    <row r="695" spans="1:15" ht="14" outlineLevel="1" x14ac:dyDescent="0.15">
      <c r="A695" s="1">
        <v>60</v>
      </c>
      <c r="B695" s="37" t="s">
        <v>421</v>
      </c>
      <c r="C695" s="35">
        <v>1</v>
      </c>
      <c r="D695" s="20">
        <v>1</v>
      </c>
      <c r="E695" s="20">
        <v>5</v>
      </c>
      <c r="F695" s="20">
        <v>1</v>
      </c>
      <c r="G695" s="20">
        <v>1</v>
      </c>
      <c r="H695" s="20">
        <v>1</v>
      </c>
      <c r="I695" s="20">
        <v>1</v>
      </c>
      <c r="J695" s="20">
        <v>4</v>
      </c>
      <c r="K695" s="20">
        <v>1</v>
      </c>
      <c r="L695" s="20">
        <v>5</v>
      </c>
      <c r="M695" s="27">
        <f>SUM(C695:L695)</f>
        <v>21</v>
      </c>
      <c r="N695" s="27">
        <f>COUNTIF(C695:L695,"&gt;0")</f>
        <v>10</v>
      </c>
      <c r="O695" s="2">
        <f>IF(N695&gt;0,M695/N695,0)</f>
        <v>2.1</v>
      </c>
    </row>
    <row r="696" spans="1:15" ht="14" outlineLevel="1" x14ac:dyDescent="0.15">
      <c r="A696" s="1">
        <v>61</v>
      </c>
      <c r="B696" s="37" t="s">
        <v>420</v>
      </c>
      <c r="C696" s="35">
        <v>2</v>
      </c>
      <c r="D696" s="20">
        <v>1</v>
      </c>
      <c r="E696" s="20">
        <v>1</v>
      </c>
      <c r="F696" s="20">
        <v>5</v>
      </c>
      <c r="G696" s="20">
        <v>5</v>
      </c>
      <c r="H696" s="20">
        <v>1</v>
      </c>
      <c r="I696" s="20">
        <v>1</v>
      </c>
      <c r="J696" s="20">
        <v>1</v>
      </c>
      <c r="K696" s="20">
        <v>1</v>
      </c>
      <c r="L696" s="20">
        <v>1</v>
      </c>
      <c r="M696" s="27">
        <f>SUM(C696:L696)</f>
        <v>19</v>
      </c>
      <c r="N696" s="27">
        <f>COUNTIF(C696:L696,"&gt;0")</f>
        <v>10</v>
      </c>
      <c r="O696" s="2">
        <f>IF(N696&gt;0,M696/N696,0)</f>
        <v>1.9</v>
      </c>
    </row>
    <row r="697" spans="1:15" ht="14" outlineLevel="1" x14ac:dyDescent="0.15">
      <c r="A697" s="1">
        <v>62</v>
      </c>
      <c r="B697" s="37" t="s">
        <v>419</v>
      </c>
      <c r="C697" s="35">
        <v>1</v>
      </c>
      <c r="D697" s="20">
        <v>1</v>
      </c>
      <c r="E697" s="20">
        <v>1</v>
      </c>
      <c r="F697" s="20">
        <v>4</v>
      </c>
      <c r="G697" s="20">
        <v>4</v>
      </c>
      <c r="H697" s="20">
        <v>1</v>
      </c>
      <c r="I697" s="20">
        <v>1</v>
      </c>
      <c r="J697" s="20">
        <v>1</v>
      </c>
      <c r="K697" s="20">
        <v>1</v>
      </c>
      <c r="L697" s="20">
        <v>4</v>
      </c>
      <c r="M697" s="27">
        <f>SUM(C697:L697)</f>
        <v>19</v>
      </c>
      <c r="N697" s="27">
        <f>COUNTIF(C697:L697,"&gt;0")</f>
        <v>10</v>
      </c>
      <c r="O697" s="2">
        <f>IF(N697&gt;0,M697/N697,0)</f>
        <v>1.9</v>
      </c>
    </row>
    <row r="698" spans="1:15" ht="14" outlineLevel="1" x14ac:dyDescent="0.15">
      <c r="A698" s="1">
        <v>63</v>
      </c>
      <c r="B698" s="37" t="s">
        <v>418</v>
      </c>
      <c r="C698" s="35">
        <v>1</v>
      </c>
      <c r="D698" s="20">
        <v>1</v>
      </c>
      <c r="E698" s="20">
        <v>3</v>
      </c>
      <c r="F698" s="20">
        <v>1</v>
      </c>
      <c r="G698" s="20">
        <v>1</v>
      </c>
      <c r="H698" s="20">
        <v>1</v>
      </c>
      <c r="I698" s="20">
        <v>1</v>
      </c>
      <c r="J698" s="20">
        <v>1</v>
      </c>
      <c r="K698" s="20">
        <v>1</v>
      </c>
      <c r="L698" s="20">
        <v>4</v>
      </c>
      <c r="M698" s="27">
        <f>SUM(C698:L698)</f>
        <v>15</v>
      </c>
      <c r="N698" s="27">
        <f>COUNTIF(C698:L698,"&gt;0")</f>
        <v>10</v>
      </c>
      <c r="O698" s="2">
        <f>IF(N698&gt;0,M698/N698,0)</f>
        <v>1.5</v>
      </c>
    </row>
    <row r="699" spans="1:15" ht="14" outlineLevel="1" x14ac:dyDescent="0.15">
      <c r="A699" s="1">
        <v>64</v>
      </c>
      <c r="B699" s="37" t="s">
        <v>417</v>
      </c>
      <c r="C699" s="35">
        <v>1</v>
      </c>
      <c r="D699" s="20">
        <v>1</v>
      </c>
      <c r="E699" s="20">
        <v>1</v>
      </c>
      <c r="F699" s="20">
        <v>1</v>
      </c>
      <c r="G699" s="20">
        <v>1</v>
      </c>
      <c r="H699" s="20">
        <v>1</v>
      </c>
      <c r="I699" s="20">
        <v>1</v>
      </c>
      <c r="J699" s="20">
        <v>3</v>
      </c>
      <c r="K699" s="20">
        <v>1</v>
      </c>
      <c r="L699" s="20">
        <v>2</v>
      </c>
      <c r="M699" s="27">
        <f>SUM(C699:L699)</f>
        <v>13</v>
      </c>
      <c r="N699" s="27">
        <f>COUNTIF(C699:L699,"&gt;0")</f>
        <v>10</v>
      </c>
      <c r="O699" s="2">
        <f>IF(N699&gt;0,M699/N699,0)</f>
        <v>1.3</v>
      </c>
    </row>
    <row r="700" spans="1:15" ht="14" outlineLevel="1" x14ac:dyDescent="0.15">
      <c r="A700" s="1">
        <v>65</v>
      </c>
      <c r="B700" s="37" t="s">
        <v>416</v>
      </c>
      <c r="C700" s="35">
        <v>1</v>
      </c>
      <c r="D700" s="20">
        <v>1</v>
      </c>
      <c r="E700" s="20">
        <v>1</v>
      </c>
      <c r="F700" s="20">
        <v>1</v>
      </c>
      <c r="G700" s="20">
        <v>1</v>
      </c>
      <c r="H700" s="20">
        <v>1</v>
      </c>
      <c r="I700" s="20">
        <v>3</v>
      </c>
      <c r="J700" s="20">
        <v>4</v>
      </c>
      <c r="K700" s="20">
        <v>1</v>
      </c>
      <c r="L700" s="20">
        <v>5</v>
      </c>
      <c r="M700" s="27">
        <f>SUM(C700:L700)</f>
        <v>19</v>
      </c>
      <c r="N700" s="27">
        <f>COUNTIF(C700:L700,"&gt;0")</f>
        <v>10</v>
      </c>
      <c r="O700" s="2">
        <f>IF(N700&gt;0,M700/N700,0)</f>
        <v>1.9</v>
      </c>
    </row>
    <row r="701" spans="1:15" ht="14" outlineLevel="1" x14ac:dyDescent="0.15">
      <c r="A701" s="1">
        <v>66</v>
      </c>
      <c r="B701" s="37" t="s">
        <v>415</v>
      </c>
      <c r="C701" s="35">
        <v>4</v>
      </c>
      <c r="D701" s="20">
        <v>1</v>
      </c>
      <c r="E701" s="20">
        <v>1</v>
      </c>
      <c r="F701" s="20">
        <v>1</v>
      </c>
      <c r="G701" s="20">
        <v>1</v>
      </c>
      <c r="H701" s="20">
        <v>1</v>
      </c>
      <c r="I701" s="20">
        <v>1</v>
      </c>
      <c r="J701" s="20">
        <v>1</v>
      </c>
      <c r="K701" s="20">
        <v>1</v>
      </c>
      <c r="L701" s="20">
        <v>1</v>
      </c>
      <c r="M701" s="27">
        <f>SUM(C701:L701)</f>
        <v>13</v>
      </c>
      <c r="N701" s="27">
        <f>COUNTIF(C701:L701,"&gt;0")</f>
        <v>10</v>
      </c>
      <c r="O701" s="2">
        <f>IF(N701&gt;0,M701/N701,0)</f>
        <v>1.3</v>
      </c>
    </row>
    <row r="702" spans="1:15" ht="14" outlineLevel="1" x14ac:dyDescent="0.15">
      <c r="A702" s="1">
        <v>67</v>
      </c>
      <c r="B702" s="37" t="s">
        <v>414</v>
      </c>
      <c r="C702" s="35">
        <v>1</v>
      </c>
      <c r="D702" s="20">
        <v>1</v>
      </c>
      <c r="E702" s="20">
        <v>4</v>
      </c>
      <c r="F702" s="20">
        <v>1</v>
      </c>
      <c r="G702" s="20">
        <v>1</v>
      </c>
      <c r="H702" s="20">
        <v>1</v>
      </c>
      <c r="I702" s="20">
        <v>1</v>
      </c>
      <c r="J702" s="20">
        <v>1</v>
      </c>
      <c r="K702" s="20">
        <v>1</v>
      </c>
      <c r="L702" s="20">
        <v>1</v>
      </c>
      <c r="M702" s="27">
        <f>SUM(C702:L702)</f>
        <v>13</v>
      </c>
      <c r="N702" s="27">
        <f>COUNTIF(C702:L702,"&gt;0")</f>
        <v>10</v>
      </c>
      <c r="O702" s="2">
        <f>IF(N702&gt;0,M702/N702,0)</f>
        <v>1.3</v>
      </c>
    </row>
    <row r="703" spans="1:15" ht="14" outlineLevel="1" x14ac:dyDescent="0.15">
      <c r="A703" s="1">
        <v>68</v>
      </c>
      <c r="B703" s="37" t="s">
        <v>413</v>
      </c>
      <c r="C703" s="35">
        <v>1</v>
      </c>
      <c r="D703" s="20">
        <v>2</v>
      </c>
      <c r="E703" s="20">
        <v>1</v>
      </c>
      <c r="F703" s="20">
        <v>1</v>
      </c>
      <c r="G703" s="20">
        <v>3</v>
      </c>
      <c r="H703" s="20">
        <v>3</v>
      </c>
      <c r="I703" s="20">
        <v>1</v>
      </c>
      <c r="J703" s="20">
        <v>1</v>
      </c>
      <c r="K703" s="20">
        <v>1</v>
      </c>
      <c r="L703" s="20">
        <v>1</v>
      </c>
      <c r="M703" s="27">
        <f>SUM(C703:L703)</f>
        <v>15</v>
      </c>
      <c r="N703" s="27">
        <f>COUNTIF(C703:L703,"&gt;0")</f>
        <v>10</v>
      </c>
      <c r="O703" s="2">
        <f>IF(N703&gt;0,M703/N703,0)</f>
        <v>1.5</v>
      </c>
    </row>
    <row r="704" spans="1:15" ht="14" outlineLevel="1" x14ac:dyDescent="0.15">
      <c r="A704" s="1">
        <v>69</v>
      </c>
      <c r="B704" s="37" t="s">
        <v>412</v>
      </c>
      <c r="C704" s="35">
        <v>2</v>
      </c>
      <c r="D704" s="20">
        <v>1</v>
      </c>
      <c r="E704" s="20">
        <v>1</v>
      </c>
      <c r="F704" s="20">
        <v>4</v>
      </c>
      <c r="G704" s="20">
        <v>1</v>
      </c>
      <c r="H704" s="20">
        <v>1</v>
      </c>
      <c r="I704" s="20">
        <v>1</v>
      </c>
      <c r="J704" s="20">
        <v>2</v>
      </c>
      <c r="K704" s="20">
        <v>3</v>
      </c>
      <c r="L704" s="20">
        <v>4</v>
      </c>
      <c r="M704" s="27">
        <f>SUM(C704:L704)</f>
        <v>20</v>
      </c>
      <c r="N704" s="27">
        <f>COUNTIF(C704:L704,"&gt;0")</f>
        <v>10</v>
      </c>
      <c r="O704" s="2">
        <f>IF(N704&gt;0,M704/N704,0)</f>
        <v>2</v>
      </c>
    </row>
    <row r="705" spans="1:15" ht="14" outlineLevel="1" x14ac:dyDescent="0.15">
      <c r="A705" s="1">
        <v>70</v>
      </c>
      <c r="B705" s="37" t="s">
        <v>411</v>
      </c>
      <c r="C705" s="35">
        <v>1</v>
      </c>
      <c r="D705" s="20">
        <v>1</v>
      </c>
      <c r="E705" s="20">
        <v>1</v>
      </c>
      <c r="F705" s="20">
        <v>1</v>
      </c>
      <c r="G705" s="20">
        <v>3</v>
      </c>
      <c r="H705" s="20">
        <v>1</v>
      </c>
      <c r="I705" s="20">
        <v>1</v>
      </c>
      <c r="J705" s="20">
        <v>1</v>
      </c>
      <c r="K705" s="20">
        <v>1</v>
      </c>
      <c r="L705" s="20">
        <v>1</v>
      </c>
      <c r="M705" s="27">
        <f>SUM(C705:L705)</f>
        <v>12</v>
      </c>
      <c r="N705" s="27">
        <f>COUNTIF(C705:L705,"&gt;0")</f>
        <v>10</v>
      </c>
      <c r="O705" s="2">
        <f>IF(N705&gt;0,M705/N705,0)</f>
        <v>1.2</v>
      </c>
    </row>
    <row r="706" spans="1:15" ht="14" outlineLevel="1" x14ac:dyDescent="0.15">
      <c r="A706" s="1">
        <v>71</v>
      </c>
      <c r="B706" s="37" t="s">
        <v>410</v>
      </c>
      <c r="C706" s="35">
        <v>1</v>
      </c>
      <c r="D706" s="20">
        <v>1</v>
      </c>
      <c r="E706" s="20">
        <v>1</v>
      </c>
      <c r="F706" s="20">
        <v>1</v>
      </c>
      <c r="G706" s="20">
        <v>2</v>
      </c>
      <c r="H706" s="20">
        <v>1</v>
      </c>
      <c r="I706" s="20">
        <v>1</v>
      </c>
      <c r="J706" s="20">
        <v>1</v>
      </c>
      <c r="K706" s="20">
        <v>1</v>
      </c>
      <c r="L706" s="20">
        <v>1</v>
      </c>
      <c r="M706" s="27">
        <f>SUM(C706:L706)</f>
        <v>11</v>
      </c>
      <c r="N706" s="27">
        <f>COUNTIF(C706:L706,"&gt;0")</f>
        <v>10</v>
      </c>
      <c r="O706" s="2">
        <f>IF(N706&gt;0,M706/N706,0)</f>
        <v>1.1000000000000001</v>
      </c>
    </row>
    <row r="707" spans="1:15" ht="14" outlineLevel="1" x14ac:dyDescent="0.15">
      <c r="A707" s="1">
        <v>72</v>
      </c>
      <c r="B707" s="37" t="s">
        <v>409</v>
      </c>
      <c r="C707" s="35">
        <v>1</v>
      </c>
      <c r="D707" s="20">
        <v>1</v>
      </c>
      <c r="E707" s="20">
        <v>2</v>
      </c>
      <c r="F707" s="20">
        <v>3</v>
      </c>
      <c r="G707" s="20">
        <v>2</v>
      </c>
      <c r="H707" s="20">
        <v>5</v>
      </c>
      <c r="I707" s="20">
        <v>1</v>
      </c>
      <c r="J707" s="20">
        <v>4</v>
      </c>
      <c r="K707" s="20">
        <v>1</v>
      </c>
      <c r="L707" s="20">
        <v>1</v>
      </c>
      <c r="M707" s="27">
        <f>SUM(C707:L707)</f>
        <v>21</v>
      </c>
      <c r="N707" s="27">
        <f>COUNTIF(C707:L707,"&gt;0")</f>
        <v>10</v>
      </c>
      <c r="O707" s="2">
        <f>IF(N707&gt;0,M707/N707,0)</f>
        <v>2.1</v>
      </c>
    </row>
    <row r="708" spans="1:15" ht="14" outlineLevel="1" x14ac:dyDescent="0.15">
      <c r="A708" s="1">
        <v>73</v>
      </c>
      <c r="B708" s="37" t="s">
        <v>408</v>
      </c>
      <c r="C708" s="35">
        <v>1</v>
      </c>
      <c r="D708" s="20">
        <v>1</v>
      </c>
      <c r="E708" s="20">
        <v>1</v>
      </c>
      <c r="F708" s="20">
        <v>3</v>
      </c>
      <c r="G708" s="20">
        <v>1</v>
      </c>
      <c r="H708" s="20">
        <v>1</v>
      </c>
      <c r="I708" s="20">
        <v>1</v>
      </c>
      <c r="J708" s="20">
        <v>1</v>
      </c>
      <c r="K708" s="20">
        <v>1</v>
      </c>
      <c r="L708" s="20">
        <v>1</v>
      </c>
      <c r="M708" s="27">
        <f>SUM(C708:L708)</f>
        <v>12</v>
      </c>
      <c r="N708" s="27">
        <f>COUNTIF(C708:L708,"&gt;0")</f>
        <v>10</v>
      </c>
      <c r="O708" s="2">
        <f>IF(N708&gt;0,M708/N708,0)</f>
        <v>1.2</v>
      </c>
    </row>
    <row r="709" spans="1:15" ht="14" outlineLevel="1" x14ac:dyDescent="0.15">
      <c r="A709" s="1">
        <v>74</v>
      </c>
      <c r="B709" s="37" t="s">
        <v>407</v>
      </c>
      <c r="C709" s="35">
        <v>1</v>
      </c>
      <c r="D709" s="20">
        <v>2</v>
      </c>
      <c r="E709" s="20">
        <v>1</v>
      </c>
      <c r="F709" s="20">
        <v>1</v>
      </c>
      <c r="G709" s="20">
        <v>1</v>
      </c>
      <c r="H709" s="20">
        <v>1</v>
      </c>
      <c r="I709" s="20">
        <v>1</v>
      </c>
      <c r="J709" s="20">
        <v>4</v>
      </c>
      <c r="K709" s="20">
        <v>1</v>
      </c>
      <c r="L709" s="20">
        <v>3</v>
      </c>
      <c r="M709" s="27">
        <f>SUM(C709:L709)</f>
        <v>16</v>
      </c>
      <c r="N709" s="27">
        <f>COUNTIF(C709:L709,"&gt;0")</f>
        <v>10</v>
      </c>
      <c r="O709" s="2">
        <f>IF(N709&gt;0,M709/N709,0)</f>
        <v>1.6</v>
      </c>
    </row>
    <row r="710" spans="1:15" ht="14" outlineLevel="1" x14ac:dyDescent="0.15">
      <c r="A710" s="1">
        <v>75</v>
      </c>
      <c r="B710" s="37" t="s">
        <v>406</v>
      </c>
      <c r="C710" s="35">
        <v>1</v>
      </c>
      <c r="D710" s="20">
        <v>1</v>
      </c>
      <c r="E710" s="20">
        <v>5</v>
      </c>
      <c r="F710" s="20">
        <v>1</v>
      </c>
      <c r="G710" s="20">
        <v>1</v>
      </c>
      <c r="H710" s="20">
        <v>1</v>
      </c>
      <c r="I710" s="20">
        <v>1</v>
      </c>
      <c r="J710" s="20">
        <v>5</v>
      </c>
      <c r="K710" s="20">
        <v>1</v>
      </c>
      <c r="L710" s="20">
        <v>1</v>
      </c>
      <c r="M710" s="27">
        <f>SUM(C710:L710)</f>
        <v>18</v>
      </c>
      <c r="N710" s="27">
        <f>COUNTIF(C710:L710,"&gt;0")</f>
        <v>10</v>
      </c>
      <c r="O710" s="2">
        <f>IF(N710&gt;0,M710/N710,0)</f>
        <v>1.8</v>
      </c>
    </row>
    <row r="711" spans="1:15" ht="14" outlineLevel="1" x14ac:dyDescent="0.15">
      <c r="A711" s="1">
        <v>76</v>
      </c>
      <c r="B711" s="37" t="s">
        <v>405</v>
      </c>
      <c r="C711" s="35">
        <v>1</v>
      </c>
      <c r="D711" s="20">
        <v>1</v>
      </c>
      <c r="E711" s="20">
        <v>5</v>
      </c>
      <c r="F711" s="20">
        <v>1</v>
      </c>
      <c r="G711" s="20">
        <v>1</v>
      </c>
      <c r="H711" s="20">
        <v>1</v>
      </c>
      <c r="I711" s="20">
        <v>1</v>
      </c>
      <c r="J711" s="20">
        <v>1</v>
      </c>
      <c r="K711" s="20">
        <v>1</v>
      </c>
      <c r="L711" s="20">
        <v>1</v>
      </c>
      <c r="M711" s="27">
        <f>SUM(C711:L711)</f>
        <v>14</v>
      </c>
      <c r="N711" s="27">
        <f>COUNTIF(C711:L711,"&gt;0")</f>
        <v>10</v>
      </c>
      <c r="O711" s="2">
        <f>IF(N711&gt;0,M711/N711,0)</f>
        <v>1.4</v>
      </c>
    </row>
    <row r="712" spans="1:15" ht="14" outlineLevel="1" x14ac:dyDescent="0.15">
      <c r="A712" s="1">
        <v>77</v>
      </c>
      <c r="B712" s="37" t="s">
        <v>404</v>
      </c>
      <c r="C712" s="35">
        <v>2</v>
      </c>
      <c r="D712" s="20">
        <v>1</v>
      </c>
      <c r="E712" s="20">
        <v>1</v>
      </c>
      <c r="F712" s="20">
        <v>5</v>
      </c>
      <c r="G712" s="20">
        <v>2</v>
      </c>
      <c r="H712" s="20">
        <v>1</v>
      </c>
      <c r="I712" s="20">
        <v>1</v>
      </c>
      <c r="J712" s="20">
        <v>1</v>
      </c>
      <c r="K712" s="20">
        <v>1</v>
      </c>
      <c r="L712" s="20">
        <v>1</v>
      </c>
      <c r="M712" s="27">
        <f>SUM(C712:L712)</f>
        <v>16</v>
      </c>
      <c r="N712" s="27">
        <f>COUNTIF(C712:L712,"&gt;0")</f>
        <v>10</v>
      </c>
      <c r="O712" s="2">
        <f>IF(N712&gt;0,M712/N712,0)</f>
        <v>1.6</v>
      </c>
    </row>
    <row r="713" spans="1:15" ht="14" outlineLevel="1" x14ac:dyDescent="0.15">
      <c r="A713" s="1">
        <v>78</v>
      </c>
      <c r="B713" s="37" t="s">
        <v>403</v>
      </c>
      <c r="C713" s="35">
        <v>4</v>
      </c>
      <c r="D713" s="20">
        <v>5</v>
      </c>
      <c r="E713" s="20">
        <v>1</v>
      </c>
      <c r="F713" s="20">
        <v>1</v>
      </c>
      <c r="G713" s="20">
        <v>1</v>
      </c>
      <c r="H713" s="20">
        <v>1</v>
      </c>
      <c r="I713" s="20">
        <v>1</v>
      </c>
      <c r="J713" s="20">
        <v>4</v>
      </c>
      <c r="K713" s="20">
        <v>1</v>
      </c>
      <c r="L713" s="20">
        <v>3</v>
      </c>
      <c r="M713" s="27">
        <f>SUM(C713:L713)</f>
        <v>22</v>
      </c>
      <c r="N713" s="27">
        <f>COUNTIF(C713:L713,"&gt;0")</f>
        <v>10</v>
      </c>
      <c r="O713" s="2">
        <f>IF(N713&gt;0,M713/N713,0)</f>
        <v>2.2000000000000002</v>
      </c>
    </row>
    <row r="714" spans="1:15" ht="14" outlineLevel="1" x14ac:dyDescent="0.15">
      <c r="A714" s="1">
        <v>79</v>
      </c>
      <c r="B714" s="37" t="s">
        <v>402</v>
      </c>
      <c r="C714" s="35">
        <v>1</v>
      </c>
      <c r="D714" s="20">
        <v>1</v>
      </c>
      <c r="E714" s="20">
        <v>1</v>
      </c>
      <c r="F714" s="20">
        <v>1</v>
      </c>
      <c r="G714" s="20">
        <v>1</v>
      </c>
      <c r="H714" s="20">
        <v>1</v>
      </c>
      <c r="I714" s="20">
        <v>1</v>
      </c>
      <c r="J714" s="20">
        <v>1</v>
      </c>
      <c r="K714" s="20">
        <v>1</v>
      </c>
      <c r="L714" s="20">
        <v>1</v>
      </c>
      <c r="M714" s="27">
        <f>SUM(C714:L714)</f>
        <v>10</v>
      </c>
      <c r="N714" s="27">
        <f>COUNTIF(C714:L714,"&gt;0")</f>
        <v>10</v>
      </c>
      <c r="O714" s="2">
        <f>IF(N714&gt;0,M714/N714,0)</f>
        <v>1</v>
      </c>
    </row>
    <row r="715" spans="1:15" ht="14" outlineLevel="1" x14ac:dyDescent="0.15">
      <c r="A715" s="1">
        <v>80</v>
      </c>
      <c r="B715" s="37" t="s">
        <v>401</v>
      </c>
      <c r="C715" s="35">
        <v>2</v>
      </c>
      <c r="D715" s="20">
        <v>1</v>
      </c>
      <c r="E715" s="20">
        <v>1</v>
      </c>
      <c r="F715" s="20">
        <v>1</v>
      </c>
      <c r="G715" s="20">
        <v>1</v>
      </c>
      <c r="H715" s="20">
        <v>1</v>
      </c>
      <c r="I715" s="20">
        <v>1</v>
      </c>
      <c r="J715" s="20">
        <v>1</v>
      </c>
      <c r="K715" s="20">
        <v>1</v>
      </c>
      <c r="L715" s="20">
        <v>1</v>
      </c>
      <c r="M715" s="27">
        <f>SUM(C715:L715)</f>
        <v>11</v>
      </c>
      <c r="N715" s="27">
        <f>COUNTIF(C715:L715,"&gt;0")</f>
        <v>10</v>
      </c>
      <c r="O715" s="2">
        <f>IF(N715&gt;0,M715/N715,0)</f>
        <v>1.1000000000000001</v>
      </c>
    </row>
    <row r="716" spans="1:15" ht="14" outlineLevel="1" x14ac:dyDescent="0.15">
      <c r="A716" s="1">
        <v>81</v>
      </c>
      <c r="B716" s="37" t="s">
        <v>400</v>
      </c>
      <c r="C716" s="35">
        <v>1</v>
      </c>
      <c r="D716" s="20">
        <v>5</v>
      </c>
      <c r="E716" s="20">
        <v>4</v>
      </c>
      <c r="F716" s="20">
        <v>1</v>
      </c>
      <c r="G716" s="20">
        <v>1</v>
      </c>
      <c r="H716" s="20">
        <v>2</v>
      </c>
      <c r="I716" s="20">
        <v>1</v>
      </c>
      <c r="J716" s="20">
        <v>1</v>
      </c>
      <c r="K716" s="20">
        <v>1</v>
      </c>
      <c r="L716" s="20">
        <v>1</v>
      </c>
      <c r="M716" s="27">
        <f>SUM(C716:L716)</f>
        <v>18</v>
      </c>
      <c r="N716" s="27">
        <f>COUNTIF(C716:L716,"&gt;0")</f>
        <v>10</v>
      </c>
      <c r="O716" s="2">
        <f>IF(N716&gt;0,M716/N716,0)</f>
        <v>1.8</v>
      </c>
    </row>
    <row r="717" spans="1:15" ht="14" outlineLevel="1" x14ac:dyDescent="0.15">
      <c r="A717" s="1">
        <v>82</v>
      </c>
      <c r="B717" s="37" t="s">
        <v>399</v>
      </c>
      <c r="C717" s="35">
        <v>1</v>
      </c>
      <c r="D717" s="20">
        <v>1</v>
      </c>
      <c r="E717" s="20">
        <v>1</v>
      </c>
      <c r="F717" s="20">
        <v>1</v>
      </c>
      <c r="G717" s="20">
        <v>1</v>
      </c>
      <c r="H717" s="20">
        <v>1</v>
      </c>
      <c r="I717" s="20">
        <v>1</v>
      </c>
      <c r="J717" s="20">
        <v>1</v>
      </c>
      <c r="K717" s="20">
        <v>1</v>
      </c>
      <c r="L717" s="20">
        <v>1</v>
      </c>
      <c r="M717" s="27">
        <f>SUM(C717:L717)</f>
        <v>10</v>
      </c>
      <c r="N717" s="27">
        <f>COUNTIF(C717:L717,"&gt;0")</f>
        <v>10</v>
      </c>
      <c r="O717" s="2">
        <f>IF(N717&gt;0,M717/N717,0)</f>
        <v>1</v>
      </c>
    </row>
    <row r="718" spans="1:15" ht="14" outlineLevel="1" x14ac:dyDescent="0.15">
      <c r="A718" s="1">
        <v>83</v>
      </c>
      <c r="B718" s="37" t="s">
        <v>398</v>
      </c>
      <c r="C718" s="35">
        <v>1</v>
      </c>
      <c r="D718" s="20">
        <v>1</v>
      </c>
      <c r="E718" s="20">
        <v>3</v>
      </c>
      <c r="F718" s="20">
        <v>1</v>
      </c>
      <c r="G718" s="20">
        <v>1</v>
      </c>
      <c r="H718" s="20">
        <v>1</v>
      </c>
      <c r="I718" s="20">
        <v>1</v>
      </c>
      <c r="J718" s="20">
        <v>4</v>
      </c>
      <c r="K718" s="20">
        <v>1</v>
      </c>
      <c r="L718" s="20">
        <v>1</v>
      </c>
      <c r="M718" s="27">
        <f>SUM(C718:L718)</f>
        <v>15</v>
      </c>
      <c r="N718" s="27">
        <f>COUNTIF(C718:L718,"&gt;0")</f>
        <v>10</v>
      </c>
      <c r="O718" s="2">
        <f>IF(N718&gt;0,M718/N718,0)</f>
        <v>1.5</v>
      </c>
    </row>
    <row r="719" spans="1:15" ht="14" outlineLevel="1" x14ac:dyDescent="0.15">
      <c r="A719" s="1">
        <v>84</v>
      </c>
      <c r="B719" s="37" t="s">
        <v>397</v>
      </c>
      <c r="C719" s="35">
        <v>3</v>
      </c>
      <c r="D719" s="20">
        <v>4</v>
      </c>
      <c r="E719" s="20">
        <v>1</v>
      </c>
      <c r="F719" s="20">
        <v>1</v>
      </c>
      <c r="G719" s="20">
        <v>1</v>
      </c>
      <c r="H719" s="20">
        <v>1</v>
      </c>
      <c r="I719" s="20">
        <v>1</v>
      </c>
      <c r="J719" s="20">
        <v>1</v>
      </c>
      <c r="K719" s="20">
        <v>1</v>
      </c>
      <c r="L719" s="20">
        <v>3</v>
      </c>
      <c r="M719" s="27">
        <f>SUM(C719:L719)</f>
        <v>17</v>
      </c>
      <c r="N719" s="27">
        <f>COUNTIF(C719:L719,"&gt;0")</f>
        <v>10</v>
      </c>
      <c r="O719" s="2">
        <f>IF(N719&gt;0,M719/N719,0)</f>
        <v>1.7</v>
      </c>
    </row>
    <row r="720" spans="1:15" ht="14" outlineLevel="1" x14ac:dyDescent="0.15">
      <c r="A720" s="1">
        <v>85</v>
      </c>
      <c r="B720" s="37" t="s">
        <v>396</v>
      </c>
      <c r="C720" s="35">
        <v>1</v>
      </c>
      <c r="D720" s="20">
        <v>4</v>
      </c>
      <c r="E720" s="20">
        <v>1</v>
      </c>
      <c r="F720" s="20">
        <v>1</v>
      </c>
      <c r="G720" s="20">
        <v>1</v>
      </c>
      <c r="H720" s="20">
        <v>1</v>
      </c>
      <c r="I720" s="20">
        <v>1</v>
      </c>
      <c r="J720" s="20">
        <v>1</v>
      </c>
      <c r="K720" s="20">
        <v>1</v>
      </c>
      <c r="L720" s="20">
        <v>4</v>
      </c>
      <c r="M720" s="27">
        <f>SUM(C720:L720)</f>
        <v>16</v>
      </c>
      <c r="N720" s="27">
        <f>COUNTIF(C720:L720,"&gt;0")</f>
        <v>10</v>
      </c>
      <c r="O720" s="2">
        <f>IF(N720&gt;0,M720/N720,0)</f>
        <v>1.6</v>
      </c>
    </row>
    <row r="721" spans="1:15" ht="14" outlineLevel="1" x14ac:dyDescent="0.15">
      <c r="A721" s="1">
        <v>86</v>
      </c>
      <c r="B721" s="37" t="s">
        <v>395</v>
      </c>
      <c r="C721" s="35">
        <v>1</v>
      </c>
      <c r="D721" s="20">
        <v>1</v>
      </c>
      <c r="E721" s="20">
        <v>3</v>
      </c>
      <c r="F721" s="20">
        <v>1</v>
      </c>
      <c r="G721" s="20">
        <v>1</v>
      </c>
      <c r="H721" s="20">
        <v>1</v>
      </c>
      <c r="I721" s="20">
        <v>1</v>
      </c>
      <c r="J721" s="20">
        <v>2</v>
      </c>
      <c r="K721" s="20">
        <v>4</v>
      </c>
      <c r="L721" s="20">
        <v>5</v>
      </c>
      <c r="M721" s="27">
        <f>SUM(C721:L721)</f>
        <v>20</v>
      </c>
      <c r="N721" s="27">
        <f>COUNTIF(C721:L721,"&gt;0")</f>
        <v>10</v>
      </c>
      <c r="O721" s="2">
        <f>IF(N721&gt;0,M721/N721,0)</f>
        <v>2</v>
      </c>
    </row>
    <row r="722" spans="1:15" ht="14" outlineLevel="1" x14ac:dyDescent="0.15">
      <c r="A722" s="1">
        <v>87</v>
      </c>
      <c r="B722" s="37" t="s">
        <v>394</v>
      </c>
      <c r="C722" s="35">
        <v>5</v>
      </c>
      <c r="D722" s="20">
        <v>1</v>
      </c>
      <c r="E722" s="20">
        <v>1</v>
      </c>
      <c r="F722" s="20">
        <v>1</v>
      </c>
      <c r="G722" s="20">
        <v>1</v>
      </c>
      <c r="H722" s="20">
        <v>1</v>
      </c>
      <c r="I722" s="20">
        <v>1</v>
      </c>
      <c r="J722" s="20">
        <v>1</v>
      </c>
      <c r="K722" s="20">
        <v>1</v>
      </c>
      <c r="L722" s="20">
        <v>5</v>
      </c>
      <c r="M722" s="27">
        <f>SUM(C722:L722)</f>
        <v>18</v>
      </c>
      <c r="N722" s="27">
        <f>COUNTIF(C722:L722,"&gt;0")</f>
        <v>10</v>
      </c>
      <c r="O722" s="2">
        <f>IF(N722&gt;0,M722/N722,0)</f>
        <v>1.8</v>
      </c>
    </row>
    <row r="723" spans="1:15" ht="14" outlineLevel="1" x14ac:dyDescent="0.15">
      <c r="A723" s="1">
        <v>88</v>
      </c>
      <c r="B723" s="37" t="s">
        <v>393</v>
      </c>
      <c r="C723" s="35">
        <v>1</v>
      </c>
      <c r="D723" s="20">
        <v>1</v>
      </c>
      <c r="E723" s="20">
        <v>1</v>
      </c>
      <c r="F723" s="20">
        <v>1</v>
      </c>
      <c r="G723" s="20">
        <v>1</v>
      </c>
      <c r="H723" s="20">
        <v>1</v>
      </c>
      <c r="I723" s="20">
        <v>4</v>
      </c>
      <c r="J723" s="20">
        <v>2</v>
      </c>
      <c r="K723" s="20">
        <v>1</v>
      </c>
      <c r="L723" s="20">
        <v>3</v>
      </c>
      <c r="M723" s="27">
        <f>SUM(C723:L723)</f>
        <v>16</v>
      </c>
      <c r="N723" s="27">
        <f>COUNTIF(C723:L723,"&gt;0")</f>
        <v>10</v>
      </c>
      <c r="O723" s="2">
        <f>IF(N723&gt;0,M723/N723,0)</f>
        <v>1.6</v>
      </c>
    </row>
    <row r="724" spans="1:15" ht="14" outlineLevel="1" x14ac:dyDescent="0.15">
      <c r="A724" s="1">
        <v>89</v>
      </c>
      <c r="B724" s="37" t="s">
        <v>392</v>
      </c>
      <c r="C724" s="35">
        <v>1</v>
      </c>
      <c r="D724" s="20">
        <v>4</v>
      </c>
      <c r="E724" s="20">
        <v>3</v>
      </c>
      <c r="F724" s="20">
        <v>1</v>
      </c>
      <c r="G724" s="20">
        <v>4</v>
      </c>
      <c r="H724" s="20">
        <v>1</v>
      </c>
      <c r="I724" s="20">
        <v>1</v>
      </c>
      <c r="J724" s="20">
        <v>1</v>
      </c>
      <c r="K724" s="20">
        <v>1</v>
      </c>
      <c r="L724" s="20">
        <v>1</v>
      </c>
      <c r="M724" s="27">
        <f>SUM(C724:L724)</f>
        <v>18</v>
      </c>
      <c r="N724" s="27">
        <f>COUNTIF(C724:L724,"&gt;0")</f>
        <v>10</v>
      </c>
      <c r="O724" s="2">
        <f>IF(N724&gt;0,M724/N724,0)</f>
        <v>1.8</v>
      </c>
    </row>
    <row r="725" spans="1:15" ht="14" outlineLevel="1" x14ac:dyDescent="0.15">
      <c r="A725" s="1">
        <v>90</v>
      </c>
      <c r="B725" s="37" t="s">
        <v>391</v>
      </c>
      <c r="C725" s="35">
        <v>1</v>
      </c>
      <c r="D725" s="20">
        <v>1</v>
      </c>
      <c r="E725" s="20">
        <v>1</v>
      </c>
      <c r="F725" s="20">
        <v>1</v>
      </c>
      <c r="G725" s="20">
        <v>1</v>
      </c>
      <c r="H725" s="20">
        <v>1</v>
      </c>
      <c r="I725" s="20">
        <v>1</v>
      </c>
      <c r="J725" s="20">
        <v>1</v>
      </c>
      <c r="K725" s="20">
        <v>1</v>
      </c>
      <c r="L725" s="20">
        <v>1</v>
      </c>
      <c r="M725" s="27">
        <f>SUM(C725:L725)</f>
        <v>10</v>
      </c>
      <c r="N725" s="27">
        <f>COUNTIF(C725:L725,"&gt;0")</f>
        <v>10</v>
      </c>
      <c r="O725" s="2">
        <f>IF(N725&gt;0,M725/N725,0)</f>
        <v>1</v>
      </c>
    </row>
    <row r="726" spans="1:15" ht="14" outlineLevel="1" x14ac:dyDescent="0.15">
      <c r="A726" s="1">
        <v>91</v>
      </c>
      <c r="B726" s="37" t="s">
        <v>390</v>
      </c>
      <c r="C726" s="35">
        <v>1</v>
      </c>
      <c r="D726" s="20">
        <v>1</v>
      </c>
      <c r="E726" s="20">
        <v>1</v>
      </c>
      <c r="F726" s="20">
        <v>1</v>
      </c>
      <c r="G726" s="20">
        <v>3</v>
      </c>
      <c r="H726" s="20">
        <v>1</v>
      </c>
      <c r="I726" s="20">
        <v>1</v>
      </c>
      <c r="J726" s="20">
        <v>1</v>
      </c>
      <c r="K726" s="20">
        <v>1</v>
      </c>
      <c r="L726" s="20">
        <v>1</v>
      </c>
      <c r="M726" s="27">
        <f>SUM(C726:L726)</f>
        <v>12</v>
      </c>
      <c r="N726" s="27">
        <f>COUNTIF(C726:L726,"&gt;0")</f>
        <v>10</v>
      </c>
      <c r="O726" s="2">
        <f>IF(N726&gt;0,M726/N726,0)</f>
        <v>1.2</v>
      </c>
    </row>
    <row r="727" spans="1:15" ht="14" outlineLevel="1" x14ac:dyDescent="0.15">
      <c r="A727" s="1">
        <v>92</v>
      </c>
      <c r="B727" s="37" t="s">
        <v>389</v>
      </c>
      <c r="C727" s="35">
        <v>1</v>
      </c>
      <c r="D727" s="20">
        <v>1</v>
      </c>
      <c r="E727" s="20">
        <v>1</v>
      </c>
      <c r="F727" s="20">
        <v>5</v>
      </c>
      <c r="G727" s="20">
        <v>2</v>
      </c>
      <c r="H727" s="20">
        <v>1</v>
      </c>
      <c r="I727" s="20">
        <v>1</v>
      </c>
      <c r="J727" s="20">
        <v>1</v>
      </c>
      <c r="K727" s="20">
        <v>1</v>
      </c>
      <c r="L727" s="20">
        <v>3</v>
      </c>
      <c r="M727" s="27">
        <f>SUM(C727:L727)</f>
        <v>17</v>
      </c>
      <c r="N727" s="27">
        <f>COUNTIF(C727:L727,"&gt;0")</f>
        <v>10</v>
      </c>
      <c r="O727" s="2">
        <f>IF(N727&gt;0,M727/N727,0)</f>
        <v>1.7</v>
      </c>
    </row>
    <row r="728" spans="1:15" ht="14" outlineLevel="1" x14ac:dyDescent="0.15">
      <c r="A728" s="1">
        <v>93</v>
      </c>
      <c r="B728" s="37" t="s">
        <v>388</v>
      </c>
      <c r="C728" s="35">
        <v>2</v>
      </c>
      <c r="D728" s="20">
        <v>1</v>
      </c>
      <c r="E728" s="20">
        <v>2</v>
      </c>
      <c r="F728" s="20">
        <v>5</v>
      </c>
      <c r="G728" s="20">
        <v>1</v>
      </c>
      <c r="H728" s="20">
        <v>1</v>
      </c>
      <c r="I728" s="20">
        <v>1</v>
      </c>
      <c r="J728" s="20">
        <v>1</v>
      </c>
      <c r="K728" s="20">
        <v>1</v>
      </c>
      <c r="L728" s="20">
        <v>1</v>
      </c>
      <c r="M728" s="27">
        <f>SUM(C728:L728)</f>
        <v>16</v>
      </c>
      <c r="N728" s="27">
        <f>COUNTIF(C728:L728,"&gt;0")</f>
        <v>10</v>
      </c>
      <c r="O728" s="2">
        <f>IF(N728&gt;0,M728/N728,0)</f>
        <v>1.6</v>
      </c>
    </row>
    <row r="729" spans="1:15" ht="14" outlineLevel="1" x14ac:dyDescent="0.15">
      <c r="A729" s="1">
        <v>94</v>
      </c>
      <c r="B729" s="37" t="s">
        <v>387</v>
      </c>
      <c r="C729" s="35">
        <v>1</v>
      </c>
      <c r="D729" s="20">
        <v>1</v>
      </c>
      <c r="E729" s="20">
        <v>1</v>
      </c>
      <c r="F729" s="20">
        <v>1</v>
      </c>
      <c r="G729" s="20">
        <v>1</v>
      </c>
      <c r="H729" s="20">
        <v>1</v>
      </c>
      <c r="I729" s="20">
        <v>1</v>
      </c>
      <c r="J729" s="20">
        <v>4</v>
      </c>
      <c r="K729" s="20">
        <v>1</v>
      </c>
      <c r="L729" s="20">
        <v>1</v>
      </c>
      <c r="M729" s="27">
        <f>SUM(C729:L729)</f>
        <v>13</v>
      </c>
      <c r="N729" s="27">
        <f>COUNTIF(C729:L729,"&gt;0")</f>
        <v>10</v>
      </c>
      <c r="O729" s="2">
        <f>IF(N729&gt;0,M729/N729,0)</f>
        <v>1.3</v>
      </c>
    </row>
    <row r="730" spans="1:15" ht="14" outlineLevel="1" x14ac:dyDescent="0.15">
      <c r="A730" s="1">
        <v>95</v>
      </c>
      <c r="B730" s="37" t="s">
        <v>386</v>
      </c>
      <c r="C730" s="35">
        <v>1</v>
      </c>
      <c r="D730" s="20">
        <v>1</v>
      </c>
      <c r="E730" s="20">
        <v>1</v>
      </c>
      <c r="F730" s="20">
        <v>3</v>
      </c>
      <c r="G730" s="20">
        <v>1</v>
      </c>
      <c r="H730" s="20">
        <v>1</v>
      </c>
      <c r="I730" s="20">
        <v>1</v>
      </c>
      <c r="J730" s="20">
        <v>1</v>
      </c>
      <c r="K730" s="20">
        <v>1</v>
      </c>
      <c r="L730" s="20">
        <v>1</v>
      </c>
      <c r="M730" s="27">
        <f>SUM(C730:L730)</f>
        <v>12</v>
      </c>
      <c r="N730" s="27">
        <f>COUNTIF(C730:L730,"&gt;0")</f>
        <v>10</v>
      </c>
      <c r="O730" s="2">
        <f>IF(N730&gt;0,M730/N730,0)</f>
        <v>1.2</v>
      </c>
    </row>
    <row r="731" spans="1:15" ht="14" outlineLevel="1" x14ac:dyDescent="0.15">
      <c r="A731" s="1">
        <v>96</v>
      </c>
      <c r="B731" s="37" t="s">
        <v>385</v>
      </c>
      <c r="C731" s="35">
        <v>1</v>
      </c>
      <c r="D731" s="20">
        <v>1</v>
      </c>
      <c r="E731" s="20">
        <v>1</v>
      </c>
      <c r="F731" s="20">
        <v>1</v>
      </c>
      <c r="G731" s="20">
        <v>4</v>
      </c>
      <c r="H731" s="20">
        <v>1</v>
      </c>
      <c r="I731" s="20">
        <v>1</v>
      </c>
      <c r="J731" s="20">
        <v>1</v>
      </c>
      <c r="K731" s="20">
        <v>3</v>
      </c>
      <c r="L731" s="20">
        <v>1</v>
      </c>
      <c r="M731" s="27">
        <f>SUM(C731:L731)</f>
        <v>15</v>
      </c>
      <c r="N731" s="27">
        <f>COUNTIF(C731:L731,"&gt;0")</f>
        <v>10</v>
      </c>
      <c r="O731" s="2">
        <f>IF(N731&gt;0,M731/N731,0)</f>
        <v>1.5</v>
      </c>
    </row>
    <row r="732" spans="1:15" ht="14" outlineLevel="1" x14ac:dyDescent="0.15">
      <c r="A732" s="1">
        <v>97</v>
      </c>
      <c r="B732" s="37" t="s">
        <v>384</v>
      </c>
      <c r="C732" s="35">
        <v>1</v>
      </c>
      <c r="D732" s="20">
        <v>1</v>
      </c>
      <c r="E732" s="20">
        <v>4</v>
      </c>
      <c r="F732" s="20">
        <v>1</v>
      </c>
      <c r="G732" s="20">
        <v>1</v>
      </c>
      <c r="H732" s="20">
        <v>1</v>
      </c>
      <c r="I732" s="20">
        <v>2</v>
      </c>
      <c r="J732" s="20">
        <v>1</v>
      </c>
      <c r="K732" s="20">
        <v>1</v>
      </c>
      <c r="L732" s="20">
        <v>1</v>
      </c>
      <c r="M732" s="27">
        <f>SUM(C732:L732)</f>
        <v>14</v>
      </c>
      <c r="N732" s="27">
        <f>COUNTIF(C732:L732,"&gt;0")</f>
        <v>10</v>
      </c>
      <c r="O732" s="2">
        <f>IF(N732&gt;0,M732/N732,0)</f>
        <v>1.4</v>
      </c>
    </row>
    <row r="733" spans="1:15" ht="14" outlineLevel="1" x14ac:dyDescent="0.15">
      <c r="A733" s="1">
        <v>98</v>
      </c>
      <c r="B733" s="37" t="s">
        <v>383</v>
      </c>
      <c r="C733" s="35">
        <v>4</v>
      </c>
      <c r="D733" s="20">
        <v>1</v>
      </c>
      <c r="E733" s="20">
        <v>1</v>
      </c>
      <c r="F733" s="20">
        <v>1</v>
      </c>
      <c r="G733" s="20">
        <v>1</v>
      </c>
      <c r="H733" s="20">
        <v>1</v>
      </c>
      <c r="I733" s="20">
        <v>1</v>
      </c>
      <c r="J733" s="20">
        <v>1</v>
      </c>
      <c r="K733" s="20">
        <v>1</v>
      </c>
      <c r="L733" s="20">
        <v>2</v>
      </c>
      <c r="M733" s="27">
        <f>SUM(C733:L733)</f>
        <v>14</v>
      </c>
      <c r="N733" s="27">
        <f>COUNTIF(C733:L733,"&gt;0")</f>
        <v>10</v>
      </c>
      <c r="O733" s="2">
        <f>IF(N733&gt;0,M733/N733,0)</f>
        <v>1.4</v>
      </c>
    </row>
    <row r="734" spans="1:15" ht="14" outlineLevel="1" x14ac:dyDescent="0.15">
      <c r="A734" s="1">
        <v>99</v>
      </c>
      <c r="B734" s="37" t="s">
        <v>382</v>
      </c>
      <c r="C734" s="35">
        <v>1</v>
      </c>
      <c r="D734" s="20">
        <v>1</v>
      </c>
      <c r="E734" s="20">
        <v>1</v>
      </c>
      <c r="F734" s="20">
        <v>1</v>
      </c>
      <c r="G734" s="20">
        <v>1</v>
      </c>
      <c r="H734" s="20">
        <v>1</v>
      </c>
      <c r="I734" s="20">
        <v>1</v>
      </c>
      <c r="J734" s="20">
        <v>1</v>
      </c>
      <c r="K734" s="20">
        <v>1</v>
      </c>
      <c r="L734" s="20">
        <v>1</v>
      </c>
      <c r="M734" s="27">
        <f>SUM(C734:L734)</f>
        <v>10</v>
      </c>
      <c r="N734" s="27">
        <f>COUNTIF(C734:L734,"&gt;0")</f>
        <v>10</v>
      </c>
      <c r="O734" s="2">
        <f>IF(N734&gt;0,M734/N734,0)</f>
        <v>1</v>
      </c>
    </row>
    <row r="735" spans="1:15" ht="14" outlineLevel="1" x14ac:dyDescent="0.15">
      <c r="A735" s="1">
        <v>100</v>
      </c>
      <c r="B735" s="37" t="s">
        <v>381</v>
      </c>
      <c r="C735" s="35">
        <v>1</v>
      </c>
      <c r="D735" s="20">
        <v>1</v>
      </c>
      <c r="E735" s="20">
        <v>1</v>
      </c>
      <c r="F735" s="20">
        <v>4</v>
      </c>
      <c r="G735" s="20">
        <v>1</v>
      </c>
      <c r="H735" s="20">
        <v>5</v>
      </c>
      <c r="I735" s="20">
        <v>1</v>
      </c>
      <c r="J735" s="20">
        <v>1</v>
      </c>
      <c r="K735" s="20">
        <v>1</v>
      </c>
      <c r="L735" s="20">
        <v>1</v>
      </c>
      <c r="M735" s="27">
        <f>SUM(C735:L735)</f>
        <v>17</v>
      </c>
      <c r="N735" s="27">
        <f>COUNTIF(C735:L735,"&gt;0")</f>
        <v>10</v>
      </c>
      <c r="O735" s="2">
        <f>IF(N735&gt;0,M735/N735,0)</f>
        <v>1.7</v>
      </c>
    </row>
    <row r="736" spans="1:15" ht="14" outlineLevel="1" x14ac:dyDescent="0.15">
      <c r="A736" s="1">
        <v>101</v>
      </c>
      <c r="B736" s="37" t="s">
        <v>380</v>
      </c>
      <c r="C736" s="35">
        <v>1</v>
      </c>
      <c r="D736" s="20">
        <v>1</v>
      </c>
      <c r="E736" s="20">
        <v>1</v>
      </c>
      <c r="F736" s="20">
        <v>1</v>
      </c>
      <c r="G736" s="20">
        <v>1</v>
      </c>
      <c r="H736" s="20">
        <v>1</v>
      </c>
      <c r="I736" s="20">
        <v>1</v>
      </c>
      <c r="J736" s="20">
        <v>1</v>
      </c>
      <c r="K736" s="20">
        <v>1</v>
      </c>
      <c r="L736" s="20">
        <v>1</v>
      </c>
      <c r="M736" s="27">
        <f>SUM(C736:L736)</f>
        <v>10</v>
      </c>
      <c r="N736" s="27">
        <f>COUNTIF(C736:L736,"&gt;0")</f>
        <v>10</v>
      </c>
      <c r="O736" s="2">
        <f>IF(N736&gt;0,M736/N736,0)</f>
        <v>1</v>
      </c>
    </row>
    <row r="737" spans="1:15" ht="14" outlineLevel="1" x14ac:dyDescent="0.15">
      <c r="A737" s="1">
        <v>102</v>
      </c>
      <c r="B737" s="37" t="s">
        <v>379</v>
      </c>
      <c r="C737" s="35">
        <v>4</v>
      </c>
      <c r="D737" s="20">
        <v>1</v>
      </c>
      <c r="E737" s="20">
        <v>1</v>
      </c>
      <c r="F737" s="20">
        <v>1</v>
      </c>
      <c r="G737" s="20">
        <v>1</v>
      </c>
      <c r="H737" s="20">
        <v>1</v>
      </c>
      <c r="I737" s="20">
        <v>1</v>
      </c>
      <c r="J737" s="20">
        <v>1</v>
      </c>
      <c r="K737" s="20">
        <v>1</v>
      </c>
      <c r="L737" s="20">
        <v>1</v>
      </c>
      <c r="M737" s="27">
        <f>SUM(C737:L737)</f>
        <v>13</v>
      </c>
      <c r="N737" s="27">
        <f>COUNTIF(C737:L737,"&gt;0")</f>
        <v>10</v>
      </c>
      <c r="O737" s="2">
        <f>IF(N737&gt;0,M737/N737,0)</f>
        <v>1.3</v>
      </c>
    </row>
    <row r="738" spans="1:15" ht="14" outlineLevel="1" x14ac:dyDescent="0.15">
      <c r="A738" s="1">
        <v>103</v>
      </c>
      <c r="B738" s="37" t="s">
        <v>378</v>
      </c>
      <c r="C738" s="35">
        <v>1</v>
      </c>
      <c r="D738" s="20">
        <v>1</v>
      </c>
      <c r="E738" s="20">
        <v>2</v>
      </c>
      <c r="F738" s="20">
        <v>1</v>
      </c>
      <c r="G738" s="20">
        <v>1</v>
      </c>
      <c r="H738" s="20">
        <v>1</v>
      </c>
      <c r="I738" s="20">
        <v>1</v>
      </c>
      <c r="J738" s="20">
        <v>1</v>
      </c>
      <c r="K738" s="20">
        <v>1</v>
      </c>
      <c r="L738" s="20">
        <v>3</v>
      </c>
      <c r="M738" s="27">
        <f>SUM(C738:L738)</f>
        <v>13</v>
      </c>
      <c r="N738" s="27">
        <f>COUNTIF(C738:L738,"&gt;0")</f>
        <v>10</v>
      </c>
      <c r="O738" s="2">
        <f>IF(N738&gt;0,M738/N738,0)</f>
        <v>1.3</v>
      </c>
    </row>
    <row r="739" spans="1:15" ht="14" outlineLevel="1" x14ac:dyDescent="0.15">
      <c r="A739" s="1">
        <v>104</v>
      </c>
      <c r="B739" s="37" t="s">
        <v>377</v>
      </c>
      <c r="C739" s="35">
        <v>3</v>
      </c>
      <c r="D739" s="20">
        <v>1</v>
      </c>
      <c r="E739" s="20">
        <v>1</v>
      </c>
      <c r="F739" s="20">
        <v>1</v>
      </c>
      <c r="G739" s="20">
        <v>1</v>
      </c>
      <c r="H739" s="20">
        <v>2</v>
      </c>
      <c r="I739" s="20">
        <v>1</v>
      </c>
      <c r="J739" s="20">
        <v>1</v>
      </c>
      <c r="K739" s="20">
        <v>1</v>
      </c>
      <c r="L739" s="20">
        <v>5</v>
      </c>
      <c r="M739" s="27">
        <f>SUM(C739:L739)</f>
        <v>17</v>
      </c>
      <c r="N739" s="27">
        <f>COUNTIF(C739:L739,"&gt;0")</f>
        <v>10</v>
      </c>
      <c r="O739" s="2">
        <f>IF(N739&gt;0,M739/N739,0)</f>
        <v>1.7</v>
      </c>
    </row>
    <row r="740" spans="1:15" ht="14" outlineLevel="1" x14ac:dyDescent="0.15">
      <c r="A740" s="1">
        <v>105</v>
      </c>
      <c r="B740" s="37" t="s">
        <v>376</v>
      </c>
      <c r="C740" s="35">
        <v>1</v>
      </c>
      <c r="D740" s="20">
        <v>1</v>
      </c>
      <c r="E740" s="20">
        <v>2</v>
      </c>
      <c r="F740" s="20">
        <v>1</v>
      </c>
      <c r="G740" s="20">
        <v>2</v>
      </c>
      <c r="H740" s="20">
        <v>1</v>
      </c>
      <c r="I740" s="20">
        <v>1</v>
      </c>
      <c r="J740" s="20">
        <v>1</v>
      </c>
      <c r="K740" s="20">
        <v>1</v>
      </c>
      <c r="L740" s="20">
        <v>1</v>
      </c>
      <c r="M740" s="27">
        <f>SUM(C740:L740)</f>
        <v>12</v>
      </c>
      <c r="N740" s="27">
        <f>COUNTIF(C740:L740,"&gt;0")</f>
        <v>10</v>
      </c>
      <c r="O740" s="2">
        <f>IF(N740&gt;0,M740/N740,0)</f>
        <v>1.2</v>
      </c>
    </row>
    <row r="741" spans="1:15" ht="14" outlineLevel="1" x14ac:dyDescent="0.15">
      <c r="A741" s="1">
        <v>106</v>
      </c>
      <c r="B741" s="37" t="s">
        <v>375</v>
      </c>
      <c r="C741" s="35">
        <v>1</v>
      </c>
      <c r="D741" s="20">
        <v>4</v>
      </c>
      <c r="E741" s="20">
        <v>1</v>
      </c>
      <c r="F741" s="20">
        <v>1</v>
      </c>
      <c r="G741" s="20">
        <v>4</v>
      </c>
      <c r="H741" s="20">
        <v>1</v>
      </c>
      <c r="I741" s="20">
        <v>1</v>
      </c>
      <c r="J741" s="20">
        <v>1</v>
      </c>
      <c r="K741" s="20">
        <v>2</v>
      </c>
      <c r="L741" s="20">
        <v>1</v>
      </c>
      <c r="M741" s="27">
        <f>SUM(C741:L741)</f>
        <v>17</v>
      </c>
      <c r="N741" s="27">
        <f>COUNTIF(C741:L741,"&gt;0")</f>
        <v>10</v>
      </c>
      <c r="O741" s="2">
        <f>IF(N741&gt;0,M741/N741,0)</f>
        <v>1.7</v>
      </c>
    </row>
    <row r="742" spans="1:15" ht="14" outlineLevel="1" x14ac:dyDescent="0.15">
      <c r="A742" s="1">
        <v>107</v>
      </c>
      <c r="B742" s="37" t="s">
        <v>374</v>
      </c>
      <c r="C742" s="35">
        <v>2</v>
      </c>
      <c r="D742" s="20">
        <v>5</v>
      </c>
      <c r="E742" s="20">
        <v>1</v>
      </c>
      <c r="F742" s="20">
        <v>5</v>
      </c>
      <c r="G742" s="20">
        <v>1</v>
      </c>
      <c r="H742" s="20">
        <v>1</v>
      </c>
      <c r="I742" s="20">
        <v>1</v>
      </c>
      <c r="J742" s="20">
        <v>1</v>
      </c>
      <c r="K742" s="20">
        <v>1</v>
      </c>
      <c r="L742" s="20">
        <v>3</v>
      </c>
      <c r="M742" s="27">
        <f>SUM(C742:L742)</f>
        <v>21</v>
      </c>
      <c r="N742" s="27">
        <f>COUNTIF(C742:L742,"&gt;0")</f>
        <v>10</v>
      </c>
      <c r="O742" s="2">
        <f>IF(N742&gt;0,M742/N742,0)</f>
        <v>2.1</v>
      </c>
    </row>
    <row r="743" spans="1:15" ht="14" outlineLevel="1" x14ac:dyDescent="0.15">
      <c r="A743" s="1">
        <v>108</v>
      </c>
      <c r="B743" s="37" t="s">
        <v>373</v>
      </c>
      <c r="C743" s="35">
        <v>1</v>
      </c>
      <c r="D743" s="20">
        <v>1</v>
      </c>
      <c r="E743" s="20">
        <v>1</v>
      </c>
      <c r="F743" s="20">
        <v>4</v>
      </c>
      <c r="G743" s="20">
        <v>1</v>
      </c>
      <c r="H743" s="20">
        <v>1</v>
      </c>
      <c r="I743" s="20">
        <v>2</v>
      </c>
      <c r="J743" s="20">
        <v>1</v>
      </c>
      <c r="K743" s="20">
        <v>4</v>
      </c>
      <c r="L743" s="20">
        <v>1</v>
      </c>
      <c r="M743" s="27">
        <f>SUM(C743:L743)</f>
        <v>17</v>
      </c>
      <c r="N743" s="27">
        <f>COUNTIF(C743:L743,"&gt;0")</f>
        <v>10</v>
      </c>
      <c r="O743" s="2">
        <f>IF(N743&gt;0,M743/N743,0)</f>
        <v>1.7</v>
      </c>
    </row>
    <row r="744" spans="1:15" ht="14" outlineLevel="1" x14ac:dyDescent="0.15">
      <c r="A744" s="1">
        <v>109</v>
      </c>
      <c r="B744" s="37" t="s">
        <v>372</v>
      </c>
      <c r="C744" s="35">
        <v>1</v>
      </c>
      <c r="D744" s="20">
        <v>1</v>
      </c>
      <c r="E744" s="20">
        <v>4</v>
      </c>
      <c r="F744" s="20">
        <v>1</v>
      </c>
      <c r="G744" s="20">
        <v>1</v>
      </c>
      <c r="H744" s="20">
        <v>1</v>
      </c>
      <c r="I744" s="20">
        <v>1</v>
      </c>
      <c r="J744" s="20">
        <v>5</v>
      </c>
      <c r="K744" s="20">
        <v>1</v>
      </c>
      <c r="L744" s="20">
        <v>1</v>
      </c>
      <c r="M744" s="27">
        <f>SUM(C744:L744)</f>
        <v>17</v>
      </c>
      <c r="N744" s="27">
        <f>COUNTIF(C744:L744,"&gt;0")</f>
        <v>10</v>
      </c>
      <c r="O744" s="2">
        <f>IF(N744&gt;0,M744/N744,0)</f>
        <v>1.7</v>
      </c>
    </row>
    <row r="745" spans="1:15" ht="14" outlineLevel="1" x14ac:dyDescent="0.15">
      <c r="A745" s="1">
        <v>110</v>
      </c>
      <c r="B745" s="37" t="s">
        <v>371</v>
      </c>
      <c r="C745" s="35">
        <v>1</v>
      </c>
      <c r="D745" s="20">
        <v>4</v>
      </c>
      <c r="E745" s="20">
        <v>1</v>
      </c>
      <c r="F745" s="20">
        <v>4</v>
      </c>
      <c r="G745" s="20">
        <v>1</v>
      </c>
      <c r="H745" s="20">
        <v>1</v>
      </c>
      <c r="I745" s="20">
        <v>5</v>
      </c>
      <c r="J745" s="20">
        <v>1</v>
      </c>
      <c r="K745" s="20">
        <v>1</v>
      </c>
      <c r="L745" s="20">
        <v>1</v>
      </c>
      <c r="M745" s="27">
        <f>SUM(C745:L745)</f>
        <v>20</v>
      </c>
      <c r="N745" s="27">
        <f>COUNTIF(C745:L745,"&gt;0")</f>
        <v>10</v>
      </c>
      <c r="O745" s="2">
        <f>IF(N745&gt;0,M745/N745,0)</f>
        <v>2</v>
      </c>
    </row>
    <row r="746" spans="1:15" ht="14" outlineLevel="1" x14ac:dyDescent="0.15">
      <c r="A746" s="1">
        <v>111</v>
      </c>
      <c r="B746" s="37" t="s">
        <v>370</v>
      </c>
      <c r="C746" s="35">
        <v>4</v>
      </c>
      <c r="D746" s="20">
        <v>1</v>
      </c>
      <c r="E746" s="20">
        <v>1</v>
      </c>
      <c r="F746" s="20">
        <v>3</v>
      </c>
      <c r="G746" s="20">
        <v>1</v>
      </c>
      <c r="H746" s="20">
        <v>1</v>
      </c>
      <c r="I746" s="20">
        <v>1</v>
      </c>
      <c r="J746" s="20">
        <v>2</v>
      </c>
      <c r="K746" s="20">
        <v>1</v>
      </c>
      <c r="L746" s="20">
        <v>1</v>
      </c>
      <c r="M746" s="27">
        <f>SUM(C746:L746)</f>
        <v>16</v>
      </c>
      <c r="N746" s="27">
        <f>COUNTIF(C746:L746,"&gt;0")</f>
        <v>10</v>
      </c>
      <c r="O746" s="2">
        <f>IF(N746&gt;0,M746/N746,0)</f>
        <v>1.6</v>
      </c>
    </row>
    <row r="747" spans="1:15" ht="14" outlineLevel="1" x14ac:dyDescent="0.15">
      <c r="A747" s="1">
        <v>112</v>
      </c>
      <c r="B747" s="37" t="s">
        <v>369</v>
      </c>
      <c r="C747" s="35">
        <v>1</v>
      </c>
      <c r="D747" s="20">
        <v>1</v>
      </c>
      <c r="E747" s="20">
        <v>1</v>
      </c>
      <c r="F747" s="20">
        <v>4</v>
      </c>
      <c r="G747" s="20">
        <v>1</v>
      </c>
      <c r="H747" s="20">
        <v>1</v>
      </c>
      <c r="I747" s="20">
        <v>3</v>
      </c>
      <c r="J747" s="20">
        <v>1</v>
      </c>
      <c r="K747" s="20">
        <v>1</v>
      </c>
      <c r="L747" s="20">
        <v>1</v>
      </c>
      <c r="M747" s="27">
        <f>SUM(C747:L747)</f>
        <v>15</v>
      </c>
      <c r="N747" s="27">
        <f>COUNTIF(C747:L747,"&gt;0")</f>
        <v>10</v>
      </c>
      <c r="O747" s="2">
        <f>IF(N747&gt;0,M747/N747,0)</f>
        <v>1.5</v>
      </c>
    </row>
    <row r="748" spans="1:15" ht="14" outlineLevel="1" x14ac:dyDescent="0.15">
      <c r="A748" s="1">
        <v>113</v>
      </c>
      <c r="B748" s="37" t="s">
        <v>368</v>
      </c>
      <c r="C748" s="35">
        <v>1</v>
      </c>
      <c r="D748" s="20">
        <v>1</v>
      </c>
      <c r="E748" s="20">
        <v>1</v>
      </c>
      <c r="F748" s="20">
        <v>1</v>
      </c>
      <c r="G748" s="20">
        <v>1</v>
      </c>
      <c r="H748" s="20">
        <v>1</v>
      </c>
      <c r="I748" s="20">
        <v>5</v>
      </c>
      <c r="J748" s="20">
        <v>1</v>
      </c>
      <c r="K748" s="20">
        <v>1</v>
      </c>
      <c r="L748" s="20">
        <v>1</v>
      </c>
      <c r="M748" s="27">
        <f>SUM(C748:L748)</f>
        <v>14</v>
      </c>
      <c r="N748" s="27">
        <f>COUNTIF(C748:L748,"&gt;0")</f>
        <v>10</v>
      </c>
      <c r="O748" s="2">
        <f>IF(N748&gt;0,M748/N748,0)</f>
        <v>1.4</v>
      </c>
    </row>
    <row r="749" spans="1:15" ht="14" outlineLevel="1" x14ac:dyDescent="0.15">
      <c r="A749" s="1">
        <v>114</v>
      </c>
      <c r="B749" s="37" t="s">
        <v>367</v>
      </c>
      <c r="C749" s="35">
        <v>1</v>
      </c>
      <c r="D749" s="20">
        <v>1</v>
      </c>
      <c r="E749" s="20">
        <v>4</v>
      </c>
      <c r="F749" s="20">
        <v>1</v>
      </c>
      <c r="G749" s="20">
        <v>2</v>
      </c>
      <c r="H749" s="20">
        <v>1</v>
      </c>
      <c r="I749" s="20">
        <v>5</v>
      </c>
      <c r="J749" s="20">
        <v>1</v>
      </c>
      <c r="K749" s="20">
        <v>1</v>
      </c>
      <c r="L749" s="20">
        <v>1</v>
      </c>
      <c r="M749" s="27">
        <f>SUM(C749:L749)</f>
        <v>18</v>
      </c>
      <c r="N749" s="27">
        <f>COUNTIF(C749:L749,"&gt;0")</f>
        <v>10</v>
      </c>
      <c r="O749" s="2">
        <f>IF(N749&gt;0,M749/N749,0)</f>
        <v>1.8</v>
      </c>
    </row>
    <row r="750" spans="1:15" ht="14" outlineLevel="1" x14ac:dyDescent="0.15">
      <c r="A750" s="1">
        <v>115</v>
      </c>
      <c r="B750" s="37" t="s">
        <v>366</v>
      </c>
      <c r="C750" s="35">
        <v>1</v>
      </c>
      <c r="D750" s="20">
        <v>1</v>
      </c>
      <c r="E750" s="20">
        <v>1</v>
      </c>
      <c r="F750" s="20">
        <v>5</v>
      </c>
      <c r="G750" s="20">
        <v>1</v>
      </c>
      <c r="H750" s="20">
        <v>1</v>
      </c>
      <c r="I750" s="20">
        <v>1</v>
      </c>
      <c r="J750" s="20">
        <v>2</v>
      </c>
      <c r="K750" s="20">
        <v>1</v>
      </c>
      <c r="L750" s="20">
        <v>5</v>
      </c>
      <c r="M750" s="27">
        <f>SUM(C750:L750)</f>
        <v>19</v>
      </c>
      <c r="N750" s="27">
        <f>COUNTIF(C750:L750,"&gt;0")</f>
        <v>10</v>
      </c>
      <c r="O750" s="2">
        <f>IF(N750&gt;0,M750/N750,0)</f>
        <v>1.9</v>
      </c>
    </row>
    <row r="751" spans="1:15" ht="14" outlineLevel="1" x14ac:dyDescent="0.15">
      <c r="A751" s="1">
        <v>116</v>
      </c>
      <c r="B751" s="37" t="s">
        <v>365</v>
      </c>
      <c r="C751" s="35">
        <v>1</v>
      </c>
      <c r="D751" s="20">
        <v>1</v>
      </c>
      <c r="E751" s="20">
        <v>1</v>
      </c>
      <c r="F751" s="20">
        <v>1</v>
      </c>
      <c r="G751" s="20">
        <v>1</v>
      </c>
      <c r="H751" s="20">
        <v>5</v>
      </c>
      <c r="I751" s="20">
        <v>1</v>
      </c>
      <c r="J751" s="20">
        <v>1</v>
      </c>
      <c r="K751" s="20">
        <v>1</v>
      </c>
      <c r="L751" s="20">
        <v>5</v>
      </c>
      <c r="M751" s="27">
        <f>SUM(C751:L751)</f>
        <v>18</v>
      </c>
      <c r="N751" s="27">
        <f>COUNTIF(C751:L751,"&gt;0")</f>
        <v>10</v>
      </c>
      <c r="O751" s="2">
        <f>IF(N751&gt;0,M751/N751,0)</f>
        <v>1.8</v>
      </c>
    </row>
    <row r="752" spans="1:15" ht="14" outlineLevel="1" x14ac:dyDescent="0.15">
      <c r="A752" s="1">
        <v>117</v>
      </c>
      <c r="B752" s="37" t="s">
        <v>364</v>
      </c>
      <c r="C752" s="35">
        <v>1</v>
      </c>
      <c r="D752" s="20">
        <v>3</v>
      </c>
      <c r="E752" s="20">
        <v>1</v>
      </c>
      <c r="F752" s="20">
        <v>1</v>
      </c>
      <c r="G752" s="20">
        <v>1</v>
      </c>
      <c r="H752" s="20">
        <v>1</v>
      </c>
      <c r="I752" s="20">
        <v>1</v>
      </c>
      <c r="J752" s="20">
        <v>1</v>
      </c>
      <c r="K752" s="20">
        <v>1</v>
      </c>
      <c r="L752" s="20">
        <v>1</v>
      </c>
      <c r="M752" s="27">
        <f>SUM(C752:L752)</f>
        <v>12</v>
      </c>
      <c r="N752" s="27">
        <f>COUNTIF(C752:L752,"&gt;0")</f>
        <v>10</v>
      </c>
      <c r="O752" s="2">
        <f>IF(N752&gt;0,M752/N752,0)</f>
        <v>1.2</v>
      </c>
    </row>
    <row r="753" spans="1:15" ht="14" outlineLevel="1" x14ac:dyDescent="0.15">
      <c r="A753" s="1">
        <v>118</v>
      </c>
      <c r="B753" s="37" t="s">
        <v>363</v>
      </c>
      <c r="C753" s="35">
        <v>1</v>
      </c>
      <c r="D753" s="20">
        <v>1</v>
      </c>
      <c r="E753" s="20">
        <v>5</v>
      </c>
      <c r="F753" s="20">
        <v>3</v>
      </c>
      <c r="G753" s="20">
        <v>1</v>
      </c>
      <c r="H753" s="20">
        <v>4</v>
      </c>
      <c r="I753" s="20">
        <v>4</v>
      </c>
      <c r="J753" s="20">
        <v>1</v>
      </c>
      <c r="K753" s="20">
        <v>1</v>
      </c>
      <c r="L753" s="20">
        <v>1</v>
      </c>
      <c r="M753" s="27">
        <f>SUM(C753:L753)</f>
        <v>22</v>
      </c>
      <c r="N753" s="27">
        <f>COUNTIF(C753:L753,"&gt;0")</f>
        <v>10</v>
      </c>
      <c r="O753" s="2">
        <f>IF(N753&gt;0,M753/N753,0)</f>
        <v>2.2000000000000002</v>
      </c>
    </row>
    <row r="754" spans="1:15" ht="14" outlineLevel="1" x14ac:dyDescent="0.15">
      <c r="A754" s="1">
        <v>119</v>
      </c>
      <c r="B754" s="37" t="s">
        <v>362</v>
      </c>
      <c r="C754" s="35">
        <v>1</v>
      </c>
      <c r="D754" s="20">
        <v>1</v>
      </c>
      <c r="E754" s="20">
        <v>1</v>
      </c>
      <c r="F754" s="20">
        <v>1</v>
      </c>
      <c r="G754" s="20">
        <v>1</v>
      </c>
      <c r="H754" s="20">
        <v>1</v>
      </c>
      <c r="I754" s="20">
        <v>4</v>
      </c>
      <c r="J754" s="20">
        <v>1</v>
      </c>
      <c r="K754" s="20">
        <v>1</v>
      </c>
      <c r="L754" s="20">
        <v>2</v>
      </c>
      <c r="M754" s="27">
        <f>SUM(C754:L754)</f>
        <v>14</v>
      </c>
      <c r="N754" s="27">
        <f>COUNTIF(C754:L754,"&gt;0")</f>
        <v>10</v>
      </c>
      <c r="O754" s="2">
        <f>IF(N754&gt;0,M754/N754,0)</f>
        <v>1.4</v>
      </c>
    </row>
    <row r="755" spans="1:15" ht="14" outlineLevel="1" x14ac:dyDescent="0.15">
      <c r="A755" s="1">
        <v>120</v>
      </c>
      <c r="B755" s="37" t="s">
        <v>361</v>
      </c>
      <c r="C755" s="35">
        <v>1</v>
      </c>
      <c r="D755" s="20">
        <v>1</v>
      </c>
      <c r="E755" s="20">
        <v>1</v>
      </c>
      <c r="F755" s="20">
        <v>1</v>
      </c>
      <c r="G755" s="20">
        <v>1</v>
      </c>
      <c r="H755" s="20">
        <v>1</v>
      </c>
      <c r="I755" s="20">
        <v>3</v>
      </c>
      <c r="J755" s="20">
        <v>1</v>
      </c>
      <c r="K755" s="20">
        <v>1</v>
      </c>
      <c r="L755" s="20">
        <v>1</v>
      </c>
      <c r="M755" s="27">
        <f>SUM(C755:L755)</f>
        <v>12</v>
      </c>
      <c r="N755" s="27">
        <f>COUNTIF(C755:L755,"&gt;0")</f>
        <v>10</v>
      </c>
      <c r="O755" s="2">
        <f>IF(N755&gt;0,M755/N755,0)</f>
        <v>1.2</v>
      </c>
    </row>
    <row r="756" spans="1:15" ht="14" outlineLevel="1" x14ac:dyDescent="0.15">
      <c r="A756" s="1">
        <v>121</v>
      </c>
      <c r="B756" s="37" t="s">
        <v>360</v>
      </c>
      <c r="C756" s="35">
        <v>5</v>
      </c>
      <c r="D756" s="20">
        <v>1</v>
      </c>
      <c r="E756" s="20">
        <v>1</v>
      </c>
      <c r="F756" s="20">
        <v>1</v>
      </c>
      <c r="G756" s="20">
        <v>1</v>
      </c>
      <c r="H756" s="20">
        <v>1</v>
      </c>
      <c r="I756" s="20">
        <v>1</v>
      </c>
      <c r="J756" s="20">
        <v>1</v>
      </c>
      <c r="K756" s="20">
        <v>1</v>
      </c>
      <c r="L756" s="20">
        <v>1</v>
      </c>
      <c r="M756" s="27">
        <f>SUM(C756:L756)</f>
        <v>14</v>
      </c>
      <c r="N756" s="27">
        <f>COUNTIF(C756:L756,"&gt;0")</f>
        <v>10</v>
      </c>
      <c r="O756" s="2">
        <f>IF(N756&gt;0,M756/N756,0)</f>
        <v>1.4</v>
      </c>
    </row>
    <row r="757" spans="1:15" ht="14" outlineLevel="1" x14ac:dyDescent="0.15">
      <c r="A757" s="1">
        <v>122</v>
      </c>
      <c r="B757" s="37" t="s">
        <v>359</v>
      </c>
      <c r="C757" s="35">
        <v>1</v>
      </c>
      <c r="D757" s="20">
        <v>1</v>
      </c>
      <c r="E757" s="20">
        <v>3</v>
      </c>
      <c r="F757" s="20">
        <v>4</v>
      </c>
      <c r="G757" s="20">
        <v>1</v>
      </c>
      <c r="H757" s="20">
        <v>1</v>
      </c>
      <c r="I757" s="20">
        <v>1</v>
      </c>
      <c r="J757" s="20">
        <v>1</v>
      </c>
      <c r="K757" s="20">
        <v>1</v>
      </c>
      <c r="L757" s="20">
        <v>1</v>
      </c>
      <c r="M757" s="27">
        <f>SUM(C757:L757)</f>
        <v>15</v>
      </c>
      <c r="N757" s="27">
        <f>COUNTIF(C757:L757,"&gt;0")</f>
        <v>10</v>
      </c>
      <c r="O757" s="2">
        <f>IF(N757&gt;0,M757/N757,0)</f>
        <v>1.5</v>
      </c>
    </row>
    <row r="758" spans="1:15" ht="14" outlineLevel="1" x14ac:dyDescent="0.15">
      <c r="A758" s="1">
        <v>123</v>
      </c>
      <c r="B758" s="37" t="s">
        <v>358</v>
      </c>
      <c r="C758" s="35">
        <v>1</v>
      </c>
      <c r="D758" s="20">
        <v>1</v>
      </c>
      <c r="E758" s="20">
        <v>1</v>
      </c>
      <c r="F758" s="20">
        <v>1</v>
      </c>
      <c r="G758" s="20">
        <v>1</v>
      </c>
      <c r="H758" s="20">
        <v>1</v>
      </c>
      <c r="I758" s="20">
        <v>1</v>
      </c>
      <c r="J758" s="20">
        <v>2</v>
      </c>
      <c r="K758" s="20">
        <v>1</v>
      </c>
      <c r="L758" s="20">
        <v>5</v>
      </c>
      <c r="M758" s="27">
        <f>SUM(C758:L758)</f>
        <v>15</v>
      </c>
      <c r="N758" s="27">
        <f>COUNTIF(C758:L758,"&gt;0")</f>
        <v>10</v>
      </c>
      <c r="O758" s="2">
        <f>IF(N758&gt;0,M758/N758,0)</f>
        <v>1.5</v>
      </c>
    </row>
    <row r="759" spans="1:15" ht="14" outlineLevel="1" x14ac:dyDescent="0.15">
      <c r="A759" s="1">
        <v>124</v>
      </c>
      <c r="B759" s="37" t="s">
        <v>357</v>
      </c>
      <c r="C759" s="35">
        <v>1</v>
      </c>
      <c r="D759" s="20">
        <v>1</v>
      </c>
      <c r="E759" s="20">
        <v>4</v>
      </c>
      <c r="F759" s="20">
        <v>1</v>
      </c>
      <c r="G759" s="20">
        <v>4</v>
      </c>
      <c r="H759" s="20">
        <v>1</v>
      </c>
      <c r="I759" s="20">
        <v>1</v>
      </c>
      <c r="J759" s="20">
        <v>1</v>
      </c>
      <c r="K759" s="20">
        <v>1</v>
      </c>
      <c r="L759" s="20">
        <v>4</v>
      </c>
      <c r="M759" s="27">
        <f>SUM(C759:L759)</f>
        <v>19</v>
      </c>
      <c r="N759" s="27">
        <f>COUNTIF(C759:L759,"&gt;0")</f>
        <v>10</v>
      </c>
      <c r="O759" s="2">
        <f>IF(N759&gt;0,M759/N759,0)</f>
        <v>1.9</v>
      </c>
    </row>
    <row r="760" spans="1:15" ht="14" outlineLevel="1" x14ac:dyDescent="0.15">
      <c r="A760" s="1">
        <v>125</v>
      </c>
      <c r="B760" s="37" t="s">
        <v>356</v>
      </c>
      <c r="C760" s="35">
        <v>4</v>
      </c>
      <c r="D760" s="20">
        <v>4</v>
      </c>
      <c r="E760" s="20">
        <v>2</v>
      </c>
      <c r="F760" s="20">
        <v>1</v>
      </c>
      <c r="G760" s="20">
        <v>1</v>
      </c>
      <c r="H760" s="20">
        <v>1</v>
      </c>
      <c r="I760" s="20">
        <v>1</v>
      </c>
      <c r="J760" s="20">
        <v>1</v>
      </c>
      <c r="K760" s="20">
        <v>1</v>
      </c>
      <c r="L760" s="20">
        <v>1</v>
      </c>
      <c r="M760" s="27">
        <f>SUM(C760:L760)</f>
        <v>17</v>
      </c>
      <c r="N760" s="27">
        <f>COUNTIF(C760:L760,"&gt;0")</f>
        <v>10</v>
      </c>
      <c r="O760" s="2">
        <f>IF(N760&gt;0,M760/N760,0)</f>
        <v>1.7</v>
      </c>
    </row>
    <row r="761" spans="1:15" ht="14" outlineLevel="1" x14ac:dyDescent="0.15">
      <c r="A761" s="1">
        <v>126</v>
      </c>
      <c r="B761" s="37" t="s">
        <v>355</v>
      </c>
      <c r="C761" s="35">
        <v>2</v>
      </c>
      <c r="D761" s="20">
        <v>4</v>
      </c>
      <c r="E761" s="20">
        <v>1</v>
      </c>
      <c r="F761" s="20">
        <v>3</v>
      </c>
      <c r="G761" s="20">
        <v>1</v>
      </c>
      <c r="H761" s="20">
        <v>1</v>
      </c>
      <c r="I761" s="20">
        <v>1</v>
      </c>
      <c r="J761" s="20">
        <v>1</v>
      </c>
      <c r="K761" s="20">
        <v>4</v>
      </c>
      <c r="L761" s="20">
        <v>5</v>
      </c>
      <c r="M761" s="27">
        <f>SUM(C761:L761)</f>
        <v>23</v>
      </c>
      <c r="N761" s="27">
        <f>COUNTIF(C761:L761,"&gt;0")</f>
        <v>10</v>
      </c>
      <c r="O761" s="2">
        <f>IF(N761&gt;0,M761/N761,0)</f>
        <v>2.2999999999999998</v>
      </c>
    </row>
    <row r="762" spans="1:15" ht="14" outlineLevel="1" x14ac:dyDescent="0.15">
      <c r="A762" s="1">
        <v>127</v>
      </c>
      <c r="B762" s="37" t="s">
        <v>354</v>
      </c>
      <c r="C762" s="35">
        <v>1</v>
      </c>
      <c r="D762" s="20">
        <v>1</v>
      </c>
      <c r="E762" s="20">
        <v>1</v>
      </c>
      <c r="F762" s="20">
        <v>1</v>
      </c>
      <c r="G762" s="20">
        <v>1</v>
      </c>
      <c r="H762" s="20">
        <v>1</v>
      </c>
      <c r="I762" s="20">
        <v>3</v>
      </c>
      <c r="J762" s="20">
        <v>1</v>
      </c>
      <c r="K762" s="20">
        <v>1</v>
      </c>
      <c r="L762" s="20">
        <v>1</v>
      </c>
      <c r="M762" s="27">
        <f>SUM(C762:L762)</f>
        <v>12</v>
      </c>
      <c r="N762" s="27">
        <f>COUNTIF(C762:L762,"&gt;0")</f>
        <v>10</v>
      </c>
      <c r="O762" s="2">
        <f>IF(N762&gt;0,M762/N762,0)</f>
        <v>1.2</v>
      </c>
    </row>
    <row r="763" spans="1:15" ht="14" outlineLevel="1" x14ac:dyDescent="0.15">
      <c r="A763" s="1">
        <v>128</v>
      </c>
      <c r="B763" s="37" t="s">
        <v>353</v>
      </c>
      <c r="C763" s="35">
        <v>4</v>
      </c>
      <c r="D763" s="20">
        <v>1</v>
      </c>
      <c r="E763" s="20">
        <v>5</v>
      </c>
      <c r="F763" s="20">
        <v>5</v>
      </c>
      <c r="G763" s="20">
        <v>1</v>
      </c>
      <c r="H763" s="20">
        <v>1</v>
      </c>
      <c r="I763" s="20">
        <v>1</v>
      </c>
      <c r="J763" s="20">
        <v>1</v>
      </c>
      <c r="K763" s="20">
        <v>1</v>
      </c>
      <c r="L763" s="20">
        <v>5</v>
      </c>
      <c r="M763" s="27">
        <f>SUM(C763:L763)</f>
        <v>25</v>
      </c>
      <c r="N763" s="27">
        <f>COUNTIF(C763:L763,"&gt;0")</f>
        <v>10</v>
      </c>
      <c r="O763" s="2">
        <f>IF(N763&gt;0,M763/N763,0)</f>
        <v>2.5</v>
      </c>
    </row>
    <row r="764" spans="1:15" ht="14" outlineLevel="1" x14ac:dyDescent="0.15">
      <c r="A764" s="1">
        <v>129</v>
      </c>
      <c r="B764" s="37" t="s">
        <v>352</v>
      </c>
      <c r="C764" s="35">
        <v>1</v>
      </c>
      <c r="D764" s="20">
        <v>1</v>
      </c>
      <c r="E764" s="20">
        <v>3</v>
      </c>
      <c r="F764" s="20">
        <v>1</v>
      </c>
      <c r="G764" s="20">
        <v>1</v>
      </c>
      <c r="H764" s="20">
        <v>1</v>
      </c>
      <c r="I764" s="20">
        <v>1</v>
      </c>
      <c r="J764" s="20">
        <v>1</v>
      </c>
      <c r="K764" s="20">
        <v>1</v>
      </c>
      <c r="L764" s="20">
        <v>1</v>
      </c>
      <c r="M764" s="27">
        <f>SUM(C764:L764)</f>
        <v>12</v>
      </c>
      <c r="N764" s="27">
        <f>COUNTIF(C764:L764,"&gt;0")</f>
        <v>10</v>
      </c>
      <c r="O764" s="2">
        <f>IF(N764&gt;0,M764/N764,0)</f>
        <v>1.2</v>
      </c>
    </row>
    <row r="765" spans="1:15" ht="14" outlineLevel="1" x14ac:dyDescent="0.15">
      <c r="A765" s="1">
        <v>130</v>
      </c>
      <c r="B765" s="37" t="s">
        <v>351</v>
      </c>
      <c r="C765" s="35">
        <v>1</v>
      </c>
      <c r="D765" s="20">
        <v>1</v>
      </c>
      <c r="E765" s="20">
        <v>5</v>
      </c>
      <c r="F765" s="20">
        <v>1</v>
      </c>
      <c r="G765" s="20">
        <v>1</v>
      </c>
      <c r="H765" s="20">
        <v>1</v>
      </c>
      <c r="I765" s="20">
        <v>1</v>
      </c>
      <c r="J765" s="20">
        <v>1</v>
      </c>
      <c r="K765" s="20">
        <v>1</v>
      </c>
      <c r="L765" s="20">
        <v>1</v>
      </c>
      <c r="M765" s="27">
        <f>SUM(C765:L765)</f>
        <v>14</v>
      </c>
      <c r="N765" s="27">
        <f>COUNTIF(C765:L765,"&gt;0")</f>
        <v>10</v>
      </c>
      <c r="O765" s="2">
        <f>IF(N765&gt;0,M765/N765,0)</f>
        <v>1.4</v>
      </c>
    </row>
    <row r="766" spans="1:15" ht="14" outlineLevel="1" x14ac:dyDescent="0.15">
      <c r="A766" s="1">
        <v>131</v>
      </c>
      <c r="B766" s="37" t="s">
        <v>350</v>
      </c>
      <c r="C766" s="35">
        <v>1</v>
      </c>
      <c r="D766" s="20">
        <v>1</v>
      </c>
      <c r="E766" s="20">
        <v>3</v>
      </c>
      <c r="F766" s="20">
        <v>1</v>
      </c>
      <c r="G766" s="20">
        <v>1</v>
      </c>
      <c r="H766" s="20">
        <v>1</v>
      </c>
      <c r="I766" s="20">
        <v>1</v>
      </c>
      <c r="J766" s="20">
        <v>1</v>
      </c>
      <c r="K766" s="20">
        <v>1</v>
      </c>
      <c r="L766" s="20">
        <v>2</v>
      </c>
      <c r="M766" s="27">
        <f>SUM(C766:L766)</f>
        <v>13</v>
      </c>
      <c r="N766" s="27">
        <f>COUNTIF(C766:L766,"&gt;0")</f>
        <v>10</v>
      </c>
      <c r="O766" s="2">
        <f>IF(N766&gt;0,M766/N766,0)</f>
        <v>1.3</v>
      </c>
    </row>
    <row r="767" spans="1:15" ht="14" outlineLevel="1" x14ac:dyDescent="0.15">
      <c r="A767" s="1">
        <v>132</v>
      </c>
      <c r="B767" s="37" t="s">
        <v>349</v>
      </c>
      <c r="C767" s="35">
        <v>1</v>
      </c>
      <c r="D767" s="20">
        <v>1</v>
      </c>
      <c r="E767" s="20">
        <v>1</v>
      </c>
      <c r="F767" s="20">
        <v>1</v>
      </c>
      <c r="G767" s="20">
        <v>4</v>
      </c>
      <c r="H767" s="20">
        <v>2</v>
      </c>
      <c r="I767" s="20">
        <v>1</v>
      </c>
      <c r="J767" s="20">
        <v>1</v>
      </c>
      <c r="K767" s="20">
        <v>1</v>
      </c>
      <c r="L767" s="20">
        <v>1</v>
      </c>
      <c r="M767" s="27">
        <f>SUM(C767:L767)</f>
        <v>14</v>
      </c>
      <c r="N767" s="27">
        <f>COUNTIF(C767:L767,"&gt;0")</f>
        <v>10</v>
      </c>
      <c r="O767" s="2">
        <f>IF(N767&gt;0,M767/N767,0)</f>
        <v>1.4</v>
      </c>
    </row>
    <row r="768" spans="1:15" ht="14" outlineLevel="1" x14ac:dyDescent="0.15">
      <c r="A768" s="1">
        <v>133</v>
      </c>
      <c r="B768" s="37" t="s">
        <v>348</v>
      </c>
      <c r="C768" s="35">
        <v>1</v>
      </c>
      <c r="D768" s="20">
        <v>1</v>
      </c>
      <c r="E768" s="20">
        <v>1</v>
      </c>
      <c r="F768" s="20">
        <v>1</v>
      </c>
      <c r="G768" s="20">
        <v>1</v>
      </c>
      <c r="H768" s="20">
        <v>2</v>
      </c>
      <c r="I768" s="20">
        <v>1</v>
      </c>
      <c r="J768" s="20">
        <v>1</v>
      </c>
      <c r="K768" s="20">
        <v>5</v>
      </c>
      <c r="L768" s="20">
        <v>3</v>
      </c>
      <c r="M768" s="27">
        <f>SUM(C768:L768)</f>
        <v>17</v>
      </c>
      <c r="N768" s="27">
        <f>COUNTIF(C768:L768,"&gt;0")</f>
        <v>10</v>
      </c>
      <c r="O768" s="2">
        <f>IF(N768&gt;0,M768/N768,0)</f>
        <v>1.7</v>
      </c>
    </row>
    <row r="769" spans="1:15" ht="14" outlineLevel="1" x14ac:dyDescent="0.15">
      <c r="A769" s="1">
        <v>134</v>
      </c>
      <c r="B769" s="37" t="s">
        <v>347</v>
      </c>
      <c r="C769" s="35">
        <v>1</v>
      </c>
      <c r="D769" s="20">
        <v>1</v>
      </c>
      <c r="E769" s="20">
        <v>1</v>
      </c>
      <c r="F769" s="20">
        <v>1</v>
      </c>
      <c r="G769" s="20">
        <v>1</v>
      </c>
      <c r="H769" s="20">
        <v>5</v>
      </c>
      <c r="I769" s="20">
        <v>1</v>
      </c>
      <c r="J769" s="20">
        <v>1</v>
      </c>
      <c r="K769" s="20">
        <v>1</v>
      </c>
      <c r="L769" s="20">
        <v>1</v>
      </c>
      <c r="M769" s="27">
        <f>SUM(C769:L769)</f>
        <v>14</v>
      </c>
      <c r="N769" s="27">
        <f>COUNTIF(C769:L769,"&gt;0")</f>
        <v>10</v>
      </c>
      <c r="O769" s="2">
        <f>IF(N769&gt;0,M769/N769,0)</f>
        <v>1.4</v>
      </c>
    </row>
    <row r="770" spans="1:15" ht="14" outlineLevel="1" x14ac:dyDescent="0.15">
      <c r="A770" s="1">
        <v>135</v>
      </c>
      <c r="B770" s="37" t="s">
        <v>346</v>
      </c>
      <c r="C770" s="35">
        <v>1</v>
      </c>
      <c r="D770" s="20">
        <v>4</v>
      </c>
      <c r="E770" s="20">
        <v>1</v>
      </c>
      <c r="F770" s="20">
        <v>1</v>
      </c>
      <c r="G770" s="20">
        <v>4</v>
      </c>
      <c r="H770" s="20">
        <v>1</v>
      </c>
      <c r="I770" s="20">
        <v>1</v>
      </c>
      <c r="J770" s="20">
        <v>1</v>
      </c>
      <c r="K770" s="20">
        <v>1</v>
      </c>
      <c r="L770" s="20">
        <v>1</v>
      </c>
      <c r="M770" s="27">
        <f>SUM(C770:L770)</f>
        <v>16</v>
      </c>
      <c r="N770" s="27">
        <f>COUNTIF(C770:L770,"&gt;0")</f>
        <v>10</v>
      </c>
      <c r="O770" s="2">
        <f>IF(N770&gt;0,M770/N770,0)</f>
        <v>1.6</v>
      </c>
    </row>
    <row r="771" spans="1:15" ht="14" outlineLevel="1" x14ac:dyDescent="0.15">
      <c r="A771" s="1">
        <v>136</v>
      </c>
      <c r="B771" s="37" t="s">
        <v>345</v>
      </c>
      <c r="C771" s="35">
        <v>1</v>
      </c>
      <c r="D771" s="20">
        <v>3</v>
      </c>
      <c r="E771" s="20">
        <v>1</v>
      </c>
      <c r="F771" s="20">
        <v>1</v>
      </c>
      <c r="G771" s="20">
        <v>1</v>
      </c>
      <c r="H771" s="20">
        <v>1</v>
      </c>
      <c r="I771" s="20">
        <v>1</v>
      </c>
      <c r="J771" s="20">
        <v>1</v>
      </c>
      <c r="K771" s="20">
        <v>1</v>
      </c>
      <c r="L771" s="20">
        <v>1</v>
      </c>
      <c r="M771" s="27">
        <f>SUM(C771:L771)</f>
        <v>12</v>
      </c>
      <c r="N771" s="27">
        <f>COUNTIF(C771:L771,"&gt;0")</f>
        <v>10</v>
      </c>
      <c r="O771" s="2">
        <f>IF(N771&gt;0,M771/N771,0)</f>
        <v>1.2</v>
      </c>
    </row>
    <row r="772" spans="1:15" ht="14" outlineLevel="1" x14ac:dyDescent="0.15">
      <c r="A772" s="1">
        <v>137</v>
      </c>
      <c r="B772" s="37" t="s">
        <v>344</v>
      </c>
      <c r="C772" s="35">
        <v>1</v>
      </c>
      <c r="D772" s="20">
        <v>1</v>
      </c>
      <c r="E772" s="20">
        <v>1</v>
      </c>
      <c r="F772" s="20">
        <v>1</v>
      </c>
      <c r="G772" s="20">
        <v>1</v>
      </c>
      <c r="H772" s="20">
        <v>1</v>
      </c>
      <c r="I772" s="20">
        <v>1</v>
      </c>
      <c r="J772" s="20">
        <v>3</v>
      </c>
      <c r="K772" s="20">
        <v>1</v>
      </c>
      <c r="L772" s="20">
        <v>1</v>
      </c>
      <c r="M772" s="27">
        <f>SUM(C772:L772)</f>
        <v>12</v>
      </c>
      <c r="N772" s="27">
        <f>COUNTIF(C772:L772,"&gt;0")</f>
        <v>10</v>
      </c>
      <c r="O772" s="2">
        <f>IF(N772&gt;0,M772/N772,0)</f>
        <v>1.2</v>
      </c>
    </row>
    <row r="773" spans="1:15" ht="14" outlineLevel="1" x14ac:dyDescent="0.15">
      <c r="A773" s="1">
        <v>138</v>
      </c>
      <c r="B773" s="37" t="s">
        <v>343</v>
      </c>
      <c r="C773" s="35">
        <v>1</v>
      </c>
      <c r="D773" s="20">
        <v>1</v>
      </c>
      <c r="E773" s="20">
        <v>3</v>
      </c>
      <c r="F773" s="20">
        <v>1</v>
      </c>
      <c r="G773" s="20">
        <v>1</v>
      </c>
      <c r="H773" s="20">
        <v>1</v>
      </c>
      <c r="I773" s="20">
        <v>1</v>
      </c>
      <c r="J773" s="20">
        <v>1</v>
      </c>
      <c r="K773" s="20">
        <v>1</v>
      </c>
      <c r="L773" s="20">
        <v>5</v>
      </c>
      <c r="M773" s="27">
        <f>SUM(C773:L773)</f>
        <v>16</v>
      </c>
      <c r="N773" s="27">
        <f>COUNTIF(C773:L773,"&gt;0")</f>
        <v>10</v>
      </c>
      <c r="O773" s="2">
        <f>IF(N773&gt;0,M773/N773,0)</f>
        <v>1.6</v>
      </c>
    </row>
    <row r="774" spans="1:15" ht="14" outlineLevel="1" x14ac:dyDescent="0.15">
      <c r="A774" s="1">
        <v>139</v>
      </c>
      <c r="B774" s="37" t="s">
        <v>342</v>
      </c>
      <c r="C774" s="35">
        <v>1</v>
      </c>
      <c r="D774" s="20">
        <v>1</v>
      </c>
      <c r="E774" s="20">
        <v>1</v>
      </c>
      <c r="F774" s="20">
        <v>1</v>
      </c>
      <c r="G774" s="20">
        <v>1</v>
      </c>
      <c r="H774" s="20">
        <v>1</v>
      </c>
      <c r="I774" s="20">
        <v>1</v>
      </c>
      <c r="J774" s="20">
        <v>1</v>
      </c>
      <c r="K774" s="20">
        <v>1</v>
      </c>
      <c r="L774" s="20">
        <v>5</v>
      </c>
      <c r="M774" s="27">
        <f>SUM(C774:L774)</f>
        <v>14</v>
      </c>
      <c r="N774" s="27">
        <f>COUNTIF(C774:L774,"&gt;0")</f>
        <v>10</v>
      </c>
      <c r="O774" s="2">
        <f>IF(N774&gt;0,M774/N774,0)</f>
        <v>1.4</v>
      </c>
    </row>
    <row r="775" spans="1:15" ht="14" outlineLevel="1" x14ac:dyDescent="0.15">
      <c r="A775" s="1">
        <v>140</v>
      </c>
      <c r="B775" s="37" t="s">
        <v>341</v>
      </c>
      <c r="C775" s="35">
        <v>1</v>
      </c>
      <c r="D775" s="20">
        <v>1</v>
      </c>
      <c r="E775" s="20">
        <v>2</v>
      </c>
      <c r="F775" s="20">
        <v>1</v>
      </c>
      <c r="G775" s="20">
        <v>1</v>
      </c>
      <c r="H775" s="20">
        <v>5</v>
      </c>
      <c r="I775" s="20">
        <v>1</v>
      </c>
      <c r="J775" s="20">
        <v>1</v>
      </c>
      <c r="K775" s="20">
        <v>3</v>
      </c>
      <c r="L775" s="20">
        <v>2</v>
      </c>
      <c r="M775" s="27">
        <f>SUM(C775:L775)</f>
        <v>18</v>
      </c>
      <c r="N775" s="27">
        <f>COUNTIF(C775:L775,"&gt;0")</f>
        <v>10</v>
      </c>
      <c r="O775" s="2">
        <f>IF(N775&gt;0,M775/N775,0)</f>
        <v>1.8</v>
      </c>
    </row>
    <row r="776" spans="1:15" ht="14" outlineLevel="1" x14ac:dyDescent="0.15">
      <c r="A776" s="1">
        <v>141</v>
      </c>
      <c r="B776" s="37" t="s">
        <v>340</v>
      </c>
      <c r="C776" s="35">
        <v>1</v>
      </c>
      <c r="D776" s="20">
        <v>1</v>
      </c>
      <c r="E776" s="20">
        <v>1</v>
      </c>
      <c r="F776" s="20">
        <v>1</v>
      </c>
      <c r="G776" s="20">
        <v>1</v>
      </c>
      <c r="H776" s="20">
        <v>1</v>
      </c>
      <c r="I776" s="20">
        <v>5</v>
      </c>
      <c r="J776" s="20">
        <v>1</v>
      </c>
      <c r="K776" s="20">
        <v>3</v>
      </c>
      <c r="L776" s="20">
        <v>1</v>
      </c>
      <c r="M776" s="27">
        <f>SUM(C776:L776)</f>
        <v>16</v>
      </c>
      <c r="N776" s="27">
        <f>COUNTIF(C776:L776,"&gt;0")</f>
        <v>10</v>
      </c>
      <c r="O776" s="2">
        <f>IF(N776&gt;0,M776/N776,0)</f>
        <v>1.6</v>
      </c>
    </row>
    <row r="777" spans="1:15" ht="14" outlineLevel="1" x14ac:dyDescent="0.15">
      <c r="A777" s="1">
        <v>142</v>
      </c>
      <c r="B777" s="37" t="s">
        <v>339</v>
      </c>
      <c r="C777" s="35">
        <v>1</v>
      </c>
      <c r="D777" s="20">
        <v>1</v>
      </c>
      <c r="E777" s="20">
        <v>2</v>
      </c>
      <c r="F777" s="20">
        <v>1</v>
      </c>
      <c r="G777" s="20">
        <v>1</v>
      </c>
      <c r="H777" s="20">
        <v>5</v>
      </c>
      <c r="I777" s="20">
        <v>1</v>
      </c>
      <c r="J777" s="20">
        <v>1</v>
      </c>
      <c r="K777" s="20">
        <v>1</v>
      </c>
      <c r="L777" s="20">
        <v>1</v>
      </c>
      <c r="M777" s="27">
        <f>SUM(C777:L777)</f>
        <v>15</v>
      </c>
      <c r="N777" s="27">
        <f>COUNTIF(C777:L777,"&gt;0")</f>
        <v>10</v>
      </c>
      <c r="O777" s="2">
        <f>IF(N777&gt;0,M777/N777,0)</f>
        <v>1.5</v>
      </c>
    </row>
    <row r="778" spans="1:15" ht="14" outlineLevel="1" x14ac:dyDescent="0.15">
      <c r="A778" s="1">
        <v>143</v>
      </c>
      <c r="B778" s="37" t="s">
        <v>338</v>
      </c>
      <c r="C778" s="35">
        <v>2</v>
      </c>
      <c r="D778" s="20">
        <v>1</v>
      </c>
      <c r="E778" s="20">
        <v>1</v>
      </c>
      <c r="F778" s="20">
        <v>1</v>
      </c>
      <c r="G778" s="20">
        <v>1</v>
      </c>
      <c r="H778" s="20">
        <v>1</v>
      </c>
      <c r="I778" s="20">
        <v>1</v>
      </c>
      <c r="J778" s="20">
        <v>1</v>
      </c>
      <c r="K778" s="20">
        <v>1</v>
      </c>
      <c r="L778" s="20">
        <v>1</v>
      </c>
      <c r="M778" s="27">
        <f>SUM(C778:L778)</f>
        <v>11</v>
      </c>
      <c r="N778" s="27">
        <f>COUNTIF(C778:L778,"&gt;0")</f>
        <v>10</v>
      </c>
      <c r="O778" s="2">
        <f>IF(N778&gt;0,M778/N778,0)</f>
        <v>1.1000000000000001</v>
      </c>
    </row>
    <row r="779" spans="1:15" ht="14" outlineLevel="1" x14ac:dyDescent="0.15">
      <c r="A779" s="1">
        <v>144</v>
      </c>
      <c r="B779" s="37" t="s">
        <v>337</v>
      </c>
      <c r="C779" s="35">
        <v>1</v>
      </c>
      <c r="D779" s="20">
        <v>1</v>
      </c>
      <c r="E779" s="20">
        <v>1</v>
      </c>
      <c r="F779" s="20">
        <v>1</v>
      </c>
      <c r="G779" s="20">
        <v>1</v>
      </c>
      <c r="H779" s="20">
        <v>1</v>
      </c>
      <c r="I779" s="20">
        <v>1</v>
      </c>
      <c r="J779" s="20">
        <v>1</v>
      </c>
      <c r="K779" s="20">
        <v>1</v>
      </c>
      <c r="L779" s="20">
        <v>2</v>
      </c>
      <c r="M779" s="27">
        <f>SUM(C779:L779)</f>
        <v>11</v>
      </c>
      <c r="N779" s="27">
        <f>COUNTIF(C779:L779,"&gt;0")</f>
        <v>10</v>
      </c>
      <c r="O779" s="2">
        <f>IF(N779&gt;0,M779/N779,0)</f>
        <v>1.1000000000000001</v>
      </c>
    </row>
    <row r="780" spans="1:15" ht="14" outlineLevel="1" x14ac:dyDescent="0.15">
      <c r="A780" s="1">
        <v>145</v>
      </c>
      <c r="B780" s="37" t="s">
        <v>336</v>
      </c>
      <c r="C780" s="35">
        <v>5</v>
      </c>
      <c r="D780" s="20">
        <v>3</v>
      </c>
      <c r="E780" s="20">
        <v>1</v>
      </c>
      <c r="F780" s="20">
        <v>1</v>
      </c>
      <c r="G780" s="20">
        <v>1</v>
      </c>
      <c r="H780" s="20">
        <v>1</v>
      </c>
      <c r="I780" s="20">
        <v>1</v>
      </c>
      <c r="J780" s="20">
        <v>1</v>
      </c>
      <c r="K780" s="20">
        <v>1</v>
      </c>
      <c r="L780" s="20">
        <v>1</v>
      </c>
      <c r="M780" s="27">
        <f>SUM(C780:L780)</f>
        <v>16</v>
      </c>
      <c r="N780" s="27">
        <f>COUNTIF(C780:L780,"&gt;0")</f>
        <v>10</v>
      </c>
      <c r="O780" s="2">
        <f>IF(N780&gt;0,M780/N780,0)</f>
        <v>1.6</v>
      </c>
    </row>
    <row r="781" spans="1:15" ht="14" outlineLevel="1" x14ac:dyDescent="0.15">
      <c r="A781" s="1">
        <v>146</v>
      </c>
      <c r="B781" s="37" t="s">
        <v>335</v>
      </c>
      <c r="C781" s="35">
        <v>5</v>
      </c>
      <c r="D781" s="20">
        <v>1</v>
      </c>
      <c r="E781" s="20">
        <v>3</v>
      </c>
      <c r="F781" s="20">
        <v>1</v>
      </c>
      <c r="G781" s="20">
        <v>1</v>
      </c>
      <c r="H781" s="20">
        <v>1</v>
      </c>
      <c r="I781" s="20">
        <v>1</v>
      </c>
      <c r="J781" s="20">
        <v>1</v>
      </c>
      <c r="K781" s="20">
        <v>1</v>
      </c>
      <c r="L781" s="20">
        <v>2</v>
      </c>
      <c r="M781" s="27">
        <f>SUM(C781:L781)</f>
        <v>17</v>
      </c>
      <c r="N781" s="27">
        <f>COUNTIF(C781:L781,"&gt;0")</f>
        <v>10</v>
      </c>
      <c r="O781" s="2">
        <f>IF(N781&gt;0,M781/N781,0)</f>
        <v>1.7</v>
      </c>
    </row>
    <row r="782" spans="1:15" ht="14" outlineLevel="1" x14ac:dyDescent="0.15">
      <c r="A782" s="1">
        <v>147</v>
      </c>
      <c r="B782" s="37" t="s">
        <v>334</v>
      </c>
      <c r="C782" s="35">
        <v>1</v>
      </c>
      <c r="D782" s="20">
        <v>1</v>
      </c>
      <c r="E782" s="20">
        <v>1</v>
      </c>
      <c r="F782" s="20">
        <v>1</v>
      </c>
      <c r="G782" s="20">
        <v>1</v>
      </c>
      <c r="H782" s="20">
        <v>1</v>
      </c>
      <c r="I782" s="20">
        <v>1</v>
      </c>
      <c r="J782" s="20">
        <v>1</v>
      </c>
      <c r="K782" s="20">
        <v>5</v>
      </c>
      <c r="L782" s="20">
        <v>1</v>
      </c>
      <c r="M782" s="27">
        <f>SUM(C782:L782)</f>
        <v>14</v>
      </c>
      <c r="N782" s="27">
        <f>COUNTIF(C782:L782,"&gt;0")</f>
        <v>10</v>
      </c>
      <c r="O782" s="2">
        <f>IF(N782&gt;0,M782/N782,0)</f>
        <v>1.4</v>
      </c>
    </row>
    <row r="783" spans="1:15" ht="14" outlineLevel="1" x14ac:dyDescent="0.15">
      <c r="A783" s="1">
        <v>148</v>
      </c>
      <c r="B783" s="37" t="s">
        <v>333</v>
      </c>
      <c r="C783" s="35">
        <v>3</v>
      </c>
      <c r="D783" s="20">
        <v>1</v>
      </c>
      <c r="E783" s="20">
        <v>1</v>
      </c>
      <c r="F783" s="20">
        <v>1</v>
      </c>
      <c r="G783" s="20">
        <v>1</v>
      </c>
      <c r="H783" s="20">
        <v>4</v>
      </c>
      <c r="I783" s="20">
        <v>1</v>
      </c>
      <c r="J783" s="20">
        <v>1</v>
      </c>
      <c r="K783" s="20">
        <v>2</v>
      </c>
      <c r="L783" s="20">
        <v>1</v>
      </c>
      <c r="M783" s="27">
        <f>SUM(C783:L783)</f>
        <v>16</v>
      </c>
      <c r="N783" s="27">
        <f>COUNTIF(C783:L783,"&gt;0")</f>
        <v>10</v>
      </c>
      <c r="O783" s="2">
        <f>IF(N783&gt;0,M783/N783,0)</f>
        <v>1.6</v>
      </c>
    </row>
    <row r="784" spans="1:15" ht="14" outlineLevel="1" x14ac:dyDescent="0.15">
      <c r="A784" s="1">
        <v>149</v>
      </c>
      <c r="B784" s="37" t="s">
        <v>332</v>
      </c>
      <c r="C784" s="35">
        <v>1</v>
      </c>
      <c r="D784" s="20">
        <v>2</v>
      </c>
      <c r="E784" s="20">
        <v>1</v>
      </c>
      <c r="F784" s="20">
        <v>1</v>
      </c>
      <c r="G784" s="20">
        <v>1</v>
      </c>
      <c r="H784" s="20">
        <v>5</v>
      </c>
      <c r="I784" s="20">
        <v>5</v>
      </c>
      <c r="J784" s="20">
        <v>1</v>
      </c>
      <c r="K784" s="20">
        <v>1</v>
      </c>
      <c r="L784" s="20">
        <v>1</v>
      </c>
      <c r="M784" s="27">
        <f>SUM(C784:L784)</f>
        <v>19</v>
      </c>
      <c r="N784" s="27">
        <f>COUNTIF(C784:L784,"&gt;0")</f>
        <v>10</v>
      </c>
      <c r="O784" s="2">
        <f>IF(N784&gt;0,M784/N784,0)</f>
        <v>1.9</v>
      </c>
    </row>
    <row r="785" spans="1:15" ht="14" outlineLevel="1" x14ac:dyDescent="0.15">
      <c r="A785" s="1">
        <v>150</v>
      </c>
      <c r="B785" s="37" t="s">
        <v>331</v>
      </c>
      <c r="C785" s="35">
        <v>1</v>
      </c>
      <c r="D785" s="20">
        <v>1</v>
      </c>
      <c r="E785" s="20">
        <v>1</v>
      </c>
      <c r="F785" s="20">
        <v>1</v>
      </c>
      <c r="G785" s="20">
        <v>1</v>
      </c>
      <c r="H785" s="20">
        <v>1</v>
      </c>
      <c r="I785" s="20">
        <v>1</v>
      </c>
      <c r="J785" s="20">
        <v>5</v>
      </c>
      <c r="K785" s="20">
        <v>1</v>
      </c>
      <c r="L785" s="20">
        <v>1</v>
      </c>
      <c r="M785" s="27">
        <f>SUM(C785:L785)</f>
        <v>14</v>
      </c>
      <c r="N785" s="27">
        <f>COUNTIF(C785:L785,"&gt;0")</f>
        <v>10</v>
      </c>
      <c r="O785" s="2">
        <f>IF(N785&gt;0,M785/N785,0)</f>
        <v>1.4</v>
      </c>
    </row>
    <row r="786" spans="1:15" ht="14" outlineLevel="1" x14ac:dyDescent="0.15">
      <c r="A786" s="1">
        <v>151</v>
      </c>
      <c r="B786" s="37" t="s">
        <v>330</v>
      </c>
      <c r="C786" s="35">
        <v>3</v>
      </c>
      <c r="D786" s="20">
        <v>1</v>
      </c>
      <c r="E786" s="20">
        <v>1</v>
      </c>
      <c r="F786" s="20">
        <v>2</v>
      </c>
      <c r="G786" s="20">
        <v>1</v>
      </c>
      <c r="H786" s="20">
        <v>1</v>
      </c>
      <c r="I786" s="20">
        <v>1</v>
      </c>
      <c r="J786" s="20">
        <v>1</v>
      </c>
      <c r="K786" s="20">
        <v>1</v>
      </c>
      <c r="L786" s="20">
        <v>1</v>
      </c>
      <c r="M786" s="27">
        <f>SUM(C786:L786)</f>
        <v>13</v>
      </c>
      <c r="N786" s="27">
        <f>COUNTIF(C786:L786,"&gt;0")</f>
        <v>10</v>
      </c>
      <c r="O786" s="2">
        <f>IF(N786&gt;0,M786/N786,0)</f>
        <v>1.3</v>
      </c>
    </row>
    <row r="787" spans="1:15" ht="14" outlineLevel="1" x14ac:dyDescent="0.15">
      <c r="A787" s="1">
        <v>152</v>
      </c>
      <c r="B787" s="37" t="s">
        <v>329</v>
      </c>
      <c r="C787" s="35">
        <v>1</v>
      </c>
      <c r="D787" s="20">
        <v>2</v>
      </c>
      <c r="E787" s="20">
        <v>1</v>
      </c>
      <c r="F787" s="20">
        <v>1</v>
      </c>
      <c r="G787" s="20">
        <v>1</v>
      </c>
      <c r="H787" s="20">
        <v>1</v>
      </c>
      <c r="I787" s="20">
        <v>1</v>
      </c>
      <c r="J787" s="20">
        <v>5</v>
      </c>
      <c r="K787" s="20">
        <v>1</v>
      </c>
      <c r="L787" s="20">
        <v>1</v>
      </c>
      <c r="M787" s="27">
        <f>SUM(C787:L787)</f>
        <v>15</v>
      </c>
      <c r="N787" s="27">
        <f>COUNTIF(C787:L787,"&gt;0")</f>
        <v>10</v>
      </c>
      <c r="O787" s="2">
        <f>IF(N787&gt;0,M787/N787,0)</f>
        <v>1.5</v>
      </c>
    </row>
    <row r="788" spans="1:15" ht="14" outlineLevel="1" x14ac:dyDescent="0.15">
      <c r="A788" s="1">
        <v>153</v>
      </c>
      <c r="B788" s="37" t="s">
        <v>328</v>
      </c>
      <c r="C788" s="35">
        <v>1</v>
      </c>
      <c r="D788" s="20">
        <v>1</v>
      </c>
      <c r="E788" s="20">
        <v>1</v>
      </c>
      <c r="F788" s="20">
        <v>5</v>
      </c>
      <c r="G788" s="20">
        <v>1</v>
      </c>
      <c r="H788" s="20">
        <v>1</v>
      </c>
      <c r="I788" s="20">
        <v>1</v>
      </c>
      <c r="J788" s="20">
        <v>1</v>
      </c>
      <c r="K788" s="20">
        <v>1</v>
      </c>
      <c r="L788" s="20">
        <v>1</v>
      </c>
      <c r="M788" s="27">
        <f>SUM(C788:L788)</f>
        <v>14</v>
      </c>
      <c r="N788" s="27">
        <f>COUNTIF(C788:L788,"&gt;0")</f>
        <v>10</v>
      </c>
      <c r="O788" s="2">
        <f>IF(N788&gt;0,M788/N788,0)</f>
        <v>1.4</v>
      </c>
    </row>
    <row r="789" spans="1:15" ht="14" outlineLevel="1" x14ac:dyDescent="0.15">
      <c r="A789" s="1">
        <v>154</v>
      </c>
      <c r="B789" s="37" t="s">
        <v>327</v>
      </c>
      <c r="C789" s="35">
        <v>1</v>
      </c>
      <c r="D789" s="20">
        <v>1</v>
      </c>
      <c r="E789" s="20">
        <v>1</v>
      </c>
      <c r="F789" s="20">
        <v>1</v>
      </c>
      <c r="G789" s="20">
        <v>1</v>
      </c>
      <c r="H789" s="20">
        <v>3</v>
      </c>
      <c r="I789" s="20">
        <v>2</v>
      </c>
      <c r="J789" s="20">
        <v>1</v>
      </c>
      <c r="K789" s="20">
        <v>2</v>
      </c>
      <c r="L789" s="20">
        <v>1</v>
      </c>
      <c r="M789" s="27">
        <f>SUM(C789:L789)</f>
        <v>14</v>
      </c>
      <c r="N789" s="27">
        <f>COUNTIF(C789:L789,"&gt;0")</f>
        <v>10</v>
      </c>
      <c r="O789" s="2">
        <f>IF(N789&gt;0,M789/N789,0)</f>
        <v>1.4</v>
      </c>
    </row>
    <row r="790" spans="1:15" ht="14" outlineLevel="1" x14ac:dyDescent="0.15">
      <c r="A790" s="1">
        <v>155</v>
      </c>
      <c r="B790" s="37" t="s">
        <v>326</v>
      </c>
      <c r="C790" s="35">
        <v>1</v>
      </c>
      <c r="D790" s="20">
        <v>1</v>
      </c>
      <c r="E790" s="20">
        <v>1</v>
      </c>
      <c r="F790" s="20">
        <v>1</v>
      </c>
      <c r="G790" s="20">
        <v>1</v>
      </c>
      <c r="H790" s="20">
        <v>1</v>
      </c>
      <c r="I790" s="20">
        <v>1</v>
      </c>
      <c r="J790" s="20">
        <v>1</v>
      </c>
      <c r="K790" s="20">
        <v>1</v>
      </c>
      <c r="L790" s="20">
        <v>1</v>
      </c>
      <c r="M790" s="27">
        <f>SUM(C790:L790)</f>
        <v>10</v>
      </c>
      <c r="N790" s="27">
        <f>COUNTIF(C790:L790,"&gt;0")</f>
        <v>10</v>
      </c>
      <c r="O790" s="2">
        <f>IF(N790&gt;0,M790/N790,0)</f>
        <v>1</v>
      </c>
    </row>
    <row r="791" spans="1:15" ht="14" outlineLevel="1" x14ac:dyDescent="0.15">
      <c r="A791" s="1">
        <v>156</v>
      </c>
      <c r="B791" s="37" t="s">
        <v>325</v>
      </c>
      <c r="C791" s="35">
        <v>1</v>
      </c>
      <c r="D791" s="20">
        <v>1</v>
      </c>
      <c r="E791" s="20">
        <v>1</v>
      </c>
      <c r="F791" s="20">
        <v>1</v>
      </c>
      <c r="G791" s="20">
        <v>1</v>
      </c>
      <c r="H791" s="20">
        <v>1</v>
      </c>
      <c r="I791" s="20">
        <v>1</v>
      </c>
      <c r="J791" s="20">
        <v>1</v>
      </c>
      <c r="K791" s="20">
        <v>3</v>
      </c>
      <c r="L791" s="20">
        <v>1</v>
      </c>
      <c r="M791" s="27">
        <f>SUM(C791:L791)</f>
        <v>12</v>
      </c>
      <c r="N791" s="27">
        <f>COUNTIF(C791:L791,"&gt;0")</f>
        <v>10</v>
      </c>
      <c r="O791" s="2">
        <f>IF(N791&gt;0,M791/N791,0)</f>
        <v>1.2</v>
      </c>
    </row>
    <row r="792" spans="1:15" ht="14" outlineLevel="1" x14ac:dyDescent="0.15">
      <c r="A792" s="1">
        <v>157</v>
      </c>
      <c r="B792" s="37" t="s">
        <v>324</v>
      </c>
      <c r="C792" s="35">
        <v>1</v>
      </c>
      <c r="D792" s="20">
        <v>1</v>
      </c>
      <c r="E792" s="20">
        <v>1</v>
      </c>
      <c r="F792" s="20">
        <v>1</v>
      </c>
      <c r="G792" s="20">
        <v>3</v>
      </c>
      <c r="H792" s="20">
        <v>1</v>
      </c>
      <c r="I792" s="20">
        <v>1</v>
      </c>
      <c r="J792" s="20">
        <v>1</v>
      </c>
      <c r="K792" s="20">
        <v>1</v>
      </c>
      <c r="L792" s="20">
        <v>5</v>
      </c>
      <c r="M792" s="27">
        <f>SUM(C792:L792)</f>
        <v>16</v>
      </c>
      <c r="N792" s="27">
        <f>COUNTIF(C792:L792,"&gt;0")</f>
        <v>10</v>
      </c>
      <c r="O792" s="2">
        <f>IF(N792&gt;0,M792/N792,0)</f>
        <v>1.6</v>
      </c>
    </row>
    <row r="793" spans="1:15" ht="14" outlineLevel="1" x14ac:dyDescent="0.15">
      <c r="A793" s="1">
        <v>158</v>
      </c>
      <c r="B793" s="37" t="s">
        <v>323</v>
      </c>
      <c r="C793" s="35">
        <v>1</v>
      </c>
      <c r="D793" s="20">
        <v>1</v>
      </c>
      <c r="E793" s="20">
        <v>1</v>
      </c>
      <c r="F793" s="20">
        <v>2</v>
      </c>
      <c r="G793" s="20">
        <v>1</v>
      </c>
      <c r="H793" s="20">
        <v>1</v>
      </c>
      <c r="I793" s="20">
        <v>3</v>
      </c>
      <c r="J793" s="20">
        <v>1</v>
      </c>
      <c r="K793" s="20">
        <v>1</v>
      </c>
      <c r="L793" s="20">
        <v>1</v>
      </c>
      <c r="M793" s="27">
        <f>SUM(C793:L793)</f>
        <v>13</v>
      </c>
      <c r="N793" s="27">
        <f>COUNTIF(C793:L793,"&gt;0")</f>
        <v>10</v>
      </c>
      <c r="O793" s="2">
        <f>IF(N793&gt;0,M793/N793,0)</f>
        <v>1.3</v>
      </c>
    </row>
    <row r="794" spans="1:15" ht="14" outlineLevel="1" x14ac:dyDescent="0.15">
      <c r="A794" s="1">
        <v>159</v>
      </c>
      <c r="B794" s="37" t="s">
        <v>322</v>
      </c>
      <c r="C794" s="35">
        <v>1</v>
      </c>
      <c r="D794" s="20">
        <v>4</v>
      </c>
      <c r="E794" s="20">
        <v>1</v>
      </c>
      <c r="F794" s="20">
        <v>1</v>
      </c>
      <c r="G794" s="20">
        <v>1</v>
      </c>
      <c r="H794" s="20">
        <v>1</v>
      </c>
      <c r="I794" s="20">
        <v>1</v>
      </c>
      <c r="J794" s="20">
        <v>1</v>
      </c>
      <c r="K794" s="20">
        <v>1</v>
      </c>
      <c r="L794" s="20">
        <v>1</v>
      </c>
      <c r="M794" s="27">
        <f>SUM(C794:L794)</f>
        <v>13</v>
      </c>
      <c r="N794" s="27">
        <f>COUNTIF(C794:L794,"&gt;0")</f>
        <v>10</v>
      </c>
      <c r="O794" s="2">
        <f>IF(N794&gt;0,M794/N794,0)</f>
        <v>1.3</v>
      </c>
    </row>
    <row r="795" spans="1:15" ht="14" outlineLevel="1" x14ac:dyDescent="0.15">
      <c r="A795" s="1">
        <v>160</v>
      </c>
      <c r="B795" s="37" t="s">
        <v>321</v>
      </c>
      <c r="C795" s="35">
        <v>1</v>
      </c>
      <c r="D795" s="20">
        <v>1</v>
      </c>
      <c r="E795" s="20">
        <v>4</v>
      </c>
      <c r="F795" s="20">
        <v>1</v>
      </c>
      <c r="G795" s="20">
        <v>1</v>
      </c>
      <c r="H795" s="20">
        <v>1</v>
      </c>
      <c r="I795" s="20">
        <v>2</v>
      </c>
      <c r="J795" s="20">
        <v>1</v>
      </c>
      <c r="K795" s="20">
        <v>2</v>
      </c>
      <c r="L795" s="20">
        <v>1</v>
      </c>
      <c r="M795" s="27">
        <f>SUM(C795:L795)</f>
        <v>15</v>
      </c>
      <c r="N795" s="27">
        <f>COUNTIF(C795:L795,"&gt;0")</f>
        <v>10</v>
      </c>
      <c r="O795" s="2">
        <f>IF(N795&gt;0,M795/N795,0)</f>
        <v>1.5</v>
      </c>
    </row>
    <row r="796" spans="1:15" ht="14" outlineLevel="1" x14ac:dyDescent="0.15">
      <c r="A796" s="1">
        <v>161</v>
      </c>
      <c r="B796" s="37" t="s">
        <v>320</v>
      </c>
      <c r="C796" s="35">
        <v>1</v>
      </c>
      <c r="D796" s="20">
        <v>3</v>
      </c>
      <c r="E796" s="20">
        <v>1</v>
      </c>
      <c r="F796" s="20">
        <v>1</v>
      </c>
      <c r="G796" s="20">
        <v>1</v>
      </c>
      <c r="H796" s="20">
        <v>1</v>
      </c>
      <c r="I796" s="20">
        <v>1</v>
      </c>
      <c r="J796" s="20">
        <v>1</v>
      </c>
      <c r="K796" s="20">
        <v>3</v>
      </c>
      <c r="L796" s="20">
        <v>1</v>
      </c>
      <c r="M796" s="27">
        <f>SUM(C796:L796)</f>
        <v>14</v>
      </c>
      <c r="N796" s="27">
        <f>COUNTIF(C796:L796,"&gt;0")</f>
        <v>10</v>
      </c>
      <c r="O796" s="2">
        <f>IF(N796&gt;0,M796/N796,0)</f>
        <v>1.4</v>
      </c>
    </row>
    <row r="797" spans="1:15" ht="14" outlineLevel="1" x14ac:dyDescent="0.15">
      <c r="A797" s="1">
        <v>162</v>
      </c>
      <c r="B797" s="37" t="s">
        <v>319</v>
      </c>
      <c r="C797" s="35">
        <v>1</v>
      </c>
      <c r="D797" s="20">
        <v>1</v>
      </c>
      <c r="E797" s="20">
        <v>1</v>
      </c>
      <c r="F797" s="20">
        <v>5</v>
      </c>
      <c r="G797" s="20">
        <v>1</v>
      </c>
      <c r="H797" s="20">
        <v>1</v>
      </c>
      <c r="I797" s="20">
        <v>1</v>
      </c>
      <c r="J797" s="20">
        <v>1</v>
      </c>
      <c r="K797" s="20">
        <v>1</v>
      </c>
      <c r="L797" s="20">
        <v>5</v>
      </c>
      <c r="M797" s="27">
        <f>SUM(C797:L797)</f>
        <v>18</v>
      </c>
      <c r="N797" s="27">
        <f>COUNTIF(C797:L797,"&gt;0")</f>
        <v>10</v>
      </c>
      <c r="O797" s="2">
        <f>IF(N797&gt;0,M797/N797,0)</f>
        <v>1.8</v>
      </c>
    </row>
    <row r="798" spans="1:15" ht="14" outlineLevel="1" x14ac:dyDescent="0.15">
      <c r="A798" s="1">
        <v>163</v>
      </c>
      <c r="B798" s="37" t="s">
        <v>318</v>
      </c>
      <c r="C798" s="35">
        <v>1</v>
      </c>
      <c r="D798" s="20">
        <v>5</v>
      </c>
      <c r="E798" s="20">
        <v>1</v>
      </c>
      <c r="F798" s="20">
        <v>1</v>
      </c>
      <c r="G798" s="20">
        <v>1</v>
      </c>
      <c r="H798" s="20">
        <v>1</v>
      </c>
      <c r="I798" s="20">
        <v>1</v>
      </c>
      <c r="J798" s="20">
        <v>1</v>
      </c>
      <c r="K798" s="20">
        <v>1</v>
      </c>
      <c r="L798" s="20">
        <v>1</v>
      </c>
      <c r="M798" s="27">
        <f>SUM(C798:L798)</f>
        <v>14</v>
      </c>
      <c r="N798" s="27">
        <f>COUNTIF(C798:L798,"&gt;0")</f>
        <v>10</v>
      </c>
      <c r="O798" s="2">
        <f>IF(N798&gt;0,M798/N798,0)</f>
        <v>1.4</v>
      </c>
    </row>
    <row r="799" spans="1:15" ht="14" outlineLevel="1" x14ac:dyDescent="0.15">
      <c r="A799" s="1">
        <v>164</v>
      </c>
      <c r="B799" s="37" t="s">
        <v>317</v>
      </c>
      <c r="C799" s="35">
        <v>1</v>
      </c>
      <c r="D799" s="20">
        <v>1</v>
      </c>
      <c r="E799" s="20">
        <v>1</v>
      </c>
      <c r="F799" s="20">
        <v>1</v>
      </c>
      <c r="G799" s="20">
        <v>1</v>
      </c>
      <c r="H799" s="20">
        <v>1</v>
      </c>
      <c r="I799" s="20">
        <v>3</v>
      </c>
      <c r="J799" s="20">
        <v>1</v>
      </c>
      <c r="K799" s="20">
        <v>1</v>
      </c>
      <c r="L799" s="20">
        <v>1</v>
      </c>
      <c r="M799" s="27">
        <f>SUM(C799:L799)</f>
        <v>12</v>
      </c>
      <c r="N799" s="27">
        <f>COUNTIF(C799:L799,"&gt;0")</f>
        <v>10</v>
      </c>
      <c r="O799" s="2">
        <f>IF(N799&gt;0,M799/N799,0)</f>
        <v>1.2</v>
      </c>
    </row>
    <row r="800" spans="1:15" ht="14" outlineLevel="1" x14ac:dyDescent="0.15">
      <c r="A800" s="1">
        <v>165</v>
      </c>
      <c r="B800" s="37" t="s">
        <v>316</v>
      </c>
      <c r="C800" s="35">
        <v>5</v>
      </c>
      <c r="D800" s="20">
        <v>1</v>
      </c>
      <c r="E800" s="20">
        <v>1</v>
      </c>
      <c r="F800" s="20">
        <v>3</v>
      </c>
      <c r="G800" s="20">
        <v>1</v>
      </c>
      <c r="H800" s="20">
        <v>2</v>
      </c>
      <c r="I800" s="20">
        <v>1</v>
      </c>
      <c r="J800" s="20">
        <v>4</v>
      </c>
      <c r="K800" s="20">
        <v>1</v>
      </c>
      <c r="L800" s="20">
        <v>1</v>
      </c>
      <c r="M800" s="27">
        <f>SUM(C800:L800)</f>
        <v>20</v>
      </c>
      <c r="N800" s="27">
        <f>COUNTIF(C800:L800,"&gt;0")</f>
        <v>10</v>
      </c>
      <c r="O800" s="2">
        <f>IF(N800&gt;0,M800/N800,0)</f>
        <v>2</v>
      </c>
    </row>
    <row r="801" spans="1:15" ht="14" outlineLevel="1" x14ac:dyDescent="0.15">
      <c r="A801" s="1">
        <v>166</v>
      </c>
      <c r="B801" s="37" t="s">
        <v>315</v>
      </c>
      <c r="C801" s="35">
        <v>1</v>
      </c>
      <c r="D801" s="20">
        <v>5</v>
      </c>
      <c r="E801" s="20">
        <v>5</v>
      </c>
      <c r="F801" s="20">
        <v>1</v>
      </c>
      <c r="G801" s="20">
        <v>1</v>
      </c>
      <c r="H801" s="20">
        <v>1</v>
      </c>
      <c r="I801" s="20">
        <v>1</v>
      </c>
      <c r="J801" s="20">
        <v>1</v>
      </c>
      <c r="K801" s="20">
        <v>1</v>
      </c>
      <c r="L801" s="20">
        <v>1</v>
      </c>
      <c r="M801" s="27">
        <f>SUM(C801:L801)</f>
        <v>18</v>
      </c>
      <c r="N801" s="27">
        <f>COUNTIF(C801:L801,"&gt;0")</f>
        <v>10</v>
      </c>
      <c r="O801" s="2">
        <f>IF(N801&gt;0,M801/N801,0)</f>
        <v>1.8</v>
      </c>
    </row>
    <row r="802" spans="1:15" ht="14" outlineLevel="1" x14ac:dyDescent="0.15">
      <c r="A802" s="1">
        <v>167</v>
      </c>
      <c r="B802" s="37" t="s">
        <v>314</v>
      </c>
      <c r="C802" s="35">
        <v>3</v>
      </c>
      <c r="D802" s="20">
        <v>1</v>
      </c>
      <c r="E802" s="20">
        <v>1</v>
      </c>
      <c r="F802" s="20">
        <v>1</v>
      </c>
      <c r="G802" s="20">
        <v>1</v>
      </c>
      <c r="H802" s="20">
        <v>1</v>
      </c>
      <c r="I802" s="20">
        <v>1</v>
      </c>
      <c r="J802" s="20">
        <v>1</v>
      </c>
      <c r="K802" s="20">
        <v>1</v>
      </c>
      <c r="L802" s="20">
        <v>1</v>
      </c>
      <c r="M802" s="27">
        <f>SUM(C802:L802)</f>
        <v>12</v>
      </c>
      <c r="N802" s="27">
        <f>COUNTIF(C802:L802,"&gt;0")</f>
        <v>10</v>
      </c>
      <c r="O802" s="2">
        <f>IF(N802&gt;0,M802/N802,0)</f>
        <v>1.2</v>
      </c>
    </row>
    <row r="803" spans="1:15" ht="14" outlineLevel="1" x14ac:dyDescent="0.15">
      <c r="A803" s="1">
        <v>168</v>
      </c>
      <c r="B803" s="37" t="s">
        <v>313</v>
      </c>
      <c r="C803" s="35">
        <v>1</v>
      </c>
      <c r="D803" s="20">
        <v>1</v>
      </c>
      <c r="E803" s="20">
        <v>1</v>
      </c>
      <c r="F803" s="20">
        <v>1</v>
      </c>
      <c r="G803" s="20">
        <v>1</v>
      </c>
      <c r="H803" s="20">
        <v>1</v>
      </c>
      <c r="I803" s="20">
        <v>4</v>
      </c>
      <c r="J803" s="20">
        <v>3</v>
      </c>
      <c r="K803" s="20">
        <v>1</v>
      </c>
      <c r="L803" s="20">
        <v>1</v>
      </c>
      <c r="M803" s="27">
        <f>SUM(C803:L803)</f>
        <v>15</v>
      </c>
      <c r="N803" s="27">
        <f>COUNTIF(C803:L803,"&gt;0")</f>
        <v>10</v>
      </c>
      <c r="O803" s="2">
        <f>IF(N803&gt;0,M803/N803,0)</f>
        <v>1.5</v>
      </c>
    </row>
    <row r="804" spans="1:15" ht="14" outlineLevel="1" x14ac:dyDescent="0.15">
      <c r="A804" s="1">
        <v>169</v>
      </c>
      <c r="B804" s="37" t="s">
        <v>312</v>
      </c>
      <c r="C804" s="35">
        <v>3</v>
      </c>
      <c r="D804" s="20">
        <v>1</v>
      </c>
      <c r="E804" s="20">
        <v>1</v>
      </c>
      <c r="F804" s="20">
        <v>1</v>
      </c>
      <c r="G804" s="20">
        <v>1</v>
      </c>
      <c r="H804" s="20">
        <v>1</v>
      </c>
      <c r="I804" s="20">
        <v>2</v>
      </c>
      <c r="J804" s="20">
        <v>5</v>
      </c>
      <c r="K804" s="20">
        <v>5</v>
      </c>
      <c r="L804" s="20">
        <v>1</v>
      </c>
      <c r="M804" s="27">
        <f>SUM(C804:L804)</f>
        <v>21</v>
      </c>
      <c r="N804" s="27">
        <f>COUNTIF(C804:L804,"&gt;0")</f>
        <v>10</v>
      </c>
      <c r="O804" s="2">
        <f>IF(N804&gt;0,M804/N804,0)</f>
        <v>2.1</v>
      </c>
    </row>
    <row r="805" spans="1:15" ht="14" outlineLevel="1" x14ac:dyDescent="0.15">
      <c r="A805" s="1">
        <v>170</v>
      </c>
      <c r="B805" s="37" t="s">
        <v>311</v>
      </c>
      <c r="C805" s="35">
        <v>1</v>
      </c>
      <c r="D805" s="20">
        <v>1</v>
      </c>
      <c r="E805" s="20">
        <v>2</v>
      </c>
      <c r="F805" s="20">
        <v>1</v>
      </c>
      <c r="G805" s="20">
        <v>1</v>
      </c>
      <c r="H805" s="20">
        <v>4</v>
      </c>
      <c r="I805" s="20">
        <v>1</v>
      </c>
      <c r="J805" s="20">
        <v>1</v>
      </c>
      <c r="K805" s="20">
        <v>1</v>
      </c>
      <c r="L805" s="20">
        <v>1</v>
      </c>
      <c r="M805" s="27">
        <f>SUM(C805:L805)</f>
        <v>14</v>
      </c>
      <c r="N805" s="27">
        <f>COUNTIF(C805:L805,"&gt;0")</f>
        <v>10</v>
      </c>
      <c r="O805" s="2">
        <f>IF(N805&gt;0,M805/N805,0)</f>
        <v>1.4</v>
      </c>
    </row>
    <row r="806" spans="1:15" ht="14" outlineLevel="1" x14ac:dyDescent="0.15">
      <c r="A806" s="1">
        <v>171</v>
      </c>
      <c r="B806" s="37" t="s">
        <v>310</v>
      </c>
      <c r="C806" s="35">
        <v>1</v>
      </c>
      <c r="D806" s="20">
        <v>1</v>
      </c>
      <c r="E806" s="20">
        <v>1</v>
      </c>
      <c r="F806" s="20">
        <v>1</v>
      </c>
      <c r="G806" s="20">
        <v>1</v>
      </c>
      <c r="H806" s="20">
        <v>4</v>
      </c>
      <c r="I806" s="20">
        <v>1</v>
      </c>
      <c r="J806" s="20">
        <v>1</v>
      </c>
      <c r="K806" s="20">
        <v>1</v>
      </c>
      <c r="L806" s="20">
        <v>1</v>
      </c>
      <c r="M806" s="27">
        <f>SUM(C806:L806)</f>
        <v>13</v>
      </c>
      <c r="N806" s="27">
        <f>COUNTIF(C806:L806,"&gt;0")</f>
        <v>10</v>
      </c>
      <c r="O806" s="2">
        <f>IF(N806&gt;0,M806/N806,0)</f>
        <v>1.3</v>
      </c>
    </row>
    <row r="807" spans="1:15" ht="14" outlineLevel="1" x14ac:dyDescent="0.15">
      <c r="A807" s="1">
        <v>172</v>
      </c>
      <c r="B807" s="37" t="s">
        <v>309</v>
      </c>
      <c r="C807" s="35">
        <v>1</v>
      </c>
      <c r="D807" s="20">
        <v>1</v>
      </c>
      <c r="E807" s="20">
        <v>1</v>
      </c>
      <c r="F807" s="20">
        <v>1</v>
      </c>
      <c r="G807" s="20">
        <v>5</v>
      </c>
      <c r="H807" s="20">
        <v>1</v>
      </c>
      <c r="I807" s="20">
        <v>1</v>
      </c>
      <c r="J807" s="20">
        <v>1</v>
      </c>
      <c r="K807" s="20">
        <v>1</v>
      </c>
      <c r="L807" s="20">
        <v>1</v>
      </c>
      <c r="M807" s="27">
        <f>SUM(C807:L807)</f>
        <v>14</v>
      </c>
      <c r="N807" s="27">
        <f>COUNTIF(C807:L807,"&gt;0")</f>
        <v>10</v>
      </c>
      <c r="O807" s="2">
        <f>IF(N807&gt;0,M807/N807,0)</f>
        <v>1.4</v>
      </c>
    </row>
    <row r="808" spans="1:15" ht="14" outlineLevel="1" x14ac:dyDescent="0.15">
      <c r="A808" s="1">
        <v>173</v>
      </c>
      <c r="B808" s="37" t="s">
        <v>308</v>
      </c>
      <c r="C808" s="35">
        <v>1</v>
      </c>
      <c r="D808" s="20">
        <v>1</v>
      </c>
      <c r="E808" s="20">
        <v>1</v>
      </c>
      <c r="F808" s="20">
        <v>1</v>
      </c>
      <c r="G808" s="20">
        <v>1</v>
      </c>
      <c r="H808" s="20">
        <v>4</v>
      </c>
      <c r="I808" s="20">
        <v>1</v>
      </c>
      <c r="J808" s="20">
        <v>1</v>
      </c>
      <c r="K808" s="20">
        <v>1</v>
      </c>
      <c r="L808" s="20">
        <v>1</v>
      </c>
      <c r="M808" s="27">
        <f>SUM(C808:L808)</f>
        <v>13</v>
      </c>
      <c r="N808" s="27">
        <f>COUNTIF(C808:L808,"&gt;0")</f>
        <v>10</v>
      </c>
      <c r="O808" s="2">
        <f>IF(N808&gt;0,M808/N808,0)</f>
        <v>1.3</v>
      </c>
    </row>
    <row r="809" spans="1:15" ht="14" outlineLevel="1" x14ac:dyDescent="0.15">
      <c r="A809" s="1">
        <v>174</v>
      </c>
      <c r="B809" s="37" t="s">
        <v>307</v>
      </c>
      <c r="C809" s="35">
        <v>1</v>
      </c>
      <c r="D809" s="20">
        <v>1</v>
      </c>
      <c r="E809" s="20">
        <v>5</v>
      </c>
      <c r="F809" s="20">
        <v>1</v>
      </c>
      <c r="G809" s="20">
        <v>1</v>
      </c>
      <c r="H809" s="20">
        <v>1</v>
      </c>
      <c r="I809" s="20">
        <v>1</v>
      </c>
      <c r="J809" s="20">
        <v>1</v>
      </c>
      <c r="K809" s="20">
        <v>1</v>
      </c>
      <c r="L809" s="20">
        <v>2</v>
      </c>
      <c r="M809" s="27">
        <f>SUM(C809:L809)</f>
        <v>15</v>
      </c>
      <c r="N809" s="27">
        <f>COUNTIF(C809:L809,"&gt;0")</f>
        <v>10</v>
      </c>
      <c r="O809" s="2">
        <f>IF(N809&gt;0,M809/N809,0)</f>
        <v>1.5</v>
      </c>
    </row>
    <row r="810" spans="1:15" ht="14" outlineLevel="1" x14ac:dyDescent="0.15">
      <c r="A810" s="1">
        <v>175</v>
      </c>
      <c r="B810" s="37" t="s">
        <v>306</v>
      </c>
      <c r="C810" s="35">
        <v>1</v>
      </c>
      <c r="D810" s="20">
        <v>1</v>
      </c>
      <c r="E810" s="20">
        <v>1</v>
      </c>
      <c r="F810" s="20">
        <v>1</v>
      </c>
      <c r="G810" s="20">
        <v>1</v>
      </c>
      <c r="H810" s="20">
        <v>1</v>
      </c>
      <c r="I810" s="20">
        <v>1</v>
      </c>
      <c r="J810" s="20">
        <v>2</v>
      </c>
      <c r="K810" s="20">
        <v>1</v>
      </c>
      <c r="L810" s="20">
        <v>3</v>
      </c>
      <c r="M810" s="27">
        <f>SUM(C810:L810)</f>
        <v>13</v>
      </c>
      <c r="N810" s="27">
        <f>COUNTIF(C810:L810,"&gt;0")</f>
        <v>10</v>
      </c>
      <c r="O810" s="2">
        <f>IF(N810&gt;0,M810/N810,0)</f>
        <v>1.3</v>
      </c>
    </row>
    <row r="811" spans="1:15" ht="14" outlineLevel="1" x14ac:dyDescent="0.15">
      <c r="A811" s="1">
        <v>176</v>
      </c>
      <c r="B811" s="37" t="s">
        <v>305</v>
      </c>
      <c r="C811" s="35">
        <v>1</v>
      </c>
      <c r="D811" s="20">
        <v>5</v>
      </c>
      <c r="E811" s="20">
        <v>1</v>
      </c>
      <c r="F811" s="20">
        <v>1</v>
      </c>
      <c r="G811" s="20">
        <v>1</v>
      </c>
      <c r="H811" s="20">
        <v>1</v>
      </c>
      <c r="I811" s="20">
        <v>1</v>
      </c>
      <c r="J811" s="20">
        <v>1</v>
      </c>
      <c r="K811" s="20">
        <v>1</v>
      </c>
      <c r="L811" s="20">
        <v>1</v>
      </c>
      <c r="M811" s="27">
        <f>SUM(C811:L811)</f>
        <v>14</v>
      </c>
      <c r="N811" s="27">
        <f>COUNTIF(C811:L811,"&gt;0")</f>
        <v>10</v>
      </c>
      <c r="O811" s="2">
        <f>IF(N811&gt;0,M811/N811,0)</f>
        <v>1.4</v>
      </c>
    </row>
    <row r="812" spans="1:15" ht="14" outlineLevel="1" x14ac:dyDescent="0.15">
      <c r="A812" s="1">
        <v>177</v>
      </c>
      <c r="B812" s="37" t="s">
        <v>304</v>
      </c>
      <c r="C812" s="35">
        <v>1</v>
      </c>
      <c r="D812" s="20">
        <v>1</v>
      </c>
      <c r="E812" s="20">
        <v>1</v>
      </c>
      <c r="F812" s="20">
        <v>1</v>
      </c>
      <c r="G812" s="20">
        <v>4</v>
      </c>
      <c r="H812" s="20">
        <v>4</v>
      </c>
      <c r="I812" s="20">
        <v>1</v>
      </c>
      <c r="J812" s="20">
        <v>2</v>
      </c>
      <c r="K812" s="20">
        <v>5</v>
      </c>
      <c r="L812" s="20">
        <v>5</v>
      </c>
      <c r="M812" s="27">
        <f>SUM(C812:L812)</f>
        <v>25</v>
      </c>
      <c r="N812" s="27">
        <f>COUNTIF(C812:L812,"&gt;0")</f>
        <v>10</v>
      </c>
      <c r="O812" s="2">
        <f>IF(N812&gt;0,M812/N812,0)</f>
        <v>2.5</v>
      </c>
    </row>
    <row r="813" spans="1:15" ht="14" outlineLevel="1" x14ac:dyDescent="0.15">
      <c r="A813" s="1">
        <v>178</v>
      </c>
      <c r="B813" s="37" t="s">
        <v>303</v>
      </c>
      <c r="C813" s="35">
        <v>5</v>
      </c>
      <c r="D813" s="20">
        <v>2</v>
      </c>
      <c r="E813" s="20">
        <v>2</v>
      </c>
      <c r="F813" s="20">
        <v>1</v>
      </c>
      <c r="G813" s="20">
        <v>1</v>
      </c>
      <c r="H813" s="20">
        <v>1</v>
      </c>
      <c r="I813" s="20">
        <v>1</v>
      </c>
      <c r="J813" s="20">
        <v>1</v>
      </c>
      <c r="K813" s="20">
        <v>1</v>
      </c>
      <c r="L813" s="20">
        <v>1</v>
      </c>
      <c r="M813" s="27">
        <f>SUM(C813:L813)</f>
        <v>16</v>
      </c>
      <c r="N813" s="27">
        <f>COUNTIF(C813:L813,"&gt;0")</f>
        <v>10</v>
      </c>
      <c r="O813" s="2">
        <f>IF(N813&gt;0,M813/N813,0)</f>
        <v>1.6</v>
      </c>
    </row>
    <row r="814" spans="1:15" ht="14" outlineLevel="1" x14ac:dyDescent="0.15">
      <c r="A814" s="1">
        <v>179</v>
      </c>
      <c r="B814" s="37" t="s">
        <v>302</v>
      </c>
      <c r="C814" s="35">
        <v>1</v>
      </c>
      <c r="D814" s="20">
        <v>1</v>
      </c>
      <c r="E814" s="20">
        <v>1</v>
      </c>
      <c r="F814" s="20">
        <v>1</v>
      </c>
      <c r="G814" s="20">
        <v>1</v>
      </c>
      <c r="H814" s="20">
        <v>1</v>
      </c>
      <c r="I814" s="20">
        <v>2</v>
      </c>
      <c r="J814" s="20">
        <v>5</v>
      </c>
      <c r="K814" s="20">
        <v>1</v>
      </c>
      <c r="L814" s="20">
        <v>1</v>
      </c>
      <c r="M814" s="27">
        <f>SUM(C814:L814)</f>
        <v>15</v>
      </c>
      <c r="N814" s="27">
        <f>COUNTIF(C814:L814,"&gt;0")</f>
        <v>10</v>
      </c>
      <c r="O814" s="2">
        <f>IF(N814&gt;0,M814/N814,0)</f>
        <v>1.5</v>
      </c>
    </row>
    <row r="815" spans="1:15" ht="14" outlineLevel="1" x14ac:dyDescent="0.15">
      <c r="A815" s="1">
        <v>180</v>
      </c>
      <c r="B815" s="37" t="s">
        <v>301</v>
      </c>
      <c r="C815" s="35">
        <v>1</v>
      </c>
      <c r="D815" s="20">
        <v>1</v>
      </c>
      <c r="E815" s="20">
        <v>1</v>
      </c>
      <c r="F815" s="20">
        <v>3</v>
      </c>
      <c r="G815" s="20">
        <v>1</v>
      </c>
      <c r="H815" s="20">
        <v>1</v>
      </c>
      <c r="I815" s="20">
        <v>1</v>
      </c>
      <c r="J815" s="20">
        <v>1</v>
      </c>
      <c r="K815" s="20">
        <v>1</v>
      </c>
      <c r="L815" s="20">
        <v>1</v>
      </c>
      <c r="M815" s="27">
        <f>SUM(C815:L815)</f>
        <v>12</v>
      </c>
      <c r="N815" s="27">
        <f>COUNTIF(C815:L815,"&gt;0")</f>
        <v>10</v>
      </c>
      <c r="O815" s="2">
        <f>IF(N815&gt;0,M815/N815,0)</f>
        <v>1.2</v>
      </c>
    </row>
    <row r="816" spans="1:15" ht="14" outlineLevel="1" x14ac:dyDescent="0.15">
      <c r="A816" s="1">
        <v>181</v>
      </c>
      <c r="B816" s="37" t="s">
        <v>300</v>
      </c>
      <c r="C816" s="35">
        <v>1</v>
      </c>
      <c r="D816" s="20">
        <v>1</v>
      </c>
      <c r="E816" s="20">
        <v>1</v>
      </c>
      <c r="F816" s="20">
        <v>1</v>
      </c>
      <c r="G816" s="20">
        <v>1</v>
      </c>
      <c r="H816" s="20">
        <v>3</v>
      </c>
      <c r="I816" s="20">
        <v>2</v>
      </c>
      <c r="J816" s="20">
        <v>1</v>
      </c>
      <c r="K816" s="20">
        <v>5</v>
      </c>
      <c r="L816" s="20">
        <v>4</v>
      </c>
      <c r="M816" s="27">
        <f>SUM(C816:L816)</f>
        <v>20</v>
      </c>
      <c r="N816" s="27">
        <f>COUNTIF(C816:L816,"&gt;0")</f>
        <v>10</v>
      </c>
      <c r="O816" s="2">
        <f>IF(N816&gt;0,M816/N816,0)</f>
        <v>2</v>
      </c>
    </row>
    <row r="817" spans="1:15" ht="14" outlineLevel="1" x14ac:dyDescent="0.15">
      <c r="A817" s="1">
        <v>182</v>
      </c>
      <c r="B817" s="37" t="s">
        <v>299</v>
      </c>
      <c r="C817" s="35">
        <v>1</v>
      </c>
      <c r="D817" s="20">
        <v>4</v>
      </c>
      <c r="E817" s="20">
        <v>1</v>
      </c>
      <c r="F817" s="20">
        <v>1</v>
      </c>
      <c r="G817" s="20">
        <v>4</v>
      </c>
      <c r="H817" s="20">
        <v>1</v>
      </c>
      <c r="I817" s="20">
        <v>1</v>
      </c>
      <c r="J817" s="20">
        <v>4</v>
      </c>
      <c r="K817" s="20">
        <v>1</v>
      </c>
      <c r="L817" s="20">
        <v>1</v>
      </c>
      <c r="M817" s="27">
        <f>SUM(C817:L817)</f>
        <v>19</v>
      </c>
      <c r="N817" s="27">
        <f>COUNTIF(C817:L817,"&gt;0")</f>
        <v>10</v>
      </c>
      <c r="O817" s="2">
        <f>IF(N817&gt;0,M817/N817,0)</f>
        <v>1.9</v>
      </c>
    </row>
    <row r="818" spans="1:15" ht="14" outlineLevel="1" x14ac:dyDescent="0.15">
      <c r="A818" s="1">
        <v>183</v>
      </c>
      <c r="B818" s="37" t="s">
        <v>298</v>
      </c>
      <c r="C818" s="35">
        <v>1</v>
      </c>
      <c r="D818" s="20">
        <v>1</v>
      </c>
      <c r="E818" s="20">
        <v>1</v>
      </c>
      <c r="F818" s="20">
        <v>4</v>
      </c>
      <c r="G818" s="20">
        <v>1</v>
      </c>
      <c r="H818" s="20">
        <v>1</v>
      </c>
      <c r="I818" s="20">
        <v>3</v>
      </c>
      <c r="J818" s="20">
        <v>1</v>
      </c>
      <c r="K818" s="20">
        <v>1</v>
      </c>
      <c r="L818" s="20">
        <v>1</v>
      </c>
      <c r="M818" s="27">
        <f>SUM(C818:L818)</f>
        <v>15</v>
      </c>
      <c r="N818" s="27">
        <f>COUNTIF(C818:L818,"&gt;0")</f>
        <v>10</v>
      </c>
      <c r="O818" s="2">
        <f>IF(N818&gt;0,M818/N818,0)</f>
        <v>1.5</v>
      </c>
    </row>
    <row r="819" spans="1:15" ht="14" outlineLevel="1" x14ac:dyDescent="0.15">
      <c r="A819" s="1">
        <v>184</v>
      </c>
      <c r="B819" s="37" t="s">
        <v>297</v>
      </c>
      <c r="C819" s="35">
        <v>2</v>
      </c>
      <c r="D819" s="20">
        <v>1</v>
      </c>
      <c r="E819" s="20">
        <v>1</v>
      </c>
      <c r="F819" s="20">
        <v>1</v>
      </c>
      <c r="G819" s="20">
        <v>1</v>
      </c>
      <c r="H819" s="20">
        <v>3</v>
      </c>
      <c r="I819" s="20">
        <v>1</v>
      </c>
      <c r="J819" s="20">
        <v>1</v>
      </c>
      <c r="K819" s="20">
        <v>3</v>
      </c>
      <c r="L819" s="20">
        <v>1</v>
      </c>
      <c r="M819" s="27">
        <f>SUM(C819:L819)</f>
        <v>15</v>
      </c>
      <c r="N819" s="27">
        <f>COUNTIF(C819:L819,"&gt;0")</f>
        <v>10</v>
      </c>
      <c r="O819" s="2">
        <f>IF(N819&gt;0,M819/N819,0)</f>
        <v>1.5</v>
      </c>
    </row>
    <row r="820" spans="1:15" ht="14" outlineLevel="1" x14ac:dyDescent="0.15">
      <c r="A820" s="1">
        <v>185</v>
      </c>
      <c r="B820" s="37" t="s">
        <v>296</v>
      </c>
      <c r="C820" s="35">
        <v>1</v>
      </c>
      <c r="D820" s="20">
        <v>1</v>
      </c>
      <c r="E820" s="20">
        <v>1</v>
      </c>
      <c r="F820" s="20">
        <v>1</v>
      </c>
      <c r="G820" s="20">
        <v>1</v>
      </c>
      <c r="H820" s="20">
        <v>1</v>
      </c>
      <c r="I820" s="20">
        <v>1</v>
      </c>
      <c r="J820" s="20">
        <v>1</v>
      </c>
      <c r="K820" s="20">
        <v>1</v>
      </c>
      <c r="L820" s="20">
        <v>1</v>
      </c>
      <c r="M820" s="27">
        <f>SUM(C820:L820)</f>
        <v>10</v>
      </c>
      <c r="N820" s="27">
        <f>COUNTIF(C820:L820,"&gt;0")</f>
        <v>10</v>
      </c>
      <c r="O820" s="2">
        <f>IF(N820&gt;0,M820/N820,0)</f>
        <v>1</v>
      </c>
    </row>
    <row r="821" spans="1:15" ht="14" outlineLevel="1" x14ac:dyDescent="0.15">
      <c r="A821" s="1">
        <v>186</v>
      </c>
      <c r="B821" s="37" t="s">
        <v>295</v>
      </c>
      <c r="C821" s="35">
        <v>1</v>
      </c>
      <c r="D821" s="20">
        <v>1</v>
      </c>
      <c r="E821" s="20">
        <v>1</v>
      </c>
      <c r="F821" s="20">
        <v>1</v>
      </c>
      <c r="G821" s="20">
        <v>1</v>
      </c>
      <c r="H821" s="20">
        <v>1</v>
      </c>
      <c r="I821" s="20">
        <v>1</v>
      </c>
      <c r="J821" s="20">
        <v>4</v>
      </c>
      <c r="K821" s="20">
        <v>1</v>
      </c>
      <c r="L821" s="20">
        <v>1</v>
      </c>
      <c r="M821" s="27">
        <f>SUM(C821:L821)</f>
        <v>13</v>
      </c>
      <c r="N821" s="27">
        <f>COUNTIF(C821:L821,"&gt;0")</f>
        <v>10</v>
      </c>
      <c r="O821" s="2">
        <f>IF(N821&gt;0,M821/N821,0)</f>
        <v>1.3</v>
      </c>
    </row>
    <row r="822" spans="1:15" ht="14" outlineLevel="1" x14ac:dyDescent="0.15">
      <c r="A822" s="1">
        <v>187</v>
      </c>
      <c r="B822" s="37" t="s">
        <v>294</v>
      </c>
      <c r="C822" s="35">
        <v>1</v>
      </c>
      <c r="D822" s="20">
        <v>1</v>
      </c>
      <c r="E822" s="20">
        <v>1</v>
      </c>
      <c r="F822" s="20">
        <v>1</v>
      </c>
      <c r="G822" s="20">
        <v>4</v>
      </c>
      <c r="H822" s="20">
        <v>2</v>
      </c>
      <c r="I822" s="20">
        <v>1</v>
      </c>
      <c r="J822" s="20">
        <v>1</v>
      </c>
      <c r="K822" s="20">
        <v>1</v>
      </c>
      <c r="L822" s="20">
        <v>1</v>
      </c>
      <c r="M822" s="27">
        <f>SUM(C822:L822)</f>
        <v>14</v>
      </c>
      <c r="N822" s="27">
        <f>COUNTIF(C822:L822,"&gt;0")</f>
        <v>10</v>
      </c>
      <c r="O822" s="2">
        <f>IF(N822&gt;0,M822/N822,0)</f>
        <v>1.4</v>
      </c>
    </row>
    <row r="823" spans="1:15" ht="14" outlineLevel="1" x14ac:dyDescent="0.15">
      <c r="A823" s="1">
        <v>188</v>
      </c>
      <c r="B823" s="37" t="s">
        <v>293</v>
      </c>
      <c r="C823" s="35">
        <v>1</v>
      </c>
      <c r="D823" s="20">
        <v>3</v>
      </c>
      <c r="E823" s="20">
        <v>1</v>
      </c>
      <c r="F823" s="20">
        <v>1</v>
      </c>
      <c r="G823" s="20">
        <v>1</v>
      </c>
      <c r="H823" s="20">
        <v>1</v>
      </c>
      <c r="I823" s="20">
        <v>1</v>
      </c>
      <c r="J823" s="20">
        <v>1</v>
      </c>
      <c r="K823" s="20">
        <v>1</v>
      </c>
      <c r="L823" s="20">
        <v>1</v>
      </c>
      <c r="M823" s="27">
        <f>SUM(C823:L823)</f>
        <v>12</v>
      </c>
      <c r="N823" s="27">
        <f>COUNTIF(C823:L823,"&gt;0")</f>
        <v>10</v>
      </c>
      <c r="O823" s="2">
        <f>IF(N823&gt;0,M823/N823,0)</f>
        <v>1.2</v>
      </c>
    </row>
    <row r="824" spans="1:15" ht="14" outlineLevel="1" x14ac:dyDescent="0.15">
      <c r="A824" s="1">
        <v>189</v>
      </c>
      <c r="B824" s="37" t="s">
        <v>292</v>
      </c>
      <c r="C824" s="35">
        <v>2</v>
      </c>
      <c r="D824" s="20">
        <v>1</v>
      </c>
      <c r="E824" s="20">
        <v>5</v>
      </c>
      <c r="F824" s="20">
        <v>1</v>
      </c>
      <c r="G824" s="20">
        <v>1</v>
      </c>
      <c r="H824" s="20">
        <v>1</v>
      </c>
      <c r="I824" s="20">
        <v>1</v>
      </c>
      <c r="J824" s="20">
        <v>1</v>
      </c>
      <c r="K824" s="20">
        <v>1</v>
      </c>
      <c r="L824" s="20">
        <v>1</v>
      </c>
      <c r="M824" s="27">
        <f>SUM(C824:L824)</f>
        <v>15</v>
      </c>
      <c r="N824" s="27">
        <f>COUNTIF(C824:L824,"&gt;0")</f>
        <v>10</v>
      </c>
      <c r="O824" s="2">
        <f>IF(N824&gt;0,M824/N824,0)</f>
        <v>1.5</v>
      </c>
    </row>
    <row r="825" spans="1:15" ht="14" outlineLevel="1" x14ac:dyDescent="0.15">
      <c r="A825" s="1">
        <v>190</v>
      </c>
      <c r="B825" s="37" t="s">
        <v>291</v>
      </c>
      <c r="C825" s="35">
        <v>1</v>
      </c>
      <c r="D825" s="20">
        <v>1</v>
      </c>
      <c r="E825" s="20">
        <v>4</v>
      </c>
      <c r="F825" s="20">
        <v>1</v>
      </c>
      <c r="G825" s="20">
        <v>1</v>
      </c>
      <c r="H825" s="20">
        <v>1</v>
      </c>
      <c r="I825" s="20">
        <v>1</v>
      </c>
      <c r="J825" s="20">
        <v>5</v>
      </c>
      <c r="K825" s="20">
        <v>1</v>
      </c>
      <c r="L825" s="20">
        <v>1</v>
      </c>
      <c r="M825" s="27">
        <f>SUM(C825:L825)</f>
        <v>17</v>
      </c>
      <c r="N825" s="27">
        <f>COUNTIF(C825:L825,"&gt;0")</f>
        <v>10</v>
      </c>
      <c r="O825" s="2">
        <f>IF(N825&gt;0,M825/N825,0)</f>
        <v>1.7</v>
      </c>
    </row>
    <row r="826" spans="1:15" ht="14" outlineLevel="1" x14ac:dyDescent="0.15">
      <c r="A826" s="1">
        <v>191</v>
      </c>
      <c r="B826" s="37" t="s">
        <v>290</v>
      </c>
      <c r="C826" s="35">
        <v>1</v>
      </c>
      <c r="D826" s="20">
        <v>1</v>
      </c>
      <c r="E826" s="20">
        <v>1</v>
      </c>
      <c r="F826" s="20">
        <v>1</v>
      </c>
      <c r="G826" s="20">
        <v>1</v>
      </c>
      <c r="H826" s="20">
        <v>1</v>
      </c>
      <c r="I826" s="20">
        <v>1</v>
      </c>
      <c r="J826" s="20">
        <v>2</v>
      </c>
      <c r="K826" s="20">
        <v>1</v>
      </c>
      <c r="L826" s="20">
        <v>1</v>
      </c>
      <c r="M826" s="27">
        <f>SUM(C826:L826)</f>
        <v>11</v>
      </c>
      <c r="N826" s="27">
        <f>COUNTIF(C826:L826,"&gt;0")</f>
        <v>10</v>
      </c>
      <c r="O826" s="2">
        <f>IF(N826&gt;0,M826/N826,0)</f>
        <v>1.1000000000000001</v>
      </c>
    </row>
    <row r="827" spans="1:15" ht="14" outlineLevel="1" x14ac:dyDescent="0.15">
      <c r="A827" s="1">
        <v>192</v>
      </c>
      <c r="B827" s="37" t="s">
        <v>289</v>
      </c>
      <c r="C827" s="35">
        <v>1</v>
      </c>
      <c r="D827" s="20">
        <v>1</v>
      </c>
      <c r="E827" s="20">
        <v>1</v>
      </c>
      <c r="F827" s="20">
        <v>3</v>
      </c>
      <c r="G827" s="20">
        <v>1</v>
      </c>
      <c r="H827" s="20">
        <v>1</v>
      </c>
      <c r="I827" s="20">
        <v>1</v>
      </c>
      <c r="J827" s="20">
        <v>1</v>
      </c>
      <c r="K827" s="20">
        <v>1</v>
      </c>
      <c r="L827" s="20">
        <v>1</v>
      </c>
      <c r="M827" s="27">
        <f>SUM(C827:L827)</f>
        <v>12</v>
      </c>
      <c r="N827" s="27">
        <f>COUNTIF(C827:L827,"&gt;0")</f>
        <v>10</v>
      </c>
      <c r="O827" s="2">
        <f>IF(N827&gt;0,M827/N827,0)</f>
        <v>1.2</v>
      </c>
    </row>
    <row r="828" spans="1:15" ht="14" outlineLevel="1" x14ac:dyDescent="0.15">
      <c r="A828" s="1">
        <v>193</v>
      </c>
      <c r="B828" s="37" t="s">
        <v>288</v>
      </c>
      <c r="C828" s="35">
        <v>1</v>
      </c>
      <c r="D828" s="20">
        <v>1</v>
      </c>
      <c r="E828" s="20">
        <v>1</v>
      </c>
      <c r="F828" s="20">
        <v>1</v>
      </c>
      <c r="G828" s="20">
        <v>1</v>
      </c>
      <c r="H828" s="20">
        <v>1</v>
      </c>
      <c r="I828" s="20">
        <v>1</v>
      </c>
      <c r="J828" s="20">
        <v>1</v>
      </c>
      <c r="K828" s="20">
        <v>3</v>
      </c>
      <c r="L828" s="20">
        <v>1</v>
      </c>
      <c r="M828" s="27">
        <f>SUM(C828:L828)</f>
        <v>12</v>
      </c>
      <c r="N828" s="27">
        <f>COUNTIF(C828:L828,"&gt;0")</f>
        <v>10</v>
      </c>
      <c r="O828" s="2">
        <f>IF(N828&gt;0,M828/N828,0)</f>
        <v>1.2</v>
      </c>
    </row>
    <row r="829" spans="1:15" ht="14" outlineLevel="1" x14ac:dyDescent="0.15">
      <c r="A829" s="1">
        <v>194</v>
      </c>
      <c r="B829" s="37" t="s">
        <v>287</v>
      </c>
      <c r="C829" s="35">
        <v>2</v>
      </c>
      <c r="D829" s="20">
        <v>1</v>
      </c>
      <c r="E829" s="20">
        <v>1</v>
      </c>
      <c r="F829" s="20">
        <v>1</v>
      </c>
      <c r="G829" s="20">
        <v>1</v>
      </c>
      <c r="H829" s="20">
        <v>5</v>
      </c>
      <c r="I829" s="20">
        <v>1</v>
      </c>
      <c r="J829" s="20">
        <v>1</v>
      </c>
      <c r="K829" s="20">
        <v>1</v>
      </c>
      <c r="L829" s="20">
        <v>1</v>
      </c>
      <c r="M829" s="27">
        <f>SUM(C829:L829)</f>
        <v>15</v>
      </c>
      <c r="N829" s="27">
        <f>COUNTIF(C829:L829,"&gt;0")</f>
        <v>10</v>
      </c>
      <c r="O829" s="2">
        <f>IF(N829&gt;0,M829/N829,0)</f>
        <v>1.5</v>
      </c>
    </row>
    <row r="830" spans="1:15" ht="14" outlineLevel="1" x14ac:dyDescent="0.15">
      <c r="A830" s="1">
        <v>195</v>
      </c>
      <c r="B830" s="37" t="s">
        <v>286</v>
      </c>
      <c r="C830" s="35">
        <v>1</v>
      </c>
      <c r="D830" s="20">
        <v>2</v>
      </c>
      <c r="E830" s="20">
        <v>1</v>
      </c>
      <c r="F830" s="20">
        <v>1</v>
      </c>
      <c r="G830" s="20">
        <v>5</v>
      </c>
      <c r="H830" s="20">
        <v>1</v>
      </c>
      <c r="I830" s="20">
        <v>1</v>
      </c>
      <c r="J830" s="20">
        <v>1</v>
      </c>
      <c r="K830" s="20">
        <v>5</v>
      </c>
      <c r="L830" s="20">
        <v>1</v>
      </c>
      <c r="M830" s="27">
        <f>SUM(C830:L830)</f>
        <v>19</v>
      </c>
      <c r="N830" s="27">
        <f>COUNTIF(C830:L830,"&gt;0")</f>
        <v>10</v>
      </c>
      <c r="O830" s="2">
        <f>IF(N830&gt;0,M830/N830,0)</f>
        <v>1.9</v>
      </c>
    </row>
    <row r="831" spans="1:15" ht="14" outlineLevel="1" x14ac:dyDescent="0.15">
      <c r="A831" s="1">
        <v>196</v>
      </c>
      <c r="B831" s="37" t="s">
        <v>285</v>
      </c>
      <c r="C831" s="35">
        <v>1</v>
      </c>
      <c r="D831" s="20">
        <v>1</v>
      </c>
      <c r="E831" s="20">
        <v>1</v>
      </c>
      <c r="F831" s="20">
        <v>1</v>
      </c>
      <c r="G831" s="20">
        <v>1</v>
      </c>
      <c r="H831" s="20">
        <v>1</v>
      </c>
      <c r="I831" s="20">
        <v>1</v>
      </c>
      <c r="J831" s="20">
        <v>4</v>
      </c>
      <c r="K831" s="20">
        <v>1</v>
      </c>
      <c r="L831" s="20">
        <v>1</v>
      </c>
      <c r="M831" s="27">
        <f>SUM(C831:L831)</f>
        <v>13</v>
      </c>
      <c r="N831" s="27">
        <f>COUNTIF(C831:L831,"&gt;0")</f>
        <v>10</v>
      </c>
      <c r="O831" s="2">
        <f>IF(N831&gt;0,M831/N831,0)</f>
        <v>1.3</v>
      </c>
    </row>
    <row r="832" spans="1:15" ht="14" outlineLevel="1" x14ac:dyDescent="0.15">
      <c r="A832" s="1">
        <v>197</v>
      </c>
      <c r="B832" s="37" t="s">
        <v>284</v>
      </c>
      <c r="C832" s="35">
        <v>1</v>
      </c>
      <c r="D832" s="20">
        <v>1</v>
      </c>
      <c r="E832" s="20">
        <v>1</v>
      </c>
      <c r="F832" s="20">
        <v>1</v>
      </c>
      <c r="G832" s="20">
        <v>4</v>
      </c>
      <c r="H832" s="20">
        <v>1</v>
      </c>
      <c r="I832" s="20">
        <v>1</v>
      </c>
      <c r="J832" s="20">
        <v>2</v>
      </c>
      <c r="K832" s="20">
        <v>1</v>
      </c>
      <c r="L832" s="20">
        <v>1</v>
      </c>
      <c r="M832" s="27">
        <f>SUM(C832:L832)</f>
        <v>14</v>
      </c>
      <c r="N832" s="27">
        <f>COUNTIF(C832:L832,"&gt;0")</f>
        <v>10</v>
      </c>
      <c r="O832" s="2">
        <f>IF(N832&gt;0,M832/N832,0)</f>
        <v>1.4</v>
      </c>
    </row>
    <row r="833" spans="1:15" ht="14" outlineLevel="1" x14ac:dyDescent="0.15">
      <c r="A833" s="1">
        <v>198</v>
      </c>
      <c r="B833" s="37" t="s">
        <v>283</v>
      </c>
      <c r="C833" s="35">
        <v>1</v>
      </c>
      <c r="D833" s="20">
        <v>1</v>
      </c>
      <c r="E833" s="20">
        <v>1</v>
      </c>
      <c r="F833" s="20">
        <v>4</v>
      </c>
      <c r="G833" s="20">
        <v>1</v>
      </c>
      <c r="H833" s="20">
        <v>1</v>
      </c>
      <c r="I833" s="20">
        <v>1</v>
      </c>
      <c r="J833" s="20">
        <v>2</v>
      </c>
      <c r="K833" s="20">
        <v>1</v>
      </c>
      <c r="L833" s="20">
        <v>1</v>
      </c>
      <c r="M833" s="27">
        <f>SUM(C833:L833)</f>
        <v>14</v>
      </c>
      <c r="N833" s="27">
        <f>COUNTIF(C833:L833,"&gt;0")</f>
        <v>10</v>
      </c>
      <c r="O833" s="2">
        <f>IF(N833&gt;0,M833/N833,0)</f>
        <v>1.4</v>
      </c>
    </row>
    <row r="834" spans="1:15" ht="14" outlineLevel="1" x14ac:dyDescent="0.15">
      <c r="A834" s="1">
        <v>199</v>
      </c>
      <c r="B834" s="37" t="s">
        <v>282</v>
      </c>
      <c r="C834" s="35">
        <v>3</v>
      </c>
      <c r="D834" s="20">
        <v>1</v>
      </c>
      <c r="E834" s="20">
        <v>1</v>
      </c>
      <c r="F834" s="20">
        <v>3</v>
      </c>
      <c r="G834" s="20">
        <v>1</v>
      </c>
      <c r="H834" s="20">
        <v>1</v>
      </c>
      <c r="I834" s="20">
        <v>1</v>
      </c>
      <c r="J834" s="20">
        <v>1</v>
      </c>
      <c r="K834" s="20">
        <v>1</v>
      </c>
      <c r="L834" s="20">
        <v>1</v>
      </c>
      <c r="M834" s="27">
        <f>SUM(C834:L834)</f>
        <v>14</v>
      </c>
      <c r="N834" s="27">
        <f>COUNTIF(C834:L834,"&gt;0")</f>
        <v>10</v>
      </c>
      <c r="O834" s="2">
        <f>IF(N834&gt;0,M834/N834,0)</f>
        <v>1.4</v>
      </c>
    </row>
    <row r="835" spans="1:15" ht="14" outlineLevel="1" x14ac:dyDescent="0.15">
      <c r="A835" s="1">
        <v>200</v>
      </c>
      <c r="B835" s="37" t="s">
        <v>281</v>
      </c>
      <c r="C835" s="35">
        <v>1</v>
      </c>
      <c r="D835" s="20">
        <v>1</v>
      </c>
      <c r="E835" s="20">
        <v>1</v>
      </c>
      <c r="F835" s="20">
        <v>1</v>
      </c>
      <c r="G835" s="20">
        <v>1</v>
      </c>
      <c r="H835" s="20">
        <v>1</v>
      </c>
      <c r="I835" s="20">
        <v>1</v>
      </c>
      <c r="J835" s="20">
        <v>1</v>
      </c>
      <c r="K835" s="20">
        <v>1</v>
      </c>
      <c r="L835" s="20">
        <v>1</v>
      </c>
      <c r="M835" s="27">
        <f>SUM(C835:L835)</f>
        <v>10</v>
      </c>
      <c r="N835" s="27">
        <f>COUNTIF(C835:L835,"&gt;0")</f>
        <v>10</v>
      </c>
      <c r="O835" s="2">
        <f>IF(N835&gt;0,M835/N835,0)</f>
        <v>1</v>
      </c>
    </row>
    <row r="836" spans="1:15" ht="14" outlineLevel="1" x14ac:dyDescent="0.15">
      <c r="A836" s="1">
        <v>201</v>
      </c>
      <c r="B836" s="37" t="s">
        <v>280</v>
      </c>
      <c r="C836" s="35">
        <v>2</v>
      </c>
      <c r="D836" s="20">
        <v>2</v>
      </c>
      <c r="E836" s="20">
        <v>1</v>
      </c>
      <c r="F836" s="20">
        <v>1</v>
      </c>
      <c r="G836" s="20">
        <v>1</v>
      </c>
      <c r="H836" s="20">
        <v>1</v>
      </c>
      <c r="I836" s="20">
        <v>4</v>
      </c>
      <c r="J836" s="20">
        <v>4</v>
      </c>
      <c r="K836" s="20">
        <v>1</v>
      </c>
      <c r="L836" s="20">
        <v>1</v>
      </c>
      <c r="M836" s="27">
        <f>SUM(C836:L836)</f>
        <v>18</v>
      </c>
      <c r="N836" s="27">
        <f>COUNTIF(C836:L836,"&gt;0")</f>
        <v>10</v>
      </c>
      <c r="O836" s="2">
        <f>IF(N836&gt;0,M836/N836,0)</f>
        <v>1.8</v>
      </c>
    </row>
    <row r="837" spans="1:15" ht="14" outlineLevel="1" x14ac:dyDescent="0.15">
      <c r="A837" s="1">
        <v>202</v>
      </c>
      <c r="B837" s="37" t="s">
        <v>279</v>
      </c>
      <c r="C837" s="35">
        <v>1</v>
      </c>
      <c r="D837" s="20">
        <v>1</v>
      </c>
      <c r="E837" s="20">
        <v>1</v>
      </c>
      <c r="F837" s="20">
        <v>1</v>
      </c>
      <c r="G837" s="20">
        <v>1</v>
      </c>
      <c r="H837" s="20">
        <v>1</v>
      </c>
      <c r="I837" s="20">
        <v>1</v>
      </c>
      <c r="J837" s="20">
        <v>1</v>
      </c>
      <c r="K837" s="20">
        <v>5</v>
      </c>
      <c r="L837" s="20">
        <v>5</v>
      </c>
      <c r="M837" s="27">
        <f>SUM(C837:L837)</f>
        <v>18</v>
      </c>
      <c r="N837" s="27">
        <f>COUNTIF(C837:L837,"&gt;0")</f>
        <v>10</v>
      </c>
      <c r="O837" s="2">
        <f>IF(N837&gt;0,M837/N837,0)</f>
        <v>1.8</v>
      </c>
    </row>
    <row r="838" spans="1:15" ht="14" outlineLevel="1" x14ac:dyDescent="0.15">
      <c r="A838" s="1">
        <v>203</v>
      </c>
      <c r="B838" s="37" t="s">
        <v>278</v>
      </c>
      <c r="C838" s="35">
        <v>1</v>
      </c>
      <c r="D838" s="20">
        <v>1</v>
      </c>
      <c r="E838" s="20">
        <v>1</v>
      </c>
      <c r="F838" s="20">
        <v>1</v>
      </c>
      <c r="G838" s="20">
        <v>1</v>
      </c>
      <c r="H838" s="20">
        <v>1</v>
      </c>
      <c r="I838" s="20">
        <v>5</v>
      </c>
      <c r="J838" s="20">
        <v>1</v>
      </c>
      <c r="K838" s="20">
        <v>1</v>
      </c>
      <c r="L838" s="20">
        <v>1</v>
      </c>
      <c r="M838" s="27">
        <f>SUM(C838:L838)</f>
        <v>14</v>
      </c>
      <c r="N838" s="27">
        <f>COUNTIF(C838:L838,"&gt;0")</f>
        <v>10</v>
      </c>
      <c r="O838" s="2">
        <f>IF(N838&gt;0,M838/N838,0)</f>
        <v>1.4</v>
      </c>
    </row>
    <row r="839" spans="1:15" ht="14" outlineLevel="1" x14ac:dyDescent="0.15">
      <c r="A839" s="1">
        <v>204</v>
      </c>
      <c r="B839" s="37" t="s">
        <v>277</v>
      </c>
      <c r="C839" s="35">
        <v>1</v>
      </c>
      <c r="D839" s="20">
        <v>1</v>
      </c>
      <c r="E839" s="20">
        <v>1</v>
      </c>
      <c r="F839" s="20">
        <v>1</v>
      </c>
      <c r="G839" s="20">
        <v>1</v>
      </c>
      <c r="H839" s="20">
        <v>1</v>
      </c>
      <c r="I839" s="20">
        <v>1</v>
      </c>
      <c r="J839" s="20">
        <v>1</v>
      </c>
      <c r="K839" s="20">
        <v>5</v>
      </c>
      <c r="L839" s="20">
        <v>1</v>
      </c>
      <c r="M839" s="27">
        <f>SUM(C839:L839)</f>
        <v>14</v>
      </c>
      <c r="N839" s="27">
        <f>COUNTIF(C839:L839,"&gt;0")</f>
        <v>10</v>
      </c>
      <c r="O839" s="2">
        <f>IF(N839&gt;0,M839/N839,0)</f>
        <v>1.4</v>
      </c>
    </row>
    <row r="840" spans="1:15" ht="14" outlineLevel="1" x14ac:dyDescent="0.15">
      <c r="A840" s="1">
        <v>205</v>
      </c>
      <c r="B840" s="37" t="s">
        <v>276</v>
      </c>
      <c r="C840" s="35">
        <v>1</v>
      </c>
      <c r="D840" s="20">
        <v>1</v>
      </c>
      <c r="E840" s="20">
        <v>1</v>
      </c>
      <c r="F840" s="20">
        <v>1</v>
      </c>
      <c r="G840" s="20">
        <v>1</v>
      </c>
      <c r="H840" s="20">
        <v>1</v>
      </c>
      <c r="I840" s="20">
        <v>1</v>
      </c>
      <c r="J840" s="20">
        <v>1</v>
      </c>
      <c r="K840" s="20">
        <v>1</v>
      </c>
      <c r="L840" s="20">
        <v>5</v>
      </c>
      <c r="M840" s="27">
        <f>SUM(C840:L840)</f>
        <v>14</v>
      </c>
      <c r="N840" s="27">
        <f>COUNTIF(C840:L840,"&gt;0")</f>
        <v>10</v>
      </c>
      <c r="O840" s="2">
        <f>IF(N840&gt;0,M840/N840,0)</f>
        <v>1.4</v>
      </c>
    </row>
    <row r="841" spans="1:15" ht="14" outlineLevel="1" x14ac:dyDescent="0.15">
      <c r="A841" s="1">
        <v>206</v>
      </c>
      <c r="B841" s="37" t="s">
        <v>275</v>
      </c>
      <c r="C841" s="35">
        <v>1</v>
      </c>
      <c r="D841" s="20">
        <v>1</v>
      </c>
      <c r="E841" s="20">
        <v>3</v>
      </c>
      <c r="F841" s="20">
        <v>1</v>
      </c>
      <c r="G841" s="20">
        <v>1</v>
      </c>
      <c r="H841" s="20">
        <v>1</v>
      </c>
      <c r="I841" s="20">
        <v>1</v>
      </c>
      <c r="J841" s="20">
        <v>1</v>
      </c>
      <c r="K841" s="20">
        <v>4</v>
      </c>
      <c r="L841" s="20">
        <v>1</v>
      </c>
      <c r="M841" s="27">
        <f>SUM(C841:L841)</f>
        <v>15</v>
      </c>
      <c r="N841" s="27">
        <f>COUNTIF(C841:L841,"&gt;0")</f>
        <v>10</v>
      </c>
      <c r="O841" s="2">
        <f>IF(N841&gt;0,M841/N841,0)</f>
        <v>1.5</v>
      </c>
    </row>
    <row r="842" spans="1:15" ht="14" outlineLevel="1" x14ac:dyDescent="0.15">
      <c r="A842" s="1">
        <v>207</v>
      </c>
      <c r="B842" s="37" t="s">
        <v>274</v>
      </c>
      <c r="C842" s="35">
        <v>1</v>
      </c>
      <c r="D842" s="20">
        <v>1</v>
      </c>
      <c r="E842" s="20">
        <v>1</v>
      </c>
      <c r="F842" s="20">
        <v>1</v>
      </c>
      <c r="G842" s="20">
        <v>1</v>
      </c>
      <c r="H842" s="20">
        <v>1</v>
      </c>
      <c r="I842" s="20">
        <v>1</v>
      </c>
      <c r="J842" s="20">
        <v>1</v>
      </c>
      <c r="K842" s="20">
        <v>4</v>
      </c>
      <c r="L842" s="20">
        <v>1</v>
      </c>
      <c r="M842" s="27">
        <f>SUM(C842:L842)</f>
        <v>13</v>
      </c>
      <c r="N842" s="27">
        <f>COUNTIF(C842:L842,"&gt;0")</f>
        <v>10</v>
      </c>
      <c r="O842" s="2">
        <f>IF(N842&gt;0,M842/N842,0)</f>
        <v>1.3</v>
      </c>
    </row>
    <row r="843" spans="1:15" ht="14" outlineLevel="1" x14ac:dyDescent="0.15">
      <c r="A843" s="1">
        <v>208</v>
      </c>
      <c r="B843" s="37" t="s">
        <v>273</v>
      </c>
      <c r="C843" s="35">
        <v>1</v>
      </c>
      <c r="D843" s="20">
        <v>1</v>
      </c>
      <c r="E843" s="20">
        <v>1</v>
      </c>
      <c r="F843" s="20">
        <v>2</v>
      </c>
      <c r="G843" s="20">
        <v>1</v>
      </c>
      <c r="H843" s="20">
        <v>1</v>
      </c>
      <c r="I843" s="20">
        <v>3</v>
      </c>
      <c r="J843" s="20">
        <v>1</v>
      </c>
      <c r="K843" s="20">
        <v>1</v>
      </c>
      <c r="L843" s="20">
        <v>2</v>
      </c>
      <c r="M843" s="27">
        <f>SUM(C843:L843)</f>
        <v>14</v>
      </c>
      <c r="N843" s="27">
        <f>COUNTIF(C843:L843,"&gt;0")</f>
        <v>10</v>
      </c>
      <c r="O843" s="2">
        <f>IF(N843&gt;0,M843/N843,0)</f>
        <v>1.4</v>
      </c>
    </row>
    <row r="844" spans="1:15" ht="14" outlineLevel="1" x14ac:dyDescent="0.15">
      <c r="A844" s="1">
        <v>209</v>
      </c>
      <c r="B844" s="37" t="s">
        <v>272</v>
      </c>
      <c r="C844" s="35">
        <v>1</v>
      </c>
      <c r="D844" s="20">
        <v>1</v>
      </c>
      <c r="E844" s="20">
        <v>1</v>
      </c>
      <c r="F844" s="20">
        <v>1</v>
      </c>
      <c r="G844" s="20">
        <v>1</v>
      </c>
      <c r="H844" s="20">
        <v>1</v>
      </c>
      <c r="I844" s="20">
        <v>1</v>
      </c>
      <c r="J844" s="20">
        <v>4</v>
      </c>
      <c r="K844" s="20">
        <v>4</v>
      </c>
      <c r="L844" s="20">
        <v>1</v>
      </c>
      <c r="M844" s="27">
        <f>SUM(C844:L844)</f>
        <v>16</v>
      </c>
      <c r="N844" s="27">
        <f>COUNTIF(C844:L844,"&gt;0")</f>
        <v>10</v>
      </c>
      <c r="O844" s="2">
        <f>IF(N844&gt;0,M844/N844,0)</f>
        <v>1.6</v>
      </c>
    </row>
    <row r="845" spans="1:15" ht="14" outlineLevel="1" x14ac:dyDescent="0.15">
      <c r="A845" s="1">
        <v>210</v>
      </c>
      <c r="B845" s="37" t="s">
        <v>271</v>
      </c>
      <c r="C845" s="35">
        <v>1</v>
      </c>
      <c r="D845" s="20">
        <v>1</v>
      </c>
      <c r="E845" s="20">
        <v>1</v>
      </c>
      <c r="F845" s="20">
        <v>1</v>
      </c>
      <c r="G845" s="20">
        <v>1</v>
      </c>
      <c r="H845" s="20">
        <v>1</v>
      </c>
      <c r="I845" s="20">
        <v>1</v>
      </c>
      <c r="J845" s="20">
        <v>1</v>
      </c>
      <c r="K845" s="20">
        <v>1</v>
      </c>
      <c r="L845" s="20">
        <v>1</v>
      </c>
      <c r="M845" s="27">
        <f>SUM(C845:L845)</f>
        <v>10</v>
      </c>
      <c r="N845" s="27">
        <f>COUNTIF(C845:L845,"&gt;0")</f>
        <v>10</v>
      </c>
      <c r="O845" s="2">
        <f>IF(N845&gt;0,M845/N845,0)</f>
        <v>1</v>
      </c>
    </row>
    <row r="846" spans="1:15" ht="14" outlineLevel="1" x14ac:dyDescent="0.15">
      <c r="A846" s="1">
        <v>211</v>
      </c>
      <c r="B846" s="37" t="s">
        <v>270</v>
      </c>
      <c r="C846" s="35">
        <v>1</v>
      </c>
      <c r="D846" s="20">
        <v>1</v>
      </c>
      <c r="E846" s="20">
        <v>1</v>
      </c>
      <c r="F846" s="20">
        <v>1</v>
      </c>
      <c r="G846" s="20">
        <v>3</v>
      </c>
      <c r="H846" s="20">
        <v>4</v>
      </c>
      <c r="I846" s="20">
        <v>1</v>
      </c>
      <c r="J846" s="20">
        <v>1</v>
      </c>
      <c r="K846" s="20">
        <v>1</v>
      </c>
      <c r="L846" s="20">
        <v>1</v>
      </c>
      <c r="M846" s="27">
        <f>SUM(C846:L846)</f>
        <v>15</v>
      </c>
      <c r="N846" s="27">
        <f>COUNTIF(C846:L846,"&gt;0")</f>
        <v>10</v>
      </c>
      <c r="O846" s="2">
        <f>IF(N846&gt;0,M846/N846,0)</f>
        <v>1.5</v>
      </c>
    </row>
    <row r="847" spans="1:15" ht="14" outlineLevel="1" x14ac:dyDescent="0.15">
      <c r="A847" s="1">
        <v>212</v>
      </c>
      <c r="B847" s="37" t="s">
        <v>269</v>
      </c>
      <c r="C847" s="35">
        <v>1</v>
      </c>
      <c r="D847" s="20">
        <v>4</v>
      </c>
      <c r="E847" s="20">
        <v>1</v>
      </c>
      <c r="F847" s="20">
        <v>1</v>
      </c>
      <c r="G847" s="20">
        <v>1</v>
      </c>
      <c r="H847" s="20">
        <v>1</v>
      </c>
      <c r="I847" s="20">
        <v>1</v>
      </c>
      <c r="J847" s="20">
        <v>4</v>
      </c>
      <c r="K847" s="20">
        <v>1</v>
      </c>
      <c r="L847" s="20">
        <v>3</v>
      </c>
      <c r="M847" s="27">
        <f>SUM(C847:L847)</f>
        <v>18</v>
      </c>
      <c r="N847" s="27">
        <f>COUNTIF(C847:L847,"&gt;0")</f>
        <v>10</v>
      </c>
      <c r="O847" s="2">
        <f>IF(N847&gt;0,M847/N847,0)</f>
        <v>1.8</v>
      </c>
    </row>
    <row r="848" spans="1:15" ht="14" outlineLevel="1" x14ac:dyDescent="0.15">
      <c r="A848" s="1">
        <v>213</v>
      </c>
      <c r="B848" s="37" t="s">
        <v>268</v>
      </c>
      <c r="C848" s="35">
        <v>1</v>
      </c>
      <c r="D848" s="20">
        <v>2</v>
      </c>
      <c r="E848" s="20">
        <v>1</v>
      </c>
      <c r="F848" s="20">
        <v>1</v>
      </c>
      <c r="G848" s="20">
        <v>1</v>
      </c>
      <c r="H848" s="20">
        <v>1</v>
      </c>
      <c r="I848" s="20">
        <v>1</v>
      </c>
      <c r="J848" s="20">
        <v>1</v>
      </c>
      <c r="K848" s="20">
        <v>1</v>
      </c>
      <c r="L848" s="20">
        <v>1</v>
      </c>
      <c r="M848" s="27">
        <f>SUM(C848:L848)</f>
        <v>11</v>
      </c>
      <c r="N848" s="27">
        <f>COUNTIF(C848:L848,"&gt;0")</f>
        <v>10</v>
      </c>
      <c r="O848" s="2">
        <f>IF(N848&gt;0,M848/N848,0)</f>
        <v>1.1000000000000001</v>
      </c>
    </row>
    <row r="849" spans="1:15" ht="14" outlineLevel="1" x14ac:dyDescent="0.15">
      <c r="A849" s="1">
        <v>214</v>
      </c>
      <c r="B849" s="37" t="s">
        <v>267</v>
      </c>
      <c r="C849" s="35">
        <v>3</v>
      </c>
      <c r="D849" s="20">
        <v>1</v>
      </c>
      <c r="E849" s="20">
        <v>1</v>
      </c>
      <c r="F849" s="20">
        <v>1</v>
      </c>
      <c r="G849" s="20">
        <v>1</v>
      </c>
      <c r="H849" s="20">
        <v>1</v>
      </c>
      <c r="I849" s="20">
        <v>1</v>
      </c>
      <c r="J849" s="20">
        <v>1</v>
      </c>
      <c r="K849" s="20">
        <v>5</v>
      </c>
      <c r="L849" s="20">
        <v>1</v>
      </c>
      <c r="M849" s="27">
        <f>SUM(C849:L849)</f>
        <v>16</v>
      </c>
      <c r="N849" s="27">
        <f>COUNTIF(C849:L849,"&gt;0")</f>
        <v>10</v>
      </c>
      <c r="O849" s="2">
        <f>IF(N849&gt;0,M849/N849,0)</f>
        <v>1.6</v>
      </c>
    </row>
    <row r="850" spans="1:15" ht="14" outlineLevel="1" x14ac:dyDescent="0.15">
      <c r="A850" s="1">
        <v>215</v>
      </c>
      <c r="B850" s="37" t="s">
        <v>266</v>
      </c>
      <c r="C850" s="35">
        <v>1</v>
      </c>
      <c r="D850" s="20">
        <v>1</v>
      </c>
      <c r="E850" s="20">
        <v>4</v>
      </c>
      <c r="F850" s="20">
        <v>1</v>
      </c>
      <c r="G850" s="20">
        <v>4</v>
      </c>
      <c r="H850" s="20">
        <v>1</v>
      </c>
      <c r="I850" s="20">
        <v>1</v>
      </c>
      <c r="J850" s="20">
        <v>1</v>
      </c>
      <c r="K850" s="20">
        <v>1</v>
      </c>
      <c r="L850" s="20">
        <v>1</v>
      </c>
      <c r="M850" s="27">
        <f>SUM(C850:L850)</f>
        <v>16</v>
      </c>
      <c r="N850" s="27">
        <f>COUNTIF(C850:L850,"&gt;0")</f>
        <v>10</v>
      </c>
      <c r="O850" s="2">
        <f>IF(N850&gt;0,M850/N850,0)</f>
        <v>1.6</v>
      </c>
    </row>
    <row r="851" spans="1:15" ht="14" outlineLevel="1" x14ac:dyDescent="0.15">
      <c r="A851" s="1">
        <v>216</v>
      </c>
      <c r="B851" s="37" t="s">
        <v>265</v>
      </c>
      <c r="C851" s="35">
        <v>2</v>
      </c>
      <c r="D851" s="20">
        <v>1</v>
      </c>
      <c r="E851" s="20">
        <v>1</v>
      </c>
      <c r="F851" s="20">
        <v>1</v>
      </c>
      <c r="G851" s="20">
        <v>5</v>
      </c>
      <c r="H851" s="20">
        <v>1</v>
      </c>
      <c r="I851" s="20">
        <v>1</v>
      </c>
      <c r="J851" s="20">
        <v>1</v>
      </c>
      <c r="K851" s="20">
        <v>1</v>
      </c>
      <c r="L851" s="20">
        <v>1</v>
      </c>
      <c r="M851" s="27">
        <f>SUM(C851:L851)</f>
        <v>15</v>
      </c>
      <c r="N851" s="27">
        <f>COUNTIF(C851:L851,"&gt;0")</f>
        <v>10</v>
      </c>
      <c r="O851" s="2">
        <f>IF(N851&gt;0,M851/N851,0)</f>
        <v>1.5</v>
      </c>
    </row>
    <row r="852" spans="1:15" ht="14" outlineLevel="1" x14ac:dyDescent="0.15">
      <c r="A852" s="1">
        <v>217</v>
      </c>
      <c r="B852" s="37" t="s">
        <v>264</v>
      </c>
      <c r="C852" s="35">
        <v>1</v>
      </c>
      <c r="D852" s="20">
        <v>1</v>
      </c>
      <c r="E852" s="20">
        <v>1</v>
      </c>
      <c r="F852" s="20">
        <v>2</v>
      </c>
      <c r="G852" s="20">
        <v>1</v>
      </c>
      <c r="H852" s="20">
        <v>1</v>
      </c>
      <c r="I852" s="20">
        <v>4</v>
      </c>
      <c r="J852" s="20">
        <v>1</v>
      </c>
      <c r="K852" s="20">
        <v>4</v>
      </c>
      <c r="L852" s="20">
        <v>4</v>
      </c>
      <c r="M852" s="27">
        <f>SUM(C852:L852)</f>
        <v>20</v>
      </c>
      <c r="N852" s="27">
        <f>COUNTIF(C852:L852,"&gt;0")</f>
        <v>10</v>
      </c>
      <c r="O852" s="2">
        <f>IF(N852&gt;0,M852/N852,0)</f>
        <v>2</v>
      </c>
    </row>
    <row r="853" spans="1:15" ht="14" outlineLevel="1" x14ac:dyDescent="0.15">
      <c r="A853" s="1">
        <v>218</v>
      </c>
      <c r="B853" s="37" t="s">
        <v>263</v>
      </c>
      <c r="C853" s="35">
        <v>1</v>
      </c>
      <c r="D853" s="20">
        <v>1</v>
      </c>
      <c r="E853" s="20">
        <v>1</v>
      </c>
      <c r="F853" s="20">
        <v>1</v>
      </c>
      <c r="G853" s="20">
        <v>1</v>
      </c>
      <c r="H853" s="20">
        <v>4</v>
      </c>
      <c r="I853" s="20">
        <v>2</v>
      </c>
      <c r="J853" s="20">
        <v>1</v>
      </c>
      <c r="K853" s="20">
        <v>3</v>
      </c>
      <c r="L853" s="20">
        <v>1</v>
      </c>
      <c r="M853" s="27">
        <f>SUM(C853:L853)</f>
        <v>16</v>
      </c>
      <c r="N853" s="27">
        <f>COUNTIF(C853:L853,"&gt;0")</f>
        <v>10</v>
      </c>
      <c r="O853" s="2">
        <f>IF(N853&gt;0,M853/N853,0)</f>
        <v>1.6</v>
      </c>
    </row>
    <row r="854" spans="1:15" ht="14" outlineLevel="1" x14ac:dyDescent="0.15">
      <c r="A854" s="1">
        <v>219</v>
      </c>
      <c r="B854" s="37" t="s">
        <v>262</v>
      </c>
      <c r="C854" s="35">
        <v>1</v>
      </c>
      <c r="D854" s="20">
        <v>5</v>
      </c>
      <c r="E854" s="20">
        <v>1</v>
      </c>
      <c r="F854" s="20">
        <v>5</v>
      </c>
      <c r="G854" s="20">
        <v>1</v>
      </c>
      <c r="H854" s="20">
        <v>1</v>
      </c>
      <c r="I854" s="20">
        <v>4</v>
      </c>
      <c r="J854" s="20">
        <v>1</v>
      </c>
      <c r="K854" s="20">
        <v>1</v>
      </c>
      <c r="L854" s="20">
        <v>2</v>
      </c>
      <c r="M854" s="27">
        <f>SUM(C854:L854)</f>
        <v>22</v>
      </c>
      <c r="N854" s="27">
        <f>COUNTIF(C854:L854,"&gt;0")</f>
        <v>10</v>
      </c>
      <c r="O854" s="2">
        <f>IF(N854&gt;0,M854/N854,0)</f>
        <v>2.2000000000000002</v>
      </c>
    </row>
    <row r="855" spans="1:15" ht="14" outlineLevel="1" x14ac:dyDescent="0.15">
      <c r="A855" s="1">
        <v>220</v>
      </c>
      <c r="B855" s="37" t="s">
        <v>261</v>
      </c>
      <c r="C855" s="35">
        <v>1</v>
      </c>
      <c r="D855" s="20">
        <v>1</v>
      </c>
      <c r="E855" s="20">
        <v>1</v>
      </c>
      <c r="F855" s="20">
        <v>1</v>
      </c>
      <c r="G855" s="20">
        <v>1</v>
      </c>
      <c r="H855" s="20">
        <v>1</v>
      </c>
      <c r="I855" s="20">
        <v>1</v>
      </c>
      <c r="J855" s="20">
        <v>1</v>
      </c>
      <c r="K855" s="20">
        <v>1</v>
      </c>
      <c r="L855" s="20">
        <v>1</v>
      </c>
      <c r="M855" s="27">
        <f>SUM(C855:L855)</f>
        <v>10</v>
      </c>
      <c r="N855" s="27">
        <f>COUNTIF(C855:L855,"&gt;0")</f>
        <v>10</v>
      </c>
      <c r="O855" s="2">
        <f>IF(N855&gt;0,M855/N855,0)</f>
        <v>1</v>
      </c>
    </row>
    <row r="856" spans="1:15" ht="14" outlineLevel="1" x14ac:dyDescent="0.15">
      <c r="A856" s="1">
        <v>221</v>
      </c>
      <c r="B856" s="37" t="s">
        <v>260</v>
      </c>
      <c r="C856" s="35">
        <v>1</v>
      </c>
      <c r="D856" s="20">
        <v>1</v>
      </c>
      <c r="E856" s="20">
        <v>1</v>
      </c>
      <c r="F856" s="20">
        <v>5</v>
      </c>
      <c r="G856" s="20">
        <v>1</v>
      </c>
      <c r="H856" s="20">
        <v>1</v>
      </c>
      <c r="I856" s="20">
        <v>1</v>
      </c>
      <c r="J856" s="20">
        <v>1</v>
      </c>
      <c r="K856" s="20">
        <v>1</v>
      </c>
      <c r="L856" s="20">
        <v>1</v>
      </c>
      <c r="M856" s="27">
        <f>SUM(C856:L856)</f>
        <v>14</v>
      </c>
      <c r="N856" s="27">
        <f>COUNTIF(C856:L856,"&gt;0")</f>
        <v>10</v>
      </c>
      <c r="O856" s="2">
        <f>IF(N856&gt;0,M856/N856,0)</f>
        <v>1.4</v>
      </c>
    </row>
    <row r="857" spans="1:15" ht="14" outlineLevel="1" x14ac:dyDescent="0.15">
      <c r="A857" s="1">
        <v>222</v>
      </c>
      <c r="B857" s="37" t="s">
        <v>259</v>
      </c>
      <c r="C857" s="35">
        <v>1</v>
      </c>
      <c r="D857" s="20">
        <v>1</v>
      </c>
      <c r="E857" s="20">
        <v>1</v>
      </c>
      <c r="F857" s="20">
        <v>1</v>
      </c>
      <c r="G857" s="20">
        <v>5</v>
      </c>
      <c r="H857" s="20">
        <v>1</v>
      </c>
      <c r="I857" s="20">
        <v>1</v>
      </c>
      <c r="J857" s="20">
        <v>1</v>
      </c>
      <c r="K857" s="20">
        <v>1</v>
      </c>
      <c r="L857" s="20">
        <v>1</v>
      </c>
      <c r="M857" s="27">
        <f>SUM(C857:L857)</f>
        <v>14</v>
      </c>
      <c r="N857" s="27">
        <f>COUNTIF(C857:L857,"&gt;0")</f>
        <v>10</v>
      </c>
      <c r="O857" s="2">
        <f>IF(N857&gt;0,M857/N857,0)</f>
        <v>1.4</v>
      </c>
    </row>
    <row r="858" spans="1:15" ht="14" outlineLevel="1" x14ac:dyDescent="0.15">
      <c r="A858" s="1">
        <v>223</v>
      </c>
      <c r="B858" s="37" t="s">
        <v>258</v>
      </c>
      <c r="C858" s="35">
        <v>4</v>
      </c>
      <c r="D858" s="20">
        <v>1</v>
      </c>
      <c r="E858" s="20">
        <v>1</v>
      </c>
      <c r="F858" s="20">
        <v>1</v>
      </c>
      <c r="G858" s="20">
        <v>1</v>
      </c>
      <c r="H858" s="20">
        <v>1</v>
      </c>
      <c r="I858" s="20">
        <v>1</v>
      </c>
      <c r="J858" s="20">
        <v>1</v>
      </c>
      <c r="K858" s="20">
        <v>1</v>
      </c>
      <c r="L858" s="20">
        <v>2</v>
      </c>
      <c r="M858" s="27">
        <f>SUM(C858:L858)</f>
        <v>14</v>
      </c>
      <c r="N858" s="27">
        <f>COUNTIF(C858:L858,"&gt;0")</f>
        <v>10</v>
      </c>
      <c r="O858" s="2">
        <f>IF(N858&gt;0,M858/N858,0)</f>
        <v>1.4</v>
      </c>
    </row>
    <row r="859" spans="1:15" ht="14" outlineLevel="1" x14ac:dyDescent="0.15">
      <c r="A859" s="1">
        <v>224</v>
      </c>
      <c r="B859" s="37" t="s">
        <v>257</v>
      </c>
      <c r="C859" s="35">
        <v>1</v>
      </c>
      <c r="D859" s="20">
        <v>1</v>
      </c>
      <c r="E859" s="20">
        <v>1</v>
      </c>
      <c r="F859" s="20">
        <v>1</v>
      </c>
      <c r="G859" s="20">
        <v>1</v>
      </c>
      <c r="H859" s="20">
        <v>1</v>
      </c>
      <c r="I859" s="20">
        <v>1</v>
      </c>
      <c r="J859" s="20">
        <v>3</v>
      </c>
      <c r="K859" s="20">
        <v>1</v>
      </c>
      <c r="L859" s="20">
        <v>1</v>
      </c>
      <c r="M859" s="27">
        <f>SUM(C859:L859)</f>
        <v>12</v>
      </c>
      <c r="N859" s="27">
        <f>COUNTIF(C859:L859,"&gt;0")</f>
        <v>10</v>
      </c>
      <c r="O859" s="2">
        <f>IF(N859&gt;0,M859/N859,0)</f>
        <v>1.2</v>
      </c>
    </row>
    <row r="860" spans="1:15" ht="14" outlineLevel="1" x14ac:dyDescent="0.15">
      <c r="A860" s="1">
        <v>225</v>
      </c>
      <c r="B860" s="37" t="s">
        <v>256</v>
      </c>
      <c r="C860" s="35">
        <v>1</v>
      </c>
      <c r="D860" s="20">
        <v>1</v>
      </c>
      <c r="E860" s="20">
        <v>1</v>
      </c>
      <c r="F860" s="20">
        <v>1</v>
      </c>
      <c r="G860" s="20">
        <v>1</v>
      </c>
      <c r="H860" s="20">
        <v>5</v>
      </c>
      <c r="I860" s="20">
        <v>1</v>
      </c>
      <c r="J860" s="20">
        <v>1</v>
      </c>
      <c r="K860" s="20">
        <v>5</v>
      </c>
      <c r="L860" s="20">
        <v>2</v>
      </c>
      <c r="M860" s="27">
        <f>SUM(C860:L860)</f>
        <v>19</v>
      </c>
      <c r="N860" s="27">
        <f>COUNTIF(C860:L860,"&gt;0")</f>
        <v>10</v>
      </c>
      <c r="O860" s="2">
        <f>IF(N860&gt;0,M860/N860,0)</f>
        <v>1.9</v>
      </c>
    </row>
    <row r="861" spans="1:15" ht="14" outlineLevel="1" x14ac:dyDescent="0.15">
      <c r="A861" s="1">
        <v>226</v>
      </c>
      <c r="B861" s="37" t="s">
        <v>255</v>
      </c>
      <c r="C861" s="35">
        <v>4</v>
      </c>
      <c r="D861" s="20">
        <v>1</v>
      </c>
      <c r="E861" s="20">
        <v>1</v>
      </c>
      <c r="F861" s="20">
        <v>1</v>
      </c>
      <c r="G861" s="20">
        <v>1</v>
      </c>
      <c r="H861" s="20">
        <v>1</v>
      </c>
      <c r="I861" s="20">
        <v>1</v>
      </c>
      <c r="J861" s="20">
        <v>5</v>
      </c>
      <c r="K861" s="20">
        <v>1</v>
      </c>
      <c r="L861" s="20">
        <v>1</v>
      </c>
      <c r="M861" s="27">
        <f>SUM(C861:L861)</f>
        <v>17</v>
      </c>
      <c r="N861" s="27">
        <f>COUNTIF(C861:L861,"&gt;0")</f>
        <v>10</v>
      </c>
      <c r="O861" s="2">
        <f>IF(N861&gt;0,M861/N861,0)</f>
        <v>1.7</v>
      </c>
    </row>
    <row r="862" spans="1:15" ht="14" outlineLevel="1" x14ac:dyDescent="0.15">
      <c r="A862" s="1">
        <v>227</v>
      </c>
      <c r="B862" s="37" t="s">
        <v>254</v>
      </c>
      <c r="C862" s="35">
        <v>1</v>
      </c>
      <c r="D862" s="20">
        <v>1</v>
      </c>
      <c r="E862" s="20">
        <v>1</v>
      </c>
      <c r="F862" s="20">
        <v>1</v>
      </c>
      <c r="G862" s="20">
        <v>1</v>
      </c>
      <c r="H862" s="20">
        <v>4</v>
      </c>
      <c r="I862" s="20">
        <v>1</v>
      </c>
      <c r="J862" s="20">
        <v>3</v>
      </c>
      <c r="K862" s="20">
        <v>1</v>
      </c>
      <c r="L862" s="20">
        <v>5</v>
      </c>
      <c r="M862" s="27">
        <f>SUM(C862:L862)</f>
        <v>19</v>
      </c>
      <c r="N862" s="27">
        <f>COUNTIF(C862:L862,"&gt;0")</f>
        <v>10</v>
      </c>
      <c r="O862" s="2">
        <f>IF(N862&gt;0,M862/N862,0)</f>
        <v>1.9</v>
      </c>
    </row>
    <row r="863" spans="1:15" ht="14" outlineLevel="1" x14ac:dyDescent="0.15">
      <c r="A863" s="1">
        <v>228</v>
      </c>
      <c r="B863" s="37" t="s">
        <v>253</v>
      </c>
      <c r="C863" s="35">
        <v>1</v>
      </c>
      <c r="D863" s="20">
        <v>5</v>
      </c>
      <c r="E863" s="20">
        <v>2</v>
      </c>
      <c r="F863" s="20">
        <v>5</v>
      </c>
      <c r="G863" s="20">
        <v>1</v>
      </c>
      <c r="H863" s="20">
        <v>1</v>
      </c>
      <c r="I863" s="20">
        <v>1</v>
      </c>
      <c r="J863" s="20">
        <v>1</v>
      </c>
      <c r="K863" s="20">
        <v>3</v>
      </c>
      <c r="L863" s="20">
        <v>1</v>
      </c>
      <c r="M863" s="27">
        <f>SUM(C863:L863)</f>
        <v>21</v>
      </c>
      <c r="N863" s="27">
        <f>COUNTIF(C863:L863,"&gt;0")</f>
        <v>10</v>
      </c>
      <c r="O863" s="2">
        <f>IF(N863&gt;0,M863/N863,0)</f>
        <v>2.1</v>
      </c>
    </row>
    <row r="864" spans="1:15" ht="14" outlineLevel="1" x14ac:dyDescent="0.15">
      <c r="A864" s="1">
        <v>229</v>
      </c>
      <c r="B864" s="37" t="s">
        <v>252</v>
      </c>
      <c r="C864" s="35">
        <v>1</v>
      </c>
      <c r="D864" s="20">
        <v>1</v>
      </c>
      <c r="E864" s="20">
        <v>1</v>
      </c>
      <c r="F864" s="20">
        <v>1</v>
      </c>
      <c r="G864" s="20">
        <v>1</v>
      </c>
      <c r="H864" s="20">
        <v>1</v>
      </c>
      <c r="I864" s="20">
        <v>1</v>
      </c>
      <c r="J864" s="20">
        <v>1</v>
      </c>
      <c r="K864" s="20">
        <v>1</v>
      </c>
      <c r="L864" s="20">
        <v>1</v>
      </c>
      <c r="M864" s="27">
        <f>SUM(C864:L864)</f>
        <v>10</v>
      </c>
      <c r="N864" s="27">
        <f>COUNTIF(C864:L864,"&gt;0")</f>
        <v>10</v>
      </c>
      <c r="O864" s="2">
        <f>IF(N864&gt;0,M864/N864,0)</f>
        <v>1</v>
      </c>
    </row>
    <row r="865" spans="1:15" ht="14" outlineLevel="1" x14ac:dyDescent="0.15">
      <c r="A865" s="1">
        <v>230</v>
      </c>
      <c r="B865" s="37" t="s">
        <v>251</v>
      </c>
      <c r="C865" s="35">
        <v>1</v>
      </c>
      <c r="D865" s="20">
        <v>2</v>
      </c>
      <c r="E865" s="20">
        <v>1</v>
      </c>
      <c r="F865" s="20">
        <v>1</v>
      </c>
      <c r="G865" s="20">
        <v>1</v>
      </c>
      <c r="H865" s="20">
        <v>1</v>
      </c>
      <c r="I865" s="20">
        <v>1</v>
      </c>
      <c r="J865" s="20">
        <v>1</v>
      </c>
      <c r="K865" s="20">
        <v>1</v>
      </c>
      <c r="L865" s="20">
        <v>3</v>
      </c>
      <c r="M865" s="27">
        <f>SUM(C865:L865)</f>
        <v>13</v>
      </c>
      <c r="N865" s="27">
        <f>COUNTIF(C865:L865,"&gt;0")</f>
        <v>10</v>
      </c>
      <c r="O865" s="2">
        <f>IF(N865&gt;0,M865/N865,0)</f>
        <v>1.3</v>
      </c>
    </row>
    <row r="866" spans="1:15" ht="14" outlineLevel="1" x14ac:dyDescent="0.15">
      <c r="A866" s="1">
        <v>231</v>
      </c>
      <c r="B866" s="37" t="s">
        <v>250</v>
      </c>
      <c r="C866" s="35">
        <v>1</v>
      </c>
      <c r="D866" s="20">
        <v>3</v>
      </c>
      <c r="E866" s="20">
        <v>3</v>
      </c>
      <c r="F866" s="20">
        <v>1</v>
      </c>
      <c r="G866" s="20">
        <v>1</v>
      </c>
      <c r="H866" s="20">
        <v>1</v>
      </c>
      <c r="I866" s="20">
        <v>1</v>
      </c>
      <c r="J866" s="20">
        <v>1</v>
      </c>
      <c r="K866" s="20">
        <v>1</v>
      </c>
      <c r="L866" s="20">
        <v>1</v>
      </c>
      <c r="M866" s="27">
        <f>SUM(C866:L866)</f>
        <v>14</v>
      </c>
      <c r="N866" s="27">
        <f>COUNTIF(C866:L866,"&gt;0")</f>
        <v>10</v>
      </c>
      <c r="O866" s="2">
        <f>IF(N866&gt;0,M866/N866,0)</f>
        <v>1.4</v>
      </c>
    </row>
    <row r="867" spans="1:15" ht="14" outlineLevel="1" x14ac:dyDescent="0.15">
      <c r="A867" s="1">
        <v>232</v>
      </c>
      <c r="B867" s="37" t="s">
        <v>249</v>
      </c>
      <c r="C867" s="35">
        <v>1</v>
      </c>
      <c r="D867" s="20">
        <v>5</v>
      </c>
      <c r="E867" s="20">
        <v>3</v>
      </c>
      <c r="F867" s="20">
        <v>1</v>
      </c>
      <c r="G867" s="20">
        <v>3</v>
      </c>
      <c r="H867" s="20">
        <v>1</v>
      </c>
      <c r="I867" s="20">
        <v>1</v>
      </c>
      <c r="J867" s="20">
        <v>1</v>
      </c>
      <c r="K867" s="20">
        <v>1</v>
      </c>
      <c r="L867" s="20">
        <v>1</v>
      </c>
      <c r="M867" s="27">
        <f>SUM(C867:L867)</f>
        <v>18</v>
      </c>
      <c r="N867" s="27">
        <f>COUNTIF(C867:L867,"&gt;0")</f>
        <v>10</v>
      </c>
      <c r="O867" s="2">
        <f>IF(N867&gt;0,M867/N867,0)</f>
        <v>1.8</v>
      </c>
    </row>
    <row r="868" spans="1:15" ht="14" outlineLevel="1" x14ac:dyDescent="0.15">
      <c r="A868" s="1">
        <v>233</v>
      </c>
      <c r="B868" s="37" t="s">
        <v>248</v>
      </c>
      <c r="C868" s="35">
        <v>1</v>
      </c>
      <c r="D868" s="20">
        <v>1</v>
      </c>
      <c r="E868" s="20">
        <v>3</v>
      </c>
      <c r="F868" s="20">
        <v>1</v>
      </c>
      <c r="G868" s="20">
        <v>1</v>
      </c>
      <c r="H868" s="20">
        <v>5</v>
      </c>
      <c r="I868" s="20">
        <v>1</v>
      </c>
      <c r="J868" s="20">
        <v>1</v>
      </c>
      <c r="K868" s="20">
        <v>1</v>
      </c>
      <c r="L868" s="20">
        <v>1</v>
      </c>
      <c r="M868" s="27">
        <f>SUM(C868:L868)</f>
        <v>16</v>
      </c>
      <c r="N868" s="27">
        <f>COUNTIF(C868:L868,"&gt;0")</f>
        <v>10</v>
      </c>
      <c r="O868" s="2">
        <f>IF(N868&gt;0,M868/N868,0)</f>
        <v>1.6</v>
      </c>
    </row>
    <row r="869" spans="1:15" ht="14" outlineLevel="1" x14ac:dyDescent="0.15">
      <c r="A869" s="1">
        <v>234</v>
      </c>
      <c r="B869" s="37" t="s">
        <v>247</v>
      </c>
      <c r="C869" s="35">
        <v>1</v>
      </c>
      <c r="D869" s="20">
        <v>1</v>
      </c>
      <c r="E869" s="20">
        <v>5</v>
      </c>
      <c r="F869" s="20">
        <v>4</v>
      </c>
      <c r="G869" s="20">
        <v>1</v>
      </c>
      <c r="H869" s="20">
        <v>1</v>
      </c>
      <c r="I869" s="20">
        <v>1</v>
      </c>
      <c r="J869" s="20">
        <v>1</v>
      </c>
      <c r="K869" s="20">
        <v>1</v>
      </c>
      <c r="L869" s="20">
        <v>5</v>
      </c>
      <c r="M869" s="27">
        <f>SUM(C869:L869)</f>
        <v>21</v>
      </c>
      <c r="N869" s="27">
        <f>COUNTIF(C869:L869,"&gt;0")</f>
        <v>10</v>
      </c>
      <c r="O869" s="2">
        <f>IF(N869&gt;0,M869/N869,0)</f>
        <v>2.1</v>
      </c>
    </row>
    <row r="870" spans="1:15" ht="14" outlineLevel="1" x14ac:dyDescent="0.15">
      <c r="A870" s="1">
        <v>235</v>
      </c>
      <c r="B870" s="37" t="s">
        <v>246</v>
      </c>
      <c r="C870" s="35">
        <v>1</v>
      </c>
      <c r="D870" s="20">
        <v>1</v>
      </c>
      <c r="E870" s="20">
        <v>1</v>
      </c>
      <c r="F870" s="20">
        <v>4</v>
      </c>
      <c r="G870" s="20">
        <v>1</v>
      </c>
      <c r="H870" s="20">
        <v>1</v>
      </c>
      <c r="I870" s="20">
        <v>1</v>
      </c>
      <c r="J870" s="20">
        <v>1</v>
      </c>
      <c r="K870" s="20">
        <v>1</v>
      </c>
      <c r="L870" s="20">
        <v>1</v>
      </c>
      <c r="M870" s="27">
        <f>SUM(C870:L870)</f>
        <v>13</v>
      </c>
      <c r="N870" s="27">
        <f>COUNTIF(C870:L870,"&gt;0")</f>
        <v>10</v>
      </c>
      <c r="O870" s="2">
        <f>IF(N870&gt;0,M870/N870,0)</f>
        <v>1.3</v>
      </c>
    </row>
    <row r="871" spans="1:15" ht="14" outlineLevel="1" x14ac:dyDescent="0.15">
      <c r="A871" s="1">
        <v>236</v>
      </c>
      <c r="B871" s="37" t="s">
        <v>245</v>
      </c>
      <c r="C871" s="35">
        <v>1</v>
      </c>
      <c r="D871" s="20">
        <v>1</v>
      </c>
      <c r="E871" s="20">
        <v>1</v>
      </c>
      <c r="F871" s="20">
        <v>1</v>
      </c>
      <c r="G871" s="20">
        <v>1</v>
      </c>
      <c r="H871" s="20">
        <v>1</v>
      </c>
      <c r="I871" s="20">
        <v>1</v>
      </c>
      <c r="J871" s="20">
        <v>1</v>
      </c>
      <c r="K871" s="20">
        <v>1</v>
      </c>
      <c r="L871" s="20">
        <v>1</v>
      </c>
      <c r="M871" s="27">
        <f>SUM(C871:L871)</f>
        <v>10</v>
      </c>
      <c r="N871" s="27">
        <f>COUNTIF(C871:L871,"&gt;0")</f>
        <v>10</v>
      </c>
      <c r="O871" s="2">
        <f>IF(N871&gt;0,M871/N871,0)</f>
        <v>1</v>
      </c>
    </row>
    <row r="872" spans="1:15" ht="14" outlineLevel="1" x14ac:dyDescent="0.15">
      <c r="A872" s="1">
        <v>237</v>
      </c>
      <c r="B872" s="37" t="s">
        <v>244</v>
      </c>
      <c r="C872" s="35">
        <v>1</v>
      </c>
      <c r="D872" s="20">
        <v>1</v>
      </c>
      <c r="E872" s="20">
        <v>1</v>
      </c>
      <c r="F872" s="20">
        <v>1</v>
      </c>
      <c r="G872" s="20">
        <v>1</v>
      </c>
      <c r="H872" s="20">
        <v>1</v>
      </c>
      <c r="I872" s="20">
        <v>1</v>
      </c>
      <c r="J872" s="20">
        <v>1</v>
      </c>
      <c r="K872" s="20">
        <v>1</v>
      </c>
      <c r="L872" s="20">
        <v>1</v>
      </c>
      <c r="M872" s="27">
        <f>SUM(C872:L872)</f>
        <v>10</v>
      </c>
      <c r="N872" s="27">
        <f>COUNTIF(C872:L872,"&gt;0")</f>
        <v>10</v>
      </c>
      <c r="O872" s="2">
        <f>IF(N872&gt;0,M872/N872,0)</f>
        <v>1</v>
      </c>
    </row>
    <row r="873" spans="1:15" ht="14" outlineLevel="1" x14ac:dyDescent="0.15">
      <c r="A873" s="1">
        <v>238</v>
      </c>
      <c r="B873" s="37" t="s">
        <v>243</v>
      </c>
      <c r="C873" s="35">
        <v>1</v>
      </c>
      <c r="D873" s="20">
        <v>1</v>
      </c>
      <c r="E873" s="20">
        <v>3</v>
      </c>
      <c r="F873" s="20">
        <v>1</v>
      </c>
      <c r="G873" s="20">
        <v>1</v>
      </c>
      <c r="H873" s="20">
        <v>3</v>
      </c>
      <c r="I873" s="20">
        <v>1</v>
      </c>
      <c r="J873" s="20">
        <v>1</v>
      </c>
      <c r="K873" s="20">
        <v>1</v>
      </c>
      <c r="L873" s="20">
        <v>1</v>
      </c>
      <c r="M873" s="27">
        <f>SUM(C873:L873)</f>
        <v>14</v>
      </c>
      <c r="N873" s="27">
        <f>COUNTIF(C873:L873,"&gt;0")</f>
        <v>10</v>
      </c>
      <c r="O873" s="2">
        <f>IF(N873&gt;0,M873/N873,0)</f>
        <v>1.4</v>
      </c>
    </row>
    <row r="874" spans="1:15" ht="14" outlineLevel="1" x14ac:dyDescent="0.15">
      <c r="A874" s="1">
        <v>239</v>
      </c>
      <c r="B874" s="37" t="s">
        <v>242</v>
      </c>
      <c r="C874" s="35">
        <v>1</v>
      </c>
      <c r="D874" s="20">
        <v>1</v>
      </c>
      <c r="E874" s="20">
        <v>1</v>
      </c>
      <c r="F874" s="20">
        <v>4</v>
      </c>
      <c r="G874" s="20">
        <v>3</v>
      </c>
      <c r="H874" s="20">
        <v>1</v>
      </c>
      <c r="I874" s="20">
        <v>1</v>
      </c>
      <c r="J874" s="20">
        <v>1</v>
      </c>
      <c r="K874" s="20">
        <v>1</v>
      </c>
      <c r="L874" s="20">
        <v>1</v>
      </c>
      <c r="M874" s="27">
        <f>SUM(C874:L874)</f>
        <v>15</v>
      </c>
      <c r="N874" s="27">
        <f>COUNTIF(C874:L874,"&gt;0")</f>
        <v>10</v>
      </c>
      <c r="O874" s="2">
        <f>IF(N874&gt;0,M874/N874,0)</f>
        <v>1.5</v>
      </c>
    </row>
    <row r="875" spans="1:15" ht="14" outlineLevel="1" x14ac:dyDescent="0.15">
      <c r="A875" s="1">
        <v>240</v>
      </c>
      <c r="B875" s="37" t="s">
        <v>241</v>
      </c>
      <c r="C875" s="35">
        <v>1</v>
      </c>
      <c r="D875" s="20">
        <v>1</v>
      </c>
      <c r="E875" s="20">
        <v>1</v>
      </c>
      <c r="F875" s="20">
        <v>1</v>
      </c>
      <c r="G875" s="20">
        <v>1</v>
      </c>
      <c r="H875" s="20">
        <v>2</v>
      </c>
      <c r="I875" s="20">
        <v>1</v>
      </c>
      <c r="J875" s="20">
        <v>1</v>
      </c>
      <c r="K875" s="20">
        <v>1</v>
      </c>
      <c r="L875" s="20">
        <v>1</v>
      </c>
      <c r="M875" s="27">
        <f>SUM(C875:L875)</f>
        <v>11</v>
      </c>
      <c r="N875" s="27">
        <f>COUNTIF(C875:L875,"&gt;0")</f>
        <v>10</v>
      </c>
      <c r="O875" s="2">
        <f>IF(N875&gt;0,M875/N875,0)</f>
        <v>1.1000000000000001</v>
      </c>
    </row>
    <row r="876" spans="1:15" ht="14" outlineLevel="1" x14ac:dyDescent="0.15">
      <c r="A876" s="1">
        <v>241</v>
      </c>
      <c r="B876" s="37" t="s">
        <v>240</v>
      </c>
      <c r="C876" s="35">
        <v>1</v>
      </c>
      <c r="D876" s="20">
        <v>3</v>
      </c>
      <c r="E876" s="20">
        <v>4</v>
      </c>
      <c r="F876" s="20">
        <v>1</v>
      </c>
      <c r="G876" s="20">
        <v>1</v>
      </c>
      <c r="H876" s="20">
        <v>1</v>
      </c>
      <c r="I876" s="20">
        <v>1</v>
      </c>
      <c r="J876" s="20">
        <v>1</v>
      </c>
      <c r="K876" s="20">
        <v>1</v>
      </c>
      <c r="L876" s="20">
        <v>3</v>
      </c>
      <c r="M876" s="27">
        <f>SUM(C876:L876)</f>
        <v>17</v>
      </c>
      <c r="N876" s="27">
        <f>COUNTIF(C876:L876,"&gt;0")</f>
        <v>10</v>
      </c>
      <c r="O876" s="2">
        <f>IF(N876&gt;0,M876/N876,0)</f>
        <v>1.7</v>
      </c>
    </row>
    <row r="877" spans="1:15" ht="14" outlineLevel="1" x14ac:dyDescent="0.15">
      <c r="A877" s="1">
        <v>242</v>
      </c>
      <c r="B877" s="37" t="s">
        <v>239</v>
      </c>
      <c r="C877" s="35">
        <v>1</v>
      </c>
      <c r="D877" s="20">
        <v>1</v>
      </c>
      <c r="E877" s="20">
        <v>1</v>
      </c>
      <c r="F877" s="20">
        <v>1</v>
      </c>
      <c r="G877" s="20">
        <v>5</v>
      </c>
      <c r="H877" s="20">
        <v>4</v>
      </c>
      <c r="I877" s="20">
        <v>1</v>
      </c>
      <c r="J877" s="20">
        <v>1</v>
      </c>
      <c r="K877" s="20">
        <v>2</v>
      </c>
      <c r="L877" s="20">
        <v>2</v>
      </c>
      <c r="M877" s="27">
        <f>SUM(C877:L877)</f>
        <v>19</v>
      </c>
      <c r="N877" s="27">
        <f>COUNTIF(C877:L877,"&gt;0")</f>
        <v>10</v>
      </c>
      <c r="O877" s="2">
        <f>IF(N877&gt;0,M877/N877,0)</f>
        <v>1.9</v>
      </c>
    </row>
    <row r="878" spans="1:15" ht="14" outlineLevel="1" x14ac:dyDescent="0.15">
      <c r="A878" s="1">
        <v>243</v>
      </c>
      <c r="B878" s="37" t="s">
        <v>238</v>
      </c>
      <c r="C878" s="35">
        <v>1</v>
      </c>
      <c r="D878" s="20">
        <v>1</v>
      </c>
      <c r="E878" s="20">
        <v>1</v>
      </c>
      <c r="F878" s="20">
        <v>1</v>
      </c>
      <c r="G878" s="20">
        <v>1</v>
      </c>
      <c r="H878" s="20">
        <v>1</v>
      </c>
      <c r="I878" s="20">
        <v>1</v>
      </c>
      <c r="J878" s="20">
        <v>1</v>
      </c>
      <c r="K878" s="20">
        <v>2</v>
      </c>
      <c r="L878" s="20">
        <v>1</v>
      </c>
      <c r="M878" s="27">
        <f>SUM(C878:L878)</f>
        <v>11</v>
      </c>
      <c r="N878" s="27">
        <f>COUNTIF(C878:L878,"&gt;0")</f>
        <v>10</v>
      </c>
      <c r="O878" s="2">
        <f>IF(N878&gt;0,M878/N878,0)</f>
        <v>1.1000000000000001</v>
      </c>
    </row>
    <row r="879" spans="1:15" ht="14" outlineLevel="1" x14ac:dyDescent="0.15">
      <c r="A879" s="1">
        <v>244</v>
      </c>
      <c r="B879" s="37" t="s">
        <v>237</v>
      </c>
      <c r="C879" s="35">
        <v>2</v>
      </c>
      <c r="D879" s="20">
        <v>1</v>
      </c>
      <c r="E879" s="20">
        <v>2</v>
      </c>
      <c r="F879" s="20">
        <v>4</v>
      </c>
      <c r="G879" s="20">
        <v>2</v>
      </c>
      <c r="H879" s="20">
        <v>1</v>
      </c>
      <c r="I879" s="20">
        <v>1</v>
      </c>
      <c r="J879" s="20">
        <v>1</v>
      </c>
      <c r="K879" s="20">
        <v>1</v>
      </c>
      <c r="L879" s="20">
        <v>1</v>
      </c>
      <c r="M879" s="27">
        <f>SUM(C879:L879)</f>
        <v>16</v>
      </c>
      <c r="N879" s="27">
        <f>COUNTIF(C879:L879,"&gt;0")</f>
        <v>10</v>
      </c>
      <c r="O879" s="2">
        <f>IF(N879&gt;0,M879/N879,0)</f>
        <v>1.6</v>
      </c>
    </row>
    <row r="880" spans="1:15" ht="14" outlineLevel="1" x14ac:dyDescent="0.15">
      <c r="A880" s="1">
        <v>245</v>
      </c>
      <c r="B880" s="37" t="s">
        <v>236</v>
      </c>
      <c r="C880" s="35">
        <v>5</v>
      </c>
      <c r="D880" s="20">
        <v>3</v>
      </c>
      <c r="E880" s="20">
        <v>1</v>
      </c>
      <c r="F880" s="20">
        <v>3</v>
      </c>
      <c r="G880" s="20">
        <v>1</v>
      </c>
      <c r="H880" s="20">
        <v>1</v>
      </c>
      <c r="I880" s="20">
        <v>1</v>
      </c>
      <c r="J880" s="20">
        <v>1</v>
      </c>
      <c r="K880" s="20">
        <v>1</v>
      </c>
      <c r="L880" s="20">
        <v>1</v>
      </c>
      <c r="M880" s="27">
        <f>SUM(C880:L880)</f>
        <v>18</v>
      </c>
      <c r="N880" s="27">
        <f>COUNTIF(C880:L880,"&gt;0")</f>
        <v>10</v>
      </c>
      <c r="O880" s="2">
        <f>IF(N880&gt;0,M880/N880,0)</f>
        <v>1.8</v>
      </c>
    </row>
    <row r="881" spans="1:15" ht="14" outlineLevel="1" x14ac:dyDescent="0.15">
      <c r="A881" s="1">
        <v>246</v>
      </c>
      <c r="B881" s="37" t="s">
        <v>235</v>
      </c>
      <c r="C881" s="35">
        <v>1</v>
      </c>
      <c r="D881" s="20">
        <v>1</v>
      </c>
      <c r="E881" s="20">
        <v>1</v>
      </c>
      <c r="F881" s="20">
        <v>1</v>
      </c>
      <c r="G881" s="20">
        <v>1</v>
      </c>
      <c r="H881" s="20">
        <v>3</v>
      </c>
      <c r="I881" s="20">
        <v>1</v>
      </c>
      <c r="J881" s="20">
        <v>1</v>
      </c>
      <c r="K881" s="20">
        <v>5</v>
      </c>
      <c r="L881" s="20">
        <v>1</v>
      </c>
      <c r="M881" s="27">
        <f>SUM(C881:L881)</f>
        <v>16</v>
      </c>
      <c r="N881" s="27">
        <f>COUNTIF(C881:L881,"&gt;0")</f>
        <v>10</v>
      </c>
      <c r="O881" s="2">
        <f>IF(N881&gt;0,M881/N881,0)</f>
        <v>1.6</v>
      </c>
    </row>
    <row r="882" spans="1:15" ht="14" outlineLevel="1" x14ac:dyDescent="0.15">
      <c r="A882" s="1">
        <v>247</v>
      </c>
      <c r="B882" s="37" t="s">
        <v>234</v>
      </c>
      <c r="C882" s="35">
        <v>2</v>
      </c>
      <c r="D882" s="20">
        <v>1</v>
      </c>
      <c r="E882" s="20">
        <v>1</v>
      </c>
      <c r="F882" s="20">
        <v>1</v>
      </c>
      <c r="G882" s="20">
        <v>1</v>
      </c>
      <c r="H882" s="20">
        <v>5</v>
      </c>
      <c r="I882" s="20">
        <v>2</v>
      </c>
      <c r="J882" s="20">
        <v>1</v>
      </c>
      <c r="K882" s="20">
        <v>1</v>
      </c>
      <c r="L882" s="20">
        <v>1</v>
      </c>
      <c r="M882" s="27">
        <f>SUM(C882:L882)</f>
        <v>16</v>
      </c>
      <c r="N882" s="27">
        <f>COUNTIF(C882:L882,"&gt;0")</f>
        <v>10</v>
      </c>
      <c r="O882" s="2">
        <f>IF(N882&gt;0,M882/N882,0)</f>
        <v>1.6</v>
      </c>
    </row>
    <row r="883" spans="1:15" ht="14" outlineLevel="1" x14ac:dyDescent="0.15">
      <c r="A883" s="1">
        <v>248</v>
      </c>
      <c r="B883" s="37" t="s">
        <v>233</v>
      </c>
      <c r="C883" s="35">
        <v>5</v>
      </c>
      <c r="D883" s="20">
        <v>1</v>
      </c>
      <c r="E883" s="20">
        <v>1</v>
      </c>
      <c r="F883" s="20">
        <v>4</v>
      </c>
      <c r="G883" s="20">
        <v>1</v>
      </c>
      <c r="H883" s="20">
        <v>1</v>
      </c>
      <c r="I883" s="20">
        <v>1</v>
      </c>
      <c r="J883" s="20">
        <v>1</v>
      </c>
      <c r="K883" s="20">
        <v>1</v>
      </c>
      <c r="L883" s="20">
        <v>1</v>
      </c>
      <c r="M883" s="27">
        <f>SUM(C883:L883)</f>
        <v>17</v>
      </c>
      <c r="N883" s="27">
        <f>COUNTIF(C883:L883,"&gt;0")</f>
        <v>10</v>
      </c>
      <c r="O883" s="2">
        <f>IF(N883&gt;0,M883/N883,0)</f>
        <v>1.7</v>
      </c>
    </row>
    <row r="884" spans="1:15" ht="14" outlineLevel="1" x14ac:dyDescent="0.15">
      <c r="A884" s="1">
        <v>249</v>
      </c>
      <c r="B884" s="37" t="s">
        <v>232</v>
      </c>
      <c r="C884" s="35">
        <v>1</v>
      </c>
      <c r="D884" s="20">
        <v>1</v>
      </c>
      <c r="E884" s="20">
        <v>1</v>
      </c>
      <c r="F884" s="20">
        <v>1</v>
      </c>
      <c r="G884" s="20">
        <v>2</v>
      </c>
      <c r="H884" s="20">
        <v>5</v>
      </c>
      <c r="I884" s="20">
        <v>4</v>
      </c>
      <c r="J884" s="20">
        <v>1</v>
      </c>
      <c r="K884" s="20">
        <v>1</v>
      </c>
      <c r="L884" s="20">
        <v>1</v>
      </c>
      <c r="M884" s="27">
        <f>SUM(C884:L884)</f>
        <v>18</v>
      </c>
      <c r="N884" s="27">
        <f>COUNTIF(C884:L884,"&gt;0")</f>
        <v>10</v>
      </c>
      <c r="O884" s="2">
        <f>IF(N884&gt;0,M884/N884,0)</f>
        <v>1.8</v>
      </c>
    </row>
    <row r="885" spans="1:15" ht="14" outlineLevel="1" x14ac:dyDescent="0.15">
      <c r="A885" s="1">
        <v>250</v>
      </c>
      <c r="B885" s="37" t="s">
        <v>231</v>
      </c>
      <c r="C885" s="35">
        <v>1</v>
      </c>
      <c r="D885" s="20">
        <v>1</v>
      </c>
      <c r="E885" s="20">
        <v>1</v>
      </c>
      <c r="F885" s="20">
        <v>1</v>
      </c>
      <c r="G885" s="20">
        <v>1</v>
      </c>
      <c r="H885" s="20">
        <v>1</v>
      </c>
      <c r="I885" s="20">
        <v>1</v>
      </c>
      <c r="J885" s="20">
        <v>1</v>
      </c>
      <c r="K885" s="20">
        <v>5</v>
      </c>
      <c r="L885" s="20">
        <v>1</v>
      </c>
      <c r="M885" s="27">
        <f>SUM(C885:L885)</f>
        <v>14</v>
      </c>
      <c r="N885" s="27">
        <f>COUNTIF(C885:L885,"&gt;0")</f>
        <v>10</v>
      </c>
      <c r="O885" s="2">
        <f>IF(N885&gt;0,M885/N885,0)</f>
        <v>1.4</v>
      </c>
    </row>
    <row r="886" spans="1:15" ht="14" outlineLevel="1" x14ac:dyDescent="0.15">
      <c r="A886" s="1">
        <v>251</v>
      </c>
      <c r="B886" s="37" t="s">
        <v>230</v>
      </c>
      <c r="C886" s="35">
        <v>1</v>
      </c>
      <c r="D886" s="20">
        <v>1</v>
      </c>
      <c r="E886" s="20">
        <v>2</v>
      </c>
      <c r="F886" s="20">
        <v>1</v>
      </c>
      <c r="G886" s="20">
        <v>1</v>
      </c>
      <c r="H886" s="20">
        <v>1</v>
      </c>
      <c r="I886" s="20">
        <v>1</v>
      </c>
      <c r="J886" s="20">
        <v>1</v>
      </c>
      <c r="K886" s="20">
        <v>1</v>
      </c>
      <c r="L886" s="20">
        <v>1</v>
      </c>
      <c r="M886" s="27">
        <f>SUM(C886:L886)</f>
        <v>11</v>
      </c>
      <c r="N886" s="27">
        <f>COUNTIF(C886:L886,"&gt;0")</f>
        <v>10</v>
      </c>
      <c r="O886" s="2">
        <f>IF(N886&gt;0,M886/N886,0)</f>
        <v>1.1000000000000001</v>
      </c>
    </row>
    <row r="887" spans="1:15" ht="14" outlineLevel="1" x14ac:dyDescent="0.15">
      <c r="A887" s="1">
        <v>252</v>
      </c>
      <c r="B887" s="37" t="s">
        <v>229</v>
      </c>
      <c r="C887" s="35">
        <v>1</v>
      </c>
      <c r="D887" s="20">
        <v>2</v>
      </c>
      <c r="E887" s="20">
        <v>1</v>
      </c>
      <c r="F887" s="20">
        <v>1</v>
      </c>
      <c r="G887" s="20">
        <v>1</v>
      </c>
      <c r="H887" s="20">
        <v>3</v>
      </c>
      <c r="I887" s="20">
        <v>3</v>
      </c>
      <c r="J887" s="20">
        <v>1</v>
      </c>
      <c r="K887" s="20">
        <v>2</v>
      </c>
      <c r="L887" s="20">
        <v>1</v>
      </c>
      <c r="M887" s="27">
        <f>SUM(C887:L887)</f>
        <v>16</v>
      </c>
      <c r="N887" s="27">
        <f>COUNTIF(C887:L887,"&gt;0")</f>
        <v>10</v>
      </c>
      <c r="O887" s="2">
        <f>IF(N887&gt;0,M887/N887,0)</f>
        <v>1.6</v>
      </c>
    </row>
    <row r="888" spans="1:15" ht="14" outlineLevel="1" x14ac:dyDescent="0.15">
      <c r="A888" s="1">
        <v>253</v>
      </c>
      <c r="B888" s="37" t="s">
        <v>228</v>
      </c>
      <c r="C888" s="35">
        <v>1</v>
      </c>
      <c r="D888" s="20">
        <v>3</v>
      </c>
      <c r="E888" s="20">
        <v>1</v>
      </c>
      <c r="F888" s="20">
        <v>3</v>
      </c>
      <c r="G888" s="20">
        <v>5</v>
      </c>
      <c r="H888" s="20">
        <v>1</v>
      </c>
      <c r="I888" s="20">
        <v>1</v>
      </c>
      <c r="J888" s="20">
        <v>1</v>
      </c>
      <c r="K888" s="20">
        <v>1</v>
      </c>
      <c r="L888" s="20">
        <v>1</v>
      </c>
      <c r="M888" s="27">
        <f>SUM(C888:L888)</f>
        <v>18</v>
      </c>
      <c r="N888" s="27">
        <f>COUNTIF(C888:L888,"&gt;0")</f>
        <v>10</v>
      </c>
      <c r="O888" s="2">
        <f>IF(N888&gt;0,M888/N888,0)</f>
        <v>1.8</v>
      </c>
    </row>
    <row r="889" spans="1:15" ht="14" outlineLevel="1" x14ac:dyDescent="0.15">
      <c r="A889" s="1">
        <v>254</v>
      </c>
      <c r="B889" s="37" t="s">
        <v>227</v>
      </c>
      <c r="C889" s="35">
        <v>1</v>
      </c>
      <c r="D889" s="20">
        <v>3</v>
      </c>
      <c r="E889" s="20">
        <v>1</v>
      </c>
      <c r="F889" s="20">
        <v>1</v>
      </c>
      <c r="G889" s="20">
        <v>1</v>
      </c>
      <c r="H889" s="20">
        <v>1</v>
      </c>
      <c r="I889" s="20">
        <v>2</v>
      </c>
      <c r="J889" s="20">
        <v>1</v>
      </c>
      <c r="K889" s="20">
        <v>1</v>
      </c>
      <c r="L889" s="20">
        <v>3</v>
      </c>
      <c r="M889" s="27">
        <f>SUM(C889:L889)</f>
        <v>15</v>
      </c>
      <c r="N889" s="27">
        <f>COUNTIF(C889:L889,"&gt;0")</f>
        <v>10</v>
      </c>
      <c r="O889" s="2">
        <f>IF(N889&gt;0,M889/N889,0)</f>
        <v>1.5</v>
      </c>
    </row>
    <row r="890" spans="1:15" ht="14" outlineLevel="1" x14ac:dyDescent="0.15">
      <c r="A890" s="1">
        <v>255</v>
      </c>
      <c r="B890" s="37" t="s">
        <v>226</v>
      </c>
      <c r="C890" s="35">
        <v>1</v>
      </c>
      <c r="D890" s="20">
        <v>1</v>
      </c>
      <c r="E890" s="20">
        <v>1</v>
      </c>
      <c r="F890" s="20">
        <v>1</v>
      </c>
      <c r="G890" s="20">
        <v>1</v>
      </c>
      <c r="H890" s="20">
        <v>2</v>
      </c>
      <c r="I890" s="20">
        <v>1</v>
      </c>
      <c r="J890" s="20">
        <v>2</v>
      </c>
      <c r="K890" s="20">
        <v>1</v>
      </c>
      <c r="L890" s="20">
        <v>1</v>
      </c>
      <c r="M890" s="27">
        <f>SUM(C890:L890)</f>
        <v>12</v>
      </c>
      <c r="N890" s="27">
        <f>COUNTIF(C890:L890,"&gt;0")</f>
        <v>10</v>
      </c>
      <c r="O890" s="2">
        <f>IF(N890&gt;0,M890/N890,0)</f>
        <v>1.2</v>
      </c>
    </row>
    <row r="891" spans="1:15" ht="14" outlineLevel="1" x14ac:dyDescent="0.15">
      <c r="A891" s="1">
        <v>256</v>
      </c>
      <c r="B891" s="37" t="s">
        <v>225</v>
      </c>
      <c r="C891" s="35">
        <v>1</v>
      </c>
      <c r="D891" s="20">
        <v>1</v>
      </c>
      <c r="E891" s="20">
        <v>1</v>
      </c>
      <c r="F891" s="20">
        <v>1</v>
      </c>
      <c r="G891" s="20">
        <v>1</v>
      </c>
      <c r="H891" s="20">
        <v>2</v>
      </c>
      <c r="I891" s="20">
        <v>1</v>
      </c>
      <c r="J891" s="20">
        <v>4</v>
      </c>
      <c r="K891" s="20">
        <v>1</v>
      </c>
      <c r="L891" s="20">
        <v>1</v>
      </c>
      <c r="M891" s="27">
        <f>SUM(C891:L891)</f>
        <v>14</v>
      </c>
      <c r="N891" s="27">
        <f>COUNTIF(C891:L891,"&gt;0")</f>
        <v>10</v>
      </c>
      <c r="O891" s="2">
        <f>IF(N891&gt;0,M891/N891,0)</f>
        <v>1.4</v>
      </c>
    </row>
    <row r="892" spans="1:15" ht="14" outlineLevel="1" x14ac:dyDescent="0.15">
      <c r="A892" s="1">
        <v>257</v>
      </c>
      <c r="B892" s="37" t="s">
        <v>224</v>
      </c>
      <c r="C892" s="35">
        <v>1</v>
      </c>
      <c r="D892" s="20">
        <v>1</v>
      </c>
      <c r="E892" s="20">
        <v>1</v>
      </c>
      <c r="F892" s="20">
        <v>1</v>
      </c>
      <c r="G892" s="20">
        <v>1</v>
      </c>
      <c r="H892" s="20">
        <v>1</v>
      </c>
      <c r="I892" s="20">
        <v>1</v>
      </c>
      <c r="J892" s="20">
        <v>1</v>
      </c>
      <c r="K892" s="20">
        <v>1</v>
      </c>
      <c r="L892" s="20">
        <v>1</v>
      </c>
      <c r="M892" s="27">
        <f>SUM(C892:L892)</f>
        <v>10</v>
      </c>
      <c r="N892" s="27">
        <f>COUNTIF(C892:L892,"&gt;0")</f>
        <v>10</v>
      </c>
      <c r="O892" s="2">
        <f>IF(N892&gt;0,M892/N892,0)</f>
        <v>1</v>
      </c>
    </row>
    <row r="893" spans="1:15" ht="14" outlineLevel="1" x14ac:dyDescent="0.15">
      <c r="A893" s="1">
        <v>258</v>
      </c>
      <c r="B893" s="37" t="s">
        <v>223</v>
      </c>
      <c r="C893" s="35">
        <v>1</v>
      </c>
      <c r="D893" s="20">
        <v>1</v>
      </c>
      <c r="E893" s="20">
        <v>1</v>
      </c>
      <c r="F893" s="20">
        <v>1</v>
      </c>
      <c r="G893" s="20">
        <v>1</v>
      </c>
      <c r="H893" s="20">
        <v>1</v>
      </c>
      <c r="I893" s="20">
        <v>1</v>
      </c>
      <c r="J893" s="20">
        <v>1</v>
      </c>
      <c r="K893" s="20">
        <v>2</v>
      </c>
      <c r="L893" s="20">
        <v>1</v>
      </c>
      <c r="M893" s="27">
        <f>SUM(C893:L893)</f>
        <v>11</v>
      </c>
      <c r="N893" s="27">
        <f>COUNTIF(C893:L893,"&gt;0")</f>
        <v>10</v>
      </c>
      <c r="O893" s="2">
        <f>IF(N893&gt;0,M893/N893,0)</f>
        <v>1.1000000000000001</v>
      </c>
    </row>
    <row r="894" spans="1:15" ht="14" outlineLevel="1" x14ac:dyDescent="0.15">
      <c r="A894" s="1">
        <v>259</v>
      </c>
      <c r="B894" s="37" t="s">
        <v>222</v>
      </c>
      <c r="C894" s="35">
        <v>1</v>
      </c>
      <c r="D894" s="20">
        <v>1</v>
      </c>
      <c r="E894" s="20">
        <v>1</v>
      </c>
      <c r="F894" s="20">
        <v>1</v>
      </c>
      <c r="G894" s="20">
        <v>1</v>
      </c>
      <c r="H894" s="20">
        <v>1</v>
      </c>
      <c r="I894" s="20">
        <v>1</v>
      </c>
      <c r="J894" s="20">
        <v>1</v>
      </c>
      <c r="K894" s="20">
        <v>1</v>
      </c>
      <c r="L894" s="20">
        <v>1</v>
      </c>
      <c r="M894" s="27">
        <f>SUM(C894:L894)</f>
        <v>10</v>
      </c>
      <c r="N894" s="27">
        <f>COUNTIF(C894:L894,"&gt;0")</f>
        <v>10</v>
      </c>
      <c r="O894" s="2">
        <f>IF(N894&gt;0,M894/N894,0)</f>
        <v>1</v>
      </c>
    </row>
    <row r="895" spans="1:15" ht="14" outlineLevel="1" x14ac:dyDescent="0.15">
      <c r="A895" s="1">
        <v>260</v>
      </c>
      <c r="B895" s="37" t="s">
        <v>221</v>
      </c>
      <c r="C895" s="35">
        <v>1</v>
      </c>
      <c r="D895" s="20">
        <v>1</v>
      </c>
      <c r="E895" s="20">
        <v>1</v>
      </c>
      <c r="F895" s="20">
        <v>2</v>
      </c>
      <c r="G895" s="20">
        <v>1</v>
      </c>
      <c r="H895" s="20">
        <v>1</v>
      </c>
      <c r="I895" s="20">
        <v>1</v>
      </c>
      <c r="J895" s="20">
        <v>1</v>
      </c>
      <c r="K895" s="20">
        <v>1</v>
      </c>
      <c r="L895" s="20">
        <v>1</v>
      </c>
      <c r="M895" s="27">
        <f>SUM(C895:L895)</f>
        <v>11</v>
      </c>
      <c r="N895" s="27">
        <f>COUNTIF(C895:L895,"&gt;0")</f>
        <v>10</v>
      </c>
      <c r="O895" s="2">
        <f>IF(N895&gt;0,M895/N895,0)</f>
        <v>1.1000000000000001</v>
      </c>
    </row>
    <row r="896" spans="1:15" ht="14" outlineLevel="1" x14ac:dyDescent="0.15">
      <c r="A896" s="1">
        <v>261</v>
      </c>
      <c r="B896" s="37" t="s">
        <v>220</v>
      </c>
      <c r="C896" s="35">
        <v>1</v>
      </c>
      <c r="D896" s="20">
        <v>1</v>
      </c>
      <c r="E896" s="20">
        <v>1</v>
      </c>
      <c r="F896" s="20">
        <v>1</v>
      </c>
      <c r="G896" s="20">
        <v>1</v>
      </c>
      <c r="H896" s="20">
        <v>2</v>
      </c>
      <c r="I896" s="20">
        <v>1</v>
      </c>
      <c r="J896" s="20">
        <v>2</v>
      </c>
      <c r="K896" s="20">
        <v>1</v>
      </c>
      <c r="L896" s="20">
        <v>1</v>
      </c>
      <c r="M896" s="27">
        <f>SUM(C896:L896)</f>
        <v>12</v>
      </c>
      <c r="N896" s="27">
        <f>COUNTIF(C896:L896,"&gt;0")</f>
        <v>10</v>
      </c>
      <c r="O896" s="2">
        <f>IF(N896&gt;0,M896/N896,0)</f>
        <v>1.2</v>
      </c>
    </row>
    <row r="897" spans="1:15" ht="14" outlineLevel="1" x14ac:dyDescent="0.15">
      <c r="A897" s="1">
        <v>262</v>
      </c>
      <c r="B897" s="37" t="s">
        <v>219</v>
      </c>
      <c r="C897" s="35">
        <v>1</v>
      </c>
      <c r="D897" s="20">
        <v>1</v>
      </c>
      <c r="E897" s="20">
        <v>1</v>
      </c>
      <c r="F897" s="20">
        <v>3</v>
      </c>
      <c r="G897" s="20">
        <v>1</v>
      </c>
      <c r="H897" s="20">
        <v>1</v>
      </c>
      <c r="I897" s="20">
        <v>1</v>
      </c>
      <c r="J897" s="20">
        <v>1</v>
      </c>
      <c r="K897" s="20">
        <v>3</v>
      </c>
      <c r="L897" s="20">
        <v>1</v>
      </c>
      <c r="M897" s="27">
        <f>SUM(C897:L897)</f>
        <v>14</v>
      </c>
      <c r="N897" s="27">
        <f>COUNTIF(C897:L897,"&gt;0")</f>
        <v>10</v>
      </c>
      <c r="O897" s="2">
        <f>IF(N897&gt;0,M897/N897,0)</f>
        <v>1.4</v>
      </c>
    </row>
    <row r="898" spans="1:15" ht="14" outlineLevel="1" x14ac:dyDescent="0.15">
      <c r="A898" s="1">
        <v>263</v>
      </c>
      <c r="B898" s="37" t="s">
        <v>218</v>
      </c>
      <c r="C898" s="35">
        <v>1</v>
      </c>
      <c r="D898" s="20">
        <v>1</v>
      </c>
      <c r="E898" s="20">
        <v>1</v>
      </c>
      <c r="F898" s="20">
        <v>3</v>
      </c>
      <c r="G898" s="20">
        <v>1</v>
      </c>
      <c r="H898" s="20">
        <v>1</v>
      </c>
      <c r="I898" s="20">
        <v>1</v>
      </c>
      <c r="J898" s="20">
        <v>1</v>
      </c>
      <c r="K898" s="20">
        <v>1</v>
      </c>
      <c r="L898" s="20">
        <v>2</v>
      </c>
      <c r="M898" s="27">
        <f>SUM(C898:L898)</f>
        <v>13</v>
      </c>
      <c r="N898" s="27">
        <f>COUNTIF(C898:L898,"&gt;0")</f>
        <v>10</v>
      </c>
      <c r="O898" s="2">
        <f>IF(N898&gt;0,M898/N898,0)</f>
        <v>1.3</v>
      </c>
    </row>
    <row r="899" spans="1:15" ht="14" outlineLevel="1" x14ac:dyDescent="0.15">
      <c r="A899" s="1">
        <v>264</v>
      </c>
      <c r="B899" s="37" t="s">
        <v>217</v>
      </c>
      <c r="C899" s="35">
        <v>1</v>
      </c>
      <c r="D899" s="20">
        <v>1</v>
      </c>
      <c r="E899" s="20">
        <v>5</v>
      </c>
      <c r="F899" s="20">
        <v>1</v>
      </c>
      <c r="G899" s="20">
        <v>1</v>
      </c>
      <c r="H899" s="20">
        <v>1</v>
      </c>
      <c r="I899" s="20">
        <v>1</v>
      </c>
      <c r="J899" s="20">
        <v>1</v>
      </c>
      <c r="K899" s="20">
        <v>1</v>
      </c>
      <c r="L899" s="20">
        <v>1</v>
      </c>
      <c r="M899" s="27">
        <f>SUM(C899:L899)</f>
        <v>14</v>
      </c>
      <c r="N899" s="27">
        <f>COUNTIF(C899:L899,"&gt;0")</f>
        <v>10</v>
      </c>
      <c r="O899" s="2">
        <f>IF(N899&gt;0,M899/N899,0)</f>
        <v>1.4</v>
      </c>
    </row>
    <row r="900" spans="1:15" ht="14" outlineLevel="1" x14ac:dyDescent="0.15">
      <c r="A900" s="1">
        <v>265</v>
      </c>
      <c r="B900" s="37" t="s">
        <v>216</v>
      </c>
      <c r="C900" s="35">
        <v>1</v>
      </c>
      <c r="D900" s="20">
        <v>1</v>
      </c>
      <c r="E900" s="20">
        <v>2</v>
      </c>
      <c r="F900" s="20">
        <v>1</v>
      </c>
      <c r="G900" s="20">
        <v>1</v>
      </c>
      <c r="H900" s="20">
        <v>1</v>
      </c>
      <c r="I900" s="20">
        <v>1</v>
      </c>
      <c r="J900" s="20">
        <v>1</v>
      </c>
      <c r="K900" s="20">
        <v>1</v>
      </c>
      <c r="L900" s="20">
        <v>1</v>
      </c>
      <c r="M900" s="27">
        <f>SUM(C900:L900)</f>
        <v>11</v>
      </c>
      <c r="N900" s="27">
        <f>COUNTIF(C900:L900,"&gt;0")</f>
        <v>10</v>
      </c>
      <c r="O900" s="2">
        <f>IF(N900&gt;0,M900/N900,0)</f>
        <v>1.1000000000000001</v>
      </c>
    </row>
    <row r="901" spans="1:15" ht="14" outlineLevel="1" x14ac:dyDescent="0.15">
      <c r="A901" s="1">
        <v>266</v>
      </c>
      <c r="B901" s="37" t="s">
        <v>215</v>
      </c>
      <c r="C901" s="35">
        <v>1</v>
      </c>
      <c r="D901" s="20">
        <v>1</v>
      </c>
      <c r="E901" s="20">
        <v>1</v>
      </c>
      <c r="F901" s="20">
        <v>1</v>
      </c>
      <c r="G901" s="20">
        <v>1</v>
      </c>
      <c r="H901" s="20">
        <v>1</v>
      </c>
      <c r="I901" s="20">
        <v>1</v>
      </c>
      <c r="J901" s="20">
        <v>1</v>
      </c>
      <c r="K901" s="20">
        <v>1</v>
      </c>
      <c r="L901" s="20">
        <v>1</v>
      </c>
      <c r="M901" s="27">
        <f>SUM(C901:L901)</f>
        <v>10</v>
      </c>
      <c r="N901" s="27">
        <f>COUNTIF(C901:L901,"&gt;0")</f>
        <v>10</v>
      </c>
      <c r="O901" s="2">
        <f>IF(N901&gt;0,M901/N901,0)</f>
        <v>1</v>
      </c>
    </row>
    <row r="902" spans="1:15" ht="14" outlineLevel="1" x14ac:dyDescent="0.15">
      <c r="A902" s="1">
        <v>267</v>
      </c>
      <c r="B902" s="37" t="s">
        <v>214</v>
      </c>
      <c r="C902" s="35">
        <v>1</v>
      </c>
      <c r="D902" s="20">
        <v>1</v>
      </c>
      <c r="E902" s="20">
        <v>1</v>
      </c>
      <c r="F902" s="20">
        <v>5</v>
      </c>
      <c r="G902" s="20">
        <v>1</v>
      </c>
      <c r="H902" s="20">
        <v>1</v>
      </c>
      <c r="I902" s="20">
        <v>1</v>
      </c>
      <c r="J902" s="20">
        <v>1</v>
      </c>
      <c r="K902" s="20">
        <v>1</v>
      </c>
      <c r="L902" s="20">
        <v>1</v>
      </c>
      <c r="M902" s="27">
        <f>SUM(C902:L902)</f>
        <v>14</v>
      </c>
      <c r="N902" s="27">
        <f>COUNTIF(C902:L902,"&gt;0")</f>
        <v>10</v>
      </c>
      <c r="O902" s="2">
        <f>IF(N902&gt;0,M902/N902,0)</f>
        <v>1.4</v>
      </c>
    </row>
    <row r="903" spans="1:15" ht="14" outlineLevel="1" x14ac:dyDescent="0.15">
      <c r="A903" s="1">
        <v>268</v>
      </c>
      <c r="B903" s="37" t="s">
        <v>213</v>
      </c>
      <c r="C903" s="35">
        <v>1</v>
      </c>
      <c r="D903" s="20">
        <v>4</v>
      </c>
      <c r="E903" s="20">
        <v>1</v>
      </c>
      <c r="F903" s="20">
        <v>5</v>
      </c>
      <c r="G903" s="20">
        <v>1</v>
      </c>
      <c r="H903" s="20">
        <v>1</v>
      </c>
      <c r="I903" s="20">
        <v>1</v>
      </c>
      <c r="J903" s="20">
        <v>5</v>
      </c>
      <c r="K903" s="20">
        <v>4</v>
      </c>
      <c r="L903" s="20">
        <v>1</v>
      </c>
      <c r="M903" s="27">
        <f>SUM(C903:L903)</f>
        <v>24</v>
      </c>
      <c r="N903" s="27">
        <f>COUNTIF(C903:L903,"&gt;0")</f>
        <v>10</v>
      </c>
      <c r="O903" s="2">
        <f>IF(N903&gt;0,M903/N903,0)</f>
        <v>2.4</v>
      </c>
    </row>
    <row r="904" spans="1:15" ht="14" outlineLevel="1" x14ac:dyDescent="0.15">
      <c r="A904" s="1">
        <v>269</v>
      </c>
      <c r="B904" s="37" t="s">
        <v>212</v>
      </c>
      <c r="C904" s="35">
        <v>1</v>
      </c>
      <c r="D904" s="20">
        <v>1</v>
      </c>
      <c r="E904" s="20">
        <v>2</v>
      </c>
      <c r="F904" s="20">
        <v>1</v>
      </c>
      <c r="G904" s="20">
        <v>1</v>
      </c>
      <c r="H904" s="20">
        <v>1</v>
      </c>
      <c r="I904" s="20">
        <v>1</v>
      </c>
      <c r="J904" s="20">
        <v>1</v>
      </c>
      <c r="K904" s="20">
        <v>1</v>
      </c>
      <c r="L904" s="20">
        <v>4</v>
      </c>
      <c r="M904" s="27">
        <f>SUM(C904:L904)</f>
        <v>14</v>
      </c>
      <c r="N904" s="27">
        <f>COUNTIF(C904:L904,"&gt;0")</f>
        <v>10</v>
      </c>
      <c r="O904" s="2">
        <f>IF(N904&gt;0,M904/N904,0)</f>
        <v>1.4</v>
      </c>
    </row>
    <row r="905" spans="1:15" ht="14" outlineLevel="1" x14ac:dyDescent="0.15">
      <c r="A905" s="1">
        <v>270</v>
      </c>
      <c r="B905" s="37" t="s">
        <v>211</v>
      </c>
      <c r="C905" s="35">
        <v>1</v>
      </c>
      <c r="D905" s="20">
        <v>2</v>
      </c>
      <c r="E905" s="20">
        <v>1</v>
      </c>
      <c r="F905" s="20">
        <v>5</v>
      </c>
      <c r="G905" s="20">
        <v>1</v>
      </c>
      <c r="H905" s="20">
        <v>1</v>
      </c>
      <c r="I905" s="20">
        <v>4</v>
      </c>
      <c r="J905" s="20">
        <v>1</v>
      </c>
      <c r="K905" s="20">
        <v>1</v>
      </c>
      <c r="L905" s="20">
        <v>1</v>
      </c>
      <c r="M905" s="27">
        <f>SUM(C905:L905)</f>
        <v>18</v>
      </c>
      <c r="N905" s="27">
        <f>COUNTIF(C905:L905,"&gt;0")</f>
        <v>10</v>
      </c>
      <c r="O905" s="2">
        <f>IF(N905&gt;0,M905/N905,0)</f>
        <v>1.8</v>
      </c>
    </row>
    <row r="906" spans="1:15" ht="14" outlineLevel="1" x14ac:dyDescent="0.15">
      <c r="A906" s="1">
        <v>271</v>
      </c>
      <c r="B906" s="37" t="s">
        <v>210</v>
      </c>
      <c r="C906" s="35">
        <v>3</v>
      </c>
      <c r="D906" s="20">
        <v>1</v>
      </c>
      <c r="E906" s="20">
        <v>3</v>
      </c>
      <c r="F906" s="20">
        <v>1</v>
      </c>
      <c r="G906" s="20">
        <v>1</v>
      </c>
      <c r="H906" s="20">
        <v>3</v>
      </c>
      <c r="I906" s="20">
        <v>1</v>
      </c>
      <c r="J906" s="20">
        <v>5</v>
      </c>
      <c r="K906" s="20">
        <v>1</v>
      </c>
      <c r="L906" s="20">
        <v>5</v>
      </c>
      <c r="M906" s="27">
        <f>SUM(C906:L906)</f>
        <v>24</v>
      </c>
      <c r="N906" s="27">
        <f>COUNTIF(C906:L906,"&gt;0")</f>
        <v>10</v>
      </c>
      <c r="O906" s="2">
        <f>IF(N906&gt;0,M906/N906,0)</f>
        <v>2.4</v>
      </c>
    </row>
    <row r="907" spans="1:15" ht="14" outlineLevel="1" x14ac:dyDescent="0.15">
      <c r="A907" s="1">
        <v>272</v>
      </c>
      <c r="B907" s="37" t="s">
        <v>209</v>
      </c>
      <c r="C907" s="35">
        <v>1</v>
      </c>
      <c r="D907" s="20">
        <v>1</v>
      </c>
      <c r="E907" s="20">
        <v>3</v>
      </c>
      <c r="F907" s="20">
        <v>1</v>
      </c>
      <c r="G907" s="20">
        <v>4</v>
      </c>
      <c r="H907" s="20">
        <v>1</v>
      </c>
      <c r="I907" s="20">
        <v>1</v>
      </c>
      <c r="J907" s="20">
        <v>1</v>
      </c>
      <c r="K907" s="20">
        <v>5</v>
      </c>
      <c r="L907" s="20">
        <v>1</v>
      </c>
      <c r="M907" s="27">
        <f>SUM(C907:L907)</f>
        <v>19</v>
      </c>
      <c r="N907" s="27">
        <f>COUNTIF(C907:L907,"&gt;0")</f>
        <v>10</v>
      </c>
      <c r="O907" s="2">
        <f>IF(N907&gt;0,M907/N907,0)</f>
        <v>1.9</v>
      </c>
    </row>
    <row r="908" spans="1:15" ht="14" outlineLevel="1" x14ac:dyDescent="0.15">
      <c r="A908" s="1">
        <v>273</v>
      </c>
      <c r="B908" s="37" t="s">
        <v>208</v>
      </c>
      <c r="C908" s="35">
        <v>1</v>
      </c>
      <c r="D908" s="20">
        <v>1</v>
      </c>
      <c r="E908" s="20">
        <v>1</v>
      </c>
      <c r="F908" s="20">
        <v>1</v>
      </c>
      <c r="G908" s="20">
        <v>1</v>
      </c>
      <c r="H908" s="20">
        <v>1</v>
      </c>
      <c r="I908" s="20">
        <v>1</v>
      </c>
      <c r="J908" s="20">
        <v>1</v>
      </c>
      <c r="K908" s="20">
        <v>1</v>
      </c>
      <c r="L908" s="20">
        <v>3</v>
      </c>
      <c r="M908" s="27">
        <f>SUM(C908:L908)</f>
        <v>12</v>
      </c>
      <c r="N908" s="27">
        <f>COUNTIF(C908:L908,"&gt;0")</f>
        <v>10</v>
      </c>
      <c r="O908" s="2">
        <f>IF(N908&gt;0,M908/N908,0)</f>
        <v>1.2</v>
      </c>
    </row>
    <row r="909" spans="1:15" ht="14" outlineLevel="1" x14ac:dyDescent="0.15">
      <c r="A909" s="1">
        <v>274</v>
      </c>
      <c r="B909" s="37" t="s">
        <v>207</v>
      </c>
      <c r="C909" s="35">
        <v>1</v>
      </c>
      <c r="D909" s="20">
        <v>1</v>
      </c>
      <c r="E909" s="20">
        <v>1</v>
      </c>
      <c r="F909" s="20">
        <v>2</v>
      </c>
      <c r="G909" s="20">
        <v>1</v>
      </c>
      <c r="H909" s="20">
        <v>3</v>
      </c>
      <c r="I909" s="20">
        <v>1</v>
      </c>
      <c r="J909" s="20">
        <v>1</v>
      </c>
      <c r="K909" s="20">
        <v>1</v>
      </c>
      <c r="L909" s="20">
        <v>1</v>
      </c>
      <c r="M909" s="27">
        <f>SUM(C909:L909)</f>
        <v>13</v>
      </c>
      <c r="N909" s="27">
        <f>COUNTIF(C909:L909,"&gt;0")</f>
        <v>10</v>
      </c>
      <c r="O909" s="2">
        <f>IF(N909&gt;0,M909/N909,0)</f>
        <v>1.3</v>
      </c>
    </row>
    <row r="910" spans="1:15" ht="14" outlineLevel="1" x14ac:dyDescent="0.15">
      <c r="A910" s="1">
        <v>275</v>
      </c>
      <c r="B910" s="37" t="s">
        <v>206</v>
      </c>
      <c r="C910" s="35">
        <v>1</v>
      </c>
      <c r="D910" s="20">
        <v>3</v>
      </c>
      <c r="E910" s="20">
        <v>1</v>
      </c>
      <c r="F910" s="20">
        <v>1</v>
      </c>
      <c r="G910" s="20">
        <v>1</v>
      </c>
      <c r="H910" s="20">
        <v>5</v>
      </c>
      <c r="I910" s="20">
        <v>1</v>
      </c>
      <c r="J910" s="20">
        <v>1</v>
      </c>
      <c r="K910" s="20">
        <v>1</v>
      </c>
      <c r="L910" s="20">
        <v>1</v>
      </c>
      <c r="M910" s="27">
        <f>SUM(C910:L910)</f>
        <v>16</v>
      </c>
      <c r="N910" s="27">
        <f>COUNTIF(C910:L910,"&gt;0")</f>
        <v>10</v>
      </c>
      <c r="O910" s="2">
        <f>IF(N910&gt;0,M910/N910,0)</f>
        <v>1.6</v>
      </c>
    </row>
    <row r="911" spans="1:15" ht="14" outlineLevel="1" x14ac:dyDescent="0.15">
      <c r="A911" s="1">
        <v>276</v>
      </c>
      <c r="B911" s="37" t="s">
        <v>205</v>
      </c>
      <c r="C911" s="35">
        <v>1</v>
      </c>
      <c r="D911" s="20">
        <v>1</v>
      </c>
      <c r="E911" s="20">
        <v>1</v>
      </c>
      <c r="F911" s="20">
        <v>3</v>
      </c>
      <c r="G911" s="20">
        <v>3</v>
      </c>
      <c r="H911" s="20">
        <v>1</v>
      </c>
      <c r="I911" s="20">
        <v>1</v>
      </c>
      <c r="J911" s="20">
        <v>1</v>
      </c>
      <c r="K911" s="20">
        <v>1</v>
      </c>
      <c r="L911" s="20">
        <v>1</v>
      </c>
      <c r="M911" s="27">
        <f>SUM(C911:L911)</f>
        <v>14</v>
      </c>
      <c r="N911" s="27">
        <f>COUNTIF(C911:L911,"&gt;0")</f>
        <v>10</v>
      </c>
      <c r="O911" s="2">
        <f>IF(N911&gt;0,M911/N911,0)</f>
        <v>1.4</v>
      </c>
    </row>
    <row r="912" spans="1:15" ht="14" outlineLevel="1" x14ac:dyDescent="0.15">
      <c r="A912" s="1">
        <v>277</v>
      </c>
      <c r="B912" s="37" t="s">
        <v>204</v>
      </c>
      <c r="C912" s="35">
        <v>5</v>
      </c>
      <c r="D912" s="20">
        <v>1</v>
      </c>
      <c r="E912" s="20">
        <v>1</v>
      </c>
      <c r="F912" s="20">
        <v>1</v>
      </c>
      <c r="G912" s="20">
        <v>1</v>
      </c>
      <c r="H912" s="20">
        <v>1</v>
      </c>
      <c r="I912" s="20">
        <v>3</v>
      </c>
      <c r="J912" s="20">
        <v>1</v>
      </c>
      <c r="K912" s="20">
        <v>1</v>
      </c>
      <c r="L912" s="20">
        <v>1</v>
      </c>
      <c r="M912" s="27">
        <f>SUM(C912:L912)</f>
        <v>16</v>
      </c>
      <c r="N912" s="27">
        <f>COUNTIF(C912:L912,"&gt;0")</f>
        <v>10</v>
      </c>
      <c r="O912" s="2">
        <f>IF(N912&gt;0,M912/N912,0)</f>
        <v>1.6</v>
      </c>
    </row>
    <row r="913" spans="1:15" ht="14" outlineLevel="1" x14ac:dyDescent="0.15">
      <c r="A913" s="1">
        <v>278</v>
      </c>
      <c r="B913" s="37" t="s">
        <v>203</v>
      </c>
      <c r="C913" s="35">
        <v>4</v>
      </c>
      <c r="D913" s="20">
        <v>4</v>
      </c>
      <c r="E913" s="20">
        <v>1</v>
      </c>
      <c r="F913" s="20">
        <v>1</v>
      </c>
      <c r="G913" s="20">
        <v>1</v>
      </c>
      <c r="H913" s="20">
        <v>1</v>
      </c>
      <c r="I913" s="20">
        <v>1</v>
      </c>
      <c r="J913" s="20">
        <v>1</v>
      </c>
      <c r="K913" s="20">
        <v>3</v>
      </c>
      <c r="L913" s="20">
        <v>1</v>
      </c>
      <c r="M913" s="27">
        <f>SUM(C913:L913)</f>
        <v>18</v>
      </c>
      <c r="N913" s="27">
        <f>COUNTIF(C913:L913,"&gt;0")</f>
        <v>10</v>
      </c>
      <c r="O913" s="2">
        <f>IF(N913&gt;0,M913/N913,0)</f>
        <v>1.8</v>
      </c>
    </row>
    <row r="914" spans="1:15" ht="14" outlineLevel="1" x14ac:dyDescent="0.15">
      <c r="A914" s="1">
        <v>279</v>
      </c>
      <c r="B914" s="37" t="s">
        <v>202</v>
      </c>
      <c r="C914" s="35">
        <v>1</v>
      </c>
      <c r="D914" s="20">
        <v>1</v>
      </c>
      <c r="E914" s="20">
        <v>1</v>
      </c>
      <c r="F914" s="20">
        <v>1</v>
      </c>
      <c r="G914" s="20">
        <v>1</v>
      </c>
      <c r="H914" s="20">
        <v>1</v>
      </c>
      <c r="I914" s="20">
        <v>1</v>
      </c>
      <c r="J914" s="20">
        <v>1</v>
      </c>
      <c r="K914" s="20">
        <v>4</v>
      </c>
      <c r="L914" s="20">
        <v>1</v>
      </c>
      <c r="M914" s="27">
        <f>SUM(C914:L914)</f>
        <v>13</v>
      </c>
      <c r="N914" s="27">
        <f>COUNTIF(C914:L914,"&gt;0")</f>
        <v>10</v>
      </c>
      <c r="O914" s="2">
        <f>IF(N914&gt;0,M914/N914,0)</f>
        <v>1.3</v>
      </c>
    </row>
    <row r="915" spans="1:15" ht="14" outlineLevel="1" x14ac:dyDescent="0.15">
      <c r="A915" s="1">
        <v>280</v>
      </c>
      <c r="B915" s="37" t="s">
        <v>201</v>
      </c>
      <c r="C915" s="35">
        <v>1</v>
      </c>
      <c r="D915" s="20">
        <v>1</v>
      </c>
      <c r="E915" s="20">
        <v>5</v>
      </c>
      <c r="F915" s="20">
        <v>1</v>
      </c>
      <c r="G915" s="20">
        <v>1</v>
      </c>
      <c r="H915" s="20">
        <v>5</v>
      </c>
      <c r="I915" s="20">
        <v>1</v>
      </c>
      <c r="J915" s="20">
        <v>1</v>
      </c>
      <c r="K915" s="20">
        <v>1</v>
      </c>
      <c r="L915" s="20">
        <v>1</v>
      </c>
      <c r="M915" s="27">
        <f>SUM(C915:L915)</f>
        <v>18</v>
      </c>
      <c r="N915" s="27">
        <f>COUNTIF(C915:L915,"&gt;0")</f>
        <v>10</v>
      </c>
      <c r="O915" s="2">
        <f>IF(N915&gt;0,M915/N915,0)</f>
        <v>1.8</v>
      </c>
    </row>
    <row r="916" spans="1:15" ht="14" outlineLevel="1" x14ac:dyDescent="0.15">
      <c r="A916" s="1">
        <v>281</v>
      </c>
      <c r="B916" s="37" t="s">
        <v>200</v>
      </c>
      <c r="C916" s="35">
        <v>1</v>
      </c>
      <c r="D916" s="20">
        <v>1</v>
      </c>
      <c r="E916" s="20">
        <v>1</v>
      </c>
      <c r="F916" s="20">
        <v>3</v>
      </c>
      <c r="G916" s="20">
        <v>4</v>
      </c>
      <c r="H916" s="20">
        <v>1</v>
      </c>
      <c r="I916" s="20">
        <v>1</v>
      </c>
      <c r="J916" s="20">
        <v>1</v>
      </c>
      <c r="K916" s="20">
        <v>1</v>
      </c>
      <c r="L916" s="20">
        <v>1</v>
      </c>
      <c r="M916" s="27">
        <f>SUM(C916:L916)</f>
        <v>15</v>
      </c>
      <c r="N916" s="27">
        <f>COUNTIF(C916:L916,"&gt;0")</f>
        <v>10</v>
      </c>
      <c r="O916" s="2">
        <f>IF(N916&gt;0,M916/N916,0)</f>
        <v>1.5</v>
      </c>
    </row>
    <row r="917" spans="1:15" ht="14" outlineLevel="1" x14ac:dyDescent="0.15">
      <c r="A917" s="1">
        <v>282</v>
      </c>
      <c r="B917" s="37" t="s">
        <v>199</v>
      </c>
      <c r="C917" s="35">
        <v>3</v>
      </c>
      <c r="D917" s="20">
        <v>1</v>
      </c>
      <c r="E917" s="20">
        <v>1</v>
      </c>
      <c r="F917" s="20">
        <v>1</v>
      </c>
      <c r="G917" s="20">
        <v>1</v>
      </c>
      <c r="H917" s="20">
        <v>1</v>
      </c>
      <c r="I917" s="20">
        <v>1</v>
      </c>
      <c r="J917" s="20">
        <v>1</v>
      </c>
      <c r="K917" s="20">
        <v>1</v>
      </c>
      <c r="L917" s="20">
        <v>1</v>
      </c>
      <c r="M917" s="27">
        <f>SUM(C917:L917)</f>
        <v>12</v>
      </c>
      <c r="N917" s="27">
        <f>COUNTIF(C917:L917,"&gt;0")</f>
        <v>10</v>
      </c>
      <c r="O917" s="2">
        <f>IF(N917&gt;0,M917/N917,0)</f>
        <v>1.2</v>
      </c>
    </row>
    <row r="918" spans="1:15" ht="14" outlineLevel="1" x14ac:dyDescent="0.15">
      <c r="A918" s="1">
        <v>283</v>
      </c>
      <c r="B918" s="37" t="s">
        <v>198</v>
      </c>
      <c r="C918" s="35">
        <v>1</v>
      </c>
      <c r="D918" s="20">
        <v>1</v>
      </c>
      <c r="E918" s="20">
        <v>1</v>
      </c>
      <c r="F918" s="20">
        <v>1</v>
      </c>
      <c r="G918" s="20">
        <v>1</v>
      </c>
      <c r="H918" s="20">
        <v>1</v>
      </c>
      <c r="I918" s="20">
        <v>1</v>
      </c>
      <c r="J918" s="20">
        <v>1</v>
      </c>
      <c r="K918" s="20">
        <v>1</v>
      </c>
      <c r="L918" s="20">
        <v>1</v>
      </c>
      <c r="M918" s="27">
        <f>SUM(C918:L918)</f>
        <v>10</v>
      </c>
      <c r="N918" s="27">
        <f>COUNTIF(C918:L918,"&gt;0")</f>
        <v>10</v>
      </c>
      <c r="O918" s="2">
        <f>IF(N918&gt;0,M918/N918,0)</f>
        <v>1</v>
      </c>
    </row>
    <row r="919" spans="1:15" ht="14" outlineLevel="1" x14ac:dyDescent="0.15">
      <c r="A919" s="1">
        <v>284</v>
      </c>
      <c r="B919" s="37" t="s">
        <v>197</v>
      </c>
      <c r="C919" s="35">
        <v>1</v>
      </c>
      <c r="D919" s="20">
        <v>1</v>
      </c>
      <c r="E919" s="20">
        <v>1</v>
      </c>
      <c r="F919" s="20">
        <v>1</v>
      </c>
      <c r="G919" s="20">
        <v>1</v>
      </c>
      <c r="H919" s="20">
        <v>1</v>
      </c>
      <c r="I919" s="20">
        <v>1</v>
      </c>
      <c r="J919" s="20">
        <v>1</v>
      </c>
      <c r="K919" s="20">
        <v>1</v>
      </c>
      <c r="L919" s="20">
        <v>1</v>
      </c>
      <c r="M919" s="27">
        <f>SUM(C919:L919)</f>
        <v>10</v>
      </c>
      <c r="N919" s="27">
        <f>COUNTIF(C919:L919,"&gt;0")</f>
        <v>10</v>
      </c>
      <c r="O919" s="2">
        <f>IF(N919&gt;0,M919/N919,0)</f>
        <v>1</v>
      </c>
    </row>
    <row r="920" spans="1:15" ht="14" outlineLevel="1" x14ac:dyDescent="0.15">
      <c r="A920" s="1">
        <v>285</v>
      </c>
      <c r="B920" s="37" t="s">
        <v>196</v>
      </c>
      <c r="C920" s="35">
        <v>1</v>
      </c>
      <c r="D920" s="20">
        <v>1</v>
      </c>
      <c r="E920" s="20">
        <v>1</v>
      </c>
      <c r="F920" s="20">
        <v>1</v>
      </c>
      <c r="G920" s="20">
        <v>4</v>
      </c>
      <c r="H920" s="20">
        <v>3</v>
      </c>
      <c r="I920" s="20">
        <v>1</v>
      </c>
      <c r="J920" s="20">
        <v>1</v>
      </c>
      <c r="K920" s="20">
        <v>1</v>
      </c>
      <c r="L920" s="20">
        <v>1</v>
      </c>
      <c r="M920" s="27">
        <f>SUM(C920:L920)</f>
        <v>15</v>
      </c>
      <c r="N920" s="27">
        <f>COUNTIF(C920:L920,"&gt;0")</f>
        <v>10</v>
      </c>
      <c r="O920" s="2">
        <f>IF(N920&gt;0,M920/N920,0)</f>
        <v>1.5</v>
      </c>
    </row>
    <row r="921" spans="1:15" ht="14" outlineLevel="1" x14ac:dyDescent="0.15">
      <c r="A921" s="1">
        <v>286</v>
      </c>
      <c r="B921" s="37" t="s">
        <v>195</v>
      </c>
      <c r="C921" s="35">
        <v>3</v>
      </c>
      <c r="D921" s="20">
        <v>1</v>
      </c>
      <c r="E921" s="20">
        <v>1</v>
      </c>
      <c r="F921" s="20">
        <v>1</v>
      </c>
      <c r="G921" s="20">
        <v>1</v>
      </c>
      <c r="H921" s="20">
        <v>1</v>
      </c>
      <c r="I921" s="20">
        <v>1</v>
      </c>
      <c r="J921" s="20">
        <v>1</v>
      </c>
      <c r="K921" s="20">
        <v>1</v>
      </c>
      <c r="L921" s="20">
        <v>1</v>
      </c>
      <c r="M921" s="27">
        <f>SUM(C921:L921)</f>
        <v>12</v>
      </c>
      <c r="N921" s="27">
        <f>COUNTIF(C921:L921,"&gt;0")</f>
        <v>10</v>
      </c>
      <c r="O921" s="2">
        <f>IF(N921&gt;0,M921/N921,0)</f>
        <v>1.2</v>
      </c>
    </row>
    <row r="922" spans="1:15" ht="14" outlineLevel="1" x14ac:dyDescent="0.15">
      <c r="A922" s="1">
        <v>287</v>
      </c>
      <c r="B922" s="37" t="s">
        <v>194</v>
      </c>
      <c r="C922" s="35">
        <v>1</v>
      </c>
      <c r="D922" s="20">
        <v>1</v>
      </c>
      <c r="E922" s="20">
        <v>5</v>
      </c>
      <c r="F922" s="20">
        <v>1</v>
      </c>
      <c r="G922" s="20">
        <v>1</v>
      </c>
      <c r="H922" s="20">
        <v>1</v>
      </c>
      <c r="I922" s="20">
        <v>1</v>
      </c>
      <c r="J922" s="20">
        <v>1</v>
      </c>
      <c r="K922" s="20">
        <v>1</v>
      </c>
      <c r="L922" s="20">
        <v>1</v>
      </c>
      <c r="M922" s="27">
        <f>SUM(C922:L922)</f>
        <v>14</v>
      </c>
      <c r="N922" s="27">
        <f>COUNTIF(C922:L922,"&gt;0")</f>
        <v>10</v>
      </c>
      <c r="O922" s="2">
        <f>IF(N922&gt;0,M922/N922,0)</f>
        <v>1.4</v>
      </c>
    </row>
    <row r="923" spans="1:15" ht="14" outlineLevel="1" x14ac:dyDescent="0.15">
      <c r="A923" s="1">
        <v>288</v>
      </c>
      <c r="B923" s="37" t="s">
        <v>193</v>
      </c>
      <c r="C923" s="35">
        <v>1</v>
      </c>
      <c r="D923" s="20">
        <v>1</v>
      </c>
      <c r="E923" s="20">
        <v>1</v>
      </c>
      <c r="F923" s="20">
        <v>1</v>
      </c>
      <c r="G923" s="20">
        <v>1</v>
      </c>
      <c r="H923" s="20">
        <v>1</v>
      </c>
      <c r="I923" s="20">
        <v>1</v>
      </c>
      <c r="J923" s="20">
        <v>1</v>
      </c>
      <c r="K923" s="20">
        <v>1</v>
      </c>
      <c r="L923" s="20">
        <v>1</v>
      </c>
      <c r="M923" s="27">
        <f>SUM(C923:L923)</f>
        <v>10</v>
      </c>
      <c r="N923" s="27">
        <f>COUNTIF(C923:L923,"&gt;0")</f>
        <v>10</v>
      </c>
      <c r="O923" s="2">
        <f>IF(N923&gt;0,M923/N923,0)</f>
        <v>1</v>
      </c>
    </row>
    <row r="924" spans="1:15" ht="14" outlineLevel="1" x14ac:dyDescent="0.15">
      <c r="A924" s="1">
        <v>289</v>
      </c>
      <c r="B924" s="37" t="s">
        <v>192</v>
      </c>
      <c r="C924" s="35">
        <v>3</v>
      </c>
      <c r="D924" s="20">
        <v>1</v>
      </c>
      <c r="E924" s="20">
        <v>1</v>
      </c>
      <c r="F924" s="20">
        <v>1</v>
      </c>
      <c r="G924" s="20">
        <v>1</v>
      </c>
      <c r="H924" s="20">
        <v>1</v>
      </c>
      <c r="I924" s="20">
        <v>1</v>
      </c>
      <c r="J924" s="20">
        <v>1</v>
      </c>
      <c r="K924" s="20">
        <v>1</v>
      </c>
      <c r="L924" s="20">
        <v>1</v>
      </c>
      <c r="M924" s="27">
        <f>SUM(C924:L924)</f>
        <v>12</v>
      </c>
      <c r="N924" s="27">
        <f>COUNTIF(C924:L924,"&gt;0")</f>
        <v>10</v>
      </c>
      <c r="O924" s="2">
        <f>IF(N924&gt;0,M924/N924,0)</f>
        <v>1.2</v>
      </c>
    </row>
    <row r="925" spans="1:15" ht="14" outlineLevel="1" x14ac:dyDescent="0.15">
      <c r="A925" s="1">
        <v>290</v>
      </c>
      <c r="B925" s="37" t="s">
        <v>191</v>
      </c>
      <c r="C925" s="35">
        <v>1</v>
      </c>
      <c r="D925" s="20">
        <v>1</v>
      </c>
      <c r="E925" s="20">
        <v>1</v>
      </c>
      <c r="F925" s="20">
        <v>1</v>
      </c>
      <c r="G925" s="20">
        <v>1</v>
      </c>
      <c r="H925" s="20">
        <v>1</v>
      </c>
      <c r="I925" s="20">
        <v>1</v>
      </c>
      <c r="J925" s="20">
        <v>1</v>
      </c>
      <c r="K925" s="20">
        <v>1</v>
      </c>
      <c r="L925" s="20">
        <v>1</v>
      </c>
      <c r="M925" s="27">
        <f>SUM(C925:L925)</f>
        <v>10</v>
      </c>
      <c r="N925" s="27">
        <f>COUNTIF(C925:L925,"&gt;0")</f>
        <v>10</v>
      </c>
      <c r="O925" s="2">
        <f>IF(N925&gt;0,M925/N925,0)</f>
        <v>1</v>
      </c>
    </row>
    <row r="926" spans="1:15" ht="14" outlineLevel="1" x14ac:dyDescent="0.15">
      <c r="A926" s="1">
        <v>291</v>
      </c>
      <c r="B926" s="37" t="s">
        <v>190</v>
      </c>
      <c r="C926" s="35">
        <v>1</v>
      </c>
      <c r="D926" s="20">
        <v>1</v>
      </c>
      <c r="E926" s="20">
        <v>1</v>
      </c>
      <c r="F926" s="20">
        <v>3</v>
      </c>
      <c r="G926" s="20">
        <v>2</v>
      </c>
      <c r="H926" s="20">
        <v>4</v>
      </c>
      <c r="I926" s="20">
        <v>1</v>
      </c>
      <c r="J926" s="20">
        <v>1</v>
      </c>
      <c r="K926" s="20">
        <v>4</v>
      </c>
      <c r="L926" s="20">
        <v>1</v>
      </c>
      <c r="M926" s="27">
        <f>SUM(C926:L926)</f>
        <v>19</v>
      </c>
      <c r="N926" s="27">
        <f>COUNTIF(C926:L926,"&gt;0")</f>
        <v>10</v>
      </c>
      <c r="O926" s="2">
        <f>IF(N926&gt;0,M926/N926,0)</f>
        <v>1.9</v>
      </c>
    </row>
    <row r="927" spans="1:15" ht="14" outlineLevel="1" x14ac:dyDescent="0.15">
      <c r="A927" s="1">
        <v>292</v>
      </c>
      <c r="B927" s="37" t="s">
        <v>189</v>
      </c>
      <c r="C927" s="35">
        <v>1</v>
      </c>
      <c r="D927" s="20">
        <v>1</v>
      </c>
      <c r="E927" s="20">
        <v>1</v>
      </c>
      <c r="F927" s="20">
        <v>1</v>
      </c>
      <c r="G927" s="20">
        <v>2</v>
      </c>
      <c r="H927" s="20">
        <v>1</v>
      </c>
      <c r="I927" s="20">
        <v>1</v>
      </c>
      <c r="J927" s="20">
        <v>1</v>
      </c>
      <c r="K927" s="20">
        <v>1</v>
      </c>
      <c r="L927" s="20">
        <v>1</v>
      </c>
      <c r="M927" s="27">
        <f>SUM(C927:L927)</f>
        <v>11</v>
      </c>
      <c r="N927" s="27">
        <f>COUNTIF(C927:L927,"&gt;0")</f>
        <v>10</v>
      </c>
      <c r="O927" s="2">
        <f>IF(N927&gt;0,M927/N927,0)</f>
        <v>1.1000000000000001</v>
      </c>
    </row>
    <row r="928" spans="1:15" ht="14" outlineLevel="1" x14ac:dyDescent="0.15">
      <c r="A928" s="1">
        <v>293</v>
      </c>
      <c r="B928" s="37" t="s">
        <v>188</v>
      </c>
      <c r="C928" s="35">
        <v>1</v>
      </c>
      <c r="D928" s="20">
        <v>1</v>
      </c>
      <c r="E928" s="20">
        <v>1</v>
      </c>
      <c r="F928" s="20">
        <v>1</v>
      </c>
      <c r="G928" s="20">
        <v>1</v>
      </c>
      <c r="H928" s="20">
        <v>1</v>
      </c>
      <c r="I928" s="20">
        <v>5</v>
      </c>
      <c r="J928" s="20">
        <v>1</v>
      </c>
      <c r="K928" s="20">
        <v>1</v>
      </c>
      <c r="L928" s="20">
        <v>1</v>
      </c>
      <c r="M928" s="27">
        <f>SUM(C928:L928)</f>
        <v>14</v>
      </c>
      <c r="N928" s="27">
        <f>COUNTIF(C928:L928,"&gt;0")</f>
        <v>10</v>
      </c>
      <c r="O928" s="2">
        <f>IF(N928&gt;0,M928/N928,0)</f>
        <v>1.4</v>
      </c>
    </row>
    <row r="929" spans="1:15" ht="14" outlineLevel="1" x14ac:dyDescent="0.15">
      <c r="A929" s="1">
        <v>294</v>
      </c>
      <c r="B929" s="37" t="s">
        <v>187</v>
      </c>
      <c r="C929" s="35">
        <v>1</v>
      </c>
      <c r="D929" s="20">
        <v>1</v>
      </c>
      <c r="E929" s="20">
        <v>1</v>
      </c>
      <c r="F929" s="20">
        <v>1</v>
      </c>
      <c r="G929" s="20">
        <v>1</v>
      </c>
      <c r="H929" s="20">
        <v>4</v>
      </c>
      <c r="I929" s="20">
        <v>4</v>
      </c>
      <c r="J929" s="20">
        <v>1</v>
      </c>
      <c r="K929" s="20">
        <v>1</v>
      </c>
      <c r="L929" s="20">
        <v>1</v>
      </c>
      <c r="M929" s="27">
        <f>SUM(C929:L929)</f>
        <v>16</v>
      </c>
      <c r="N929" s="27">
        <f>COUNTIF(C929:L929,"&gt;0")</f>
        <v>10</v>
      </c>
      <c r="O929" s="2">
        <f>IF(N929&gt;0,M929/N929,0)</f>
        <v>1.6</v>
      </c>
    </row>
    <row r="930" spans="1:15" ht="14" outlineLevel="1" x14ac:dyDescent="0.15">
      <c r="A930" s="1">
        <v>295</v>
      </c>
      <c r="B930" s="37" t="s">
        <v>186</v>
      </c>
      <c r="C930" s="35">
        <v>5</v>
      </c>
      <c r="D930" s="20">
        <v>4</v>
      </c>
      <c r="E930" s="20">
        <v>1</v>
      </c>
      <c r="F930" s="20">
        <v>1</v>
      </c>
      <c r="G930" s="20">
        <v>1</v>
      </c>
      <c r="H930" s="20">
        <v>1</v>
      </c>
      <c r="I930" s="20">
        <v>1</v>
      </c>
      <c r="J930" s="20">
        <v>3</v>
      </c>
      <c r="K930" s="20">
        <v>1</v>
      </c>
      <c r="L930" s="20">
        <v>1</v>
      </c>
      <c r="M930" s="27">
        <f>SUM(C930:L930)</f>
        <v>19</v>
      </c>
      <c r="N930" s="27">
        <f>COUNTIF(C930:L930,"&gt;0")</f>
        <v>10</v>
      </c>
      <c r="O930" s="2">
        <f>IF(N930&gt;0,M930/N930,0)</f>
        <v>1.9</v>
      </c>
    </row>
    <row r="931" spans="1:15" ht="14" outlineLevel="1" x14ac:dyDescent="0.15">
      <c r="A931" s="1">
        <v>296</v>
      </c>
      <c r="B931" s="37" t="s">
        <v>185</v>
      </c>
      <c r="C931" s="35">
        <v>1</v>
      </c>
      <c r="D931" s="20">
        <v>3</v>
      </c>
      <c r="E931" s="20">
        <v>1</v>
      </c>
      <c r="F931" s="20">
        <v>1</v>
      </c>
      <c r="G931" s="20">
        <v>1</v>
      </c>
      <c r="H931" s="20">
        <v>1</v>
      </c>
      <c r="I931" s="20">
        <v>2</v>
      </c>
      <c r="J931" s="20">
        <v>1</v>
      </c>
      <c r="K931" s="20">
        <v>1</v>
      </c>
      <c r="L931" s="20">
        <v>4</v>
      </c>
      <c r="M931" s="27">
        <f>SUM(C931:L931)</f>
        <v>16</v>
      </c>
      <c r="N931" s="27">
        <f>COUNTIF(C931:L931,"&gt;0")</f>
        <v>10</v>
      </c>
      <c r="O931" s="2">
        <f>IF(N931&gt;0,M931/N931,0)</f>
        <v>1.6</v>
      </c>
    </row>
    <row r="932" spans="1:15" ht="14" outlineLevel="1" x14ac:dyDescent="0.15">
      <c r="A932" s="1">
        <v>297</v>
      </c>
      <c r="B932" s="37" t="s">
        <v>184</v>
      </c>
      <c r="C932" s="35">
        <v>1</v>
      </c>
      <c r="D932" s="20">
        <v>5</v>
      </c>
      <c r="E932" s="20">
        <v>1</v>
      </c>
      <c r="F932" s="20">
        <v>1</v>
      </c>
      <c r="G932" s="20">
        <v>1</v>
      </c>
      <c r="H932" s="20">
        <v>5</v>
      </c>
      <c r="I932" s="20">
        <v>4</v>
      </c>
      <c r="J932" s="20">
        <v>1</v>
      </c>
      <c r="K932" s="20">
        <v>1</v>
      </c>
      <c r="L932" s="20">
        <v>1</v>
      </c>
      <c r="M932" s="27">
        <f>SUM(C932:L932)</f>
        <v>21</v>
      </c>
      <c r="N932" s="27">
        <f>COUNTIF(C932:L932,"&gt;0")</f>
        <v>10</v>
      </c>
      <c r="O932" s="2">
        <f>IF(N932&gt;0,M932/N932,0)</f>
        <v>2.1</v>
      </c>
    </row>
    <row r="933" spans="1:15" ht="14" outlineLevel="1" x14ac:dyDescent="0.15">
      <c r="A933" s="1">
        <v>298</v>
      </c>
      <c r="B933" s="37" t="s">
        <v>183</v>
      </c>
      <c r="C933" s="35">
        <v>1</v>
      </c>
      <c r="D933" s="20">
        <v>1</v>
      </c>
      <c r="E933" s="20">
        <v>4</v>
      </c>
      <c r="F933" s="20">
        <v>1</v>
      </c>
      <c r="G933" s="20">
        <v>1</v>
      </c>
      <c r="H933" s="20">
        <v>3</v>
      </c>
      <c r="I933" s="20">
        <v>1</v>
      </c>
      <c r="J933" s="20">
        <v>1</v>
      </c>
      <c r="K933" s="20">
        <v>1</v>
      </c>
      <c r="L933" s="20">
        <v>5</v>
      </c>
      <c r="M933" s="27">
        <f>SUM(C933:L933)</f>
        <v>19</v>
      </c>
      <c r="N933" s="27">
        <f>COUNTIF(C933:L933,"&gt;0")</f>
        <v>10</v>
      </c>
      <c r="O933" s="2">
        <f>IF(N933&gt;0,M933/N933,0)</f>
        <v>1.9</v>
      </c>
    </row>
    <row r="934" spans="1:15" ht="14" outlineLevel="1" x14ac:dyDescent="0.15">
      <c r="A934" s="1">
        <v>299</v>
      </c>
      <c r="B934" s="37" t="s">
        <v>182</v>
      </c>
      <c r="C934" s="35">
        <v>5</v>
      </c>
      <c r="D934" s="20">
        <v>5</v>
      </c>
      <c r="E934" s="20">
        <v>1</v>
      </c>
      <c r="F934" s="20">
        <v>1</v>
      </c>
      <c r="G934" s="20">
        <v>2</v>
      </c>
      <c r="H934" s="20">
        <v>4</v>
      </c>
      <c r="I934" s="20">
        <v>1</v>
      </c>
      <c r="J934" s="20">
        <v>1</v>
      </c>
      <c r="K934" s="20">
        <v>1</v>
      </c>
      <c r="L934" s="20">
        <v>3</v>
      </c>
      <c r="M934" s="27">
        <f>SUM(C934:L934)</f>
        <v>24</v>
      </c>
      <c r="N934" s="27">
        <f>COUNTIF(C934:L934,"&gt;0")</f>
        <v>10</v>
      </c>
      <c r="O934" s="2">
        <f>IF(N934&gt;0,M934/N934,0)</f>
        <v>2.4</v>
      </c>
    </row>
    <row r="935" spans="1:15" ht="14" outlineLevel="1" x14ac:dyDescent="0.15">
      <c r="A935" s="1">
        <v>300</v>
      </c>
      <c r="B935" s="37" t="s">
        <v>181</v>
      </c>
      <c r="C935" s="35">
        <v>4</v>
      </c>
      <c r="D935" s="20">
        <v>1</v>
      </c>
      <c r="E935" s="20">
        <v>2</v>
      </c>
      <c r="F935" s="20">
        <v>1</v>
      </c>
      <c r="G935" s="20">
        <v>1</v>
      </c>
      <c r="H935" s="20">
        <v>1</v>
      </c>
      <c r="I935" s="20">
        <v>1</v>
      </c>
      <c r="J935" s="20">
        <v>1</v>
      </c>
      <c r="K935" s="20">
        <v>1</v>
      </c>
      <c r="L935" s="20">
        <v>4</v>
      </c>
      <c r="M935" s="27">
        <f>SUM(C935:L935)</f>
        <v>17</v>
      </c>
      <c r="N935" s="27">
        <f>COUNTIF(C935:L935,"&gt;0")</f>
        <v>10</v>
      </c>
      <c r="O935" s="2">
        <f>IF(N935&gt;0,M935/N935,0)</f>
        <v>1.7</v>
      </c>
    </row>
    <row r="936" spans="1:15" ht="14" outlineLevel="1" x14ac:dyDescent="0.15">
      <c r="A936" s="1">
        <v>301</v>
      </c>
      <c r="B936" s="37" t="s">
        <v>180</v>
      </c>
      <c r="C936" s="35">
        <v>1</v>
      </c>
      <c r="D936" s="20">
        <v>1</v>
      </c>
      <c r="E936" s="20">
        <v>1</v>
      </c>
      <c r="F936" s="20">
        <v>2</v>
      </c>
      <c r="G936" s="20">
        <v>1</v>
      </c>
      <c r="H936" s="20">
        <v>1</v>
      </c>
      <c r="I936" s="20">
        <v>1</v>
      </c>
      <c r="J936" s="20">
        <v>1</v>
      </c>
      <c r="K936" s="20">
        <v>1</v>
      </c>
      <c r="L936" s="20">
        <v>3</v>
      </c>
      <c r="M936" s="27">
        <f>SUM(C936:L936)</f>
        <v>13</v>
      </c>
      <c r="N936" s="27">
        <f>COUNTIF(C936:L936,"&gt;0")</f>
        <v>10</v>
      </c>
      <c r="O936" s="2">
        <f>IF(N936&gt;0,M936/N936,0)</f>
        <v>1.3</v>
      </c>
    </row>
    <row r="937" spans="1:15" ht="14" outlineLevel="1" x14ac:dyDescent="0.15">
      <c r="A937" s="1">
        <v>302</v>
      </c>
      <c r="B937" s="37" t="s">
        <v>179</v>
      </c>
      <c r="C937" s="35">
        <v>1</v>
      </c>
      <c r="D937" s="20">
        <v>1</v>
      </c>
      <c r="E937" s="20">
        <v>1</v>
      </c>
      <c r="F937" s="20">
        <v>1</v>
      </c>
      <c r="G937" s="20">
        <v>1</v>
      </c>
      <c r="H937" s="20">
        <v>4</v>
      </c>
      <c r="I937" s="20">
        <v>1</v>
      </c>
      <c r="J937" s="20">
        <v>1</v>
      </c>
      <c r="K937" s="20">
        <v>1</v>
      </c>
      <c r="L937" s="20">
        <v>1</v>
      </c>
      <c r="M937" s="27">
        <f>SUM(C937:L937)</f>
        <v>13</v>
      </c>
      <c r="N937" s="27">
        <f>COUNTIF(C937:L937,"&gt;0")</f>
        <v>10</v>
      </c>
      <c r="O937" s="2">
        <f>IF(N937&gt;0,M937/N937,0)</f>
        <v>1.3</v>
      </c>
    </row>
    <row r="938" spans="1:15" ht="14" outlineLevel="1" x14ac:dyDescent="0.15">
      <c r="A938" s="1">
        <v>303</v>
      </c>
      <c r="B938" s="37" t="s">
        <v>178</v>
      </c>
      <c r="C938" s="35">
        <v>1</v>
      </c>
      <c r="D938" s="20">
        <v>1</v>
      </c>
      <c r="E938" s="20">
        <v>2</v>
      </c>
      <c r="F938" s="20">
        <v>1</v>
      </c>
      <c r="G938" s="20">
        <v>1</v>
      </c>
      <c r="H938" s="20">
        <v>1</v>
      </c>
      <c r="I938" s="20">
        <v>1</v>
      </c>
      <c r="J938" s="20">
        <v>1</v>
      </c>
      <c r="K938" s="20">
        <v>3</v>
      </c>
      <c r="L938" s="20">
        <v>1</v>
      </c>
      <c r="M938" s="27">
        <f>SUM(C938:L938)</f>
        <v>13</v>
      </c>
      <c r="N938" s="27">
        <f>COUNTIF(C938:L938,"&gt;0")</f>
        <v>10</v>
      </c>
      <c r="O938" s="2">
        <f>IF(N938&gt;0,M938/N938,0)</f>
        <v>1.3</v>
      </c>
    </row>
    <row r="939" spans="1:15" ht="14" outlineLevel="1" x14ac:dyDescent="0.15">
      <c r="A939" s="1">
        <v>304</v>
      </c>
      <c r="B939" s="37" t="s">
        <v>177</v>
      </c>
      <c r="C939" s="35">
        <v>1</v>
      </c>
      <c r="D939" s="20">
        <v>1</v>
      </c>
      <c r="E939" s="20">
        <v>1</v>
      </c>
      <c r="F939" s="20">
        <v>1</v>
      </c>
      <c r="G939" s="20">
        <v>1</v>
      </c>
      <c r="H939" s="20">
        <v>3</v>
      </c>
      <c r="I939" s="20">
        <v>1</v>
      </c>
      <c r="J939" s="20">
        <v>1</v>
      </c>
      <c r="K939" s="20">
        <v>1</v>
      </c>
      <c r="L939" s="20">
        <v>2</v>
      </c>
      <c r="M939" s="27">
        <f>SUM(C939:L939)</f>
        <v>13</v>
      </c>
      <c r="N939" s="27">
        <f>COUNTIF(C939:L939,"&gt;0")</f>
        <v>10</v>
      </c>
      <c r="O939" s="2">
        <f>IF(N939&gt;0,M939/N939,0)</f>
        <v>1.3</v>
      </c>
    </row>
    <row r="940" spans="1:15" ht="14" outlineLevel="1" x14ac:dyDescent="0.15">
      <c r="A940" s="1">
        <v>305</v>
      </c>
      <c r="B940" s="37" t="s">
        <v>176</v>
      </c>
      <c r="C940" s="35">
        <v>1</v>
      </c>
      <c r="D940" s="20">
        <v>2</v>
      </c>
      <c r="E940" s="20">
        <v>1</v>
      </c>
      <c r="F940" s="20">
        <v>1</v>
      </c>
      <c r="G940" s="20">
        <v>3</v>
      </c>
      <c r="H940" s="20">
        <v>1</v>
      </c>
      <c r="I940" s="20">
        <v>1</v>
      </c>
      <c r="J940" s="20">
        <v>1</v>
      </c>
      <c r="K940" s="20">
        <v>1</v>
      </c>
      <c r="L940" s="20">
        <v>1</v>
      </c>
      <c r="M940" s="27">
        <f>SUM(C940:L940)</f>
        <v>13</v>
      </c>
      <c r="N940" s="27">
        <f>COUNTIF(C940:L940,"&gt;0")</f>
        <v>10</v>
      </c>
      <c r="O940" s="2">
        <f>IF(N940&gt;0,M940/N940,0)</f>
        <v>1.3</v>
      </c>
    </row>
    <row r="941" spans="1:15" ht="14" outlineLevel="1" x14ac:dyDescent="0.15">
      <c r="A941" s="1">
        <v>306</v>
      </c>
      <c r="B941" s="37" t="s">
        <v>175</v>
      </c>
      <c r="C941" s="35">
        <v>1</v>
      </c>
      <c r="D941" s="20">
        <v>1</v>
      </c>
      <c r="E941" s="20">
        <v>3</v>
      </c>
      <c r="F941" s="20">
        <v>1</v>
      </c>
      <c r="G941" s="20">
        <v>1</v>
      </c>
      <c r="H941" s="20">
        <v>1</v>
      </c>
      <c r="I941" s="20">
        <v>2</v>
      </c>
      <c r="J941" s="20">
        <v>2</v>
      </c>
      <c r="K941" s="20">
        <v>1</v>
      </c>
      <c r="L941" s="20">
        <v>1</v>
      </c>
      <c r="M941" s="27">
        <f>SUM(C941:L941)</f>
        <v>14</v>
      </c>
      <c r="N941" s="27">
        <f>COUNTIF(C941:L941,"&gt;0")</f>
        <v>10</v>
      </c>
      <c r="O941" s="2">
        <f>IF(N941&gt;0,M941/N941,0)</f>
        <v>1.4</v>
      </c>
    </row>
    <row r="942" spans="1:15" ht="14" outlineLevel="1" x14ac:dyDescent="0.15">
      <c r="A942" s="1">
        <v>307</v>
      </c>
      <c r="B942" s="37" t="s">
        <v>174</v>
      </c>
      <c r="C942" s="35">
        <v>1</v>
      </c>
      <c r="D942" s="20">
        <v>1</v>
      </c>
      <c r="E942" s="20">
        <v>1</v>
      </c>
      <c r="F942" s="20">
        <v>1</v>
      </c>
      <c r="G942" s="20">
        <v>1</v>
      </c>
      <c r="H942" s="20">
        <v>1</v>
      </c>
      <c r="I942" s="20">
        <v>1</v>
      </c>
      <c r="J942" s="20">
        <v>1</v>
      </c>
      <c r="K942" s="20">
        <v>1</v>
      </c>
      <c r="L942" s="20">
        <v>1</v>
      </c>
      <c r="M942" s="27">
        <f>SUM(C942:L942)</f>
        <v>10</v>
      </c>
      <c r="N942" s="27">
        <f>COUNTIF(C942:L942,"&gt;0")</f>
        <v>10</v>
      </c>
      <c r="O942" s="2">
        <f>IF(N942&gt;0,M942/N942,0)</f>
        <v>1</v>
      </c>
    </row>
    <row r="943" spans="1:15" ht="14" outlineLevel="1" x14ac:dyDescent="0.15">
      <c r="A943" s="1">
        <v>308</v>
      </c>
      <c r="B943" s="37" t="s">
        <v>173</v>
      </c>
      <c r="C943" s="35">
        <v>1</v>
      </c>
      <c r="D943" s="20">
        <v>1</v>
      </c>
      <c r="E943" s="20">
        <v>1</v>
      </c>
      <c r="F943" s="20">
        <v>1</v>
      </c>
      <c r="G943" s="20">
        <v>4</v>
      </c>
      <c r="H943" s="20">
        <v>1</v>
      </c>
      <c r="I943" s="20">
        <v>1</v>
      </c>
      <c r="J943" s="20">
        <v>1</v>
      </c>
      <c r="K943" s="20">
        <v>1</v>
      </c>
      <c r="L943" s="20">
        <v>1</v>
      </c>
      <c r="M943" s="27">
        <f>SUM(C943:L943)</f>
        <v>13</v>
      </c>
      <c r="N943" s="27">
        <f>COUNTIF(C943:L943,"&gt;0")</f>
        <v>10</v>
      </c>
      <c r="O943" s="2">
        <f>IF(N943&gt;0,M943/N943,0)</f>
        <v>1.3</v>
      </c>
    </row>
    <row r="944" spans="1:15" ht="14" outlineLevel="1" x14ac:dyDescent="0.15">
      <c r="A944" s="1">
        <v>309</v>
      </c>
      <c r="B944" s="37" t="s">
        <v>172</v>
      </c>
      <c r="C944" s="35">
        <v>1</v>
      </c>
      <c r="D944" s="20">
        <v>1</v>
      </c>
      <c r="E944" s="20">
        <v>1</v>
      </c>
      <c r="F944" s="20">
        <v>4</v>
      </c>
      <c r="G944" s="20">
        <v>1</v>
      </c>
      <c r="H944" s="20">
        <v>1</v>
      </c>
      <c r="I944" s="20">
        <v>1</v>
      </c>
      <c r="J944" s="20">
        <v>1</v>
      </c>
      <c r="K944" s="20">
        <v>1</v>
      </c>
      <c r="L944" s="20">
        <v>1</v>
      </c>
      <c r="M944" s="27">
        <f>SUM(C944:L944)</f>
        <v>13</v>
      </c>
      <c r="N944" s="27">
        <f>COUNTIF(C944:L944,"&gt;0")</f>
        <v>10</v>
      </c>
      <c r="O944" s="2">
        <f>IF(N944&gt;0,M944/N944,0)</f>
        <v>1.3</v>
      </c>
    </row>
    <row r="945" spans="1:15" ht="14" outlineLevel="1" x14ac:dyDescent="0.15">
      <c r="A945" s="1">
        <v>310</v>
      </c>
      <c r="B945" s="37" t="s">
        <v>171</v>
      </c>
      <c r="C945" s="35">
        <v>1</v>
      </c>
      <c r="D945" s="20">
        <v>1</v>
      </c>
      <c r="E945" s="20">
        <v>1</v>
      </c>
      <c r="F945" s="20">
        <v>1</v>
      </c>
      <c r="G945" s="20">
        <v>1</v>
      </c>
      <c r="H945" s="20">
        <v>1</v>
      </c>
      <c r="I945" s="20">
        <v>1</v>
      </c>
      <c r="J945" s="20">
        <v>1</v>
      </c>
      <c r="K945" s="20">
        <v>1</v>
      </c>
      <c r="L945" s="20">
        <v>3</v>
      </c>
      <c r="M945" s="27">
        <f>SUM(C945:L945)</f>
        <v>12</v>
      </c>
      <c r="N945" s="27">
        <f>COUNTIF(C945:L945,"&gt;0")</f>
        <v>10</v>
      </c>
      <c r="O945" s="2">
        <f>IF(N945&gt;0,M945/N945,0)</f>
        <v>1.2</v>
      </c>
    </row>
    <row r="946" spans="1:15" ht="14" outlineLevel="1" x14ac:dyDescent="0.15">
      <c r="A946" s="1">
        <v>311</v>
      </c>
      <c r="B946" s="37" t="s">
        <v>170</v>
      </c>
      <c r="C946" s="35">
        <v>5</v>
      </c>
      <c r="D946" s="20">
        <v>1</v>
      </c>
      <c r="E946" s="20">
        <v>1</v>
      </c>
      <c r="F946" s="20">
        <v>3</v>
      </c>
      <c r="G946" s="20">
        <v>1</v>
      </c>
      <c r="H946" s="20">
        <v>1</v>
      </c>
      <c r="I946" s="20">
        <v>1</v>
      </c>
      <c r="J946" s="20">
        <v>1</v>
      </c>
      <c r="K946" s="20">
        <v>1</v>
      </c>
      <c r="L946" s="20">
        <v>5</v>
      </c>
      <c r="M946" s="27">
        <f>SUM(C946:L946)</f>
        <v>20</v>
      </c>
      <c r="N946" s="27">
        <f>COUNTIF(C946:L946,"&gt;0")</f>
        <v>10</v>
      </c>
      <c r="O946" s="2">
        <f>IF(N946&gt;0,M946/N946,0)</f>
        <v>2</v>
      </c>
    </row>
    <row r="947" spans="1:15" ht="14" outlineLevel="1" x14ac:dyDescent="0.15">
      <c r="A947" s="1">
        <v>312</v>
      </c>
      <c r="B947" s="37" t="s">
        <v>169</v>
      </c>
      <c r="C947" s="35">
        <v>1</v>
      </c>
      <c r="D947" s="20">
        <v>3</v>
      </c>
      <c r="E947" s="20">
        <v>1</v>
      </c>
      <c r="F947" s="20">
        <v>5</v>
      </c>
      <c r="G947" s="20">
        <v>1</v>
      </c>
      <c r="H947" s="20">
        <v>1</v>
      </c>
      <c r="I947" s="20">
        <v>1</v>
      </c>
      <c r="J947" s="20">
        <v>1</v>
      </c>
      <c r="K947" s="20">
        <v>1</v>
      </c>
      <c r="L947" s="20">
        <v>1</v>
      </c>
      <c r="M947" s="27">
        <f>SUM(C947:L947)</f>
        <v>16</v>
      </c>
      <c r="N947" s="27">
        <f>COUNTIF(C947:L947,"&gt;0")</f>
        <v>10</v>
      </c>
      <c r="O947" s="2">
        <f>IF(N947&gt;0,M947/N947,0)</f>
        <v>1.6</v>
      </c>
    </row>
    <row r="948" spans="1:15" ht="14" outlineLevel="1" x14ac:dyDescent="0.15">
      <c r="A948" s="1">
        <v>313</v>
      </c>
      <c r="B948" s="37" t="s">
        <v>168</v>
      </c>
      <c r="C948" s="35">
        <v>1</v>
      </c>
      <c r="D948" s="20">
        <v>1</v>
      </c>
      <c r="E948" s="20">
        <v>1</v>
      </c>
      <c r="F948" s="20">
        <v>1</v>
      </c>
      <c r="G948" s="20">
        <v>2</v>
      </c>
      <c r="H948" s="20">
        <v>1</v>
      </c>
      <c r="I948" s="20">
        <v>3</v>
      </c>
      <c r="J948" s="20">
        <v>1</v>
      </c>
      <c r="K948" s="20">
        <v>1</v>
      </c>
      <c r="L948" s="20">
        <v>1</v>
      </c>
      <c r="M948" s="27">
        <f>SUM(C948:L948)</f>
        <v>13</v>
      </c>
      <c r="N948" s="27">
        <f>COUNTIF(C948:L948,"&gt;0")</f>
        <v>10</v>
      </c>
      <c r="O948" s="2">
        <f>IF(N948&gt;0,M948/N948,0)</f>
        <v>1.3</v>
      </c>
    </row>
    <row r="949" spans="1:15" ht="14" outlineLevel="1" x14ac:dyDescent="0.15">
      <c r="A949" s="1">
        <v>314</v>
      </c>
      <c r="B949" s="37" t="s">
        <v>167</v>
      </c>
      <c r="C949" s="35">
        <v>1</v>
      </c>
      <c r="D949" s="20">
        <v>1</v>
      </c>
      <c r="E949" s="20">
        <v>1</v>
      </c>
      <c r="F949" s="20">
        <v>1</v>
      </c>
      <c r="G949" s="20">
        <v>1</v>
      </c>
      <c r="H949" s="20">
        <v>1</v>
      </c>
      <c r="I949" s="20">
        <v>1</v>
      </c>
      <c r="J949" s="20">
        <v>1</v>
      </c>
      <c r="K949" s="20">
        <v>1</v>
      </c>
      <c r="L949" s="20">
        <v>1</v>
      </c>
      <c r="M949" s="27">
        <f>SUM(C949:L949)</f>
        <v>10</v>
      </c>
      <c r="N949" s="27">
        <f>COUNTIF(C949:L949,"&gt;0")</f>
        <v>10</v>
      </c>
      <c r="O949" s="2">
        <f>IF(N949&gt;0,M949/N949,0)</f>
        <v>1</v>
      </c>
    </row>
    <row r="950" spans="1:15" ht="14" outlineLevel="1" x14ac:dyDescent="0.15">
      <c r="A950" s="1">
        <v>315</v>
      </c>
      <c r="B950" s="37" t="s">
        <v>166</v>
      </c>
      <c r="C950" s="35">
        <v>1</v>
      </c>
      <c r="D950" s="20">
        <v>1</v>
      </c>
      <c r="E950" s="20">
        <v>1</v>
      </c>
      <c r="F950" s="20">
        <v>5</v>
      </c>
      <c r="G950" s="20">
        <v>1</v>
      </c>
      <c r="H950" s="20">
        <v>1</v>
      </c>
      <c r="I950" s="20">
        <v>1</v>
      </c>
      <c r="J950" s="20">
        <v>1</v>
      </c>
      <c r="K950" s="20">
        <v>1</v>
      </c>
      <c r="L950" s="20">
        <v>5</v>
      </c>
      <c r="M950" s="27">
        <f>SUM(C950:L950)</f>
        <v>18</v>
      </c>
      <c r="N950" s="27">
        <f>COUNTIF(C950:L950,"&gt;0")</f>
        <v>10</v>
      </c>
      <c r="O950" s="2">
        <f>IF(N950&gt;0,M950/N950,0)</f>
        <v>1.8</v>
      </c>
    </row>
    <row r="951" spans="1:15" ht="14" outlineLevel="1" x14ac:dyDescent="0.15">
      <c r="A951" s="1">
        <v>316</v>
      </c>
      <c r="B951" s="37" t="s">
        <v>165</v>
      </c>
      <c r="C951" s="35">
        <v>1</v>
      </c>
      <c r="D951" s="20">
        <v>1</v>
      </c>
      <c r="E951" s="20">
        <v>2</v>
      </c>
      <c r="F951" s="20">
        <v>1</v>
      </c>
      <c r="G951" s="20">
        <v>1</v>
      </c>
      <c r="H951" s="20">
        <v>1</v>
      </c>
      <c r="I951" s="20">
        <v>1</v>
      </c>
      <c r="J951" s="20">
        <v>1</v>
      </c>
      <c r="K951" s="20">
        <v>4</v>
      </c>
      <c r="L951" s="20">
        <v>1</v>
      </c>
      <c r="M951" s="27">
        <f>SUM(C951:L951)</f>
        <v>14</v>
      </c>
      <c r="N951" s="27">
        <f>COUNTIF(C951:L951,"&gt;0")</f>
        <v>10</v>
      </c>
      <c r="O951" s="2">
        <f>IF(N951&gt;0,M951/N951,0)</f>
        <v>1.4</v>
      </c>
    </row>
    <row r="952" spans="1:15" ht="14" outlineLevel="1" x14ac:dyDescent="0.15">
      <c r="A952" s="1">
        <v>317</v>
      </c>
      <c r="B952" s="37" t="s">
        <v>164</v>
      </c>
      <c r="C952" s="35">
        <v>1</v>
      </c>
      <c r="D952" s="20">
        <v>5</v>
      </c>
      <c r="E952" s="20">
        <v>1</v>
      </c>
      <c r="F952" s="20">
        <v>1</v>
      </c>
      <c r="G952" s="20">
        <v>1</v>
      </c>
      <c r="H952" s="20">
        <v>1</v>
      </c>
      <c r="I952" s="20">
        <v>1</v>
      </c>
      <c r="J952" s="20">
        <v>1</v>
      </c>
      <c r="K952" s="20">
        <v>1</v>
      </c>
      <c r="L952" s="20">
        <v>1</v>
      </c>
      <c r="M952" s="27">
        <f>SUM(C952:L952)</f>
        <v>14</v>
      </c>
      <c r="N952" s="27">
        <f>COUNTIF(C952:L952,"&gt;0")</f>
        <v>10</v>
      </c>
      <c r="O952" s="2">
        <f>IF(N952&gt;0,M952/N952,0)</f>
        <v>1.4</v>
      </c>
    </row>
    <row r="953" spans="1:15" ht="14" outlineLevel="1" x14ac:dyDescent="0.15">
      <c r="A953" s="1">
        <v>318</v>
      </c>
      <c r="B953" s="37" t="s">
        <v>163</v>
      </c>
      <c r="C953" s="35">
        <v>1</v>
      </c>
      <c r="D953" s="20">
        <v>1</v>
      </c>
      <c r="E953" s="20">
        <v>1</v>
      </c>
      <c r="F953" s="20">
        <v>1</v>
      </c>
      <c r="G953" s="20">
        <v>1</v>
      </c>
      <c r="H953" s="20">
        <v>1</v>
      </c>
      <c r="I953" s="20">
        <v>1</v>
      </c>
      <c r="J953" s="20">
        <v>5</v>
      </c>
      <c r="K953" s="20">
        <v>5</v>
      </c>
      <c r="L953" s="20">
        <v>2</v>
      </c>
      <c r="M953" s="27">
        <f>SUM(C953:L953)</f>
        <v>19</v>
      </c>
      <c r="N953" s="27">
        <f>COUNTIF(C953:L953,"&gt;0")</f>
        <v>10</v>
      </c>
      <c r="O953" s="2">
        <f>IF(N953&gt;0,M953/N953,0)</f>
        <v>1.9</v>
      </c>
    </row>
    <row r="954" spans="1:15" ht="14" outlineLevel="1" x14ac:dyDescent="0.15">
      <c r="A954" s="1">
        <v>319</v>
      </c>
      <c r="B954" s="37" t="s">
        <v>162</v>
      </c>
      <c r="C954" s="35">
        <v>1</v>
      </c>
      <c r="D954" s="20">
        <v>1</v>
      </c>
      <c r="E954" s="20">
        <v>1</v>
      </c>
      <c r="F954" s="20">
        <v>1</v>
      </c>
      <c r="G954" s="20">
        <v>1</v>
      </c>
      <c r="H954" s="20">
        <v>3</v>
      </c>
      <c r="I954" s="20">
        <v>1</v>
      </c>
      <c r="J954" s="20">
        <v>1</v>
      </c>
      <c r="K954" s="20">
        <v>1</v>
      </c>
      <c r="L954" s="20">
        <v>1</v>
      </c>
      <c r="M954" s="27">
        <f>SUM(C954:L954)</f>
        <v>12</v>
      </c>
      <c r="N954" s="27">
        <f>COUNTIF(C954:L954,"&gt;0")</f>
        <v>10</v>
      </c>
      <c r="O954" s="2">
        <f>IF(N954&gt;0,M954/N954,0)</f>
        <v>1.2</v>
      </c>
    </row>
    <row r="955" spans="1:15" ht="14" outlineLevel="1" x14ac:dyDescent="0.15">
      <c r="A955" s="1">
        <v>320</v>
      </c>
      <c r="B955" s="37" t="s">
        <v>161</v>
      </c>
      <c r="C955" s="35">
        <v>3</v>
      </c>
      <c r="D955" s="20">
        <v>1</v>
      </c>
      <c r="E955" s="20">
        <v>1</v>
      </c>
      <c r="F955" s="20">
        <v>5</v>
      </c>
      <c r="G955" s="20">
        <v>1</v>
      </c>
      <c r="H955" s="20">
        <v>1</v>
      </c>
      <c r="I955" s="20">
        <v>1</v>
      </c>
      <c r="J955" s="20">
        <v>1</v>
      </c>
      <c r="K955" s="20">
        <v>1</v>
      </c>
      <c r="L955" s="20">
        <v>5</v>
      </c>
      <c r="M955" s="27">
        <f>SUM(C955:L955)</f>
        <v>20</v>
      </c>
      <c r="N955" s="27">
        <f>COUNTIF(C955:L955,"&gt;0")</f>
        <v>10</v>
      </c>
      <c r="O955" s="2">
        <f>IF(N955&gt;0,M955/N955,0)</f>
        <v>2</v>
      </c>
    </row>
    <row r="956" spans="1:15" ht="14" outlineLevel="1" x14ac:dyDescent="0.15">
      <c r="A956" s="1">
        <v>321</v>
      </c>
      <c r="B956" s="37" t="s">
        <v>160</v>
      </c>
      <c r="C956" s="35">
        <v>1</v>
      </c>
      <c r="D956" s="20">
        <v>1</v>
      </c>
      <c r="E956" s="20">
        <v>1</v>
      </c>
      <c r="F956" s="20">
        <v>1</v>
      </c>
      <c r="G956" s="20">
        <v>1</v>
      </c>
      <c r="H956" s="20">
        <v>1</v>
      </c>
      <c r="I956" s="20">
        <v>1</v>
      </c>
      <c r="J956" s="20">
        <v>1</v>
      </c>
      <c r="K956" s="20">
        <v>1</v>
      </c>
      <c r="L956" s="20">
        <v>1</v>
      </c>
      <c r="M956" s="27">
        <f>SUM(C956:L956)</f>
        <v>10</v>
      </c>
      <c r="N956" s="27">
        <f>COUNTIF(C956:L956,"&gt;0")</f>
        <v>10</v>
      </c>
      <c r="O956" s="2">
        <f>IF(N956&gt;0,M956/N956,0)</f>
        <v>1</v>
      </c>
    </row>
    <row r="957" spans="1:15" ht="14" outlineLevel="1" x14ac:dyDescent="0.15">
      <c r="A957" s="1">
        <v>322</v>
      </c>
      <c r="B957" s="37" t="s">
        <v>159</v>
      </c>
      <c r="C957" s="35">
        <v>1</v>
      </c>
      <c r="D957" s="20">
        <v>1</v>
      </c>
      <c r="E957" s="20">
        <v>1</v>
      </c>
      <c r="F957" s="20">
        <v>1</v>
      </c>
      <c r="G957" s="20">
        <v>1</v>
      </c>
      <c r="H957" s="20">
        <v>1</v>
      </c>
      <c r="I957" s="20">
        <v>1</v>
      </c>
      <c r="J957" s="20">
        <v>1</v>
      </c>
      <c r="K957" s="20">
        <v>1</v>
      </c>
      <c r="L957" s="20">
        <v>1</v>
      </c>
      <c r="M957" s="27">
        <f>SUM(C957:L957)</f>
        <v>10</v>
      </c>
      <c r="N957" s="27">
        <f>COUNTIF(C957:L957,"&gt;0")</f>
        <v>10</v>
      </c>
      <c r="O957" s="2">
        <f>IF(N957&gt;0,M957/N957,0)</f>
        <v>1</v>
      </c>
    </row>
    <row r="958" spans="1:15" ht="14" outlineLevel="1" x14ac:dyDescent="0.15">
      <c r="A958" s="1">
        <v>323</v>
      </c>
      <c r="B958" s="37" t="s">
        <v>158</v>
      </c>
      <c r="C958" s="35">
        <v>2</v>
      </c>
      <c r="D958" s="20">
        <v>2</v>
      </c>
      <c r="E958" s="20">
        <v>1</v>
      </c>
      <c r="F958" s="20">
        <v>2</v>
      </c>
      <c r="G958" s="20">
        <v>1</v>
      </c>
      <c r="H958" s="20">
        <v>1</v>
      </c>
      <c r="I958" s="20">
        <v>1</v>
      </c>
      <c r="J958" s="20">
        <v>3</v>
      </c>
      <c r="K958" s="20">
        <v>1</v>
      </c>
      <c r="L958" s="20">
        <v>3</v>
      </c>
      <c r="M958" s="27">
        <f>SUM(C958:L958)</f>
        <v>17</v>
      </c>
      <c r="N958" s="27">
        <f>COUNTIF(C958:L958,"&gt;0")</f>
        <v>10</v>
      </c>
      <c r="O958" s="2">
        <f>IF(N958&gt;0,M958/N958,0)</f>
        <v>1.7</v>
      </c>
    </row>
    <row r="959" spans="1:15" ht="14" outlineLevel="1" x14ac:dyDescent="0.15">
      <c r="A959" s="1">
        <v>324</v>
      </c>
      <c r="B959" s="37" t="s">
        <v>157</v>
      </c>
      <c r="C959" s="35">
        <v>1</v>
      </c>
      <c r="D959" s="20">
        <v>2</v>
      </c>
      <c r="E959" s="20">
        <v>1</v>
      </c>
      <c r="F959" s="20">
        <v>5</v>
      </c>
      <c r="G959" s="20">
        <v>1</v>
      </c>
      <c r="H959" s="20">
        <v>1</v>
      </c>
      <c r="I959" s="20">
        <v>1</v>
      </c>
      <c r="J959" s="20">
        <v>1</v>
      </c>
      <c r="K959" s="20">
        <v>1</v>
      </c>
      <c r="L959" s="20">
        <v>1</v>
      </c>
      <c r="M959" s="27">
        <f>SUM(C959:L959)</f>
        <v>15</v>
      </c>
      <c r="N959" s="27">
        <f>COUNTIF(C959:L959,"&gt;0")</f>
        <v>10</v>
      </c>
      <c r="O959" s="2">
        <f>IF(N959&gt;0,M959/N959,0)</f>
        <v>1.5</v>
      </c>
    </row>
    <row r="960" spans="1:15" ht="14" outlineLevel="1" x14ac:dyDescent="0.15">
      <c r="A960" s="1">
        <v>325</v>
      </c>
      <c r="B960" s="37" t="s">
        <v>156</v>
      </c>
      <c r="C960" s="35">
        <v>2</v>
      </c>
      <c r="D960" s="20">
        <v>1</v>
      </c>
      <c r="E960" s="20">
        <v>1</v>
      </c>
      <c r="F960" s="20">
        <v>1</v>
      </c>
      <c r="G960" s="20">
        <v>1</v>
      </c>
      <c r="H960" s="20">
        <v>1</v>
      </c>
      <c r="I960" s="20">
        <v>1</v>
      </c>
      <c r="J960" s="20">
        <v>2</v>
      </c>
      <c r="K960" s="20">
        <v>1</v>
      </c>
      <c r="L960" s="20">
        <v>1</v>
      </c>
      <c r="M960" s="27">
        <f>SUM(C960:L960)</f>
        <v>12</v>
      </c>
      <c r="N960" s="27">
        <f>COUNTIF(C960:L960,"&gt;0")</f>
        <v>10</v>
      </c>
      <c r="O960" s="2">
        <f>IF(N960&gt;0,M960/N960,0)</f>
        <v>1.2</v>
      </c>
    </row>
    <row r="961" spans="1:15" ht="14" outlineLevel="1" x14ac:dyDescent="0.15">
      <c r="A961" s="1">
        <v>326</v>
      </c>
      <c r="B961" s="37" t="s">
        <v>155</v>
      </c>
      <c r="C961" s="35">
        <v>1</v>
      </c>
      <c r="D961" s="20">
        <v>4</v>
      </c>
      <c r="E961" s="20">
        <v>1</v>
      </c>
      <c r="F961" s="20">
        <v>1</v>
      </c>
      <c r="G961" s="20">
        <v>1</v>
      </c>
      <c r="H961" s="20">
        <v>1</v>
      </c>
      <c r="I961" s="20">
        <v>1</v>
      </c>
      <c r="J961" s="20">
        <v>1</v>
      </c>
      <c r="K961" s="20">
        <v>1</v>
      </c>
      <c r="L961" s="20">
        <v>1</v>
      </c>
      <c r="M961" s="27">
        <f>SUM(C961:L961)</f>
        <v>13</v>
      </c>
      <c r="N961" s="27">
        <f>COUNTIF(C961:L961,"&gt;0")</f>
        <v>10</v>
      </c>
      <c r="O961" s="2">
        <f>IF(N961&gt;0,M961/N961,0)</f>
        <v>1.3</v>
      </c>
    </row>
    <row r="962" spans="1:15" ht="14" outlineLevel="1" x14ac:dyDescent="0.15">
      <c r="A962" s="1">
        <v>327</v>
      </c>
      <c r="B962" s="37" t="s">
        <v>154</v>
      </c>
      <c r="C962" s="35">
        <v>1</v>
      </c>
      <c r="D962" s="20">
        <v>1</v>
      </c>
      <c r="E962" s="20">
        <v>1</v>
      </c>
      <c r="F962" s="20">
        <v>1</v>
      </c>
      <c r="G962" s="20">
        <v>1</v>
      </c>
      <c r="H962" s="20">
        <v>3</v>
      </c>
      <c r="I962" s="20">
        <v>2</v>
      </c>
      <c r="J962" s="20">
        <v>1</v>
      </c>
      <c r="K962" s="20">
        <v>2</v>
      </c>
      <c r="L962" s="20">
        <v>1</v>
      </c>
      <c r="M962" s="27">
        <f>SUM(C962:L962)</f>
        <v>14</v>
      </c>
      <c r="N962" s="27">
        <f>COUNTIF(C962:L962,"&gt;0")</f>
        <v>10</v>
      </c>
      <c r="O962" s="2">
        <f>IF(N962&gt;0,M962/N962,0)</f>
        <v>1.4</v>
      </c>
    </row>
    <row r="963" spans="1:15" ht="14" outlineLevel="1" x14ac:dyDescent="0.15">
      <c r="A963" s="1">
        <v>328</v>
      </c>
      <c r="B963" s="37" t="s">
        <v>153</v>
      </c>
      <c r="C963" s="35">
        <v>1</v>
      </c>
      <c r="D963" s="20">
        <v>1</v>
      </c>
      <c r="E963" s="20">
        <v>5</v>
      </c>
      <c r="F963" s="20">
        <v>4</v>
      </c>
      <c r="G963" s="20">
        <v>1</v>
      </c>
      <c r="H963" s="20">
        <v>3</v>
      </c>
      <c r="I963" s="20">
        <v>1</v>
      </c>
      <c r="J963" s="20">
        <v>4</v>
      </c>
      <c r="K963" s="20">
        <v>1</v>
      </c>
      <c r="L963" s="20">
        <v>1</v>
      </c>
      <c r="M963" s="27">
        <f>SUM(C963:L963)</f>
        <v>22</v>
      </c>
      <c r="N963" s="27">
        <f>COUNTIF(C963:L963,"&gt;0")</f>
        <v>10</v>
      </c>
      <c r="O963" s="2">
        <f>IF(N963&gt;0,M963/N963,0)</f>
        <v>2.2000000000000002</v>
      </c>
    </row>
    <row r="964" spans="1:15" ht="14" outlineLevel="1" x14ac:dyDescent="0.15">
      <c r="A964" s="1">
        <v>329</v>
      </c>
      <c r="B964" s="37" t="s">
        <v>152</v>
      </c>
      <c r="C964" s="35">
        <v>1</v>
      </c>
      <c r="D964" s="20">
        <v>2</v>
      </c>
      <c r="E964" s="20">
        <v>1</v>
      </c>
      <c r="F964" s="20">
        <v>1</v>
      </c>
      <c r="G964" s="20">
        <v>1</v>
      </c>
      <c r="H964" s="20">
        <v>1</v>
      </c>
      <c r="I964" s="20">
        <v>1</v>
      </c>
      <c r="J964" s="20">
        <v>1</v>
      </c>
      <c r="K964" s="20">
        <v>1</v>
      </c>
      <c r="L964" s="20">
        <v>1</v>
      </c>
      <c r="M964" s="27">
        <f>SUM(C964:L964)</f>
        <v>11</v>
      </c>
      <c r="N964" s="27">
        <f>COUNTIF(C964:L964,"&gt;0")</f>
        <v>10</v>
      </c>
      <c r="O964" s="2">
        <f>IF(N964&gt;0,M964/N964,0)</f>
        <v>1.1000000000000001</v>
      </c>
    </row>
    <row r="965" spans="1:15" ht="14" outlineLevel="1" x14ac:dyDescent="0.15">
      <c r="A965" s="1">
        <v>330</v>
      </c>
      <c r="B965" s="37" t="s">
        <v>151</v>
      </c>
      <c r="C965" s="35">
        <v>1</v>
      </c>
      <c r="D965" s="20">
        <v>1</v>
      </c>
      <c r="E965" s="20">
        <v>1</v>
      </c>
      <c r="F965" s="20">
        <v>1</v>
      </c>
      <c r="G965" s="20">
        <v>1</v>
      </c>
      <c r="H965" s="20">
        <v>1</v>
      </c>
      <c r="I965" s="20">
        <v>1</v>
      </c>
      <c r="J965" s="20">
        <v>1</v>
      </c>
      <c r="K965" s="20">
        <v>1</v>
      </c>
      <c r="L965" s="20">
        <v>1</v>
      </c>
      <c r="M965" s="27">
        <f>SUM(C965:L965)</f>
        <v>10</v>
      </c>
      <c r="N965" s="27">
        <f>COUNTIF(C965:L965,"&gt;0")</f>
        <v>10</v>
      </c>
      <c r="O965" s="2">
        <f>IF(N965&gt;0,M965/N965,0)</f>
        <v>1</v>
      </c>
    </row>
    <row r="966" spans="1:15" ht="14" outlineLevel="1" x14ac:dyDescent="0.15">
      <c r="A966" s="1">
        <v>331</v>
      </c>
      <c r="B966" s="37" t="s">
        <v>150</v>
      </c>
      <c r="C966" s="35">
        <v>1</v>
      </c>
      <c r="D966" s="20">
        <v>1</v>
      </c>
      <c r="E966" s="20">
        <v>5</v>
      </c>
      <c r="F966" s="20">
        <v>4</v>
      </c>
      <c r="G966" s="20">
        <v>3</v>
      </c>
      <c r="H966" s="20">
        <v>1</v>
      </c>
      <c r="I966" s="20">
        <v>1</v>
      </c>
      <c r="J966" s="20">
        <v>1</v>
      </c>
      <c r="K966" s="20">
        <v>1</v>
      </c>
      <c r="L966" s="20">
        <v>1</v>
      </c>
      <c r="M966" s="27">
        <f>SUM(C966:L966)</f>
        <v>19</v>
      </c>
      <c r="N966" s="27">
        <f>COUNTIF(C966:L966,"&gt;0")</f>
        <v>10</v>
      </c>
      <c r="O966" s="2">
        <f>IF(N966&gt;0,M966/N966,0)</f>
        <v>1.9</v>
      </c>
    </row>
    <row r="967" spans="1:15" ht="14" outlineLevel="1" x14ac:dyDescent="0.15">
      <c r="A967" s="1">
        <v>332</v>
      </c>
      <c r="B967" s="37" t="s">
        <v>149</v>
      </c>
      <c r="C967" s="35">
        <v>1</v>
      </c>
      <c r="D967" s="20">
        <v>5</v>
      </c>
      <c r="E967" s="20">
        <v>1</v>
      </c>
      <c r="F967" s="20">
        <v>1</v>
      </c>
      <c r="G967" s="20">
        <v>1</v>
      </c>
      <c r="H967" s="20">
        <v>1</v>
      </c>
      <c r="I967" s="20">
        <v>1</v>
      </c>
      <c r="J967" s="20">
        <v>1</v>
      </c>
      <c r="K967" s="20">
        <v>1</v>
      </c>
      <c r="L967" s="20">
        <v>1</v>
      </c>
      <c r="M967" s="27">
        <f>SUM(C967:L967)</f>
        <v>14</v>
      </c>
      <c r="N967" s="27">
        <f>COUNTIF(C967:L967,"&gt;0")</f>
        <v>10</v>
      </c>
      <c r="O967" s="2">
        <f>IF(N967&gt;0,M967/N967,0)</f>
        <v>1.4</v>
      </c>
    </row>
    <row r="968" spans="1:15" ht="14" outlineLevel="1" x14ac:dyDescent="0.15">
      <c r="A968" s="1">
        <v>333</v>
      </c>
      <c r="B968" s="37" t="s">
        <v>148</v>
      </c>
      <c r="C968" s="35">
        <v>1</v>
      </c>
      <c r="D968" s="20">
        <v>5</v>
      </c>
      <c r="E968" s="20">
        <v>1</v>
      </c>
      <c r="F968" s="20">
        <v>4</v>
      </c>
      <c r="G968" s="20">
        <v>4</v>
      </c>
      <c r="H968" s="20">
        <v>1</v>
      </c>
      <c r="I968" s="20">
        <v>1</v>
      </c>
      <c r="J968" s="20">
        <v>1</v>
      </c>
      <c r="K968" s="20">
        <v>1</v>
      </c>
      <c r="L968" s="20">
        <v>1</v>
      </c>
      <c r="M968" s="27">
        <f>SUM(C968:L968)</f>
        <v>20</v>
      </c>
      <c r="N968" s="27">
        <f>COUNTIF(C968:L968,"&gt;0")</f>
        <v>10</v>
      </c>
      <c r="O968" s="2">
        <f>IF(N968&gt;0,M968/N968,0)</f>
        <v>2</v>
      </c>
    </row>
    <row r="969" spans="1:15" ht="14" outlineLevel="1" x14ac:dyDescent="0.15">
      <c r="A969" s="1">
        <v>334</v>
      </c>
      <c r="B969" s="37" t="s">
        <v>147</v>
      </c>
      <c r="C969" s="35">
        <v>1</v>
      </c>
      <c r="D969" s="20">
        <v>1</v>
      </c>
      <c r="E969" s="20">
        <v>1</v>
      </c>
      <c r="F969" s="20">
        <v>1</v>
      </c>
      <c r="G969" s="20">
        <v>5</v>
      </c>
      <c r="H969" s="20">
        <v>4</v>
      </c>
      <c r="I969" s="20">
        <v>4</v>
      </c>
      <c r="J969" s="20">
        <v>5</v>
      </c>
      <c r="K969" s="20">
        <v>4</v>
      </c>
      <c r="L969" s="20">
        <v>1</v>
      </c>
      <c r="M969" s="27">
        <f>SUM(C969:L969)</f>
        <v>27</v>
      </c>
      <c r="N969" s="27">
        <f>COUNTIF(C969:L969,"&gt;0")</f>
        <v>10</v>
      </c>
      <c r="O969" s="2">
        <f>IF(N969&gt;0,M969/N969,0)</f>
        <v>2.7</v>
      </c>
    </row>
    <row r="970" spans="1:15" ht="14" outlineLevel="1" x14ac:dyDescent="0.15">
      <c r="A970" s="1">
        <v>335</v>
      </c>
      <c r="B970" s="37" t="s">
        <v>146</v>
      </c>
      <c r="C970" s="35">
        <v>1</v>
      </c>
      <c r="D970" s="20">
        <v>1</v>
      </c>
      <c r="E970" s="20">
        <v>1</v>
      </c>
      <c r="F970" s="20">
        <v>1</v>
      </c>
      <c r="G970" s="20">
        <v>1</v>
      </c>
      <c r="H970" s="20">
        <v>4</v>
      </c>
      <c r="I970" s="20">
        <v>1</v>
      </c>
      <c r="J970" s="20">
        <v>1</v>
      </c>
      <c r="K970" s="20">
        <v>1</v>
      </c>
      <c r="L970" s="20">
        <v>1</v>
      </c>
      <c r="M970" s="27">
        <f>SUM(C970:L970)</f>
        <v>13</v>
      </c>
      <c r="N970" s="27">
        <f>COUNTIF(C970:L970,"&gt;0")</f>
        <v>10</v>
      </c>
      <c r="O970" s="2">
        <f>IF(N970&gt;0,M970/N970,0)</f>
        <v>1.3</v>
      </c>
    </row>
    <row r="971" spans="1:15" ht="14" outlineLevel="1" x14ac:dyDescent="0.15">
      <c r="A971" s="1">
        <v>336</v>
      </c>
      <c r="B971" s="37" t="s">
        <v>145</v>
      </c>
      <c r="C971" s="35">
        <v>1</v>
      </c>
      <c r="D971" s="20">
        <v>1</v>
      </c>
      <c r="E971" s="20">
        <v>1</v>
      </c>
      <c r="F971" s="20">
        <v>1</v>
      </c>
      <c r="G971" s="20">
        <v>1</v>
      </c>
      <c r="H971" s="20">
        <v>1</v>
      </c>
      <c r="I971" s="20">
        <v>1</v>
      </c>
      <c r="J971" s="20">
        <v>1</v>
      </c>
      <c r="K971" s="20">
        <v>5</v>
      </c>
      <c r="L971" s="20">
        <v>1</v>
      </c>
      <c r="M971" s="27">
        <f>SUM(C971:L971)</f>
        <v>14</v>
      </c>
      <c r="N971" s="27">
        <f>COUNTIF(C971:L971,"&gt;0")</f>
        <v>10</v>
      </c>
      <c r="O971" s="2">
        <f>IF(N971&gt;0,M971/N971,0)</f>
        <v>1.4</v>
      </c>
    </row>
    <row r="972" spans="1:15" ht="14" outlineLevel="1" x14ac:dyDescent="0.15">
      <c r="A972" s="1">
        <v>337</v>
      </c>
      <c r="B972" s="37" t="s">
        <v>144</v>
      </c>
      <c r="C972" s="35">
        <v>4</v>
      </c>
      <c r="D972" s="20">
        <v>1</v>
      </c>
      <c r="E972" s="20">
        <v>1</v>
      </c>
      <c r="F972" s="20">
        <v>1</v>
      </c>
      <c r="G972" s="20">
        <v>1</v>
      </c>
      <c r="H972" s="20">
        <v>1</v>
      </c>
      <c r="I972" s="20">
        <v>1</v>
      </c>
      <c r="J972" s="20">
        <v>1</v>
      </c>
      <c r="K972" s="20">
        <v>1</v>
      </c>
      <c r="L972" s="20">
        <v>3</v>
      </c>
      <c r="M972" s="27">
        <f>SUM(C972:L972)</f>
        <v>15</v>
      </c>
      <c r="N972" s="27">
        <f>COUNTIF(C972:L972,"&gt;0")</f>
        <v>10</v>
      </c>
      <c r="O972" s="2">
        <f>IF(N972&gt;0,M972/N972,0)</f>
        <v>1.5</v>
      </c>
    </row>
    <row r="973" spans="1:15" ht="14" outlineLevel="1" x14ac:dyDescent="0.15">
      <c r="A973" s="1">
        <v>338</v>
      </c>
      <c r="B973" s="37" t="s">
        <v>143</v>
      </c>
      <c r="C973" s="35">
        <v>1</v>
      </c>
      <c r="D973" s="20">
        <v>1</v>
      </c>
      <c r="E973" s="20">
        <v>1</v>
      </c>
      <c r="F973" s="20">
        <v>1</v>
      </c>
      <c r="G973" s="20">
        <v>1</v>
      </c>
      <c r="H973" s="20">
        <v>4</v>
      </c>
      <c r="I973" s="20">
        <v>5</v>
      </c>
      <c r="J973" s="20">
        <v>1</v>
      </c>
      <c r="K973" s="20">
        <v>1</v>
      </c>
      <c r="L973" s="20">
        <v>1</v>
      </c>
      <c r="M973" s="27">
        <f>SUM(C973:L973)</f>
        <v>17</v>
      </c>
      <c r="N973" s="27">
        <f>COUNTIF(C973:L973,"&gt;0")</f>
        <v>10</v>
      </c>
      <c r="O973" s="2">
        <f>IF(N973&gt;0,M973/N973,0)</f>
        <v>1.7</v>
      </c>
    </row>
    <row r="974" spans="1:15" ht="14" outlineLevel="1" x14ac:dyDescent="0.15">
      <c r="A974" s="1">
        <v>339</v>
      </c>
      <c r="B974" s="37" t="s">
        <v>142</v>
      </c>
      <c r="C974" s="35">
        <v>2</v>
      </c>
      <c r="D974" s="20">
        <v>1</v>
      </c>
      <c r="E974" s="20">
        <v>1</v>
      </c>
      <c r="F974" s="20">
        <v>1</v>
      </c>
      <c r="G974" s="20">
        <v>4</v>
      </c>
      <c r="H974" s="20">
        <v>3</v>
      </c>
      <c r="I974" s="20">
        <v>1</v>
      </c>
      <c r="J974" s="20">
        <v>1</v>
      </c>
      <c r="K974" s="20">
        <v>2</v>
      </c>
      <c r="L974" s="20">
        <v>1</v>
      </c>
      <c r="M974" s="27">
        <f>SUM(C974:L974)</f>
        <v>17</v>
      </c>
      <c r="N974" s="27">
        <f>COUNTIF(C974:L974,"&gt;0")</f>
        <v>10</v>
      </c>
      <c r="O974" s="2">
        <f>IF(N974&gt;0,M974/N974,0)</f>
        <v>1.7</v>
      </c>
    </row>
    <row r="975" spans="1:15" ht="14" outlineLevel="1" x14ac:dyDescent="0.15">
      <c r="A975" s="1">
        <v>340</v>
      </c>
      <c r="B975" s="37" t="s">
        <v>141</v>
      </c>
      <c r="C975" s="35">
        <v>3</v>
      </c>
      <c r="D975" s="20">
        <v>1</v>
      </c>
      <c r="E975" s="20">
        <v>1</v>
      </c>
      <c r="F975" s="20">
        <v>1</v>
      </c>
      <c r="G975" s="20">
        <v>3</v>
      </c>
      <c r="H975" s="20">
        <v>1</v>
      </c>
      <c r="I975" s="20">
        <v>1</v>
      </c>
      <c r="J975" s="20">
        <v>1</v>
      </c>
      <c r="K975" s="20">
        <v>1</v>
      </c>
      <c r="L975" s="20">
        <v>4</v>
      </c>
      <c r="M975" s="27">
        <f>SUM(C975:L975)</f>
        <v>17</v>
      </c>
      <c r="N975" s="27">
        <f>COUNTIF(C975:L975,"&gt;0")</f>
        <v>10</v>
      </c>
      <c r="O975" s="2">
        <f>IF(N975&gt;0,M975/N975,0)</f>
        <v>1.7</v>
      </c>
    </row>
    <row r="976" spans="1:15" ht="14" outlineLevel="1" x14ac:dyDescent="0.15">
      <c r="A976" s="1">
        <v>341</v>
      </c>
      <c r="B976" s="37" t="s">
        <v>140</v>
      </c>
      <c r="C976" s="35">
        <v>4</v>
      </c>
      <c r="D976" s="20">
        <v>1</v>
      </c>
      <c r="E976" s="20">
        <v>3</v>
      </c>
      <c r="F976" s="20">
        <v>1</v>
      </c>
      <c r="G976" s="20">
        <v>1</v>
      </c>
      <c r="H976" s="20">
        <v>1</v>
      </c>
      <c r="I976" s="20">
        <v>1</v>
      </c>
      <c r="J976" s="20">
        <v>1</v>
      </c>
      <c r="K976" s="20">
        <v>1</v>
      </c>
      <c r="L976" s="20">
        <v>3</v>
      </c>
      <c r="M976" s="27">
        <f>SUM(C976:L976)</f>
        <v>17</v>
      </c>
      <c r="N976" s="27">
        <f>COUNTIF(C976:L976,"&gt;0")</f>
        <v>10</v>
      </c>
      <c r="O976" s="2">
        <f>IF(N976&gt;0,M976/N976,0)</f>
        <v>1.7</v>
      </c>
    </row>
    <row r="977" spans="1:15" ht="14" outlineLevel="1" x14ac:dyDescent="0.15">
      <c r="A977" s="1">
        <v>342</v>
      </c>
      <c r="B977" s="37" t="s">
        <v>139</v>
      </c>
      <c r="C977" s="35">
        <v>3</v>
      </c>
      <c r="D977" s="20">
        <v>1</v>
      </c>
      <c r="E977" s="20">
        <v>3</v>
      </c>
      <c r="F977" s="20">
        <v>3</v>
      </c>
      <c r="G977" s="20">
        <v>1</v>
      </c>
      <c r="H977" s="20">
        <v>4</v>
      </c>
      <c r="I977" s="20">
        <v>1</v>
      </c>
      <c r="J977" s="20">
        <v>1</v>
      </c>
      <c r="K977" s="20">
        <v>1</v>
      </c>
      <c r="L977" s="20">
        <v>1</v>
      </c>
      <c r="M977" s="27">
        <f>SUM(C977:L977)</f>
        <v>19</v>
      </c>
      <c r="N977" s="27">
        <f>COUNTIF(C977:L977,"&gt;0")</f>
        <v>10</v>
      </c>
      <c r="O977" s="2">
        <f>IF(N977&gt;0,M977/N977,0)</f>
        <v>1.9</v>
      </c>
    </row>
    <row r="978" spans="1:15" ht="14" outlineLevel="1" x14ac:dyDescent="0.15">
      <c r="A978" s="1">
        <v>343</v>
      </c>
      <c r="B978" s="37" t="s">
        <v>138</v>
      </c>
      <c r="C978" s="35">
        <v>1</v>
      </c>
      <c r="D978" s="20">
        <v>1</v>
      </c>
      <c r="E978" s="20">
        <v>1</v>
      </c>
      <c r="F978" s="20">
        <v>1</v>
      </c>
      <c r="G978" s="20">
        <v>1</v>
      </c>
      <c r="H978" s="20">
        <v>4</v>
      </c>
      <c r="I978" s="20">
        <v>1</v>
      </c>
      <c r="J978" s="20">
        <v>1</v>
      </c>
      <c r="K978" s="20">
        <v>1</v>
      </c>
      <c r="L978" s="20">
        <v>1</v>
      </c>
      <c r="M978" s="27">
        <f>SUM(C978:L978)</f>
        <v>13</v>
      </c>
      <c r="N978" s="27">
        <f>COUNTIF(C978:L978,"&gt;0")</f>
        <v>10</v>
      </c>
      <c r="O978" s="2">
        <f>IF(N978&gt;0,M978/N978,0)</f>
        <v>1.3</v>
      </c>
    </row>
    <row r="979" spans="1:15" ht="14" outlineLevel="1" x14ac:dyDescent="0.15">
      <c r="A979" s="1">
        <v>344</v>
      </c>
      <c r="B979" s="37" t="s">
        <v>137</v>
      </c>
      <c r="C979" s="35">
        <v>4</v>
      </c>
      <c r="D979" s="20">
        <v>1</v>
      </c>
      <c r="E979" s="20">
        <v>3</v>
      </c>
      <c r="F979" s="20">
        <v>1</v>
      </c>
      <c r="G979" s="20">
        <v>1</v>
      </c>
      <c r="H979" s="20">
        <v>1</v>
      </c>
      <c r="I979" s="20">
        <v>1</v>
      </c>
      <c r="J979" s="20">
        <v>1</v>
      </c>
      <c r="K979" s="20">
        <v>3</v>
      </c>
      <c r="L979" s="20">
        <v>1</v>
      </c>
      <c r="M979" s="27">
        <f>SUM(C979:L979)</f>
        <v>17</v>
      </c>
      <c r="N979" s="27">
        <f>COUNTIF(C979:L979,"&gt;0")</f>
        <v>10</v>
      </c>
      <c r="O979" s="2">
        <f>IF(N979&gt;0,M979/N979,0)</f>
        <v>1.7</v>
      </c>
    </row>
    <row r="980" spans="1:15" ht="14" outlineLevel="1" x14ac:dyDescent="0.15">
      <c r="A980" s="1">
        <v>345</v>
      </c>
      <c r="B980" s="37" t="s">
        <v>136</v>
      </c>
      <c r="C980" s="35">
        <v>1</v>
      </c>
      <c r="D980" s="20">
        <v>1</v>
      </c>
      <c r="E980" s="20">
        <v>1</v>
      </c>
      <c r="F980" s="20">
        <v>1</v>
      </c>
      <c r="G980" s="20">
        <v>1</v>
      </c>
      <c r="H980" s="20">
        <v>1</v>
      </c>
      <c r="I980" s="20">
        <v>1</v>
      </c>
      <c r="J980" s="20">
        <v>3</v>
      </c>
      <c r="K980" s="20">
        <v>3</v>
      </c>
      <c r="L980" s="20">
        <v>1</v>
      </c>
      <c r="M980" s="27">
        <f>SUM(C980:L980)</f>
        <v>14</v>
      </c>
      <c r="N980" s="27">
        <f>COUNTIF(C980:L980,"&gt;0")</f>
        <v>10</v>
      </c>
      <c r="O980" s="2">
        <f>IF(N980&gt;0,M980/N980,0)</f>
        <v>1.4</v>
      </c>
    </row>
    <row r="981" spans="1:15" ht="14" outlineLevel="1" x14ac:dyDescent="0.15">
      <c r="A981" s="1">
        <v>346</v>
      </c>
      <c r="B981" s="37" t="s">
        <v>135</v>
      </c>
      <c r="C981" s="35">
        <v>5</v>
      </c>
      <c r="D981" s="20">
        <v>5</v>
      </c>
      <c r="E981" s="20">
        <v>3</v>
      </c>
      <c r="F981" s="20">
        <v>1</v>
      </c>
      <c r="G981" s="20">
        <v>1</v>
      </c>
      <c r="H981" s="20">
        <v>1</v>
      </c>
      <c r="I981" s="20">
        <v>1</v>
      </c>
      <c r="J981" s="20">
        <v>1</v>
      </c>
      <c r="K981" s="20">
        <v>1</v>
      </c>
      <c r="L981" s="20">
        <v>1</v>
      </c>
      <c r="M981" s="27">
        <f>SUM(C981:L981)</f>
        <v>20</v>
      </c>
      <c r="N981" s="27">
        <f>COUNTIF(C981:L981,"&gt;0")</f>
        <v>10</v>
      </c>
      <c r="O981" s="2">
        <f>IF(N981&gt;0,M981/N981,0)</f>
        <v>2</v>
      </c>
    </row>
    <row r="982" spans="1:15" ht="14" outlineLevel="1" x14ac:dyDescent="0.15">
      <c r="A982" s="1">
        <v>347</v>
      </c>
      <c r="B982" s="37" t="s">
        <v>134</v>
      </c>
      <c r="C982" s="35">
        <v>1</v>
      </c>
      <c r="D982" s="20">
        <v>4</v>
      </c>
      <c r="E982" s="20">
        <v>1</v>
      </c>
      <c r="F982" s="20">
        <v>1</v>
      </c>
      <c r="G982" s="20">
        <v>1</v>
      </c>
      <c r="H982" s="20">
        <v>1</v>
      </c>
      <c r="I982" s="20">
        <v>1</v>
      </c>
      <c r="J982" s="20">
        <v>1</v>
      </c>
      <c r="K982" s="20">
        <v>1</v>
      </c>
      <c r="L982" s="20">
        <v>5</v>
      </c>
      <c r="M982" s="27">
        <f>SUM(C982:L982)</f>
        <v>17</v>
      </c>
      <c r="N982" s="27">
        <f>COUNTIF(C982:L982,"&gt;0")</f>
        <v>10</v>
      </c>
      <c r="O982" s="2">
        <f>IF(N982&gt;0,M982/N982,0)</f>
        <v>1.7</v>
      </c>
    </row>
    <row r="983" spans="1:15" ht="14" outlineLevel="1" x14ac:dyDescent="0.15">
      <c r="A983" s="1">
        <v>348</v>
      </c>
      <c r="B983" s="37" t="s">
        <v>133</v>
      </c>
      <c r="C983" s="35">
        <v>1</v>
      </c>
      <c r="D983" s="20">
        <v>1</v>
      </c>
      <c r="E983" s="20">
        <v>1</v>
      </c>
      <c r="F983" s="20">
        <v>1</v>
      </c>
      <c r="G983" s="20">
        <v>1</v>
      </c>
      <c r="H983" s="20">
        <v>4</v>
      </c>
      <c r="I983" s="20">
        <v>1</v>
      </c>
      <c r="J983" s="20">
        <v>1</v>
      </c>
      <c r="K983" s="20">
        <v>1</v>
      </c>
      <c r="L983" s="20">
        <v>2</v>
      </c>
      <c r="M983" s="27">
        <f>SUM(C983:L983)</f>
        <v>14</v>
      </c>
      <c r="N983" s="27">
        <f>COUNTIF(C983:L983,"&gt;0")</f>
        <v>10</v>
      </c>
      <c r="O983" s="2">
        <f>IF(N983&gt;0,M983/N983,0)</f>
        <v>1.4</v>
      </c>
    </row>
    <row r="984" spans="1:15" ht="14" outlineLevel="1" x14ac:dyDescent="0.15">
      <c r="A984" s="1">
        <v>349</v>
      </c>
      <c r="B984" s="37" t="s">
        <v>132</v>
      </c>
      <c r="C984" s="35">
        <v>3</v>
      </c>
      <c r="D984" s="20">
        <v>1</v>
      </c>
      <c r="E984" s="20">
        <v>1</v>
      </c>
      <c r="F984" s="20">
        <v>1</v>
      </c>
      <c r="G984" s="20">
        <v>1</v>
      </c>
      <c r="H984" s="20">
        <v>1</v>
      </c>
      <c r="I984" s="20">
        <v>1</v>
      </c>
      <c r="J984" s="20">
        <v>1</v>
      </c>
      <c r="K984" s="20">
        <v>1</v>
      </c>
      <c r="L984" s="20">
        <v>1</v>
      </c>
      <c r="M984" s="27">
        <f>SUM(C984:L984)</f>
        <v>12</v>
      </c>
      <c r="N984" s="27">
        <f>COUNTIF(C984:L984,"&gt;0")</f>
        <v>10</v>
      </c>
      <c r="O984" s="2">
        <f>IF(N984&gt;0,M984/N984,0)</f>
        <v>1.2</v>
      </c>
    </row>
    <row r="985" spans="1:15" ht="14" outlineLevel="1" x14ac:dyDescent="0.15">
      <c r="A985" s="1">
        <v>350</v>
      </c>
      <c r="B985" s="37" t="s">
        <v>131</v>
      </c>
      <c r="C985" s="35">
        <v>1</v>
      </c>
      <c r="D985" s="20">
        <v>1</v>
      </c>
      <c r="E985" s="20">
        <v>1</v>
      </c>
      <c r="F985" s="20">
        <v>1</v>
      </c>
      <c r="G985" s="20">
        <v>4</v>
      </c>
      <c r="H985" s="20">
        <v>1</v>
      </c>
      <c r="I985" s="20">
        <v>5</v>
      </c>
      <c r="J985" s="20">
        <v>1</v>
      </c>
      <c r="K985" s="20">
        <v>1</v>
      </c>
      <c r="L985" s="20">
        <v>2</v>
      </c>
      <c r="M985" s="27">
        <f>SUM(C985:L985)</f>
        <v>18</v>
      </c>
      <c r="N985" s="27">
        <f>COUNTIF(C985:L985,"&gt;0")</f>
        <v>10</v>
      </c>
      <c r="O985" s="2">
        <f>IF(N985&gt;0,M985/N985,0)</f>
        <v>1.8</v>
      </c>
    </row>
    <row r="986" spans="1:15" ht="14" outlineLevel="1" x14ac:dyDescent="0.15">
      <c r="A986" s="1">
        <v>351</v>
      </c>
      <c r="B986" s="37" t="s">
        <v>130</v>
      </c>
      <c r="C986" s="35">
        <v>3</v>
      </c>
      <c r="D986" s="20">
        <v>1</v>
      </c>
      <c r="E986" s="20">
        <v>4</v>
      </c>
      <c r="F986" s="20">
        <v>1</v>
      </c>
      <c r="G986" s="20">
        <v>1</v>
      </c>
      <c r="H986" s="20">
        <v>1</v>
      </c>
      <c r="I986" s="20">
        <v>3</v>
      </c>
      <c r="J986" s="20">
        <v>1</v>
      </c>
      <c r="K986" s="20">
        <v>1</v>
      </c>
      <c r="L986" s="20">
        <v>1</v>
      </c>
      <c r="M986" s="27">
        <f>SUM(C986:L986)</f>
        <v>17</v>
      </c>
      <c r="N986" s="27">
        <f>COUNTIF(C986:L986,"&gt;0")</f>
        <v>10</v>
      </c>
      <c r="O986" s="2">
        <f>IF(N986&gt;0,M986/N986,0)</f>
        <v>1.7</v>
      </c>
    </row>
    <row r="987" spans="1:15" ht="14" outlineLevel="1" x14ac:dyDescent="0.15">
      <c r="A987" s="1">
        <v>352</v>
      </c>
      <c r="B987" s="37" t="s">
        <v>129</v>
      </c>
      <c r="C987" s="35">
        <v>1</v>
      </c>
      <c r="D987" s="20">
        <v>1</v>
      </c>
      <c r="E987" s="20">
        <v>2</v>
      </c>
      <c r="F987" s="20">
        <v>1</v>
      </c>
      <c r="G987" s="20">
        <v>1</v>
      </c>
      <c r="H987" s="20">
        <v>4</v>
      </c>
      <c r="I987" s="20">
        <v>1</v>
      </c>
      <c r="J987" s="20">
        <v>1</v>
      </c>
      <c r="K987" s="20">
        <v>1</v>
      </c>
      <c r="L987" s="20">
        <v>1</v>
      </c>
      <c r="M987" s="27">
        <f>SUM(C987:L987)</f>
        <v>14</v>
      </c>
      <c r="N987" s="27">
        <f>COUNTIF(C987:L987,"&gt;0")</f>
        <v>10</v>
      </c>
      <c r="O987" s="2">
        <f>IF(N987&gt;0,M987/N987,0)</f>
        <v>1.4</v>
      </c>
    </row>
    <row r="988" spans="1:15" ht="14" outlineLevel="1" x14ac:dyDescent="0.15">
      <c r="A988" s="1">
        <v>353</v>
      </c>
      <c r="B988" s="37" t="s">
        <v>128</v>
      </c>
      <c r="C988" s="35">
        <v>1</v>
      </c>
      <c r="D988" s="20">
        <v>1</v>
      </c>
      <c r="E988" s="20">
        <v>5</v>
      </c>
      <c r="F988" s="20">
        <v>1</v>
      </c>
      <c r="G988" s="20">
        <v>1</v>
      </c>
      <c r="H988" s="20">
        <v>3</v>
      </c>
      <c r="I988" s="20">
        <v>1</v>
      </c>
      <c r="J988" s="20">
        <v>5</v>
      </c>
      <c r="K988" s="20">
        <v>1</v>
      </c>
      <c r="L988" s="20">
        <v>5</v>
      </c>
      <c r="M988" s="27">
        <f>SUM(C988:L988)</f>
        <v>24</v>
      </c>
      <c r="N988" s="27">
        <f>COUNTIF(C988:L988,"&gt;0")</f>
        <v>10</v>
      </c>
      <c r="O988" s="2">
        <f>IF(N988&gt;0,M988/N988,0)</f>
        <v>2.4</v>
      </c>
    </row>
    <row r="989" spans="1:15" ht="14" outlineLevel="1" x14ac:dyDescent="0.15">
      <c r="A989" s="1">
        <v>354</v>
      </c>
      <c r="B989" s="37" t="s">
        <v>127</v>
      </c>
      <c r="C989" s="35">
        <v>1</v>
      </c>
      <c r="D989" s="20">
        <v>1</v>
      </c>
      <c r="E989" s="20">
        <v>1</v>
      </c>
      <c r="F989" s="20">
        <v>1</v>
      </c>
      <c r="G989" s="20">
        <v>1</v>
      </c>
      <c r="H989" s="20">
        <v>1</v>
      </c>
      <c r="I989" s="20">
        <v>1</v>
      </c>
      <c r="J989" s="20">
        <v>3</v>
      </c>
      <c r="K989" s="20">
        <v>1</v>
      </c>
      <c r="L989" s="20">
        <v>1</v>
      </c>
      <c r="M989" s="27">
        <f>SUM(C989:L989)</f>
        <v>12</v>
      </c>
      <c r="N989" s="27">
        <f>COUNTIF(C989:L989,"&gt;0")</f>
        <v>10</v>
      </c>
      <c r="O989" s="2">
        <f>IF(N989&gt;0,M989/N989,0)</f>
        <v>1.2</v>
      </c>
    </row>
    <row r="990" spans="1:15" ht="14" outlineLevel="1" x14ac:dyDescent="0.15">
      <c r="A990" s="1">
        <v>355</v>
      </c>
      <c r="B990" s="37" t="s">
        <v>126</v>
      </c>
      <c r="C990" s="35">
        <v>1</v>
      </c>
      <c r="D990" s="20">
        <v>1</v>
      </c>
      <c r="E990" s="20">
        <v>1</v>
      </c>
      <c r="F990" s="20">
        <v>5</v>
      </c>
      <c r="G990" s="20">
        <v>1</v>
      </c>
      <c r="H990" s="20">
        <v>2</v>
      </c>
      <c r="I990" s="20">
        <v>2</v>
      </c>
      <c r="J990" s="20">
        <v>1</v>
      </c>
      <c r="K990" s="20">
        <v>1</v>
      </c>
      <c r="L990" s="20">
        <v>1</v>
      </c>
      <c r="M990" s="27">
        <f>SUM(C990:L990)</f>
        <v>16</v>
      </c>
      <c r="N990" s="27">
        <f>COUNTIF(C990:L990,"&gt;0")</f>
        <v>10</v>
      </c>
      <c r="O990" s="2">
        <f>IF(N990&gt;0,M990/N990,0)</f>
        <v>1.6</v>
      </c>
    </row>
    <row r="991" spans="1:15" ht="14" outlineLevel="1" x14ac:dyDescent="0.15">
      <c r="A991" s="1">
        <v>356</v>
      </c>
      <c r="B991" s="37" t="s">
        <v>125</v>
      </c>
      <c r="C991" s="35">
        <v>1</v>
      </c>
      <c r="D991" s="20">
        <v>5</v>
      </c>
      <c r="E991" s="20">
        <v>2</v>
      </c>
      <c r="F991" s="20">
        <v>3</v>
      </c>
      <c r="G991" s="20">
        <v>2</v>
      </c>
      <c r="H991" s="20">
        <v>1</v>
      </c>
      <c r="I991" s="20">
        <v>1</v>
      </c>
      <c r="J991" s="20">
        <v>1</v>
      </c>
      <c r="K991" s="20">
        <v>1</v>
      </c>
      <c r="L991" s="20">
        <v>2</v>
      </c>
      <c r="M991" s="27">
        <f>SUM(C991:L991)</f>
        <v>19</v>
      </c>
      <c r="N991" s="27">
        <f>COUNTIF(C991:L991,"&gt;0")</f>
        <v>10</v>
      </c>
      <c r="O991" s="2">
        <f>IF(N991&gt;0,M991/N991,0)</f>
        <v>1.9</v>
      </c>
    </row>
    <row r="992" spans="1:15" ht="14" outlineLevel="1" x14ac:dyDescent="0.15">
      <c r="A992" s="1">
        <v>357</v>
      </c>
      <c r="B992" s="37" t="s">
        <v>124</v>
      </c>
      <c r="C992" s="35">
        <v>2</v>
      </c>
      <c r="D992" s="20">
        <v>1</v>
      </c>
      <c r="E992" s="20">
        <v>2</v>
      </c>
      <c r="F992" s="20">
        <v>4</v>
      </c>
      <c r="G992" s="20">
        <v>1</v>
      </c>
      <c r="H992" s="20">
        <v>1</v>
      </c>
      <c r="I992" s="20">
        <v>1</v>
      </c>
      <c r="J992" s="20">
        <v>1</v>
      </c>
      <c r="K992" s="20">
        <v>1</v>
      </c>
      <c r="L992" s="20">
        <v>1</v>
      </c>
      <c r="M992" s="27">
        <f>SUM(C992:L992)</f>
        <v>15</v>
      </c>
      <c r="N992" s="27">
        <f>COUNTIF(C992:L992,"&gt;0")</f>
        <v>10</v>
      </c>
      <c r="O992" s="2">
        <f>IF(N992&gt;0,M992/N992,0)</f>
        <v>1.5</v>
      </c>
    </row>
    <row r="993" spans="1:15" ht="14" outlineLevel="1" x14ac:dyDescent="0.15">
      <c r="A993" s="1">
        <v>358</v>
      </c>
      <c r="B993" s="37" t="s">
        <v>123</v>
      </c>
      <c r="C993" s="35">
        <v>1</v>
      </c>
      <c r="D993" s="20">
        <v>1</v>
      </c>
      <c r="E993" s="20">
        <v>1</v>
      </c>
      <c r="F993" s="20">
        <v>1</v>
      </c>
      <c r="G993" s="20">
        <v>1</v>
      </c>
      <c r="H993" s="20">
        <v>3</v>
      </c>
      <c r="I993" s="20">
        <v>1</v>
      </c>
      <c r="J993" s="20">
        <v>1</v>
      </c>
      <c r="K993" s="20">
        <v>1</v>
      </c>
      <c r="L993" s="20">
        <v>1</v>
      </c>
      <c r="M993" s="27">
        <f>SUM(C993:L993)</f>
        <v>12</v>
      </c>
      <c r="N993" s="27">
        <f>COUNTIF(C993:L993,"&gt;0")</f>
        <v>10</v>
      </c>
      <c r="O993" s="2">
        <f>IF(N993&gt;0,M993/N993,0)</f>
        <v>1.2</v>
      </c>
    </row>
    <row r="994" spans="1:15" ht="14" outlineLevel="1" x14ac:dyDescent="0.15">
      <c r="A994" s="1">
        <v>359</v>
      </c>
      <c r="B994" s="37" t="s">
        <v>122</v>
      </c>
      <c r="C994" s="35">
        <v>1</v>
      </c>
      <c r="D994" s="20">
        <v>1</v>
      </c>
      <c r="E994" s="20">
        <v>1</v>
      </c>
      <c r="F994" s="20">
        <v>1</v>
      </c>
      <c r="G994" s="20">
        <v>1</v>
      </c>
      <c r="H994" s="20">
        <v>5</v>
      </c>
      <c r="I994" s="20">
        <v>1</v>
      </c>
      <c r="J994" s="20">
        <v>1</v>
      </c>
      <c r="K994" s="20">
        <v>1</v>
      </c>
      <c r="L994" s="20">
        <v>1</v>
      </c>
      <c r="M994" s="27">
        <f>SUM(C994:L994)</f>
        <v>14</v>
      </c>
      <c r="N994" s="27">
        <f>COUNTIF(C994:L994,"&gt;0")</f>
        <v>10</v>
      </c>
      <c r="O994" s="2">
        <f>IF(N994&gt;0,M994/N994,0)</f>
        <v>1.4</v>
      </c>
    </row>
    <row r="995" spans="1:15" ht="14" outlineLevel="1" x14ac:dyDescent="0.15">
      <c r="A995" s="1">
        <v>360</v>
      </c>
      <c r="B995" s="37" t="s">
        <v>121</v>
      </c>
      <c r="C995" s="35">
        <v>1</v>
      </c>
      <c r="D995" s="20">
        <v>1</v>
      </c>
      <c r="E995" s="20">
        <v>1</v>
      </c>
      <c r="F995" s="20">
        <v>2</v>
      </c>
      <c r="G995" s="20">
        <v>1</v>
      </c>
      <c r="H995" s="20">
        <v>1</v>
      </c>
      <c r="I995" s="20">
        <v>1</v>
      </c>
      <c r="J995" s="20">
        <v>1</v>
      </c>
      <c r="K995" s="20">
        <v>1</v>
      </c>
      <c r="L995" s="20">
        <v>1</v>
      </c>
      <c r="M995" s="27">
        <f>SUM(C995:L995)</f>
        <v>11</v>
      </c>
      <c r="N995" s="27">
        <f>COUNTIF(C995:L995,"&gt;0")</f>
        <v>10</v>
      </c>
      <c r="O995" s="2">
        <f>IF(N995&gt;0,M995/N995,0)</f>
        <v>1.1000000000000001</v>
      </c>
    </row>
    <row r="996" spans="1:15" ht="14" outlineLevel="1" x14ac:dyDescent="0.15">
      <c r="A996" s="1">
        <v>361</v>
      </c>
      <c r="B996" s="37" t="s">
        <v>120</v>
      </c>
      <c r="C996" s="35">
        <v>1</v>
      </c>
      <c r="D996" s="20">
        <v>1</v>
      </c>
      <c r="E996" s="20">
        <v>1</v>
      </c>
      <c r="F996" s="20">
        <v>1</v>
      </c>
      <c r="G996" s="20">
        <v>1</v>
      </c>
      <c r="H996" s="20">
        <v>1</v>
      </c>
      <c r="I996" s="20">
        <v>1</v>
      </c>
      <c r="J996" s="20">
        <v>1</v>
      </c>
      <c r="K996" s="20">
        <v>1</v>
      </c>
      <c r="L996" s="20">
        <v>5</v>
      </c>
      <c r="M996" s="27">
        <f>SUM(C996:L996)</f>
        <v>14</v>
      </c>
      <c r="N996" s="27">
        <f>COUNTIF(C996:L996,"&gt;0")</f>
        <v>10</v>
      </c>
      <c r="O996" s="2">
        <f>IF(N996&gt;0,M996/N996,0)</f>
        <v>1.4</v>
      </c>
    </row>
    <row r="997" spans="1:15" ht="14" outlineLevel="1" x14ac:dyDescent="0.15">
      <c r="A997" s="1">
        <v>362</v>
      </c>
      <c r="B997" s="37" t="s">
        <v>119</v>
      </c>
      <c r="C997" s="35">
        <v>1</v>
      </c>
      <c r="D997" s="20">
        <v>1</v>
      </c>
      <c r="E997" s="20">
        <v>1</v>
      </c>
      <c r="F997" s="20">
        <v>1</v>
      </c>
      <c r="G997" s="20">
        <v>1</v>
      </c>
      <c r="H997" s="20">
        <v>1</v>
      </c>
      <c r="I997" s="20">
        <v>1</v>
      </c>
      <c r="J997" s="20">
        <v>1</v>
      </c>
      <c r="K997" s="20">
        <v>1</v>
      </c>
      <c r="L997" s="20">
        <v>1</v>
      </c>
      <c r="M997" s="27">
        <f>SUM(C997:L997)</f>
        <v>10</v>
      </c>
      <c r="N997" s="27">
        <f>COUNTIF(C997:L997,"&gt;0")</f>
        <v>10</v>
      </c>
      <c r="O997" s="2">
        <f>IF(N997&gt;0,M997/N997,0)</f>
        <v>1</v>
      </c>
    </row>
    <row r="998" spans="1:15" ht="14" outlineLevel="1" x14ac:dyDescent="0.15">
      <c r="A998" s="1">
        <v>363</v>
      </c>
      <c r="B998" s="37" t="s">
        <v>118</v>
      </c>
      <c r="C998" s="35">
        <v>3</v>
      </c>
      <c r="D998" s="20">
        <v>2</v>
      </c>
      <c r="E998" s="20">
        <v>1</v>
      </c>
      <c r="F998" s="20">
        <v>1</v>
      </c>
      <c r="G998" s="20">
        <v>1</v>
      </c>
      <c r="H998" s="20">
        <v>2</v>
      </c>
      <c r="I998" s="20">
        <v>1</v>
      </c>
      <c r="J998" s="20">
        <v>1</v>
      </c>
      <c r="K998" s="20">
        <v>1</v>
      </c>
      <c r="L998" s="20">
        <v>1</v>
      </c>
      <c r="M998" s="27">
        <f>SUM(C998:L998)</f>
        <v>14</v>
      </c>
      <c r="N998" s="27">
        <f>COUNTIF(C998:L998,"&gt;0")</f>
        <v>10</v>
      </c>
      <c r="O998" s="2">
        <f>IF(N998&gt;0,M998/N998,0)</f>
        <v>1.4</v>
      </c>
    </row>
    <row r="999" spans="1:15" ht="14" outlineLevel="1" x14ac:dyDescent="0.15">
      <c r="A999" s="1">
        <v>364</v>
      </c>
      <c r="B999" s="37" t="s">
        <v>117</v>
      </c>
      <c r="C999" s="35">
        <v>1</v>
      </c>
      <c r="D999" s="20">
        <v>1</v>
      </c>
      <c r="E999" s="20">
        <v>1</v>
      </c>
      <c r="F999" s="20">
        <v>1</v>
      </c>
      <c r="G999" s="20">
        <v>1</v>
      </c>
      <c r="H999" s="20">
        <v>1</v>
      </c>
      <c r="I999" s="20">
        <v>1</v>
      </c>
      <c r="J999" s="20">
        <v>1</v>
      </c>
      <c r="K999" s="20">
        <v>1</v>
      </c>
      <c r="L999" s="20">
        <v>1</v>
      </c>
      <c r="M999" s="27">
        <f>SUM(C999:L999)</f>
        <v>10</v>
      </c>
      <c r="N999" s="27">
        <f>COUNTIF(C999:L999,"&gt;0")</f>
        <v>10</v>
      </c>
      <c r="O999" s="2">
        <f>IF(N999&gt;0,M999/N999,0)</f>
        <v>1</v>
      </c>
    </row>
    <row r="1000" spans="1:15" ht="14" outlineLevel="1" x14ac:dyDescent="0.15">
      <c r="A1000" s="1">
        <v>365</v>
      </c>
      <c r="B1000" s="37" t="s">
        <v>116</v>
      </c>
      <c r="C1000" s="35">
        <v>1</v>
      </c>
      <c r="D1000" s="20">
        <v>1</v>
      </c>
      <c r="E1000" s="20">
        <v>1</v>
      </c>
      <c r="F1000" s="20">
        <v>1</v>
      </c>
      <c r="G1000" s="20">
        <v>1</v>
      </c>
      <c r="H1000" s="20">
        <v>2</v>
      </c>
      <c r="I1000" s="20">
        <v>1</v>
      </c>
      <c r="J1000" s="20">
        <v>1</v>
      </c>
      <c r="K1000" s="20">
        <v>2</v>
      </c>
      <c r="L1000" s="20">
        <v>1</v>
      </c>
      <c r="M1000" s="27">
        <f>SUM(C1000:L1000)</f>
        <v>12</v>
      </c>
      <c r="N1000" s="27">
        <f>COUNTIF(C1000:L1000,"&gt;0")</f>
        <v>10</v>
      </c>
      <c r="O1000" s="2">
        <f>IF(N1000&gt;0,M1000/N1000,0)</f>
        <v>1.2</v>
      </c>
    </row>
    <row r="1001" spans="1:15" ht="14" outlineLevel="1" x14ac:dyDescent="0.15">
      <c r="A1001" s="1">
        <v>366</v>
      </c>
      <c r="B1001" s="37" t="s">
        <v>115</v>
      </c>
      <c r="C1001" s="35">
        <v>1</v>
      </c>
      <c r="D1001" s="20">
        <v>1</v>
      </c>
      <c r="E1001" s="20">
        <v>1</v>
      </c>
      <c r="F1001" s="20">
        <v>1</v>
      </c>
      <c r="G1001" s="20">
        <v>1</v>
      </c>
      <c r="H1001" s="20">
        <v>1</v>
      </c>
      <c r="I1001" s="20">
        <v>1</v>
      </c>
      <c r="J1001" s="20">
        <v>1</v>
      </c>
      <c r="K1001" s="20">
        <v>1</v>
      </c>
      <c r="L1001" s="20">
        <v>1</v>
      </c>
      <c r="M1001" s="27">
        <f>SUM(C1001:L1001)</f>
        <v>10</v>
      </c>
      <c r="N1001" s="27">
        <f>COUNTIF(C1001:L1001,"&gt;0")</f>
        <v>10</v>
      </c>
      <c r="O1001" s="2">
        <f>IF(N1001&gt;0,M1001/N1001,0)</f>
        <v>1</v>
      </c>
    </row>
    <row r="1002" spans="1:15" ht="14" outlineLevel="1" x14ac:dyDescent="0.15">
      <c r="A1002" s="1">
        <v>367</v>
      </c>
      <c r="B1002" s="37" t="s">
        <v>114</v>
      </c>
      <c r="C1002" s="35">
        <v>4</v>
      </c>
      <c r="D1002" s="20">
        <v>5</v>
      </c>
      <c r="E1002" s="20">
        <v>5</v>
      </c>
      <c r="F1002" s="20">
        <v>1</v>
      </c>
      <c r="G1002" s="20">
        <v>1</v>
      </c>
      <c r="H1002" s="20">
        <v>1</v>
      </c>
      <c r="I1002" s="20">
        <v>1</v>
      </c>
      <c r="J1002" s="20">
        <v>1</v>
      </c>
      <c r="K1002" s="20">
        <v>5</v>
      </c>
      <c r="L1002" s="20">
        <v>1</v>
      </c>
      <c r="M1002" s="27">
        <f>SUM(C1002:L1002)</f>
        <v>25</v>
      </c>
      <c r="N1002" s="27">
        <f>COUNTIF(C1002:L1002,"&gt;0")</f>
        <v>10</v>
      </c>
      <c r="O1002" s="2">
        <f>IF(N1002&gt;0,M1002/N1002,0)</f>
        <v>2.5</v>
      </c>
    </row>
    <row r="1003" spans="1:15" ht="14" outlineLevel="1" x14ac:dyDescent="0.15">
      <c r="A1003" s="1">
        <v>368</v>
      </c>
      <c r="B1003" s="37" t="s">
        <v>113</v>
      </c>
      <c r="C1003" s="35">
        <v>5</v>
      </c>
      <c r="D1003" s="20">
        <v>1</v>
      </c>
      <c r="E1003" s="20">
        <v>1</v>
      </c>
      <c r="F1003" s="20">
        <v>1</v>
      </c>
      <c r="G1003" s="20">
        <v>1</v>
      </c>
      <c r="H1003" s="20">
        <v>1</v>
      </c>
      <c r="I1003" s="20">
        <v>1</v>
      </c>
      <c r="J1003" s="20">
        <v>1</v>
      </c>
      <c r="K1003" s="20">
        <v>1</v>
      </c>
      <c r="L1003" s="20">
        <v>1</v>
      </c>
      <c r="M1003" s="27">
        <f>SUM(C1003:L1003)</f>
        <v>14</v>
      </c>
      <c r="N1003" s="27">
        <f>COUNTIF(C1003:L1003,"&gt;0")</f>
        <v>10</v>
      </c>
      <c r="O1003" s="2">
        <f>IF(N1003&gt;0,M1003/N1003,0)</f>
        <v>1.4</v>
      </c>
    </row>
    <row r="1004" spans="1:15" ht="14" outlineLevel="1" x14ac:dyDescent="0.15">
      <c r="A1004" s="1">
        <v>369</v>
      </c>
      <c r="B1004" s="37" t="s">
        <v>112</v>
      </c>
      <c r="C1004" s="35">
        <v>1</v>
      </c>
      <c r="D1004" s="20">
        <v>1</v>
      </c>
      <c r="E1004" s="20">
        <v>1</v>
      </c>
      <c r="F1004" s="20">
        <v>1</v>
      </c>
      <c r="G1004" s="20">
        <v>1</v>
      </c>
      <c r="H1004" s="20">
        <v>1</v>
      </c>
      <c r="I1004" s="20">
        <v>4</v>
      </c>
      <c r="J1004" s="20">
        <v>1</v>
      </c>
      <c r="K1004" s="20">
        <v>1</v>
      </c>
      <c r="L1004" s="20">
        <v>1</v>
      </c>
      <c r="M1004" s="27">
        <f>SUM(C1004:L1004)</f>
        <v>13</v>
      </c>
      <c r="N1004" s="27">
        <f>COUNTIF(C1004:L1004,"&gt;0")</f>
        <v>10</v>
      </c>
      <c r="O1004" s="2">
        <f>IF(N1004&gt;0,M1004/N1004,0)</f>
        <v>1.3</v>
      </c>
    </row>
    <row r="1005" spans="1:15" ht="14" outlineLevel="1" x14ac:dyDescent="0.15">
      <c r="A1005" s="1">
        <v>370</v>
      </c>
      <c r="B1005" s="37" t="s">
        <v>111</v>
      </c>
      <c r="C1005" s="35">
        <v>5</v>
      </c>
      <c r="D1005" s="20">
        <v>1</v>
      </c>
      <c r="E1005" s="20">
        <v>1</v>
      </c>
      <c r="F1005" s="20">
        <v>4</v>
      </c>
      <c r="G1005" s="20">
        <v>1</v>
      </c>
      <c r="H1005" s="20">
        <v>1</v>
      </c>
      <c r="I1005" s="20">
        <v>2</v>
      </c>
      <c r="J1005" s="20">
        <v>1</v>
      </c>
      <c r="K1005" s="20">
        <v>5</v>
      </c>
      <c r="L1005" s="20">
        <v>1</v>
      </c>
      <c r="M1005" s="27">
        <f>SUM(C1005:L1005)</f>
        <v>22</v>
      </c>
      <c r="N1005" s="27">
        <f>COUNTIF(C1005:L1005,"&gt;0")</f>
        <v>10</v>
      </c>
      <c r="O1005" s="2">
        <f>IF(N1005&gt;0,M1005/N1005,0)</f>
        <v>2.2000000000000002</v>
      </c>
    </row>
    <row r="1006" spans="1:15" ht="14" outlineLevel="1" x14ac:dyDescent="0.15">
      <c r="A1006" s="1">
        <v>371</v>
      </c>
      <c r="B1006" s="37" t="s">
        <v>110</v>
      </c>
      <c r="C1006" s="35">
        <v>1</v>
      </c>
      <c r="D1006" s="20">
        <v>3</v>
      </c>
      <c r="E1006" s="20">
        <v>1</v>
      </c>
      <c r="F1006" s="20">
        <v>1</v>
      </c>
      <c r="G1006" s="20">
        <v>3</v>
      </c>
      <c r="H1006" s="20">
        <v>1</v>
      </c>
      <c r="I1006" s="20">
        <v>1</v>
      </c>
      <c r="J1006" s="20">
        <v>2</v>
      </c>
      <c r="K1006" s="20">
        <v>1</v>
      </c>
      <c r="L1006" s="20">
        <v>1</v>
      </c>
      <c r="M1006" s="27">
        <f>SUM(C1006:L1006)</f>
        <v>15</v>
      </c>
      <c r="N1006" s="27">
        <f>COUNTIF(C1006:L1006,"&gt;0")</f>
        <v>10</v>
      </c>
      <c r="O1006" s="2">
        <f>IF(N1006&gt;0,M1006/N1006,0)</f>
        <v>1.5</v>
      </c>
    </row>
    <row r="1007" spans="1:15" ht="14" outlineLevel="1" x14ac:dyDescent="0.15">
      <c r="A1007" s="1">
        <v>372</v>
      </c>
      <c r="B1007" s="37" t="s">
        <v>109</v>
      </c>
      <c r="C1007" s="35">
        <v>1</v>
      </c>
      <c r="D1007" s="20">
        <v>1</v>
      </c>
      <c r="E1007" s="20">
        <v>1</v>
      </c>
      <c r="F1007" s="20">
        <v>1</v>
      </c>
      <c r="G1007" s="20">
        <v>1</v>
      </c>
      <c r="H1007" s="20">
        <v>1</v>
      </c>
      <c r="I1007" s="20">
        <v>1</v>
      </c>
      <c r="J1007" s="20">
        <v>1</v>
      </c>
      <c r="K1007" s="20">
        <v>1</v>
      </c>
      <c r="L1007" s="20">
        <v>1</v>
      </c>
      <c r="M1007" s="27">
        <f>SUM(C1007:L1007)</f>
        <v>10</v>
      </c>
      <c r="N1007" s="27">
        <f>COUNTIF(C1007:L1007,"&gt;0")</f>
        <v>10</v>
      </c>
      <c r="O1007" s="2">
        <f>IF(N1007&gt;0,M1007/N1007,0)</f>
        <v>1</v>
      </c>
    </row>
    <row r="1008" spans="1:15" ht="14" outlineLevel="1" x14ac:dyDescent="0.15">
      <c r="A1008" s="1">
        <v>373</v>
      </c>
      <c r="B1008" s="37" t="s">
        <v>108</v>
      </c>
      <c r="C1008" s="35">
        <v>2</v>
      </c>
      <c r="D1008" s="20">
        <v>4</v>
      </c>
      <c r="E1008" s="20">
        <v>1</v>
      </c>
      <c r="F1008" s="20">
        <v>4</v>
      </c>
      <c r="G1008" s="20">
        <v>1</v>
      </c>
      <c r="H1008" s="20">
        <v>1</v>
      </c>
      <c r="I1008" s="20">
        <v>1</v>
      </c>
      <c r="J1008" s="20">
        <v>5</v>
      </c>
      <c r="K1008" s="20">
        <v>1</v>
      </c>
      <c r="L1008" s="20">
        <v>1</v>
      </c>
      <c r="M1008" s="27">
        <f>SUM(C1008:L1008)</f>
        <v>21</v>
      </c>
      <c r="N1008" s="27">
        <f>COUNTIF(C1008:L1008,"&gt;0")</f>
        <v>10</v>
      </c>
      <c r="O1008" s="2">
        <f>IF(N1008&gt;0,M1008/N1008,0)</f>
        <v>2.1</v>
      </c>
    </row>
    <row r="1009" spans="1:15" ht="14" outlineLevel="1" x14ac:dyDescent="0.15">
      <c r="A1009" s="1">
        <v>374</v>
      </c>
      <c r="B1009" s="37" t="s">
        <v>107</v>
      </c>
      <c r="C1009" s="35">
        <v>1</v>
      </c>
      <c r="D1009" s="20">
        <v>1</v>
      </c>
      <c r="E1009" s="20">
        <v>1</v>
      </c>
      <c r="F1009" s="20">
        <v>1</v>
      </c>
      <c r="G1009" s="20">
        <v>1</v>
      </c>
      <c r="H1009" s="20">
        <v>1</v>
      </c>
      <c r="I1009" s="20">
        <v>1</v>
      </c>
      <c r="J1009" s="20">
        <v>2</v>
      </c>
      <c r="K1009" s="20">
        <v>1</v>
      </c>
      <c r="L1009" s="20">
        <v>2</v>
      </c>
      <c r="M1009" s="27">
        <f>SUM(C1009:L1009)</f>
        <v>12</v>
      </c>
      <c r="N1009" s="27">
        <f>COUNTIF(C1009:L1009,"&gt;0")</f>
        <v>10</v>
      </c>
      <c r="O1009" s="2">
        <f>IF(N1009&gt;0,M1009/N1009,0)</f>
        <v>1.2</v>
      </c>
    </row>
    <row r="1010" spans="1:15" ht="14" outlineLevel="1" x14ac:dyDescent="0.15">
      <c r="A1010" s="1">
        <v>375</v>
      </c>
      <c r="B1010" s="37" t="s">
        <v>106</v>
      </c>
      <c r="C1010" s="35">
        <v>1</v>
      </c>
      <c r="D1010" s="20">
        <v>3</v>
      </c>
      <c r="E1010" s="20">
        <v>1</v>
      </c>
      <c r="F1010" s="20">
        <v>1</v>
      </c>
      <c r="G1010" s="20">
        <v>1</v>
      </c>
      <c r="H1010" s="20">
        <v>3</v>
      </c>
      <c r="I1010" s="20">
        <v>1</v>
      </c>
      <c r="J1010" s="20">
        <v>1</v>
      </c>
      <c r="K1010" s="20">
        <v>1</v>
      </c>
      <c r="L1010" s="20">
        <v>1</v>
      </c>
      <c r="M1010" s="27">
        <f>SUM(C1010:L1010)</f>
        <v>14</v>
      </c>
      <c r="N1010" s="27">
        <f>COUNTIF(C1010:L1010,"&gt;0")</f>
        <v>10</v>
      </c>
      <c r="O1010" s="2">
        <f>IF(N1010&gt;0,M1010/N1010,0)</f>
        <v>1.4</v>
      </c>
    </row>
    <row r="1011" spans="1:15" ht="14" outlineLevel="1" x14ac:dyDescent="0.15">
      <c r="A1011" s="1">
        <v>376</v>
      </c>
      <c r="B1011" s="37" t="s">
        <v>105</v>
      </c>
      <c r="C1011" s="35">
        <v>1</v>
      </c>
      <c r="D1011" s="20">
        <v>1</v>
      </c>
      <c r="E1011" s="20">
        <v>5</v>
      </c>
      <c r="F1011" s="20">
        <v>1</v>
      </c>
      <c r="G1011" s="20">
        <v>1</v>
      </c>
      <c r="H1011" s="20">
        <v>1</v>
      </c>
      <c r="I1011" s="20">
        <v>1</v>
      </c>
      <c r="J1011" s="20">
        <v>1</v>
      </c>
      <c r="K1011" s="20">
        <v>1</v>
      </c>
      <c r="L1011" s="20">
        <v>5</v>
      </c>
      <c r="M1011" s="27">
        <f>SUM(C1011:L1011)</f>
        <v>18</v>
      </c>
      <c r="N1011" s="27">
        <f>COUNTIF(C1011:L1011,"&gt;0")</f>
        <v>10</v>
      </c>
      <c r="O1011" s="2">
        <f>IF(N1011&gt;0,M1011/N1011,0)</f>
        <v>1.8</v>
      </c>
    </row>
    <row r="1012" spans="1:15" ht="14" outlineLevel="1" x14ac:dyDescent="0.15">
      <c r="A1012" s="1">
        <v>377</v>
      </c>
      <c r="B1012" s="37" t="s">
        <v>104</v>
      </c>
      <c r="C1012" s="35">
        <v>1</v>
      </c>
      <c r="D1012" s="20">
        <v>1</v>
      </c>
      <c r="E1012" s="20">
        <v>1</v>
      </c>
      <c r="F1012" s="20">
        <v>4</v>
      </c>
      <c r="G1012" s="20">
        <v>1</v>
      </c>
      <c r="H1012" s="20">
        <v>1</v>
      </c>
      <c r="I1012" s="20">
        <v>1</v>
      </c>
      <c r="J1012" s="20">
        <v>1</v>
      </c>
      <c r="K1012" s="20">
        <v>1</v>
      </c>
      <c r="L1012" s="20">
        <v>1</v>
      </c>
      <c r="M1012" s="27">
        <f>SUM(C1012:L1012)</f>
        <v>13</v>
      </c>
      <c r="N1012" s="27">
        <f>COUNTIF(C1012:L1012,"&gt;0")</f>
        <v>10</v>
      </c>
      <c r="O1012" s="2">
        <f>IF(N1012&gt;0,M1012/N1012,0)</f>
        <v>1.3</v>
      </c>
    </row>
    <row r="1013" spans="1:15" ht="14" outlineLevel="1" x14ac:dyDescent="0.15">
      <c r="A1013" s="1">
        <v>378</v>
      </c>
      <c r="B1013" s="37" t="s">
        <v>103</v>
      </c>
      <c r="C1013" s="35">
        <v>1</v>
      </c>
      <c r="D1013" s="20">
        <v>1</v>
      </c>
      <c r="E1013" s="20">
        <v>1</v>
      </c>
      <c r="F1013" s="20">
        <v>1</v>
      </c>
      <c r="G1013" s="20">
        <v>1</v>
      </c>
      <c r="H1013" s="20">
        <v>1</v>
      </c>
      <c r="I1013" s="20">
        <v>1</v>
      </c>
      <c r="J1013" s="20">
        <v>1</v>
      </c>
      <c r="K1013" s="20">
        <v>1</v>
      </c>
      <c r="L1013" s="20">
        <v>5</v>
      </c>
      <c r="M1013" s="27">
        <f>SUM(C1013:L1013)</f>
        <v>14</v>
      </c>
      <c r="N1013" s="27">
        <f>COUNTIF(C1013:L1013,"&gt;0")</f>
        <v>10</v>
      </c>
      <c r="O1013" s="2">
        <f>IF(N1013&gt;0,M1013/N1013,0)</f>
        <v>1.4</v>
      </c>
    </row>
    <row r="1014" spans="1:15" ht="14" outlineLevel="1" x14ac:dyDescent="0.15">
      <c r="A1014" s="1">
        <v>379</v>
      </c>
      <c r="B1014" s="37" t="s">
        <v>102</v>
      </c>
      <c r="C1014" s="35">
        <v>1</v>
      </c>
      <c r="D1014" s="20">
        <v>4</v>
      </c>
      <c r="E1014" s="20">
        <v>1</v>
      </c>
      <c r="F1014" s="20">
        <v>1</v>
      </c>
      <c r="G1014" s="20">
        <v>1</v>
      </c>
      <c r="H1014" s="20">
        <v>2</v>
      </c>
      <c r="I1014" s="20">
        <v>1</v>
      </c>
      <c r="J1014" s="20">
        <v>1</v>
      </c>
      <c r="K1014" s="20">
        <v>1</v>
      </c>
      <c r="L1014" s="20">
        <v>1</v>
      </c>
      <c r="M1014" s="27">
        <f>SUM(C1014:L1014)</f>
        <v>14</v>
      </c>
      <c r="N1014" s="27">
        <f>COUNTIF(C1014:L1014,"&gt;0")</f>
        <v>10</v>
      </c>
      <c r="O1014" s="2">
        <f>IF(N1014&gt;0,M1014/N1014,0)</f>
        <v>1.4</v>
      </c>
    </row>
    <row r="1015" spans="1:15" ht="14" outlineLevel="1" x14ac:dyDescent="0.15">
      <c r="A1015" s="1">
        <v>380</v>
      </c>
      <c r="B1015" s="37" t="s">
        <v>101</v>
      </c>
      <c r="C1015" s="35">
        <v>1</v>
      </c>
      <c r="D1015" s="20">
        <v>3</v>
      </c>
      <c r="E1015" s="20">
        <v>1</v>
      </c>
      <c r="F1015" s="20">
        <v>2</v>
      </c>
      <c r="G1015" s="20">
        <v>1</v>
      </c>
      <c r="H1015" s="20">
        <v>1</v>
      </c>
      <c r="I1015" s="20">
        <v>1</v>
      </c>
      <c r="J1015" s="20">
        <v>1</v>
      </c>
      <c r="K1015" s="20">
        <v>5</v>
      </c>
      <c r="L1015" s="20">
        <v>1</v>
      </c>
      <c r="M1015" s="27">
        <f>SUM(C1015:L1015)</f>
        <v>17</v>
      </c>
      <c r="N1015" s="27">
        <f>COUNTIF(C1015:L1015,"&gt;0")</f>
        <v>10</v>
      </c>
      <c r="O1015" s="2">
        <f>IF(N1015&gt;0,M1015/N1015,0)</f>
        <v>1.7</v>
      </c>
    </row>
    <row r="1016" spans="1:15" ht="14" outlineLevel="1" x14ac:dyDescent="0.15">
      <c r="A1016" s="1">
        <v>381</v>
      </c>
      <c r="B1016" s="37" t="s">
        <v>100</v>
      </c>
      <c r="C1016" s="35">
        <v>5</v>
      </c>
      <c r="D1016" s="20">
        <v>1</v>
      </c>
      <c r="E1016" s="20">
        <v>1</v>
      </c>
      <c r="F1016" s="20">
        <v>1</v>
      </c>
      <c r="G1016" s="20">
        <v>1</v>
      </c>
      <c r="H1016" s="20">
        <v>1</v>
      </c>
      <c r="I1016" s="20">
        <v>2</v>
      </c>
      <c r="J1016" s="20">
        <v>4</v>
      </c>
      <c r="K1016" s="20">
        <v>5</v>
      </c>
      <c r="L1016" s="20">
        <v>1</v>
      </c>
      <c r="M1016" s="27">
        <f>SUM(C1016:L1016)</f>
        <v>22</v>
      </c>
      <c r="N1016" s="27">
        <f>COUNTIF(C1016:L1016,"&gt;0")</f>
        <v>10</v>
      </c>
      <c r="O1016" s="2">
        <f>IF(N1016&gt;0,M1016/N1016,0)</f>
        <v>2.2000000000000002</v>
      </c>
    </row>
    <row r="1017" spans="1:15" ht="14" outlineLevel="1" x14ac:dyDescent="0.15">
      <c r="A1017" s="1">
        <v>382</v>
      </c>
      <c r="B1017" s="37" t="s">
        <v>99</v>
      </c>
      <c r="C1017" s="35">
        <v>1</v>
      </c>
      <c r="D1017" s="20">
        <v>1</v>
      </c>
      <c r="E1017" s="20">
        <v>1</v>
      </c>
      <c r="F1017" s="20">
        <v>1</v>
      </c>
      <c r="G1017" s="20">
        <v>1</v>
      </c>
      <c r="H1017" s="20">
        <v>1</v>
      </c>
      <c r="I1017" s="20">
        <v>1</v>
      </c>
      <c r="J1017" s="20">
        <v>1</v>
      </c>
      <c r="K1017" s="20">
        <v>1</v>
      </c>
      <c r="L1017" s="20">
        <v>1</v>
      </c>
      <c r="M1017" s="27">
        <f>SUM(C1017:L1017)</f>
        <v>10</v>
      </c>
      <c r="N1017" s="27">
        <f>COUNTIF(C1017:L1017,"&gt;0")</f>
        <v>10</v>
      </c>
      <c r="O1017" s="2">
        <f>IF(N1017&gt;0,M1017/N1017,0)</f>
        <v>1</v>
      </c>
    </row>
    <row r="1018" spans="1:15" ht="14" outlineLevel="1" x14ac:dyDescent="0.15">
      <c r="A1018" s="1">
        <v>383</v>
      </c>
      <c r="B1018" s="37" t="s">
        <v>98</v>
      </c>
      <c r="C1018" s="35">
        <v>1</v>
      </c>
      <c r="D1018" s="20">
        <v>1</v>
      </c>
      <c r="E1018" s="20">
        <v>1</v>
      </c>
      <c r="F1018" s="20">
        <v>1</v>
      </c>
      <c r="G1018" s="20">
        <v>1</v>
      </c>
      <c r="H1018" s="20">
        <v>1</v>
      </c>
      <c r="I1018" s="20">
        <v>1</v>
      </c>
      <c r="J1018" s="20">
        <v>1</v>
      </c>
      <c r="K1018" s="20">
        <v>4</v>
      </c>
      <c r="L1018" s="20">
        <v>1</v>
      </c>
      <c r="M1018" s="27">
        <f>SUM(C1018:L1018)</f>
        <v>13</v>
      </c>
      <c r="N1018" s="27">
        <f>COUNTIF(C1018:L1018,"&gt;0")</f>
        <v>10</v>
      </c>
      <c r="O1018" s="2">
        <f>IF(N1018&gt;0,M1018/N1018,0)</f>
        <v>1.3</v>
      </c>
    </row>
    <row r="1019" spans="1:15" ht="14" outlineLevel="1" x14ac:dyDescent="0.15">
      <c r="A1019" s="1">
        <v>384</v>
      </c>
      <c r="B1019" s="37" t="s">
        <v>97</v>
      </c>
      <c r="C1019" s="35">
        <v>1</v>
      </c>
      <c r="D1019" s="20">
        <v>1</v>
      </c>
      <c r="E1019" s="20">
        <v>1</v>
      </c>
      <c r="F1019" s="20">
        <v>1</v>
      </c>
      <c r="G1019" s="20">
        <v>1</v>
      </c>
      <c r="H1019" s="20">
        <v>1</v>
      </c>
      <c r="I1019" s="20">
        <v>1</v>
      </c>
      <c r="J1019" s="20">
        <v>5</v>
      </c>
      <c r="K1019" s="20">
        <v>1</v>
      </c>
      <c r="L1019" s="20">
        <v>3</v>
      </c>
      <c r="M1019" s="27">
        <f>SUM(C1019:L1019)</f>
        <v>16</v>
      </c>
      <c r="N1019" s="27">
        <f>COUNTIF(C1019:L1019,"&gt;0")</f>
        <v>10</v>
      </c>
      <c r="O1019" s="2">
        <f>IF(N1019&gt;0,M1019/N1019,0)</f>
        <v>1.6</v>
      </c>
    </row>
    <row r="1020" spans="1:15" ht="14" outlineLevel="1" x14ac:dyDescent="0.15">
      <c r="A1020" s="1">
        <v>385</v>
      </c>
      <c r="B1020" s="37" t="s">
        <v>96</v>
      </c>
      <c r="C1020" s="35">
        <v>1</v>
      </c>
      <c r="D1020" s="20">
        <v>1</v>
      </c>
      <c r="E1020" s="20">
        <v>1</v>
      </c>
      <c r="F1020" s="20">
        <v>1</v>
      </c>
      <c r="G1020" s="20">
        <v>5</v>
      </c>
      <c r="H1020" s="20">
        <v>1</v>
      </c>
      <c r="I1020" s="20">
        <v>1</v>
      </c>
      <c r="J1020" s="20">
        <v>3</v>
      </c>
      <c r="K1020" s="20">
        <v>1</v>
      </c>
      <c r="L1020" s="20">
        <v>1</v>
      </c>
      <c r="M1020" s="27">
        <f>SUM(C1020:L1020)</f>
        <v>16</v>
      </c>
      <c r="N1020" s="27">
        <f>COUNTIF(C1020:L1020,"&gt;0")</f>
        <v>10</v>
      </c>
      <c r="O1020" s="2">
        <f>IF(N1020&gt;0,M1020/N1020,0)</f>
        <v>1.6</v>
      </c>
    </row>
    <row r="1021" spans="1:15" ht="14" outlineLevel="1" x14ac:dyDescent="0.15">
      <c r="A1021" s="1">
        <v>386</v>
      </c>
      <c r="B1021" s="37" t="s">
        <v>95</v>
      </c>
      <c r="C1021" s="35">
        <v>1</v>
      </c>
      <c r="D1021" s="20">
        <v>1</v>
      </c>
      <c r="E1021" s="20">
        <v>1</v>
      </c>
      <c r="F1021" s="20">
        <v>1</v>
      </c>
      <c r="G1021" s="20">
        <v>1</v>
      </c>
      <c r="H1021" s="20">
        <v>1</v>
      </c>
      <c r="I1021" s="20">
        <v>1</v>
      </c>
      <c r="J1021" s="20">
        <v>1</v>
      </c>
      <c r="K1021" s="20">
        <v>1</v>
      </c>
      <c r="L1021" s="20">
        <v>4</v>
      </c>
      <c r="M1021" s="27">
        <f>SUM(C1021:L1021)</f>
        <v>13</v>
      </c>
      <c r="N1021" s="27">
        <f>COUNTIF(C1021:L1021,"&gt;0")</f>
        <v>10</v>
      </c>
      <c r="O1021" s="2">
        <f>IF(N1021&gt;0,M1021/N1021,0)</f>
        <v>1.3</v>
      </c>
    </row>
    <row r="1022" spans="1:15" ht="14" outlineLevel="1" x14ac:dyDescent="0.15">
      <c r="A1022" s="1">
        <v>387</v>
      </c>
      <c r="B1022" s="37" t="s">
        <v>94</v>
      </c>
      <c r="C1022" s="35">
        <v>1</v>
      </c>
      <c r="D1022" s="20">
        <v>1</v>
      </c>
      <c r="E1022" s="20">
        <v>1</v>
      </c>
      <c r="F1022" s="20">
        <v>1</v>
      </c>
      <c r="G1022" s="20">
        <v>3</v>
      </c>
      <c r="H1022" s="20">
        <v>1</v>
      </c>
      <c r="I1022" s="20">
        <v>1</v>
      </c>
      <c r="J1022" s="20">
        <v>1</v>
      </c>
      <c r="K1022" s="20">
        <v>1</v>
      </c>
      <c r="L1022" s="20">
        <v>4</v>
      </c>
      <c r="M1022" s="27">
        <f>SUM(C1022:L1022)</f>
        <v>15</v>
      </c>
      <c r="N1022" s="27">
        <f>COUNTIF(C1022:L1022,"&gt;0")</f>
        <v>10</v>
      </c>
      <c r="O1022" s="2">
        <f>IF(N1022&gt;0,M1022/N1022,0)</f>
        <v>1.5</v>
      </c>
    </row>
    <row r="1023" spans="1:15" ht="14" outlineLevel="1" x14ac:dyDescent="0.15">
      <c r="A1023" s="1">
        <v>388</v>
      </c>
      <c r="B1023" s="37" t="s">
        <v>93</v>
      </c>
      <c r="C1023" s="35">
        <v>2</v>
      </c>
      <c r="D1023" s="20">
        <v>1</v>
      </c>
      <c r="E1023" s="20">
        <v>1</v>
      </c>
      <c r="F1023" s="20">
        <v>1</v>
      </c>
      <c r="G1023" s="20">
        <v>5</v>
      </c>
      <c r="H1023" s="20">
        <v>1</v>
      </c>
      <c r="I1023" s="20">
        <v>3</v>
      </c>
      <c r="J1023" s="20">
        <v>1</v>
      </c>
      <c r="K1023" s="20">
        <v>1</v>
      </c>
      <c r="L1023" s="20">
        <v>5</v>
      </c>
      <c r="M1023" s="27">
        <f>SUM(C1023:L1023)</f>
        <v>21</v>
      </c>
      <c r="N1023" s="27">
        <f>COUNTIF(C1023:L1023,"&gt;0")</f>
        <v>10</v>
      </c>
      <c r="O1023" s="2">
        <f>IF(N1023&gt;0,M1023/N1023,0)</f>
        <v>2.1</v>
      </c>
    </row>
    <row r="1024" spans="1:15" ht="14" outlineLevel="1" x14ac:dyDescent="0.15">
      <c r="A1024" s="1">
        <v>389</v>
      </c>
      <c r="B1024" s="37" t="s">
        <v>92</v>
      </c>
      <c r="C1024" s="35">
        <v>1</v>
      </c>
      <c r="D1024" s="20">
        <v>1</v>
      </c>
      <c r="E1024" s="20">
        <v>1</v>
      </c>
      <c r="F1024" s="20">
        <v>1</v>
      </c>
      <c r="G1024" s="20">
        <v>1</v>
      </c>
      <c r="H1024" s="20">
        <v>1</v>
      </c>
      <c r="I1024" s="20">
        <v>1</v>
      </c>
      <c r="J1024" s="20">
        <v>1</v>
      </c>
      <c r="K1024" s="20">
        <v>5</v>
      </c>
      <c r="L1024" s="20">
        <v>1</v>
      </c>
      <c r="M1024" s="27">
        <f>SUM(C1024:L1024)</f>
        <v>14</v>
      </c>
      <c r="N1024" s="27">
        <f>COUNTIF(C1024:L1024,"&gt;0")</f>
        <v>10</v>
      </c>
      <c r="O1024" s="2">
        <f>IF(N1024&gt;0,M1024/N1024,0)</f>
        <v>1.4</v>
      </c>
    </row>
    <row r="1025" spans="1:15" ht="14" outlineLevel="1" x14ac:dyDescent="0.15">
      <c r="A1025" s="1">
        <v>390</v>
      </c>
      <c r="B1025" s="37" t="s">
        <v>91</v>
      </c>
      <c r="C1025" s="35">
        <v>1</v>
      </c>
      <c r="D1025" s="20">
        <v>1</v>
      </c>
      <c r="E1025" s="20">
        <v>2</v>
      </c>
      <c r="F1025" s="20">
        <v>1</v>
      </c>
      <c r="G1025" s="20">
        <v>2</v>
      </c>
      <c r="H1025" s="20">
        <v>1</v>
      </c>
      <c r="I1025" s="20">
        <v>1</v>
      </c>
      <c r="J1025" s="20">
        <v>5</v>
      </c>
      <c r="K1025" s="20">
        <v>5</v>
      </c>
      <c r="L1025" s="20">
        <v>2</v>
      </c>
      <c r="M1025" s="27">
        <f>SUM(C1025:L1025)</f>
        <v>21</v>
      </c>
      <c r="N1025" s="27">
        <f>COUNTIF(C1025:L1025,"&gt;0")</f>
        <v>10</v>
      </c>
      <c r="O1025" s="2">
        <f>IF(N1025&gt;0,M1025/N1025,0)</f>
        <v>2.1</v>
      </c>
    </row>
    <row r="1026" spans="1:15" ht="14" outlineLevel="1" x14ac:dyDescent="0.15">
      <c r="A1026" s="1">
        <v>391</v>
      </c>
      <c r="B1026" s="37" t="s">
        <v>90</v>
      </c>
      <c r="C1026" s="35">
        <v>1</v>
      </c>
      <c r="D1026" s="20">
        <v>1</v>
      </c>
      <c r="E1026" s="20">
        <v>4</v>
      </c>
      <c r="F1026" s="20">
        <v>1</v>
      </c>
      <c r="G1026" s="20">
        <v>1</v>
      </c>
      <c r="H1026" s="20">
        <v>5</v>
      </c>
      <c r="I1026" s="20">
        <v>5</v>
      </c>
      <c r="J1026" s="20">
        <v>1</v>
      </c>
      <c r="K1026" s="20">
        <v>1</v>
      </c>
      <c r="L1026" s="20">
        <v>1</v>
      </c>
      <c r="M1026" s="27">
        <f>SUM(C1026:L1026)</f>
        <v>21</v>
      </c>
      <c r="N1026" s="27">
        <f>COUNTIF(C1026:L1026,"&gt;0")</f>
        <v>10</v>
      </c>
      <c r="O1026" s="2">
        <f>IF(N1026&gt;0,M1026/N1026,0)</f>
        <v>2.1</v>
      </c>
    </row>
    <row r="1027" spans="1:15" ht="14" outlineLevel="1" x14ac:dyDescent="0.15">
      <c r="A1027" s="1">
        <v>392</v>
      </c>
      <c r="B1027" s="37" t="s">
        <v>89</v>
      </c>
      <c r="C1027" s="35">
        <v>1</v>
      </c>
      <c r="D1027" s="20">
        <v>1</v>
      </c>
      <c r="E1027" s="20">
        <v>1</v>
      </c>
      <c r="F1027" s="20">
        <v>1</v>
      </c>
      <c r="G1027" s="20">
        <v>1</v>
      </c>
      <c r="H1027" s="20">
        <v>1</v>
      </c>
      <c r="I1027" s="20">
        <v>1</v>
      </c>
      <c r="J1027" s="20">
        <v>4</v>
      </c>
      <c r="K1027" s="20">
        <v>1</v>
      </c>
      <c r="L1027" s="20">
        <v>2</v>
      </c>
      <c r="M1027" s="27">
        <f>SUM(C1027:L1027)</f>
        <v>14</v>
      </c>
      <c r="N1027" s="27">
        <f>COUNTIF(C1027:L1027,"&gt;0")</f>
        <v>10</v>
      </c>
      <c r="O1027" s="2">
        <f>IF(N1027&gt;0,M1027/N1027,0)</f>
        <v>1.4</v>
      </c>
    </row>
    <row r="1028" spans="1:15" ht="14" outlineLevel="1" x14ac:dyDescent="0.15">
      <c r="A1028" s="1">
        <v>393</v>
      </c>
      <c r="B1028" s="37" t="s">
        <v>88</v>
      </c>
      <c r="C1028" s="35">
        <v>4</v>
      </c>
      <c r="D1028" s="20">
        <v>1</v>
      </c>
      <c r="E1028" s="20">
        <v>1</v>
      </c>
      <c r="F1028" s="20">
        <v>1</v>
      </c>
      <c r="G1028" s="20">
        <v>1</v>
      </c>
      <c r="H1028" s="20">
        <v>1</v>
      </c>
      <c r="I1028" s="20">
        <v>1</v>
      </c>
      <c r="J1028" s="20">
        <v>1</v>
      </c>
      <c r="K1028" s="20">
        <v>1</v>
      </c>
      <c r="L1028" s="20">
        <v>1</v>
      </c>
      <c r="M1028" s="27">
        <f>SUM(C1028:L1028)</f>
        <v>13</v>
      </c>
      <c r="N1028" s="27">
        <f>COUNTIF(C1028:L1028,"&gt;0")</f>
        <v>10</v>
      </c>
      <c r="O1028" s="2">
        <f>IF(N1028&gt;0,M1028/N1028,0)</f>
        <v>1.3</v>
      </c>
    </row>
    <row r="1029" spans="1:15" ht="14" outlineLevel="1" x14ac:dyDescent="0.15">
      <c r="A1029" s="1">
        <v>394</v>
      </c>
      <c r="B1029" s="37" t="s">
        <v>87</v>
      </c>
      <c r="C1029" s="35">
        <v>1</v>
      </c>
      <c r="D1029" s="20">
        <v>1</v>
      </c>
      <c r="E1029" s="20">
        <v>1</v>
      </c>
      <c r="F1029" s="20">
        <v>5</v>
      </c>
      <c r="G1029" s="20">
        <v>1</v>
      </c>
      <c r="H1029" s="20">
        <v>3</v>
      </c>
      <c r="I1029" s="20">
        <v>1</v>
      </c>
      <c r="J1029" s="20">
        <v>1</v>
      </c>
      <c r="K1029" s="20">
        <v>1</v>
      </c>
      <c r="L1029" s="20">
        <v>2</v>
      </c>
      <c r="M1029" s="27">
        <f>SUM(C1029:L1029)</f>
        <v>17</v>
      </c>
      <c r="N1029" s="27">
        <f>COUNTIF(C1029:L1029,"&gt;0")</f>
        <v>10</v>
      </c>
      <c r="O1029" s="2">
        <f>IF(N1029&gt;0,M1029/N1029,0)</f>
        <v>1.7</v>
      </c>
    </row>
    <row r="1030" spans="1:15" ht="14" outlineLevel="1" x14ac:dyDescent="0.15">
      <c r="A1030" s="1">
        <v>395</v>
      </c>
      <c r="B1030" s="37" t="s">
        <v>86</v>
      </c>
      <c r="C1030" s="35">
        <v>1</v>
      </c>
      <c r="D1030" s="20">
        <v>3</v>
      </c>
      <c r="E1030" s="20">
        <v>1</v>
      </c>
      <c r="F1030" s="20">
        <v>1</v>
      </c>
      <c r="G1030" s="20">
        <v>1</v>
      </c>
      <c r="H1030" s="20">
        <v>1</v>
      </c>
      <c r="I1030" s="20">
        <v>1</v>
      </c>
      <c r="J1030" s="20">
        <v>1</v>
      </c>
      <c r="K1030" s="20">
        <v>1</v>
      </c>
      <c r="L1030" s="20">
        <v>4</v>
      </c>
      <c r="M1030" s="27">
        <f>SUM(C1030:L1030)</f>
        <v>15</v>
      </c>
      <c r="N1030" s="27">
        <f>COUNTIF(C1030:L1030,"&gt;0")</f>
        <v>10</v>
      </c>
      <c r="O1030" s="2">
        <f>IF(N1030&gt;0,M1030/N1030,0)</f>
        <v>1.5</v>
      </c>
    </row>
    <row r="1031" spans="1:15" ht="14" outlineLevel="1" x14ac:dyDescent="0.15">
      <c r="A1031" s="1">
        <v>396</v>
      </c>
      <c r="B1031" s="37" t="s">
        <v>85</v>
      </c>
      <c r="C1031" s="35">
        <v>1</v>
      </c>
      <c r="D1031" s="20">
        <v>1</v>
      </c>
      <c r="E1031" s="20">
        <v>5</v>
      </c>
      <c r="F1031" s="20">
        <v>1</v>
      </c>
      <c r="G1031" s="20">
        <v>1</v>
      </c>
      <c r="H1031" s="20">
        <v>1</v>
      </c>
      <c r="I1031" s="20">
        <v>1</v>
      </c>
      <c r="J1031" s="20">
        <v>1</v>
      </c>
      <c r="K1031" s="20">
        <v>1</v>
      </c>
      <c r="L1031" s="20">
        <v>3</v>
      </c>
      <c r="M1031" s="27">
        <f>SUM(C1031:L1031)</f>
        <v>16</v>
      </c>
      <c r="N1031" s="27">
        <f>COUNTIF(C1031:L1031,"&gt;0")</f>
        <v>10</v>
      </c>
      <c r="O1031" s="2">
        <f>IF(N1031&gt;0,M1031/N1031,0)</f>
        <v>1.6</v>
      </c>
    </row>
    <row r="1032" spans="1:15" ht="14" outlineLevel="1" x14ac:dyDescent="0.15">
      <c r="A1032" s="1">
        <v>397</v>
      </c>
      <c r="B1032" s="37" t="s">
        <v>84</v>
      </c>
      <c r="C1032" s="35">
        <v>1</v>
      </c>
      <c r="D1032" s="20">
        <v>1</v>
      </c>
      <c r="E1032" s="20">
        <v>1</v>
      </c>
      <c r="F1032" s="20">
        <v>2</v>
      </c>
      <c r="G1032" s="20">
        <v>1</v>
      </c>
      <c r="H1032" s="20">
        <v>1</v>
      </c>
      <c r="I1032" s="20">
        <v>5</v>
      </c>
      <c r="J1032" s="20">
        <v>1</v>
      </c>
      <c r="K1032" s="20">
        <v>1</v>
      </c>
      <c r="L1032" s="20">
        <v>1</v>
      </c>
      <c r="M1032" s="27">
        <f>SUM(C1032:L1032)</f>
        <v>15</v>
      </c>
      <c r="N1032" s="27">
        <f>COUNTIF(C1032:L1032,"&gt;0")</f>
        <v>10</v>
      </c>
      <c r="O1032" s="2">
        <f>IF(N1032&gt;0,M1032/N1032,0)</f>
        <v>1.5</v>
      </c>
    </row>
    <row r="1033" spans="1:15" ht="14" outlineLevel="1" x14ac:dyDescent="0.15">
      <c r="A1033" s="1">
        <v>398</v>
      </c>
      <c r="B1033" s="37" t="s">
        <v>83</v>
      </c>
      <c r="C1033" s="35">
        <v>1</v>
      </c>
      <c r="D1033" s="20">
        <v>1</v>
      </c>
      <c r="E1033" s="20">
        <v>1</v>
      </c>
      <c r="F1033" s="20">
        <v>1</v>
      </c>
      <c r="G1033" s="20">
        <v>1</v>
      </c>
      <c r="H1033" s="20">
        <v>1</v>
      </c>
      <c r="I1033" s="20">
        <v>1</v>
      </c>
      <c r="J1033" s="20">
        <v>4</v>
      </c>
      <c r="K1033" s="20">
        <v>1</v>
      </c>
      <c r="L1033" s="20">
        <v>1</v>
      </c>
      <c r="M1033" s="27">
        <f>SUM(C1033:L1033)</f>
        <v>13</v>
      </c>
      <c r="N1033" s="27">
        <f>COUNTIF(C1033:L1033,"&gt;0")</f>
        <v>10</v>
      </c>
      <c r="O1033" s="2">
        <f>IF(N1033&gt;0,M1033/N1033,0)</f>
        <v>1.3</v>
      </c>
    </row>
    <row r="1034" spans="1:15" ht="14" outlineLevel="1" x14ac:dyDescent="0.15">
      <c r="A1034" s="1">
        <v>399</v>
      </c>
      <c r="B1034" s="37" t="s">
        <v>82</v>
      </c>
      <c r="C1034" s="35">
        <v>4</v>
      </c>
      <c r="D1034" s="20">
        <v>1</v>
      </c>
      <c r="E1034" s="20">
        <v>2</v>
      </c>
      <c r="F1034" s="20">
        <v>1</v>
      </c>
      <c r="G1034" s="20">
        <v>1</v>
      </c>
      <c r="H1034" s="20">
        <v>1</v>
      </c>
      <c r="I1034" s="20">
        <v>5</v>
      </c>
      <c r="J1034" s="20">
        <v>2</v>
      </c>
      <c r="K1034" s="20">
        <v>1</v>
      </c>
      <c r="L1034" s="20">
        <v>4</v>
      </c>
      <c r="M1034" s="27">
        <f>SUM(C1034:L1034)</f>
        <v>22</v>
      </c>
      <c r="N1034" s="27">
        <f>COUNTIF(C1034:L1034,"&gt;0")</f>
        <v>10</v>
      </c>
      <c r="O1034" s="2">
        <f>IF(N1034&gt;0,M1034/N1034,0)</f>
        <v>2.2000000000000002</v>
      </c>
    </row>
    <row r="1035" spans="1:15" ht="14" outlineLevel="1" x14ac:dyDescent="0.15">
      <c r="A1035" s="1">
        <v>400</v>
      </c>
      <c r="B1035" s="37" t="s">
        <v>81</v>
      </c>
      <c r="C1035" s="35">
        <v>5</v>
      </c>
      <c r="D1035" s="20">
        <v>1</v>
      </c>
      <c r="E1035" s="20">
        <v>1</v>
      </c>
      <c r="F1035" s="20">
        <v>1</v>
      </c>
      <c r="G1035" s="20">
        <v>1</v>
      </c>
      <c r="H1035" s="20">
        <v>1</v>
      </c>
      <c r="I1035" s="20">
        <v>1</v>
      </c>
      <c r="J1035" s="20">
        <v>1</v>
      </c>
      <c r="K1035" s="20">
        <v>1</v>
      </c>
      <c r="L1035" s="20">
        <v>1</v>
      </c>
      <c r="M1035" s="27">
        <f>SUM(C1035:L1035)</f>
        <v>14</v>
      </c>
      <c r="N1035" s="27">
        <f>COUNTIF(C1035:L1035,"&gt;0")</f>
        <v>10</v>
      </c>
      <c r="O1035" s="2">
        <f>IF(N1035&gt;0,M1035/N1035,0)</f>
        <v>1.4</v>
      </c>
    </row>
    <row r="1036" spans="1:15" ht="14" outlineLevel="1" x14ac:dyDescent="0.15">
      <c r="A1036" s="1">
        <v>401</v>
      </c>
      <c r="B1036" s="37" t="s">
        <v>80</v>
      </c>
      <c r="C1036" s="35">
        <v>1</v>
      </c>
      <c r="D1036" s="20">
        <v>1</v>
      </c>
      <c r="E1036" s="20">
        <v>5</v>
      </c>
      <c r="F1036" s="20">
        <v>3</v>
      </c>
      <c r="G1036" s="20">
        <v>3</v>
      </c>
      <c r="H1036" s="20">
        <v>1</v>
      </c>
      <c r="I1036" s="20">
        <v>1</v>
      </c>
      <c r="J1036" s="20">
        <v>1</v>
      </c>
      <c r="K1036" s="20">
        <v>1</v>
      </c>
      <c r="L1036" s="20">
        <v>1</v>
      </c>
      <c r="M1036" s="27">
        <f>SUM(C1036:L1036)</f>
        <v>18</v>
      </c>
      <c r="N1036" s="27">
        <f>COUNTIF(C1036:L1036,"&gt;0")</f>
        <v>10</v>
      </c>
      <c r="O1036" s="2">
        <f>IF(N1036&gt;0,M1036/N1036,0)</f>
        <v>1.8</v>
      </c>
    </row>
    <row r="1037" spans="1:15" ht="14" outlineLevel="1" x14ac:dyDescent="0.15">
      <c r="A1037" s="1">
        <v>402</v>
      </c>
      <c r="B1037" s="37" t="s">
        <v>79</v>
      </c>
      <c r="C1037" s="35">
        <v>1</v>
      </c>
      <c r="D1037" s="20">
        <v>1</v>
      </c>
      <c r="E1037" s="20">
        <v>1</v>
      </c>
      <c r="F1037" s="20">
        <v>1</v>
      </c>
      <c r="G1037" s="20">
        <v>1</v>
      </c>
      <c r="H1037" s="20">
        <v>1</v>
      </c>
      <c r="I1037" s="20">
        <v>1</v>
      </c>
      <c r="J1037" s="20">
        <v>2</v>
      </c>
      <c r="K1037" s="20">
        <v>1</v>
      </c>
      <c r="L1037" s="20">
        <v>1</v>
      </c>
      <c r="M1037" s="27">
        <f>SUM(C1037:L1037)</f>
        <v>11</v>
      </c>
      <c r="N1037" s="27">
        <f>COUNTIF(C1037:L1037,"&gt;0")</f>
        <v>10</v>
      </c>
      <c r="O1037" s="2">
        <f>IF(N1037&gt;0,M1037/N1037,0)</f>
        <v>1.1000000000000001</v>
      </c>
    </row>
    <row r="1038" spans="1:15" ht="14" outlineLevel="1" x14ac:dyDescent="0.15">
      <c r="A1038" s="1">
        <v>403</v>
      </c>
      <c r="B1038" s="37" t="s">
        <v>78</v>
      </c>
      <c r="C1038" s="35">
        <v>1</v>
      </c>
      <c r="D1038" s="20">
        <v>1</v>
      </c>
      <c r="E1038" s="20">
        <v>1</v>
      </c>
      <c r="F1038" s="20">
        <v>1</v>
      </c>
      <c r="G1038" s="20">
        <v>1</v>
      </c>
      <c r="H1038" s="20">
        <v>4</v>
      </c>
      <c r="I1038" s="20">
        <v>1</v>
      </c>
      <c r="J1038" s="20">
        <v>1</v>
      </c>
      <c r="K1038" s="20">
        <v>1</v>
      </c>
      <c r="L1038" s="20">
        <v>2</v>
      </c>
      <c r="M1038" s="27">
        <f>SUM(C1038:L1038)</f>
        <v>14</v>
      </c>
      <c r="N1038" s="27">
        <f>COUNTIF(C1038:L1038,"&gt;0")</f>
        <v>10</v>
      </c>
      <c r="O1038" s="2">
        <f>IF(N1038&gt;0,M1038/N1038,0)</f>
        <v>1.4</v>
      </c>
    </row>
    <row r="1039" spans="1:15" ht="14" outlineLevel="1" x14ac:dyDescent="0.15">
      <c r="A1039" s="1">
        <v>404</v>
      </c>
      <c r="B1039" s="37" t="s">
        <v>77</v>
      </c>
      <c r="C1039" s="35">
        <v>1</v>
      </c>
      <c r="D1039" s="20">
        <v>1</v>
      </c>
      <c r="E1039" s="20">
        <v>1</v>
      </c>
      <c r="F1039" s="20">
        <v>1</v>
      </c>
      <c r="G1039" s="20">
        <v>1</v>
      </c>
      <c r="H1039" s="20">
        <v>1</v>
      </c>
      <c r="I1039" s="20">
        <v>1</v>
      </c>
      <c r="J1039" s="20">
        <v>1</v>
      </c>
      <c r="K1039" s="20">
        <v>1</v>
      </c>
      <c r="L1039" s="20">
        <v>1</v>
      </c>
      <c r="M1039" s="27">
        <f>SUM(C1039:L1039)</f>
        <v>10</v>
      </c>
      <c r="N1039" s="27">
        <f>COUNTIF(C1039:L1039,"&gt;0")</f>
        <v>10</v>
      </c>
      <c r="O1039" s="2">
        <f>IF(N1039&gt;0,M1039/N1039,0)</f>
        <v>1</v>
      </c>
    </row>
    <row r="1040" spans="1:15" ht="14" outlineLevel="1" x14ac:dyDescent="0.15">
      <c r="A1040" s="1">
        <v>405</v>
      </c>
      <c r="B1040" s="37" t="s">
        <v>76</v>
      </c>
      <c r="C1040" s="35">
        <v>4</v>
      </c>
      <c r="D1040" s="20">
        <v>1</v>
      </c>
      <c r="E1040" s="20">
        <v>1</v>
      </c>
      <c r="F1040" s="20">
        <v>1</v>
      </c>
      <c r="G1040" s="20">
        <v>1</v>
      </c>
      <c r="H1040" s="20">
        <v>1</v>
      </c>
      <c r="I1040" s="20">
        <v>1</v>
      </c>
      <c r="J1040" s="20">
        <v>1</v>
      </c>
      <c r="K1040" s="20">
        <v>1</v>
      </c>
      <c r="L1040" s="20">
        <v>1</v>
      </c>
      <c r="M1040" s="27">
        <f>SUM(C1040:L1040)</f>
        <v>13</v>
      </c>
      <c r="N1040" s="27">
        <f>COUNTIF(C1040:L1040,"&gt;0")</f>
        <v>10</v>
      </c>
      <c r="O1040" s="2">
        <f>IF(N1040&gt;0,M1040/N1040,0)</f>
        <v>1.3</v>
      </c>
    </row>
    <row r="1041" spans="1:15" ht="14" outlineLevel="1" x14ac:dyDescent="0.15">
      <c r="A1041" s="1">
        <v>406</v>
      </c>
      <c r="B1041" s="37" t="s">
        <v>75</v>
      </c>
      <c r="C1041" s="35">
        <v>1</v>
      </c>
      <c r="D1041" s="20">
        <v>4</v>
      </c>
      <c r="E1041" s="20">
        <v>1</v>
      </c>
      <c r="F1041" s="20">
        <v>1</v>
      </c>
      <c r="G1041" s="20">
        <v>1</v>
      </c>
      <c r="H1041" s="20">
        <v>1</v>
      </c>
      <c r="I1041" s="20">
        <v>3</v>
      </c>
      <c r="J1041" s="20">
        <v>1</v>
      </c>
      <c r="K1041" s="20">
        <v>1</v>
      </c>
      <c r="L1041" s="20">
        <v>1</v>
      </c>
      <c r="M1041" s="27">
        <f>SUM(C1041:L1041)</f>
        <v>15</v>
      </c>
      <c r="N1041" s="27">
        <f>COUNTIF(C1041:L1041,"&gt;0")</f>
        <v>10</v>
      </c>
      <c r="O1041" s="2">
        <f>IF(N1041&gt;0,M1041/N1041,0)</f>
        <v>1.5</v>
      </c>
    </row>
    <row r="1042" spans="1:15" outlineLevel="1" x14ac:dyDescent="0.15">
      <c r="B1042" s="94"/>
      <c r="C1042" s="35"/>
      <c r="D1042" s="20"/>
      <c r="E1042" s="20"/>
      <c r="F1042" s="20"/>
      <c r="G1042" s="20"/>
      <c r="H1042" s="20"/>
      <c r="I1042" s="20"/>
      <c r="J1042" s="20"/>
      <c r="K1042" s="20"/>
      <c r="L1042" s="20"/>
      <c r="M1042" s="27">
        <f t="shared" si="14"/>
        <v>0</v>
      </c>
      <c r="N1042" s="27">
        <f>COUNTIF(C1042:L1042,"&gt;0")</f>
        <v>0</v>
      </c>
      <c r="O1042" s="2">
        <f>IF(N1042&gt;0,M1042/N1042,0)</f>
        <v>0</v>
      </c>
    </row>
    <row r="1043" spans="1:15" s="5" customFormat="1" ht="14" outlineLevel="1" x14ac:dyDescent="0.15">
      <c r="A1043" s="1"/>
      <c r="B1043" s="12" t="s">
        <v>15</v>
      </c>
      <c r="C1043" s="36">
        <f t="shared" ref="C1043:L1043" si="15">SUM(C635:C1042)</f>
        <v>615</v>
      </c>
      <c r="D1043" s="22">
        <f t="shared" si="15"/>
        <v>614</v>
      </c>
      <c r="E1043" s="22">
        <f t="shared" si="15"/>
        <v>619</v>
      </c>
      <c r="F1043" s="22">
        <f t="shared" si="15"/>
        <v>623</v>
      </c>
      <c r="G1043" s="22">
        <f t="shared" si="15"/>
        <v>598</v>
      </c>
      <c r="H1043" s="22">
        <f t="shared" si="15"/>
        <v>613</v>
      </c>
      <c r="I1043" s="22">
        <f t="shared" si="15"/>
        <v>553</v>
      </c>
      <c r="J1043" s="22">
        <f t="shared" si="15"/>
        <v>604</v>
      </c>
      <c r="K1043" s="22">
        <f t="shared" si="15"/>
        <v>605</v>
      </c>
      <c r="L1043" s="22">
        <f t="shared" si="15"/>
        <v>675</v>
      </c>
      <c r="M1043" s="21">
        <f>SUM(C1043:L1043)</f>
        <v>6119</v>
      </c>
      <c r="N1043" s="21">
        <f>SUM(N635:N1042)</f>
        <v>4060</v>
      </c>
      <c r="O1043" s="15">
        <f>ROUND(IF(N1043&gt;0,M1043/N1043,0),1)</f>
        <v>1.5</v>
      </c>
    </row>
    <row r="1047" spans="1:15" ht="17" x14ac:dyDescent="0.15">
      <c r="B1047" s="9" t="s">
        <v>38</v>
      </c>
    </row>
  </sheetData>
  <dataConsolidate/>
  <mergeCells count="1">
    <mergeCell ref="B1:J1"/>
  </mergeCells>
  <phoneticPr fontId="0" type="noConversion"/>
  <dataValidations count="1">
    <dataValidation type="list" allowBlank="1" error="Enter 1 if the practice is implemented/applicable, 0 otherwise." prompt="Enter 1 if the practice is implemented/applicable, 0 otherwise." sqref="C27:L101 C103:L201 C203:L283 C285:L398 C400:L521 C523:L633 C635:L1043" xr:uid="{00000000-0002-0000-0200-000000000000}">
      <formula1>$A$7:$A$11</formula1>
    </dataValidation>
  </dataValidations>
  <pageMargins left="0.35433070866141736" right="0.35433070866141736" top="0.78740157480314965" bottom="0.78740157480314965" header="0.51181102362204722" footer="0.51181102362204722"/>
  <pageSetup paperSize="8" scale="18" orientation="landscape"/>
  <headerFooter>
    <oddHeader>&amp;L&amp;"Arial,Bold"&amp;F&amp;C&amp;A&amp;RPage &amp;P</oddHead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D7AA5"/>
  </sheetPr>
  <dimension ref="A1:U36"/>
  <sheetViews>
    <sheetView showGridLines="0" showRowColHeaders="0" workbookViewId="0"/>
  </sheetViews>
  <sheetFormatPr baseColWidth="10" defaultColWidth="9.1640625" defaultRowHeight="13" x14ac:dyDescent="0.15"/>
  <cols>
    <col min="1" max="1" width="60" style="53" customWidth="1"/>
    <col min="2" max="2" width="12.33203125" style="53" customWidth="1"/>
    <col min="3" max="3" width="12" style="53" bestFit="1" customWidth="1"/>
    <col min="4" max="8" width="12.83203125" style="53" customWidth="1"/>
    <col min="9" max="9" width="12.6640625" style="53" customWidth="1"/>
    <col min="10" max="16384" width="9.1640625" style="53"/>
  </cols>
  <sheetData>
    <row r="1" spans="1:21" ht="41" x14ac:dyDescent="0.6">
      <c r="A1" s="68" t="s">
        <v>11</v>
      </c>
    </row>
    <row r="2" spans="1:21" ht="147" x14ac:dyDescent="0.2">
      <c r="A2" s="54" t="s">
        <v>41</v>
      </c>
    </row>
    <row r="3" spans="1:21" ht="27" x14ac:dyDescent="0.2">
      <c r="A3" s="55" t="s">
        <v>35</v>
      </c>
      <c r="C3" s="56" t="str">
        <f>Questionnaire!B7</f>
        <v>Strongly Disagree</v>
      </c>
      <c r="D3" s="56" t="str">
        <f>Questionnaire!B8</f>
        <v>Disagree</v>
      </c>
      <c r="E3" s="56" t="str">
        <f>Questionnaire!B9</f>
        <v>Neutral</v>
      </c>
      <c r="F3" s="56" t="str">
        <f>Questionnaire!B10</f>
        <v>Agree</v>
      </c>
      <c r="G3" s="56" t="str">
        <f>Questionnaire!B11</f>
        <v>Strongly Agree</v>
      </c>
      <c r="H3" s="56" t="s">
        <v>18</v>
      </c>
    </row>
    <row r="4" spans="1:21" x14ac:dyDescent="0.15">
      <c r="C4" s="57"/>
      <c r="D4" s="57"/>
      <c r="E4" s="57"/>
      <c r="F4" s="57"/>
    </row>
    <row r="5" spans="1:21" x14ac:dyDescent="0.15">
      <c r="A5" s="58" t="str">
        <f>Questionnaire!B26</f>
        <v>Recognize</v>
      </c>
      <c r="C5" s="59">
        <f>COUNTIF(Questionnaire!$C$27:$L$100,Questionnaire!$A$7)</f>
        <v>41</v>
      </c>
      <c r="D5" s="59">
        <f>COUNTIF(Questionnaire!$C$27:$L$100,Questionnaire!$A$8)</f>
        <v>31</v>
      </c>
      <c r="E5" s="59">
        <f>COUNTIF(Questionnaire!$C$27:$L$100,Questionnaire!$A$9)</f>
        <v>40</v>
      </c>
      <c r="F5" s="59">
        <f>COUNTIF(Questionnaire!$C$27:$L$100,Questionnaire!$A$10)</f>
        <v>28</v>
      </c>
      <c r="G5" s="59">
        <f>COUNTIF(Questionnaire!$C$27:$L$100,Questionnaire!$A$11)</f>
        <v>580</v>
      </c>
      <c r="H5" s="59">
        <f>SUM(C5:G5)</f>
        <v>720</v>
      </c>
    </row>
    <row r="6" spans="1:21" x14ac:dyDescent="0.15">
      <c r="A6" s="58" t="str">
        <f>Questionnaire!B102</f>
        <v>Define</v>
      </c>
      <c r="C6" s="59">
        <f>COUNTIF(Questionnaire!$C$103:$L$200,Questionnaire!$A$7)</f>
        <v>61</v>
      </c>
      <c r="D6" s="59">
        <f>COUNTIF(Questionnaire!$C$103:$L$200,Questionnaire!$A$8)</f>
        <v>33</v>
      </c>
      <c r="E6" s="59">
        <f>COUNTIF(Questionnaire!$C$103:$L$200,Questionnaire!$A$9)</f>
        <v>49</v>
      </c>
      <c r="F6" s="59">
        <f>COUNTIF(Questionnaire!$C$103:$L$200,Questionnaire!$A$10)</f>
        <v>412</v>
      </c>
      <c r="G6" s="59">
        <f>COUNTIF(Questionnaire!$C$103:$L$200,Questionnaire!$A$11)</f>
        <v>405</v>
      </c>
      <c r="H6" s="59">
        <f t="shared" ref="H6:H11" si="0">SUM(C6:G6)</f>
        <v>960</v>
      </c>
    </row>
    <row r="7" spans="1:21" x14ac:dyDescent="0.15">
      <c r="A7" s="58" t="str">
        <f>Questionnaire!B202</f>
        <v>Measure</v>
      </c>
      <c r="C7" s="59">
        <f>COUNTIF(Questionnaire!$C$203:$L$282,Questionnaire!$A$7)</f>
        <v>40</v>
      </c>
      <c r="D7" s="59">
        <f>COUNTIF(Questionnaire!$C$203:$L$282,Questionnaire!$A$8)</f>
        <v>37</v>
      </c>
      <c r="E7" s="59">
        <f>COUNTIF(Questionnaire!$C$203:$L$282,Questionnaire!$A$9)</f>
        <v>221</v>
      </c>
      <c r="F7" s="59">
        <f>COUNTIF(Questionnaire!$C$203:$L$282,Questionnaire!$A$10)</f>
        <v>220</v>
      </c>
      <c r="G7" s="59">
        <f>COUNTIF(Questionnaire!$C$203:$L$282,Questionnaire!$A$11)</f>
        <v>262</v>
      </c>
      <c r="H7" s="59">
        <f t="shared" si="0"/>
        <v>780</v>
      </c>
    </row>
    <row r="8" spans="1:21" x14ac:dyDescent="0.15">
      <c r="A8" s="58" t="str">
        <f>Questionnaire!B284</f>
        <v>Analyze</v>
      </c>
      <c r="C8" s="59">
        <f>COUNTIF(Questionnaire!$C$285:$L$397,Questionnaire!$A$7)</f>
        <v>48</v>
      </c>
      <c r="D8" s="59">
        <f>COUNTIF(Questionnaire!$C$285:$L$397,Questionnaire!$A$8)</f>
        <v>55</v>
      </c>
      <c r="E8" s="59">
        <f>COUNTIF(Questionnaire!$C$285:$L$397,Questionnaire!$A$9)</f>
        <v>469</v>
      </c>
      <c r="F8" s="59">
        <f>COUNTIF(Questionnaire!$C$285:$L$397,Questionnaire!$A$10)</f>
        <v>477</v>
      </c>
      <c r="G8" s="59">
        <f>COUNTIF(Questionnaire!$C$285:$L$397,Questionnaire!$A$11)</f>
        <v>61</v>
      </c>
      <c r="H8" s="59">
        <f t="shared" si="0"/>
        <v>1110</v>
      </c>
      <c r="J8" s="60"/>
      <c r="K8" s="60"/>
      <c r="L8" s="60"/>
      <c r="M8" s="60"/>
      <c r="N8" s="60"/>
      <c r="O8" s="60"/>
      <c r="P8" s="60"/>
      <c r="Q8" s="60"/>
      <c r="R8" s="60"/>
      <c r="S8" s="60"/>
      <c r="T8" s="60"/>
      <c r="U8" s="60"/>
    </row>
    <row r="9" spans="1:21" x14ac:dyDescent="0.15">
      <c r="A9" s="58" t="str">
        <f>Questionnaire!B399</f>
        <v>Improve</v>
      </c>
      <c r="C9" s="59">
        <f>COUNTIF(Questionnaire!$C$400:$L$520,Questionnaire!$A$7)</f>
        <v>51</v>
      </c>
      <c r="D9" s="59">
        <f>COUNTIF(Questionnaire!$C$400:$L$520,Questionnaire!$A$8)</f>
        <v>498</v>
      </c>
      <c r="E9" s="59">
        <f>COUNTIF(Questionnaire!$C$400:$L$520,Questionnaire!$A$9)</f>
        <v>522</v>
      </c>
      <c r="F9" s="59">
        <f>COUNTIF(Questionnaire!$C$400:$L$520,Questionnaire!$A$10)</f>
        <v>55</v>
      </c>
      <c r="G9" s="59">
        <f>COUNTIF(Questionnaire!$C$400:$L$520,Questionnaire!$A$11)</f>
        <v>64</v>
      </c>
      <c r="H9" s="59">
        <f t="shared" si="0"/>
        <v>1190</v>
      </c>
      <c r="J9" s="60"/>
      <c r="K9" s="60"/>
      <c r="L9" s="60"/>
      <c r="M9" s="60"/>
      <c r="N9" s="60"/>
      <c r="O9" s="60"/>
      <c r="P9" s="60"/>
      <c r="Q9" s="60"/>
      <c r="R9" s="60"/>
      <c r="S9" s="60"/>
      <c r="T9" s="60"/>
      <c r="U9" s="60"/>
    </row>
    <row r="10" spans="1:21" x14ac:dyDescent="0.15">
      <c r="A10" s="58" t="str">
        <f>Questionnaire!B522</f>
        <v>Control</v>
      </c>
      <c r="C10" s="59">
        <f>COUNTIF(Questionnaire!$C$523:$L$632,Questionnaire!$A$7)</f>
        <v>430</v>
      </c>
      <c r="D10" s="59">
        <f>COUNTIF(Questionnaire!$C$523:$L$632,Questionnaire!$A$8)</f>
        <v>457</v>
      </c>
      <c r="E10" s="59">
        <f>COUNTIF(Questionnaire!$C$523:$L$632,Questionnaire!$A$9)</f>
        <v>53</v>
      </c>
      <c r="F10" s="59">
        <f>COUNTIF(Questionnaire!$C$523:$L$632,Questionnaire!$A$10)</f>
        <v>68</v>
      </c>
      <c r="G10" s="59">
        <f>COUNTIF(Questionnaire!$C$523:$L$632,Questionnaire!$A$11)</f>
        <v>72</v>
      </c>
      <c r="H10" s="59">
        <f t="shared" si="0"/>
        <v>1080</v>
      </c>
      <c r="J10" s="60"/>
      <c r="K10" s="60"/>
      <c r="L10" s="60"/>
      <c r="M10" s="60"/>
      <c r="N10" s="60"/>
      <c r="O10" s="60"/>
      <c r="P10" s="60"/>
      <c r="Q10" s="60"/>
      <c r="R10" s="60"/>
      <c r="S10" s="60"/>
      <c r="T10" s="60"/>
      <c r="U10" s="60"/>
    </row>
    <row r="11" spans="1:21" x14ac:dyDescent="0.15">
      <c r="A11" s="58" t="str">
        <f>Questionnaire!B634</f>
        <v>Sustain</v>
      </c>
      <c r="C11" s="59">
        <f>COUNTIF(Questionnaire!$C$635:$L$1042,Questionnaire!$A$7)</f>
        <v>3240</v>
      </c>
      <c r="D11" s="59">
        <f>COUNTIF(Questionnaire!$C$635:$L$1042,Questionnaire!$A$8)</f>
        <v>203</v>
      </c>
      <c r="E11" s="59">
        <f>COUNTIF(Questionnaire!$C$635:$L$1042,Questionnaire!$A$9)</f>
        <v>204</v>
      </c>
      <c r="F11" s="59">
        <f>COUNTIF(Questionnaire!$C$635:$L$1042,Questionnaire!$A$10)</f>
        <v>204</v>
      </c>
      <c r="G11" s="59">
        <f>COUNTIF(Questionnaire!$C$635:$L$1042,Questionnaire!$A$11)</f>
        <v>209</v>
      </c>
      <c r="H11" s="59">
        <f t="shared" si="0"/>
        <v>4060</v>
      </c>
      <c r="J11" s="60"/>
      <c r="K11" s="60"/>
      <c r="L11" s="60"/>
      <c r="M11" s="60"/>
      <c r="N11" s="60"/>
      <c r="O11" s="60"/>
      <c r="P11" s="60"/>
      <c r="Q11" s="60"/>
      <c r="R11" s="60"/>
      <c r="S11" s="60"/>
      <c r="T11" s="60"/>
      <c r="U11" s="60"/>
    </row>
    <row r="12" spans="1:21" x14ac:dyDescent="0.15">
      <c r="J12" s="60"/>
      <c r="K12" s="60"/>
      <c r="L12" s="60"/>
      <c r="M12" s="60"/>
      <c r="N12" s="60"/>
      <c r="O12" s="60"/>
      <c r="P12" s="60"/>
      <c r="Q12" s="60"/>
      <c r="R12" s="60"/>
      <c r="S12" s="60"/>
      <c r="T12" s="60"/>
      <c r="U12" s="60"/>
    </row>
    <row r="13" spans="1:21" x14ac:dyDescent="0.15">
      <c r="A13" s="49"/>
      <c r="B13" s="49"/>
    </row>
    <row r="14" spans="1:21" ht="19" x14ac:dyDescent="0.2">
      <c r="A14" s="55" t="s">
        <v>34</v>
      </c>
      <c r="C14" s="56" t="s">
        <v>16</v>
      </c>
      <c r="D14" s="61"/>
      <c r="E14" s="62" t="s">
        <v>20</v>
      </c>
      <c r="F14" s="61"/>
      <c r="G14" s="61"/>
    </row>
    <row r="15" spans="1:21" x14ac:dyDescent="0.15">
      <c r="C15" s="57"/>
      <c r="D15" s="57"/>
      <c r="E15" s="63" t="s">
        <v>21</v>
      </c>
      <c r="F15" s="57"/>
    </row>
    <row r="16" spans="1:21" x14ac:dyDescent="0.15">
      <c r="A16" s="58" t="str">
        <f>Questionnaire!B26</f>
        <v>Recognize</v>
      </c>
      <c r="C16" s="59">
        <f>Questionnaire!O101</f>
        <v>4.5</v>
      </c>
      <c r="D16" s="59"/>
      <c r="E16" s="64"/>
      <c r="F16" s="59"/>
      <c r="G16" s="59"/>
    </row>
    <row r="17" spans="1:8" x14ac:dyDescent="0.15">
      <c r="A17" s="58" t="str">
        <f>Questionnaire!B102</f>
        <v>Define</v>
      </c>
      <c r="C17" s="59">
        <f>Questionnaire!O201</f>
        <v>4.0999999999999996</v>
      </c>
      <c r="D17" s="59"/>
      <c r="E17" s="65"/>
      <c r="F17" s="59"/>
      <c r="G17" s="59"/>
    </row>
    <row r="18" spans="1:8" x14ac:dyDescent="0.15">
      <c r="A18" s="58" t="str">
        <f>Questionnaire!B202</f>
        <v>Measure</v>
      </c>
      <c r="C18" s="59">
        <f>Questionnaire!O283</f>
        <v>3.8</v>
      </c>
      <c r="D18" s="59"/>
      <c r="E18" s="64"/>
      <c r="F18" s="59"/>
      <c r="G18" s="59"/>
    </row>
    <row r="19" spans="1:8" x14ac:dyDescent="0.15">
      <c r="A19" s="58" t="str">
        <f>Questionnaire!B284</f>
        <v>Analyze</v>
      </c>
      <c r="C19" s="59">
        <f>Questionnaire!O398</f>
        <v>3.4</v>
      </c>
      <c r="D19" s="59"/>
      <c r="E19" s="63"/>
      <c r="F19" s="59"/>
      <c r="G19" s="59"/>
    </row>
    <row r="20" spans="1:8" x14ac:dyDescent="0.15">
      <c r="A20" s="58" t="str">
        <f>Questionnaire!B399</f>
        <v>Improve</v>
      </c>
      <c r="C20" s="59">
        <f>Questionnaire!O521</f>
        <v>2.6</v>
      </c>
      <c r="D20" s="59"/>
      <c r="E20" s="59"/>
      <c r="F20" s="59"/>
      <c r="G20" s="59"/>
    </row>
    <row r="21" spans="1:8" x14ac:dyDescent="0.15">
      <c r="A21" s="58" t="str">
        <f>Questionnaire!B522</f>
        <v>Control</v>
      </c>
      <c r="C21" s="59">
        <f>Questionnaire!O633</f>
        <v>2</v>
      </c>
      <c r="D21" s="59"/>
      <c r="E21" s="59"/>
      <c r="F21" s="59"/>
      <c r="G21" s="59"/>
    </row>
    <row r="22" spans="1:8" x14ac:dyDescent="0.15">
      <c r="A22" s="58" t="str">
        <f>Questionnaire!B634</f>
        <v>Sustain</v>
      </c>
      <c r="C22" s="59">
        <f>Questionnaire!O1043</f>
        <v>1.5</v>
      </c>
      <c r="D22" s="59"/>
      <c r="E22" s="59"/>
      <c r="F22" s="59"/>
      <c r="G22" s="59"/>
    </row>
    <row r="26" spans="1:8" ht="19" x14ac:dyDescent="0.2">
      <c r="A26" s="55" t="s">
        <v>19</v>
      </c>
      <c r="B26" s="66" t="str">
        <f>Questionnaire!B26</f>
        <v>Recognize</v>
      </c>
      <c r="C26" s="66" t="str">
        <f>Questionnaire!B102</f>
        <v>Define</v>
      </c>
      <c r="D26" s="66" t="str">
        <f>Questionnaire!B202</f>
        <v>Measure</v>
      </c>
      <c r="E26" s="66" t="str">
        <f>Questionnaire!B284</f>
        <v>Analyze</v>
      </c>
      <c r="F26" s="66" t="str">
        <f>Questionnaire!B399</f>
        <v>Improve</v>
      </c>
      <c r="G26" s="66" t="str">
        <f>Questionnaire!B522</f>
        <v>Control</v>
      </c>
      <c r="H26" s="66" t="str">
        <f>Questionnaire!B634</f>
        <v>Sustain</v>
      </c>
    </row>
    <row r="27" spans="1:8" x14ac:dyDescent="0.15">
      <c r="A27" s="67" t="str">
        <f>Questionnaire!B14</f>
        <v>Participant 1</v>
      </c>
      <c r="B27" s="59">
        <f>Questionnaire!C101</f>
        <v>329</v>
      </c>
      <c r="C27" s="59">
        <f>Questionnaire!C201</f>
        <v>385</v>
      </c>
      <c r="D27" s="59">
        <f>Questionnaire!C283</f>
        <v>295</v>
      </c>
      <c r="E27" s="59">
        <f>Questionnaire!C398</f>
        <v>368</v>
      </c>
      <c r="F27" s="59">
        <f>Questionnaire!C521</f>
        <v>323</v>
      </c>
      <c r="G27" s="59">
        <f>Questionnaire!C633</f>
        <v>216</v>
      </c>
      <c r="H27" s="59">
        <f>Questionnaire!C1043</f>
        <v>615</v>
      </c>
    </row>
    <row r="28" spans="1:8" x14ac:dyDescent="0.15">
      <c r="A28" s="67" t="str">
        <f>Questionnaire!B15</f>
        <v>Participant 2</v>
      </c>
      <c r="B28" s="59">
        <f>Questionnaire!D101</f>
        <v>333</v>
      </c>
      <c r="C28" s="59">
        <f>Questionnaire!D201</f>
        <v>398</v>
      </c>
      <c r="D28" s="59">
        <f>Questionnaire!D283</f>
        <v>309</v>
      </c>
      <c r="E28" s="59">
        <f>Questionnaire!D398</f>
        <v>381</v>
      </c>
      <c r="F28" s="59">
        <f>Questionnaire!D521</f>
        <v>306</v>
      </c>
      <c r="G28" s="59">
        <f>Questionnaire!D633</f>
        <v>204</v>
      </c>
      <c r="H28" s="59">
        <f>Questionnaire!D1043</f>
        <v>614</v>
      </c>
    </row>
    <row r="29" spans="1:8" x14ac:dyDescent="0.15">
      <c r="A29" s="67" t="str">
        <f>Questionnaire!B16</f>
        <v>Participant 3</v>
      </c>
      <c r="B29" s="59">
        <f>Questionnaire!E101</f>
        <v>304</v>
      </c>
      <c r="C29" s="59">
        <f>Questionnaire!E201</f>
        <v>396</v>
      </c>
      <c r="D29" s="59">
        <f>Questionnaire!E283</f>
        <v>291</v>
      </c>
      <c r="E29" s="59">
        <f>Questionnaire!E398</f>
        <v>385</v>
      </c>
      <c r="F29" s="59">
        <f>Questionnaire!E521</f>
        <v>324</v>
      </c>
      <c r="G29" s="59">
        <f>Questionnaire!E633</f>
        <v>222</v>
      </c>
      <c r="H29" s="59">
        <f>Questionnaire!E1043</f>
        <v>619</v>
      </c>
    </row>
    <row r="30" spans="1:8" x14ac:dyDescent="0.15">
      <c r="A30" s="67" t="str">
        <f>Questionnaire!B17</f>
        <v>Participant 4</v>
      </c>
      <c r="B30" s="59">
        <f>Questionnaire!F101</f>
        <v>332</v>
      </c>
      <c r="C30" s="59">
        <f>Questionnaire!F201</f>
        <v>384</v>
      </c>
      <c r="D30" s="59">
        <f>Questionnaire!F283</f>
        <v>313</v>
      </c>
      <c r="E30" s="59">
        <f>Questionnaire!F398</f>
        <v>377</v>
      </c>
      <c r="F30" s="59">
        <f>Questionnaire!F521</f>
        <v>295</v>
      </c>
      <c r="G30" s="59">
        <f>Questionnaire!F633</f>
        <v>215</v>
      </c>
      <c r="H30" s="59">
        <f>Questionnaire!F1043</f>
        <v>623</v>
      </c>
    </row>
    <row r="31" spans="1:8" x14ac:dyDescent="0.15">
      <c r="A31" s="67" t="str">
        <f>Questionnaire!B18</f>
        <v>Participant 5</v>
      </c>
      <c r="B31" s="59">
        <f>Questionnaire!G101</f>
        <v>320</v>
      </c>
      <c r="C31" s="59">
        <f>Questionnaire!G201</f>
        <v>412</v>
      </c>
      <c r="D31" s="59">
        <f>Questionnaire!G283</f>
        <v>293</v>
      </c>
      <c r="E31" s="59">
        <f>Questionnaire!G398</f>
        <v>386</v>
      </c>
      <c r="F31" s="59">
        <f>Questionnaire!G521</f>
        <v>316</v>
      </c>
      <c r="G31" s="59">
        <f>Questionnaire!G633</f>
        <v>228</v>
      </c>
      <c r="H31" s="59">
        <f>Questionnaire!G1043</f>
        <v>598</v>
      </c>
    </row>
    <row r="32" spans="1:8" x14ac:dyDescent="0.15">
      <c r="A32" s="67" t="str">
        <f>Questionnaire!B19</f>
        <v>Participant 6</v>
      </c>
      <c r="B32" s="59">
        <f>Questionnaire!H101</f>
        <v>325</v>
      </c>
      <c r="C32" s="59">
        <f>Questionnaire!H201</f>
        <v>393</v>
      </c>
      <c r="D32" s="59">
        <f>Questionnaire!H283</f>
        <v>306</v>
      </c>
      <c r="E32" s="59">
        <f>Questionnaire!H398</f>
        <v>387</v>
      </c>
      <c r="F32" s="59">
        <f>Questionnaire!H521</f>
        <v>317</v>
      </c>
      <c r="G32" s="59">
        <f>Questionnaire!H633</f>
        <v>202</v>
      </c>
      <c r="H32" s="59">
        <f>Questionnaire!H1043</f>
        <v>613</v>
      </c>
    </row>
    <row r="33" spans="1:8" x14ac:dyDescent="0.15">
      <c r="A33" s="67" t="str">
        <f>Questionnaire!B20</f>
        <v>Participant 7</v>
      </c>
      <c r="B33" s="59">
        <f>Questionnaire!I101</f>
        <v>304</v>
      </c>
      <c r="C33" s="59">
        <f>Questionnaire!I201</f>
        <v>394</v>
      </c>
      <c r="D33" s="59">
        <f>Questionnaire!I283</f>
        <v>282</v>
      </c>
      <c r="E33" s="59">
        <f>Questionnaire!I398</f>
        <v>366</v>
      </c>
      <c r="F33" s="59">
        <f>Questionnaire!I521</f>
        <v>315</v>
      </c>
      <c r="G33" s="59">
        <f>Questionnaire!I633</f>
        <v>217</v>
      </c>
      <c r="H33" s="59">
        <f>Questionnaire!I1043</f>
        <v>553</v>
      </c>
    </row>
    <row r="34" spans="1:8" x14ac:dyDescent="0.15">
      <c r="A34" s="67" t="str">
        <f>Questionnaire!B21</f>
        <v>Participant 8</v>
      </c>
      <c r="B34" s="59">
        <f>Questionnaire!J101</f>
        <v>337</v>
      </c>
      <c r="C34" s="59">
        <f>Questionnaire!J201</f>
        <v>382</v>
      </c>
      <c r="D34" s="59">
        <f>Questionnaire!J283</f>
        <v>288</v>
      </c>
      <c r="E34" s="59">
        <f>Questionnaire!J398</f>
        <v>391</v>
      </c>
      <c r="F34" s="59">
        <f>Questionnaire!J521</f>
        <v>310</v>
      </c>
      <c r="G34" s="59">
        <f>Questionnaire!J633</f>
        <v>199</v>
      </c>
      <c r="H34" s="59">
        <f>Questionnaire!J1043</f>
        <v>604</v>
      </c>
    </row>
    <row r="35" spans="1:8" x14ac:dyDescent="0.15">
      <c r="A35" s="67" t="str">
        <f>Questionnaire!B22</f>
        <v>Participant 9</v>
      </c>
      <c r="B35" s="59">
        <f>Questionnaire!K101</f>
        <v>325</v>
      </c>
      <c r="C35" s="59">
        <f>Questionnaire!K201</f>
        <v>412</v>
      </c>
      <c r="D35" s="59">
        <f>Questionnaire!K283</f>
        <v>289</v>
      </c>
      <c r="E35" s="59">
        <f>Questionnaire!K398</f>
        <v>381</v>
      </c>
      <c r="F35" s="59">
        <f>Questionnaire!K521</f>
        <v>309</v>
      </c>
      <c r="G35" s="59">
        <f>Questionnaire!K633</f>
        <v>220</v>
      </c>
      <c r="H35" s="59">
        <f>Questionnaire!K1043</f>
        <v>605</v>
      </c>
    </row>
    <row r="36" spans="1:8" x14ac:dyDescent="0.15">
      <c r="A36" s="67" t="str">
        <f>Questionnaire!B23</f>
        <v>Participant 10</v>
      </c>
      <c r="B36" s="59">
        <f>Questionnaire!L101</f>
        <v>326</v>
      </c>
      <c r="C36" s="59">
        <f>Questionnaire!L201</f>
        <v>391</v>
      </c>
      <c r="D36" s="59">
        <f>Questionnaire!L283</f>
        <v>301</v>
      </c>
      <c r="E36" s="59">
        <f>Questionnaire!L398</f>
        <v>356</v>
      </c>
      <c r="F36" s="59">
        <f>Questionnaire!L521</f>
        <v>338</v>
      </c>
      <c r="G36" s="59">
        <f>Questionnaire!L633</f>
        <v>212</v>
      </c>
      <c r="H36" s="59">
        <f>Questionnaire!L1043</f>
        <v>675</v>
      </c>
    </row>
  </sheetData>
  <sheetProtection password="EAB1" sheet="1" objects="1" scenarios="1"/>
  <phoneticPr fontId="0" type="noConversion"/>
  <pageMargins left="0.75" right="0.75" top="1" bottom="1" header="0.5" footer="0.5"/>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
  <sheetViews>
    <sheetView workbookViewId="0"/>
  </sheetViews>
  <sheetFormatPr baseColWidth="10" defaultColWidth="11.5" defaultRowHeight="13" x14ac:dyDescent="0.15"/>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
  <sheetViews>
    <sheetView workbookViewId="0"/>
  </sheetViews>
  <sheetFormatPr baseColWidth="10" defaultColWidth="11.5" defaultRowHeight="13" x14ac:dyDescent="0.15"/>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286F8A"/>
  </sheetPr>
  <dimension ref="A1:U43"/>
  <sheetViews>
    <sheetView showGridLines="0" workbookViewId="0">
      <selection sqref="A1:U2"/>
    </sheetView>
  </sheetViews>
  <sheetFormatPr baseColWidth="10" defaultColWidth="8.83203125" defaultRowHeight="13" x14ac:dyDescent="0.15"/>
  <cols>
    <col min="1" max="1" width="109.6640625" style="74" customWidth="1"/>
    <col min="2" max="3" width="4.6640625" style="75" customWidth="1"/>
    <col min="4" max="4" width="4.6640625" style="76" customWidth="1"/>
    <col min="5" max="5" width="4.6640625" style="75" customWidth="1"/>
    <col min="6" max="6" width="4.6640625" style="77" customWidth="1"/>
    <col min="7" max="21" width="4.6640625" style="78" customWidth="1"/>
    <col min="22" max="16384" width="8.83203125" style="78"/>
  </cols>
  <sheetData>
    <row r="1" spans="1:21" s="73" customFormat="1" ht="13.5" customHeight="1" x14ac:dyDescent="0.15">
      <c r="A1" s="113" t="s">
        <v>73</v>
      </c>
      <c r="B1" s="113"/>
      <c r="C1" s="113"/>
      <c r="D1" s="113"/>
      <c r="E1" s="113"/>
      <c r="F1" s="113"/>
      <c r="G1" s="113"/>
      <c r="H1" s="113"/>
      <c r="I1" s="113"/>
      <c r="J1" s="113"/>
      <c r="K1" s="113"/>
      <c r="L1" s="113"/>
      <c r="M1" s="113"/>
      <c r="N1" s="113"/>
      <c r="O1" s="113"/>
      <c r="P1" s="113"/>
      <c r="Q1" s="113"/>
      <c r="R1" s="113"/>
      <c r="S1" s="113"/>
      <c r="T1" s="113"/>
      <c r="U1" s="113"/>
    </row>
    <row r="2" spans="1:21" s="73" customFormat="1" ht="59" customHeight="1" x14ac:dyDescent="0.15">
      <c r="A2" s="113"/>
      <c r="B2" s="113"/>
      <c r="C2" s="113"/>
      <c r="D2" s="113"/>
      <c r="E2" s="113"/>
      <c r="F2" s="113"/>
      <c r="G2" s="113"/>
      <c r="H2" s="113"/>
      <c r="I2" s="113"/>
      <c r="J2" s="113"/>
      <c r="K2" s="113"/>
      <c r="L2" s="113"/>
      <c r="M2" s="113"/>
      <c r="N2" s="113"/>
      <c r="O2" s="113"/>
      <c r="P2" s="113"/>
      <c r="Q2" s="113"/>
      <c r="R2" s="113"/>
      <c r="S2" s="113"/>
      <c r="T2" s="113"/>
      <c r="U2" s="113"/>
    </row>
    <row r="3" spans="1:21" ht="29" customHeight="1" thickBot="1" x14ac:dyDescent="0.2">
      <c r="A3" s="110" t="s">
        <v>69</v>
      </c>
      <c r="B3" s="111"/>
      <c r="C3" s="111"/>
      <c r="D3" s="111"/>
      <c r="E3" s="111"/>
      <c r="F3" s="111"/>
      <c r="G3" s="111"/>
      <c r="H3" s="111"/>
      <c r="I3" s="111"/>
      <c r="J3" s="111"/>
      <c r="K3" s="111"/>
      <c r="L3" s="111"/>
      <c r="M3" s="111"/>
      <c r="N3" s="111"/>
      <c r="O3" s="111"/>
      <c r="P3" s="111"/>
      <c r="Q3" s="111"/>
      <c r="R3" s="111"/>
      <c r="S3" s="111"/>
      <c r="T3" s="111"/>
      <c r="U3" s="111"/>
    </row>
    <row r="4" spans="1:21" ht="16.5" customHeight="1" thickBot="1" x14ac:dyDescent="0.2">
      <c r="A4" s="111"/>
      <c r="B4" s="114" t="s">
        <v>43</v>
      </c>
      <c r="C4" s="115"/>
      <c r="D4" s="115"/>
      <c r="E4" s="115"/>
      <c r="F4" s="116"/>
      <c r="G4" s="114" t="s">
        <v>44</v>
      </c>
      <c r="H4" s="115"/>
      <c r="I4" s="115"/>
      <c r="J4" s="115"/>
      <c r="K4" s="116"/>
      <c r="L4" s="114" t="s">
        <v>45</v>
      </c>
      <c r="M4" s="115"/>
      <c r="N4" s="115"/>
      <c r="O4" s="115"/>
      <c r="P4" s="116"/>
      <c r="Q4" s="114" t="s">
        <v>46</v>
      </c>
      <c r="R4" s="115"/>
      <c r="S4" s="115"/>
      <c r="T4" s="115"/>
      <c r="U4" s="116"/>
    </row>
    <row r="5" spans="1:21" s="80" customFormat="1" ht="75" customHeight="1" x14ac:dyDescent="0.15">
      <c r="A5" s="79"/>
      <c r="B5" s="95" t="s">
        <v>47</v>
      </c>
      <c r="C5" s="96" t="s">
        <v>48</v>
      </c>
      <c r="D5" s="96" t="s">
        <v>49</v>
      </c>
      <c r="E5" s="96" t="s">
        <v>50</v>
      </c>
      <c r="F5" s="97" t="s">
        <v>51</v>
      </c>
      <c r="G5" s="95" t="s">
        <v>52</v>
      </c>
      <c r="H5" s="96" t="s">
        <v>53</v>
      </c>
      <c r="I5" s="96" t="s">
        <v>54</v>
      </c>
      <c r="J5" s="96" t="s">
        <v>55</v>
      </c>
      <c r="K5" s="97" t="s">
        <v>56</v>
      </c>
      <c r="L5" s="95" t="s">
        <v>57</v>
      </c>
      <c r="M5" s="96" t="s">
        <v>58</v>
      </c>
      <c r="N5" s="96" t="s">
        <v>59</v>
      </c>
      <c r="O5" s="96" t="s">
        <v>60</v>
      </c>
      <c r="P5" s="97" t="s">
        <v>51</v>
      </c>
      <c r="Q5" s="95" t="s">
        <v>61</v>
      </c>
      <c r="R5" s="96" t="s">
        <v>62</v>
      </c>
      <c r="S5" s="96" t="s">
        <v>63</v>
      </c>
      <c r="T5" s="96" t="s">
        <v>60</v>
      </c>
      <c r="U5" s="97" t="s">
        <v>51</v>
      </c>
    </row>
    <row r="6" spans="1:21" s="82" customFormat="1" ht="16" customHeight="1" x14ac:dyDescent="0.15">
      <c r="A6" s="81"/>
      <c r="B6" s="98"/>
      <c r="C6" s="99"/>
      <c r="D6" s="100"/>
      <c r="E6" s="99"/>
      <c r="F6" s="101"/>
      <c r="G6" s="98"/>
      <c r="H6" s="99"/>
      <c r="I6" s="100"/>
      <c r="J6" s="99"/>
      <c r="K6" s="101"/>
      <c r="L6" s="98"/>
      <c r="M6" s="99"/>
      <c r="N6" s="100"/>
      <c r="O6" s="99"/>
      <c r="P6" s="101"/>
      <c r="Q6" s="98"/>
      <c r="R6" s="99"/>
      <c r="S6" s="100"/>
      <c r="T6" s="99"/>
      <c r="U6" s="101"/>
    </row>
    <row r="7" spans="1:21" ht="19" x14ac:dyDescent="0.15">
      <c r="A7" s="109" t="s">
        <v>26</v>
      </c>
      <c r="B7" s="102"/>
      <c r="C7" s="103"/>
      <c r="D7" s="103"/>
      <c r="E7" s="103"/>
      <c r="F7" s="104"/>
      <c r="G7" s="102"/>
      <c r="H7" s="103"/>
      <c r="I7" s="103"/>
      <c r="J7" s="103"/>
      <c r="K7" s="104"/>
      <c r="L7" s="102"/>
      <c r="M7" s="103"/>
      <c r="N7" s="103"/>
      <c r="O7" s="103"/>
      <c r="P7" s="104"/>
      <c r="Q7" s="102"/>
      <c r="R7" s="103"/>
      <c r="S7" s="103"/>
      <c r="T7" s="103"/>
      <c r="U7" s="104"/>
    </row>
    <row r="8" spans="1:21" ht="14" x14ac:dyDescent="0.15">
      <c r="A8" s="105" t="str">
        <f ca="1">INDEX(OFFSET(Recognize,0,-13),((MATCH(SMALL(Recognize,COUNTIF(Recognize,"=0")+1),Recognize,0))),0)</f>
        <v>How much personally identifiable information could be disclosed?</v>
      </c>
      <c r="B8" s="103"/>
      <c r="C8" s="103" t="s">
        <v>66</v>
      </c>
      <c r="D8" s="103"/>
      <c r="E8" s="103"/>
      <c r="F8" s="104"/>
      <c r="G8" s="102"/>
      <c r="H8" s="103" t="s">
        <v>65</v>
      </c>
      <c r="I8" s="103"/>
      <c r="J8" s="103"/>
      <c r="K8" s="104" t="s">
        <v>64</v>
      </c>
      <c r="L8" s="102" t="s">
        <v>66</v>
      </c>
      <c r="M8" s="103"/>
      <c r="N8" s="103" t="s">
        <v>66</v>
      </c>
      <c r="O8" s="103" t="s">
        <v>64</v>
      </c>
      <c r="P8" s="104"/>
      <c r="Q8" s="102"/>
      <c r="R8" s="103" t="s">
        <v>1065</v>
      </c>
      <c r="S8" s="103"/>
      <c r="T8" s="103"/>
      <c r="U8" s="104"/>
    </row>
    <row r="9" spans="1:21" ht="14" x14ac:dyDescent="0.15">
      <c r="A9" s="105" t="str">
        <f ca="1">INDEX(OFFSET(Recognize,0,-13),(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MATCH(SMALL(Recognize,COUNTIF(Recognize,"=0")+2),Recognize,0))),0)</f>
        <v>What would happen if Vulnerability Remediation weren’t done?</v>
      </c>
      <c r="B9" s="102" t="s">
        <v>65</v>
      </c>
      <c r="C9" s="103"/>
      <c r="D9" s="103"/>
      <c r="E9" s="103" t="s">
        <v>64</v>
      </c>
      <c r="F9" s="104" t="s">
        <v>66</v>
      </c>
      <c r="G9" s="102"/>
      <c r="H9" s="103"/>
      <c r="I9" s="103"/>
      <c r="J9" s="103" t="s">
        <v>66</v>
      </c>
      <c r="K9" s="104"/>
      <c r="L9" s="102"/>
      <c r="M9" s="103"/>
      <c r="N9" s="103"/>
      <c r="O9" s="103"/>
      <c r="P9" s="104"/>
      <c r="Q9" s="102"/>
      <c r="R9" s="103" t="s">
        <v>65</v>
      </c>
      <c r="S9" s="103"/>
      <c r="T9" s="103" t="s">
        <v>65</v>
      </c>
      <c r="U9" s="104" t="s">
        <v>66</v>
      </c>
    </row>
    <row r="10" spans="1:21" ht="14" x14ac:dyDescent="0.15">
      <c r="A10" s="105" t="str">
        <f ca="1">INDEX(OFFSET(Recognize,0,-13),(IF(SMALL(Recognize,COUNTIF(Recognize,"=0")+2)=SMALL(Recognize,COUNTIF(Recognize,"=0")+3),(MATCH(SMALL(Recognize,COUNTIF(Recognize,"=0")+2),OFFSET(Recognize,IF((SMALL(Recognize,COUNTIF(Recognize,"=0")+2)=SMALL(Recognize,COUNTIF(Recognize,"=0")+3)),(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+1,0),0,IF((SMALL(Recognize,COUNTIF(Recognize,"=0")+2)=SMALL(Recognize,COUNTIF(Recognize,"=0")+3)),(COUNT(Recognize)-(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COUNT(Recognize)),1),0)+((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MATCH(SMALL(Recognize,COUNTIF(Recognize,"=0")+2),Recognize,0)))+1)), MATCH(SMALL(Recognize,COUNTIF(Recognize,"=0")+3),Recognize,0))),0)</f>
        <v>What are the stakeholder objectives to be achieved with Vulnerability Remediation?</v>
      </c>
      <c r="B10" s="102"/>
      <c r="C10" s="103"/>
      <c r="D10" s="103"/>
      <c r="E10" s="103" t="s">
        <v>64</v>
      </c>
      <c r="F10" s="104"/>
      <c r="G10" s="102" t="s">
        <v>65</v>
      </c>
      <c r="H10" s="103"/>
      <c r="I10" s="103"/>
      <c r="J10" s="103"/>
      <c r="K10" s="104"/>
      <c r="L10" s="102"/>
      <c r="M10" s="103" t="s">
        <v>64</v>
      </c>
      <c r="N10" s="103"/>
      <c r="O10" s="103"/>
      <c r="P10" s="104" t="s">
        <v>66</v>
      </c>
      <c r="Q10" s="102" t="s">
        <v>66</v>
      </c>
      <c r="R10" s="103" t="s">
        <v>65</v>
      </c>
      <c r="S10" s="103"/>
      <c r="T10" s="103" t="s">
        <v>64</v>
      </c>
      <c r="U10" s="104"/>
    </row>
    <row r="11" spans="1:21" ht="19" x14ac:dyDescent="0.15">
      <c r="A11" s="109" t="s">
        <v>27</v>
      </c>
      <c r="B11" s="102"/>
      <c r="C11" s="103"/>
      <c r="D11" s="103"/>
      <c r="E11" s="103"/>
      <c r="F11" s="104"/>
      <c r="G11" s="102"/>
      <c r="H11" s="103"/>
      <c r="I11" s="103"/>
      <c r="J11" s="103"/>
      <c r="K11" s="104"/>
      <c r="L11" s="102"/>
      <c r="M11" s="103"/>
      <c r="N11" s="103"/>
      <c r="O11" s="103"/>
      <c r="P11" s="104"/>
      <c r="Q11" s="102"/>
      <c r="R11" s="103"/>
      <c r="S11" s="103"/>
      <c r="T11" s="103"/>
      <c r="U11" s="104"/>
    </row>
    <row r="12" spans="1:21" ht="14" x14ac:dyDescent="0.15">
      <c r="A12" s="105" t="str">
        <f ca="1">INDEX(OFFSET(Define,0,-13),((MATCH(SMALL(Define,COUNTIF(Define,"=0")+1),Define,0))),0)</f>
        <v>When is the estimated completion date?</v>
      </c>
      <c r="B12" s="102" t="s">
        <v>65</v>
      </c>
      <c r="C12" s="103"/>
      <c r="D12" s="103" t="s">
        <v>65</v>
      </c>
      <c r="E12" s="103"/>
      <c r="F12" s="104"/>
      <c r="G12" s="102"/>
      <c r="H12" s="103" t="s">
        <v>65</v>
      </c>
      <c r="I12" s="103"/>
      <c r="J12" s="103"/>
      <c r="K12" s="104"/>
      <c r="L12" s="102"/>
      <c r="M12" s="103"/>
      <c r="N12" s="103"/>
      <c r="O12" s="103"/>
      <c r="P12" s="104"/>
      <c r="Q12" s="102" t="s">
        <v>1066</v>
      </c>
      <c r="R12" s="103"/>
      <c r="S12" s="103" t="s">
        <v>65</v>
      </c>
      <c r="T12" s="103"/>
      <c r="U12" s="104"/>
    </row>
    <row r="13" spans="1:21" ht="28" x14ac:dyDescent="0.15">
      <c r="A13" s="105" t="str">
        <f ca="1">INDEX(OFFSET(Define,0,-13),(IF(SMALL(Define,COUNTIF(Define,"=0")+1)=SMALL(Define,COUNTIF(Define,"=0")+2),(MATCH((SMALL(Define,COUNTIF(Define,"=0")+1)),OFFSET(Define,(MATCH((SMALL(Define,COUNTIF(Define,"=0")+1)),Define,0))+1,0,COUNT(Define)-(MATCH((SMALL(Define,COUNTIF(Define,"=0")+1)),Define,0)),1),0)+((MATCH((SMALL(Define,COUNTIF(Define,"=0")+1)),Define,0))+1)), MATCH(SMALL(Define,COUNTIF(Define,"=0")+2),Define,0))),0)</f>
        <v>Is there regularly 100% attendance at the team meetings? If not, have appointed substitutes attended to preserve cross-functionality and full representation?</v>
      </c>
      <c r="B13" s="102"/>
      <c r="C13" s="103"/>
      <c r="D13" s="103"/>
      <c r="E13" s="103"/>
      <c r="F13" s="104" t="s">
        <v>65</v>
      </c>
      <c r="G13" s="102"/>
      <c r="H13" s="103"/>
      <c r="I13" s="103"/>
      <c r="J13" s="103"/>
      <c r="K13" s="104"/>
      <c r="L13" s="102" t="s">
        <v>64</v>
      </c>
      <c r="M13" s="103"/>
      <c r="N13" s="103"/>
      <c r="O13" s="103" t="s">
        <v>65</v>
      </c>
      <c r="P13" s="104"/>
      <c r="Q13" s="102" t="s">
        <v>66</v>
      </c>
      <c r="R13" s="103" t="s">
        <v>65</v>
      </c>
      <c r="S13" s="103"/>
      <c r="T13" s="103"/>
      <c r="U13" s="104"/>
    </row>
    <row r="14" spans="1:21" ht="28" x14ac:dyDescent="0.15">
      <c r="A14" s="105" t="str">
        <f ca="1">INDEX(OFFSET(Define,0,-13),(IF(SMALL(Define,COUNTIF(Define,"=0")+2)=SMALL(Define,COUNTIF(Define,"=0")+3),(MATCH(SMALL(Define,COUNTIF(Define,"=0")+2),OFFSET(Define,IF((SMALL(Define,COUNTIF(Define,"=0")+2)=SMALL(Define,COUNTIF(Define,"=0")+3)),(IF(SMALL(Define,COUNTIF(Define,"=0")+1)=SMALL(Define,COUNTIF(Define,"=0")+2),(MATCH((SMALL(Define,COUNTIF(Define,"=0")+1)),OFFSET(Define,(MATCH((SMALL(Define,COUNTIF(Define,"=0")+1)),Define,0))+1,0,COUNT(Define)-(MATCH((SMALL(Define,COUNTIF(Define,"=0")+1)),Define,0)),1),0)+((MATCH((SMALL(Define,COUNTIF(Define,"=0")+1)),Define,0))+1)), MATCH(SMALL(Define,COUNTIF(Define,"=0")+2),Define,0)))+1,0),0,IF((SMALL(Define,COUNTIF(Define,"=0")+2)=SMALL(Define,COUNTIF(Define,"=0")+3)),(COUNT(Define)-(IF(SMALL(Define,COUNTIF(Define,"=0")+1)=SMALL(Define,COUNTIF(Define,"=0")+2),(MATCH((SMALL(Define,COUNTIF(Define,"=0")+1)),OFFSET(Define,(MATCH((SMALL(Define,COUNTIF(Define,"=0")+1)),Define,0))+1,0,COUNT(Define)-(MATCH((SMALL(Define,COUNTIF(Define,"=0")+1)),Define,0)),1),0)+((MATCH((SMALL(Define,COUNTIF(Define,"=0")+1)),Define,0))+1)), MATCH(SMALL(Define,COUNTIF(Define,"=0")+2),Define,0)))),COUNT(Define)),1),0)+((IF(SMALL(Define,COUNTIF(Define,"=0")+1)=SMALL(Define,COUNTIF(Define,"=0")+2),(MATCH((SMALL(Define,COUNTIF(Define,"=0")+1)),OFFSET(Define,(MATCH((SMALL(Define,COUNTIF(Define,"=0")+1)),Define,0))+1,0,COUNT(Define)-(MATCH((SMALL(Define,COUNTIF(Define,"=0")+1)),Define,0)),1),0)+((MATCH((SMALL(Define,COUNTIF(Define,"=0")+1)),Define,0))+1)), MATCH(SMALL(Define,COUNTIF(Define,"=0")+2),Define,0)))+1)), MATCH(SMALL(Define,COUNTIF(Define,"=0")+3),Define,0))),0)</f>
        <v>Is the improvement team aware of the different versions of a process: what they think it is vs. what it actually is vs. what it should be vs. what it could be?</v>
      </c>
      <c r="B14" s="102"/>
      <c r="C14" s="103"/>
      <c r="D14" s="103"/>
      <c r="E14" s="103"/>
      <c r="F14" s="104" t="s">
        <v>66</v>
      </c>
      <c r="G14" s="102" t="s">
        <v>1065</v>
      </c>
      <c r="H14" s="103"/>
      <c r="I14" s="103"/>
      <c r="J14" s="103"/>
      <c r="K14" s="104"/>
      <c r="L14" s="102"/>
      <c r="M14" s="103" t="s">
        <v>66</v>
      </c>
      <c r="N14" s="103" t="s">
        <v>66</v>
      </c>
      <c r="O14" s="103" t="s">
        <v>65</v>
      </c>
      <c r="P14" s="104"/>
      <c r="Q14" s="102"/>
      <c r="R14" s="103" t="s">
        <v>66</v>
      </c>
      <c r="S14" s="103"/>
      <c r="T14" s="103"/>
      <c r="U14" s="104"/>
    </row>
    <row r="15" spans="1:21" ht="19" x14ac:dyDescent="0.15">
      <c r="A15" s="109" t="s">
        <v>28</v>
      </c>
      <c r="B15" s="102"/>
      <c r="C15" s="103"/>
      <c r="D15" s="103"/>
      <c r="E15" s="103"/>
      <c r="F15" s="104"/>
      <c r="G15" s="102"/>
      <c r="H15" s="103"/>
      <c r="I15" s="103"/>
      <c r="J15" s="103"/>
      <c r="K15" s="104"/>
      <c r="L15" s="102"/>
      <c r="M15" s="103"/>
      <c r="N15" s="103"/>
      <c r="O15" s="103"/>
      <c r="P15" s="104"/>
      <c r="Q15" s="102"/>
      <c r="R15" s="103"/>
      <c r="S15" s="103"/>
      <c r="T15" s="103"/>
      <c r="U15" s="104"/>
    </row>
    <row r="16" spans="1:21" ht="14" x14ac:dyDescent="0.15">
      <c r="A16" s="105" t="str">
        <f ca="1">INDEX(OFFSET(Measure,0,-13),((MATCH(SMALL(Measure,COUNTIF(Measure,"=0")+1),Measure,0))),0)</f>
        <v>Have you found any ‘ground fruit’ or ‘low-hanging fruit’ for immediate remedies to the gap in performance?</v>
      </c>
      <c r="B16" s="102"/>
      <c r="C16" s="103"/>
      <c r="D16" s="103"/>
      <c r="E16" s="103"/>
      <c r="F16" s="104" t="s">
        <v>65</v>
      </c>
      <c r="G16" s="102" t="s">
        <v>65</v>
      </c>
      <c r="H16" s="103"/>
      <c r="I16" s="103"/>
      <c r="J16" s="103" t="s">
        <v>66</v>
      </c>
      <c r="K16" s="104" t="s">
        <v>65</v>
      </c>
      <c r="L16" s="102"/>
      <c r="M16" s="103"/>
      <c r="N16" s="103"/>
      <c r="O16" s="103"/>
      <c r="P16" s="104"/>
      <c r="Q16" s="102"/>
      <c r="R16" s="103" t="s">
        <v>65</v>
      </c>
      <c r="S16" s="103"/>
      <c r="T16" s="103"/>
      <c r="U16" s="104"/>
    </row>
    <row r="17" spans="1:21" ht="14" x14ac:dyDescent="0.15">
      <c r="A17" s="105" t="str">
        <f ca="1">INDEX(OFFSET(Measure,0,-13),(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MATCH(SMALL(Measure,COUNTIF(Measure,"=0")+2),Measure,0))),0)</f>
        <v>Are high impact defects defined and identified in the stakeholder process?</v>
      </c>
      <c r="B17" s="102"/>
      <c r="C17" s="103" t="s">
        <v>65</v>
      </c>
      <c r="D17" s="103"/>
      <c r="E17" s="103"/>
      <c r="F17" s="104"/>
      <c r="G17" s="102"/>
      <c r="H17" s="103"/>
      <c r="I17" s="103"/>
      <c r="J17" s="103"/>
      <c r="K17" s="104"/>
      <c r="L17" s="102"/>
      <c r="M17" s="103" t="s">
        <v>66</v>
      </c>
      <c r="N17" s="103"/>
      <c r="O17" s="103" t="s">
        <v>64</v>
      </c>
      <c r="P17" s="104"/>
      <c r="Q17" s="102" t="s">
        <v>65</v>
      </c>
      <c r="R17" s="103" t="s">
        <v>65</v>
      </c>
      <c r="S17" s="103"/>
      <c r="T17" s="103"/>
      <c r="U17" s="104"/>
    </row>
    <row r="18" spans="1:21" ht="14" x14ac:dyDescent="0.15">
      <c r="A18" s="105" t="str">
        <f ca="1">INDEX(OFFSET(Measure,0,-13),(IF(SMALL(Measure,COUNTIF(Measure,"=0")+2)=SMALL(Measure,COUNTIF(Measure,"=0")+3),(MATCH(SMALL(Measure,COUNTIF(Measure,"=0")+2),OFFSET(Measure,IF((SMALL(Measure,COUNTIF(Measure,"=0")+2)=SMALL(Measure,COUNTIF(Measure,"=0")+3)),(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+1,0),0,IF((SMALL(Measure,COUNTIF(Measure,"=0")+2)=SMALL(Measure,COUNTIF(Measure,"=0")+3)),(COUNT(Measure)-(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COUNT(Measure)),1),0)+((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MATCH(SMALL(Measure,COUNTIF(Measure,"=0")+2),Measure,0)))+1)), MATCH(SMALL(Measure,COUNTIF(Measure,"=0")+3),Measure,0))),0)</f>
        <v>Who participated in the data collection for measurements?</v>
      </c>
      <c r="B18" s="102" t="s">
        <v>65</v>
      </c>
      <c r="C18" s="103" t="s">
        <v>66</v>
      </c>
      <c r="D18" s="103"/>
      <c r="E18" s="103"/>
      <c r="F18" s="104" t="s">
        <v>1065</v>
      </c>
      <c r="G18" s="102"/>
      <c r="H18" s="103"/>
      <c r="I18" s="103"/>
      <c r="J18" s="103"/>
      <c r="K18" s="104"/>
      <c r="L18" s="102"/>
      <c r="M18" s="103"/>
      <c r="N18" s="103"/>
      <c r="O18" s="103"/>
      <c r="P18" s="104"/>
      <c r="Q18" s="102"/>
      <c r="R18" s="103"/>
      <c r="S18" s="103"/>
      <c r="T18" s="103" t="s">
        <v>66</v>
      </c>
      <c r="U18" s="104"/>
    </row>
    <row r="19" spans="1:21" ht="19" x14ac:dyDescent="0.15">
      <c r="A19" s="109" t="s">
        <v>29</v>
      </c>
      <c r="B19" s="102"/>
      <c r="C19" s="103"/>
      <c r="D19" s="103"/>
      <c r="E19" s="103"/>
      <c r="F19" s="104"/>
      <c r="G19" s="102"/>
      <c r="H19" s="103"/>
      <c r="I19" s="103"/>
      <c r="J19" s="103"/>
      <c r="K19" s="104"/>
      <c r="L19" s="102"/>
      <c r="M19" s="103"/>
      <c r="N19" s="103"/>
      <c r="O19" s="103"/>
      <c r="P19" s="104"/>
      <c r="Q19" s="102"/>
      <c r="R19" s="103"/>
      <c r="S19" s="103"/>
      <c r="T19" s="103"/>
      <c r="U19" s="104"/>
    </row>
    <row r="20" spans="1:21" ht="14" x14ac:dyDescent="0.15">
      <c r="A20" s="105" t="str">
        <f ca="1">INDEX(OFFSET(Analyze,0,-13),((MATCH(SMALL(Analyze,COUNTIF(Analyze,"=0")+1),Analyze,0))),0)</f>
        <v>Is the Vulnerability Remediation process severely broken such that a re-design is necessary?</v>
      </c>
      <c r="B20" s="102" t="s">
        <v>65</v>
      </c>
      <c r="C20" s="103"/>
      <c r="D20" s="103" t="s">
        <v>64</v>
      </c>
      <c r="E20" s="103" t="s">
        <v>66</v>
      </c>
      <c r="F20" s="104"/>
      <c r="G20" s="102"/>
      <c r="H20" s="103"/>
      <c r="I20" s="103"/>
      <c r="J20" s="103"/>
      <c r="K20" s="104" t="s">
        <v>66</v>
      </c>
      <c r="L20" s="102" t="s">
        <v>1067</v>
      </c>
      <c r="M20" s="103"/>
      <c r="N20" s="103" t="s">
        <v>65</v>
      </c>
      <c r="O20" s="103" t="s">
        <v>65</v>
      </c>
      <c r="P20" s="104"/>
      <c r="Q20" s="102"/>
      <c r="R20" s="103" t="s">
        <v>66</v>
      </c>
      <c r="S20" s="103"/>
      <c r="T20" s="103"/>
      <c r="U20" s="104"/>
    </row>
    <row r="21" spans="1:21" ht="14" x14ac:dyDescent="0.15">
      <c r="A21" s="105" t="str">
        <f ca="1">INDEX(OFFSET(Analyze,0,-13),(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MATCH(SMALL(Analyze,COUNTIF(Analyze,"=0")+2),Analyze,0))),0)</f>
        <v>Do you predict trends based on the collected data?</v>
      </c>
      <c r="B21" s="102"/>
      <c r="C21" s="103"/>
      <c r="D21" s="103"/>
      <c r="E21" s="103"/>
      <c r="F21" s="104"/>
      <c r="G21" s="102" t="s">
        <v>66</v>
      </c>
      <c r="H21" s="103" t="s">
        <v>65</v>
      </c>
      <c r="I21" s="103" t="s">
        <v>66</v>
      </c>
      <c r="J21" s="103"/>
      <c r="K21" s="104" t="s">
        <v>1067</v>
      </c>
      <c r="L21" s="102" t="s">
        <v>66</v>
      </c>
      <c r="M21" s="103"/>
      <c r="N21" s="103"/>
      <c r="O21" s="103" t="s">
        <v>66</v>
      </c>
      <c r="P21" s="104"/>
      <c r="Q21" s="102"/>
      <c r="R21" s="103"/>
      <c r="S21" s="103" t="s">
        <v>65</v>
      </c>
      <c r="T21" s="103"/>
      <c r="U21" s="104" t="s">
        <v>65</v>
      </c>
    </row>
    <row r="22" spans="1:21" ht="14" x14ac:dyDescent="0.15">
      <c r="A22" s="105" t="str">
        <f ca="1">INDEX(OFFSET(Analyze,0,-13),(IF(SMALL(Analyze,COUNTIF(Analyze,"=0")+2)=SMALL(Analyze,COUNTIF(Analyze,"=0")+3),(MATCH(SMALL(Analyze,COUNTIF(Analyze,"=0")+2),OFFSET(Analyze,IF((SMALL(Analyze,COUNTIF(Analyze,"=0")+2)=SMALL(Analyze,COUNTIF(Analyze,"=0")+3)),(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A49))+1,0),0,IF((SMALL(Analyze,COUNTIF(Analyze,"=0")+2)=SMALL(Analyze,COUNTIF(Analyze,"=0")+3)),(COUNT(Analyze)-(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COUNT(Analyze)),1),0)+((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MATCH(SMALL(Analyze,COUNTIF(Analyze,"=0")+2),Analyze,0)))+1)), MATCH(SMALL(Analyze,COUNTIF(Analyze,"=0")+3),Analyze,0))),0)</f>
        <v>Does data collector require an employees user name and password to be different?</v>
      </c>
      <c r="B22" s="102"/>
      <c r="C22" s="103"/>
      <c r="D22" s="103"/>
      <c r="E22" s="103"/>
      <c r="F22" s="104" t="s">
        <v>66</v>
      </c>
      <c r="G22" s="102"/>
      <c r="H22" s="103" t="s">
        <v>66</v>
      </c>
      <c r="I22" s="103" t="s">
        <v>65</v>
      </c>
      <c r="J22" s="103" t="s">
        <v>64</v>
      </c>
      <c r="K22" s="104"/>
      <c r="L22" s="102"/>
      <c r="M22" s="103" t="s">
        <v>64</v>
      </c>
      <c r="N22" s="103"/>
      <c r="O22" s="103"/>
      <c r="P22" s="104"/>
      <c r="Q22" s="102"/>
      <c r="R22" s="103"/>
      <c r="S22" s="103"/>
      <c r="T22" s="103"/>
      <c r="U22" s="104" t="s">
        <v>65</v>
      </c>
    </row>
    <row r="23" spans="1:21" ht="19" x14ac:dyDescent="0.15">
      <c r="A23" s="109" t="s">
        <v>30</v>
      </c>
      <c r="B23" s="102"/>
      <c r="C23" s="103"/>
      <c r="D23" s="103"/>
      <c r="E23" s="103"/>
      <c r="F23" s="104"/>
      <c r="G23" s="102"/>
      <c r="H23" s="103"/>
      <c r="I23" s="103"/>
      <c r="J23" s="103"/>
      <c r="K23" s="104"/>
      <c r="L23" s="102"/>
      <c r="M23" s="103"/>
      <c r="N23" s="103"/>
      <c r="O23" s="103"/>
      <c r="P23" s="104"/>
      <c r="Q23" s="102"/>
      <c r="R23" s="103"/>
      <c r="S23" s="103"/>
      <c r="T23" s="103"/>
      <c r="U23" s="104"/>
    </row>
    <row r="24" spans="1:21" ht="14" x14ac:dyDescent="0.15">
      <c r="A24" s="105" t="str">
        <f ca="1">INDEX(OFFSET(Improve,0,-13),((MATCH(SMALL(Improve,COUNTIF(Improve,"=0")+1),Improve,0))),0)</f>
        <v>Does your organization periodically assess risk using the criteria set forth in the control requirement?</v>
      </c>
      <c r="B24" s="102" t="s">
        <v>65</v>
      </c>
      <c r="C24" s="103"/>
      <c r="D24" s="103" t="s">
        <v>66</v>
      </c>
      <c r="E24" s="103" t="s">
        <v>65</v>
      </c>
      <c r="F24" s="104"/>
      <c r="G24" s="102" t="s">
        <v>64</v>
      </c>
      <c r="H24" s="103"/>
      <c r="I24" s="103"/>
      <c r="J24" s="103" t="s">
        <v>1067</v>
      </c>
      <c r="K24" s="104"/>
      <c r="L24" s="102"/>
      <c r="M24" s="103"/>
      <c r="N24" s="103"/>
      <c r="O24" s="103"/>
      <c r="P24" s="104"/>
      <c r="Q24" s="102"/>
      <c r="R24" s="103" t="s">
        <v>1066</v>
      </c>
      <c r="S24" s="103"/>
      <c r="T24" s="103"/>
      <c r="U24" s="104"/>
    </row>
    <row r="25" spans="1:21" ht="14" x14ac:dyDescent="0.15">
      <c r="A25" s="105" t="str">
        <f ca="1">INDEX(OFFSET(Improve,0,-13),(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MATCH(SMALL(Improve,COUNTIF(Improve,"=0")+2),Improve,0))),0)</f>
        <v>What communications are necessary to support the implementation of the solution?</v>
      </c>
      <c r="B25" s="102"/>
      <c r="C25" s="103"/>
      <c r="D25" s="103"/>
      <c r="E25" s="103" t="s">
        <v>65</v>
      </c>
      <c r="F25" s="104"/>
      <c r="G25" s="102" t="s">
        <v>65</v>
      </c>
      <c r="H25" s="103"/>
      <c r="I25" s="103" t="s">
        <v>1067</v>
      </c>
      <c r="J25" s="103" t="s">
        <v>65</v>
      </c>
      <c r="K25" s="104" t="s">
        <v>66</v>
      </c>
      <c r="L25" s="102"/>
      <c r="M25" s="103"/>
      <c r="N25" s="103"/>
      <c r="O25" s="103"/>
      <c r="P25" s="104"/>
      <c r="Q25" s="102"/>
      <c r="R25" s="103"/>
      <c r="S25" s="103"/>
      <c r="T25" s="103"/>
      <c r="U25" s="104" t="s">
        <v>66</v>
      </c>
    </row>
    <row r="26" spans="1:21" ht="14" x14ac:dyDescent="0.15">
      <c r="A26" s="105" t="str">
        <f ca="1">INDEX(OFFSET(Improve,0,-13),(IF(SMALL(Improve,COUNTIF(Improve,"=0")+2)=SMALL(Improve,COUNTIF(Improve,"=0")+3),(MATCH(SMALL(Improve,COUNTIF(Improve,"=0")+2),OFFSET(Improve,IF((SMALL(Improve,COUNTIF(Improve,"=0")+2)=SMALL(Improve,COUNTIF(Improve,"=0")+3)),(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+1,0),0,IF((SMALL(Improve,COUNTIF(Improve,"=0")+2)=SMALL(Improve,COUNTIF(Improve,"=0")+3)),(COUNT(Improve)-(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COUNT(Improve)),1),0)+((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MATCH(SMALL(Improve,COUNTIF(Improve,"=0")+2),Improve,0)))+1)), MATCH(SMALL(Improve,COUNTIF(Improve,"=0")+3),Improve,0))),0)</f>
        <v>Where and how much do you need to invest to optimize your cyber capabilities?</v>
      </c>
      <c r="B26" s="102" t="s">
        <v>65</v>
      </c>
      <c r="C26" s="103"/>
      <c r="D26" s="103"/>
      <c r="E26" s="103"/>
      <c r="F26" s="104"/>
      <c r="G26" s="102" t="s">
        <v>1067</v>
      </c>
      <c r="H26" s="103"/>
      <c r="I26" s="103"/>
      <c r="J26" s="103"/>
      <c r="K26" s="104" t="s">
        <v>65</v>
      </c>
      <c r="L26" s="102" t="s">
        <v>65</v>
      </c>
      <c r="M26" s="103" t="s">
        <v>65</v>
      </c>
      <c r="N26" s="103" t="s">
        <v>65</v>
      </c>
      <c r="O26" s="103"/>
      <c r="P26" s="104"/>
      <c r="Q26" s="102"/>
      <c r="R26" s="103"/>
      <c r="S26" s="103" t="s">
        <v>64</v>
      </c>
      <c r="T26" s="103" t="s">
        <v>66</v>
      </c>
      <c r="U26" s="104" t="s">
        <v>66</v>
      </c>
    </row>
    <row r="27" spans="1:21" ht="19" x14ac:dyDescent="0.15">
      <c r="A27" s="109" t="s">
        <v>31</v>
      </c>
      <c r="B27" s="102"/>
      <c r="C27" s="103"/>
      <c r="D27" s="103"/>
      <c r="E27" s="103"/>
      <c r="F27" s="104"/>
      <c r="G27" s="102"/>
      <c r="H27" s="103"/>
      <c r="I27" s="103"/>
      <c r="J27" s="103"/>
      <c r="K27" s="104"/>
      <c r="L27" s="102"/>
      <c r="M27" s="103"/>
      <c r="N27" s="103"/>
      <c r="O27" s="103"/>
      <c r="P27" s="104"/>
      <c r="Q27" s="102"/>
      <c r="R27" s="103"/>
      <c r="S27" s="103"/>
      <c r="T27" s="103"/>
      <c r="U27" s="104"/>
    </row>
    <row r="28" spans="1:21" ht="14" x14ac:dyDescent="0.15">
      <c r="A28" s="105" t="str">
        <f ca="1">INDEX(OFFSET(Control,0,-13),((MATCH(SMALL(Control,COUNTIF(Control,"=0")+1),Control,0))),0)</f>
        <v>Are production standards reviewed periodically?</v>
      </c>
      <c r="B28" s="102" t="s">
        <v>66</v>
      </c>
      <c r="C28" s="103"/>
      <c r="D28" s="103"/>
      <c r="E28" s="103"/>
      <c r="F28" s="104"/>
      <c r="G28" s="102"/>
      <c r="H28" s="103"/>
      <c r="I28" s="103" t="s">
        <v>1067</v>
      </c>
      <c r="J28" s="103" t="s">
        <v>66</v>
      </c>
      <c r="K28" s="104"/>
      <c r="L28" s="102"/>
      <c r="M28" s="103"/>
      <c r="N28" s="103" t="s">
        <v>66</v>
      </c>
      <c r="O28" s="103"/>
      <c r="P28" s="104" t="s">
        <v>66</v>
      </c>
      <c r="Q28" s="102"/>
      <c r="R28" s="103"/>
      <c r="S28" s="103"/>
      <c r="T28" s="103"/>
      <c r="U28" s="104"/>
    </row>
    <row r="29" spans="1:21" ht="14" x14ac:dyDescent="0.15">
      <c r="A29" s="105" t="str">
        <f ca="1">INDEX(OFFSET(Control,0,-13),(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MATCH(SMALL(Control,COUNTIF(Control,"=0")+2),Control,0))),0)</f>
        <v>Is the purpose of the plans engagement activities to involve stakeholders?</v>
      </c>
      <c r="B29" s="102"/>
      <c r="C29" s="103"/>
      <c r="D29" s="103"/>
      <c r="E29" s="103"/>
      <c r="F29" s="104"/>
      <c r="G29" s="102" t="s">
        <v>65</v>
      </c>
      <c r="H29" s="103"/>
      <c r="I29" s="103"/>
      <c r="J29" s="103"/>
      <c r="K29" s="104"/>
      <c r="L29" s="102"/>
      <c r="M29" s="103"/>
      <c r="N29" s="103"/>
      <c r="O29" s="103" t="s">
        <v>65</v>
      </c>
      <c r="P29" s="104"/>
      <c r="Q29" s="102" t="s">
        <v>66</v>
      </c>
      <c r="R29" s="103"/>
      <c r="S29" s="103"/>
      <c r="T29" s="103"/>
      <c r="U29" s="104"/>
    </row>
    <row r="30" spans="1:21" ht="14" x14ac:dyDescent="0.15">
      <c r="A30" s="105" t="str">
        <f ca="1">INDEX(OFFSET(Control,0,-13),(IF(SMALL(Control,COUNTIF(Control,"=0")+2)=SMALL(Control,COUNTIF(Control,"=0")+3),(MATCH(SMALL(Control,COUNTIF(Control,"=0")+2),OFFSET(Control,IF((SMALL(Control,COUNTIF(Control,"=0")+2)=SMALL(Control,COUNTIF(Control,"=0")+3)),(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+1,0),0,IF((SMALL(Control,COUNTIF(Control,"=0")+2)=SMALL(Control,COUNTIF(Control,"=0")+3)),(COUNT(Control)-(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COUNT(Control)),1),0)+((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MATCH(SMALL(Control,COUNTIF(Control,"=0")+2),Control,0)))+1)), MATCH(SMALL(Control,COUNTIF(Control,"=0")+3),Control,0))),0)</f>
        <v>Will any special training be provided for results interpretation?</v>
      </c>
      <c r="B30" s="102" t="s">
        <v>66</v>
      </c>
      <c r="C30" s="103"/>
      <c r="D30" s="103" t="s">
        <v>66</v>
      </c>
      <c r="E30" s="103" t="s">
        <v>1066</v>
      </c>
      <c r="F30" s="104" t="s">
        <v>65</v>
      </c>
      <c r="G30" s="102" t="s">
        <v>65</v>
      </c>
      <c r="H30" s="103"/>
      <c r="I30" s="103"/>
      <c r="J30" s="103"/>
      <c r="K30" s="104"/>
      <c r="L30" s="102"/>
      <c r="M30" s="103"/>
      <c r="N30" s="103" t="s">
        <v>65</v>
      </c>
      <c r="O30" s="103" t="s">
        <v>1067</v>
      </c>
      <c r="P30" s="104"/>
      <c r="Q30" s="102"/>
      <c r="R30" s="103"/>
      <c r="S30" s="103" t="s">
        <v>65</v>
      </c>
      <c r="T30" s="103" t="s">
        <v>65</v>
      </c>
      <c r="U30" s="104" t="s">
        <v>64</v>
      </c>
    </row>
    <row r="31" spans="1:21" ht="19" x14ac:dyDescent="0.15">
      <c r="A31" s="109" t="s">
        <v>32</v>
      </c>
      <c r="B31" s="102"/>
      <c r="C31" s="103"/>
      <c r="D31" s="103"/>
      <c r="E31" s="103"/>
      <c r="F31" s="104"/>
      <c r="G31" s="102"/>
      <c r="H31" s="103"/>
      <c r="I31" s="103"/>
      <c r="J31" s="103"/>
      <c r="K31" s="104"/>
      <c r="L31" s="102"/>
      <c r="M31" s="103"/>
      <c r="N31" s="103"/>
      <c r="O31" s="103"/>
      <c r="P31" s="104"/>
      <c r="Q31" s="102"/>
      <c r="R31" s="103"/>
      <c r="S31" s="103"/>
      <c r="T31" s="103"/>
      <c r="U31" s="104"/>
    </row>
    <row r="32" spans="1:21" ht="14" x14ac:dyDescent="0.15">
      <c r="A32" s="105" t="str">
        <f ca="1">INDEX(OFFSET(Sustain,0,-13),((MATCH(SMALL(Sustain,COUNTIF(Sustain,"=0")+1),Sustain,0))),0)</f>
        <v>Has new technology been introduced to your organization?</v>
      </c>
      <c r="B32" s="102" t="s">
        <v>66</v>
      </c>
      <c r="C32" s="103"/>
      <c r="D32" s="103"/>
      <c r="E32" s="103"/>
      <c r="F32" s="104" t="s">
        <v>66</v>
      </c>
      <c r="G32" s="102"/>
      <c r="H32" s="103"/>
      <c r="I32" s="103"/>
      <c r="J32" s="103"/>
      <c r="K32" s="104" t="s">
        <v>65</v>
      </c>
      <c r="L32" s="102"/>
      <c r="M32" s="103"/>
      <c r="N32" s="103" t="s">
        <v>66</v>
      </c>
      <c r="O32" s="103"/>
      <c r="P32" s="104" t="s">
        <v>65</v>
      </c>
      <c r="Q32" s="102"/>
      <c r="R32" s="103"/>
      <c r="S32" s="103" t="s">
        <v>65</v>
      </c>
      <c r="T32" s="103"/>
      <c r="U32" s="104"/>
    </row>
    <row r="33" spans="1:21" ht="14" x14ac:dyDescent="0.15">
      <c r="A33" s="105" t="str">
        <f ca="1">INDEX(OFFSET(Sustain,0,-13),(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MATCH(SMALL(Sustain,COUNTIF(Sustain,"=0")+2),Sustain,0))),0)</f>
        <v>Are security patches smaller than non security bug fixes?</v>
      </c>
      <c r="B33" s="102"/>
      <c r="C33" s="103"/>
      <c r="D33" s="103" t="s">
        <v>66</v>
      </c>
      <c r="E33" s="103" t="s">
        <v>64</v>
      </c>
      <c r="F33" s="104" t="s">
        <v>65</v>
      </c>
      <c r="G33" s="102"/>
      <c r="H33" s="103"/>
      <c r="I33" s="103"/>
      <c r="J33" s="103"/>
      <c r="K33" s="104" t="s">
        <v>1068</v>
      </c>
      <c r="L33" s="102"/>
      <c r="M33" s="103"/>
      <c r="N33" s="103"/>
      <c r="O33" s="103"/>
      <c r="P33" s="104"/>
      <c r="Q33" s="102" t="s">
        <v>66</v>
      </c>
      <c r="R33" s="103"/>
      <c r="S33" s="103"/>
      <c r="T33" s="103"/>
      <c r="U33" s="104" t="s">
        <v>65</v>
      </c>
    </row>
    <row r="34" spans="1:21" ht="14" x14ac:dyDescent="0.15">
      <c r="A34" s="105" t="str">
        <f ca="1">INDEX(OFFSET(Sustain,0,-13),(IF(SMALL(Sustain,COUNTIF(Sustain,"=0")+2)=SMALL(Sustain,COUNTIF(Sustain,"=0")+3),(MATCH(SMALL(Sustain,COUNTIF(Sustain,"=0")+2),OFFSET(Sustain,IF((SMALL(Sustain,COUNTIF(Sustain,"=0")+2)=SMALL(Sustain,COUNTIF(Sustain,"=0")+3)),(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+1,0),0,IF((SMALL(Sustain,COUNTIF(Sustain,"=0")+2)=SMALL(Sustain,COUNTIF(Sustain,"=0")+3)),(COUNT(Sustain)-(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COUNT(Sustain)),1),0)+((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MATCH(SMALL(Sustain,COUNTIF(Sustain,"=0")+2),Sustain,0)))+1)), MATCH(SMALL(Sustain,COUNTIF(Sustain,"=0")+3),Sustain,0))),0)</f>
        <v>How do you timely and efficiently determine when to take action?</v>
      </c>
      <c r="B34" s="102"/>
      <c r="C34" s="103"/>
      <c r="D34" s="103" t="s">
        <v>66</v>
      </c>
      <c r="E34" s="103"/>
      <c r="F34" s="104" t="s">
        <v>66</v>
      </c>
      <c r="G34" s="102"/>
      <c r="H34" s="103" t="s">
        <v>66</v>
      </c>
      <c r="I34" s="103" t="s">
        <v>66</v>
      </c>
      <c r="J34" s="103"/>
      <c r="K34" s="104"/>
      <c r="L34" s="102"/>
      <c r="M34" s="103"/>
      <c r="N34" s="103"/>
      <c r="O34" s="103"/>
      <c r="P34" s="104"/>
      <c r="Q34" s="102"/>
      <c r="R34" s="103"/>
      <c r="S34" s="103" t="s">
        <v>65</v>
      </c>
      <c r="T34" s="103"/>
      <c r="U34" s="104" t="s">
        <v>65</v>
      </c>
    </row>
    <row r="35" spans="1:21" ht="1.75" customHeight="1" x14ac:dyDescent="0.15">
      <c r="A35" s="83"/>
      <c r="B35" s="84"/>
      <c r="C35" s="85"/>
      <c r="D35" s="85"/>
      <c r="E35" s="85"/>
      <c r="F35" s="86"/>
      <c r="G35" s="84"/>
      <c r="H35" s="85"/>
      <c r="I35" s="85"/>
      <c r="J35" s="85"/>
      <c r="K35" s="86"/>
      <c r="L35" s="84"/>
      <c r="M35" s="85"/>
      <c r="N35" s="85"/>
      <c r="O35" s="85"/>
      <c r="P35" s="86"/>
      <c r="Q35" s="84"/>
      <c r="R35" s="85"/>
      <c r="S35" s="85"/>
      <c r="T35" s="85"/>
      <c r="U35" s="86"/>
    </row>
    <row r="36" spans="1:21" ht="5.25" customHeight="1" thickBot="1" x14ac:dyDescent="0.2">
      <c r="A36" s="87"/>
      <c r="B36" s="88"/>
      <c r="C36" s="89"/>
      <c r="D36" s="90"/>
      <c r="E36" s="89"/>
      <c r="F36" s="91"/>
      <c r="G36" s="88"/>
      <c r="H36" s="89"/>
      <c r="I36" s="90"/>
      <c r="J36" s="89"/>
      <c r="K36" s="91"/>
      <c r="L36" s="88"/>
      <c r="M36" s="89"/>
      <c r="N36" s="90"/>
      <c r="O36" s="89"/>
      <c r="P36" s="91"/>
      <c r="Q36" s="88"/>
      <c r="R36" s="89"/>
      <c r="S36" s="90"/>
      <c r="T36" s="89"/>
      <c r="U36" s="91"/>
    </row>
    <row r="39" spans="1:21" ht="16" x14ac:dyDescent="0.15">
      <c r="A39" s="106" t="s">
        <v>67</v>
      </c>
    </row>
    <row r="40" spans="1:21" ht="16" x14ac:dyDescent="0.2">
      <c r="A40" s="107"/>
    </row>
    <row r="41" spans="1:21" ht="238" x14ac:dyDescent="0.2">
      <c r="A41" s="108" t="s">
        <v>70</v>
      </c>
    </row>
    <row r="42" spans="1:21" ht="16" x14ac:dyDescent="0.2">
      <c r="A42" s="108"/>
    </row>
    <row r="43" spans="1:21" ht="51" x14ac:dyDescent="0.2">
      <c r="A43" s="108" t="s">
        <v>68</v>
      </c>
      <c r="B43" s="84" t="s">
        <v>65</v>
      </c>
      <c r="C43" s="85" t="s">
        <v>65</v>
      </c>
      <c r="D43" s="85"/>
      <c r="E43" s="85"/>
      <c r="F43" s="86"/>
      <c r="G43" s="84" t="s">
        <v>64</v>
      </c>
      <c r="H43" s="85" t="s">
        <v>65</v>
      </c>
      <c r="I43" s="85" t="s">
        <v>65</v>
      </c>
      <c r="J43" s="85" t="s">
        <v>65</v>
      </c>
      <c r="K43" s="86"/>
      <c r="L43" s="84"/>
      <c r="M43" s="85"/>
      <c r="N43" s="85" t="s">
        <v>65</v>
      </c>
      <c r="O43" s="85"/>
      <c r="P43" s="86"/>
      <c r="Q43" s="84" t="s">
        <v>65</v>
      </c>
      <c r="R43" s="85"/>
      <c r="S43" s="85"/>
      <c r="T43" s="85" t="s">
        <v>66</v>
      </c>
      <c r="U43" s="86" t="s">
        <v>66</v>
      </c>
    </row>
  </sheetData>
  <sheetProtection algorithmName="SHA-512" hashValue="PdSjbiw1b782o0XkkAL/VCp6wRJ3/JwI3MoarW6qABu/EAVTDwXeoC/DP6dPm0GXwWrZYAitHtVo2hXxO0iB0g==" saltValue="S5UAcW/tPXCbx33BlW/ufg==" spinCount="100000" sheet="1" objects="1" scenarios="1" selectLockedCells="1"/>
  <mergeCells count="5">
    <mergeCell ref="A1:U2"/>
    <mergeCell ref="B4:F4"/>
    <mergeCell ref="G4:K4"/>
    <mergeCell ref="L4:P4"/>
    <mergeCell ref="Q4:U4"/>
  </mergeCells>
  <phoneticPr fontId="11" type="noConversion"/>
  <conditionalFormatting sqref="A9">
    <cfRule type="containsErrors" dxfId="20" priority="21">
      <formula>ISERROR(A9)</formula>
    </cfRule>
  </conditionalFormatting>
  <conditionalFormatting sqref="A10">
    <cfRule type="containsErrors" dxfId="19" priority="20">
      <formula>ISERROR(A10)</formula>
    </cfRule>
  </conditionalFormatting>
  <conditionalFormatting sqref="A8">
    <cfRule type="containsErrors" dxfId="18" priority="19">
      <formula>ISERROR(A8)</formula>
    </cfRule>
  </conditionalFormatting>
  <conditionalFormatting sqref="A13">
    <cfRule type="containsErrors" dxfId="17" priority="18">
      <formula>ISERROR(A13)</formula>
    </cfRule>
  </conditionalFormatting>
  <conditionalFormatting sqref="A14">
    <cfRule type="containsErrors" dxfId="16" priority="17">
      <formula>ISERROR(A14)</formula>
    </cfRule>
  </conditionalFormatting>
  <conditionalFormatting sqref="A12">
    <cfRule type="containsErrors" dxfId="15" priority="16">
      <formula>ISERROR(A12)</formula>
    </cfRule>
  </conditionalFormatting>
  <conditionalFormatting sqref="A16">
    <cfRule type="containsErrors" dxfId="14" priority="15">
      <formula>ISERROR(A16)</formula>
    </cfRule>
  </conditionalFormatting>
  <conditionalFormatting sqref="A17">
    <cfRule type="containsErrors" dxfId="13" priority="14">
      <formula>ISERROR(A17)</formula>
    </cfRule>
  </conditionalFormatting>
  <conditionalFormatting sqref="A18">
    <cfRule type="containsErrors" dxfId="12" priority="13">
      <formula>ISERROR(A18)</formula>
    </cfRule>
  </conditionalFormatting>
  <conditionalFormatting sqref="A20">
    <cfRule type="containsErrors" dxfId="11" priority="12">
      <formula>ISERROR(A20)</formula>
    </cfRule>
  </conditionalFormatting>
  <conditionalFormatting sqref="A21">
    <cfRule type="containsErrors" dxfId="10" priority="11">
      <formula>ISERROR(A21)</formula>
    </cfRule>
  </conditionalFormatting>
  <conditionalFormatting sqref="A22">
    <cfRule type="containsErrors" dxfId="9" priority="10">
      <formula>ISERROR(A22)</formula>
    </cfRule>
  </conditionalFormatting>
  <conditionalFormatting sqref="A24">
    <cfRule type="containsErrors" dxfId="8" priority="9">
      <formula>ISERROR(A24)</formula>
    </cfRule>
  </conditionalFormatting>
  <conditionalFormatting sqref="A25">
    <cfRule type="containsErrors" dxfId="7" priority="8">
      <formula>ISERROR(A25)</formula>
    </cfRule>
  </conditionalFormatting>
  <conditionalFormatting sqref="A26">
    <cfRule type="containsErrors" dxfId="6" priority="7">
      <formula>ISERROR(A26)</formula>
    </cfRule>
  </conditionalFormatting>
  <conditionalFormatting sqref="A28">
    <cfRule type="containsErrors" dxfId="5" priority="6">
      <formula>ISERROR(A28)</formula>
    </cfRule>
  </conditionalFormatting>
  <conditionalFormatting sqref="A29">
    <cfRule type="containsErrors" dxfId="4" priority="5">
      <formula>ISERROR(A29)</formula>
    </cfRule>
  </conditionalFormatting>
  <conditionalFormatting sqref="A30">
    <cfRule type="containsErrors" dxfId="3" priority="4">
      <formula>ISERROR(A30)</formula>
    </cfRule>
  </conditionalFormatting>
  <conditionalFormatting sqref="A32">
    <cfRule type="containsErrors" dxfId="2" priority="3">
      <formula>ISERROR(A32)</formula>
    </cfRule>
  </conditionalFormatting>
  <conditionalFormatting sqref="A33">
    <cfRule type="containsErrors" dxfId="1" priority="2">
      <formula>ISERROR(A33)</formula>
    </cfRule>
  </conditionalFormatting>
  <conditionalFormatting sqref="A34">
    <cfRule type="containsErrors" dxfId="0" priority="1">
      <formula>ISERROR(A34)</formula>
    </cfRule>
  </conditionalFormatting>
  <printOptions horizontalCentered="1" gridLines="1"/>
  <pageMargins left="1" right="1" top="1" bottom="1" header="0.5" footer="0.5"/>
  <pageSetup scale="92" orientation="landscape" horizontalDpi="300" verticalDpi="300"/>
  <headerFooter>
    <oddHeader>&amp;C&amp;"Arial,Bold Italic"&amp;11&lt;Project Name&gt;_x000D_RACI Matrix</oddHeader>
    <oddFooter>&amp;F</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2D6D86"/>
  </sheetPr>
  <dimension ref="C5"/>
  <sheetViews>
    <sheetView showGridLines="0" showRowColHeaders="0" workbookViewId="0">
      <selection activeCell="A94" sqref="A94"/>
    </sheetView>
  </sheetViews>
  <sheetFormatPr baseColWidth="10" defaultColWidth="10.83203125" defaultRowHeight="13" x14ac:dyDescent="0.15"/>
  <cols>
    <col min="1" max="16384" width="10.83203125" style="49"/>
  </cols>
  <sheetData>
    <row r="5" spans="3:3" ht="41" x14ac:dyDescent="0.6">
      <c r="C5" s="52" t="s">
        <v>40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16</vt:i4>
      </vt:variant>
    </vt:vector>
  </HeadingPairs>
  <TitlesOfParts>
    <vt:vector size="25" baseType="lpstr">
      <vt:lpstr>Start</vt:lpstr>
      <vt:lpstr>Introduction</vt:lpstr>
      <vt:lpstr>Questionnaire</vt:lpstr>
      <vt:lpstr>Questionnaire results</vt:lpstr>
      <vt:lpstr>RACI Matrix</vt:lpstr>
      <vt:lpstr>What's Next</vt:lpstr>
      <vt:lpstr>Radar Chart - Process Average</vt:lpstr>
      <vt:lpstr>Summary responses</vt:lpstr>
      <vt:lpstr>Participant view</vt:lpstr>
      <vt:lpstr>A_B</vt:lpstr>
      <vt:lpstr>Analyze</vt:lpstr>
      <vt:lpstr>C_B</vt:lpstr>
      <vt:lpstr>Control</vt:lpstr>
      <vt:lpstr>D_B</vt:lpstr>
      <vt:lpstr>Define</vt:lpstr>
      <vt:lpstr>I_B</vt:lpstr>
      <vt:lpstr>Improve</vt:lpstr>
      <vt:lpstr>List</vt:lpstr>
      <vt:lpstr>M_B</vt:lpstr>
      <vt:lpstr>Measure</vt:lpstr>
      <vt:lpstr>'RACI Matrix'!Print_Titles</vt:lpstr>
      <vt:lpstr>R_B</vt:lpstr>
      <vt:lpstr>Recognize</vt:lpstr>
      <vt:lpstr>S_B</vt:lpstr>
      <vt:lpstr>Sustain</vt:lpstr>
    </vt:vector>
  </TitlesOfParts>
  <Company>The Art of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Art of Service</dc:creator>
  <dc:description/>
  <cp:lastModifiedBy>Microsoft Office User</cp:lastModifiedBy>
  <cp:lastPrinted>2003-01-08T04:24:41Z</cp:lastPrinted>
  <dcterms:created xsi:type="dcterms:W3CDTF">1999-06-05T15:19:00Z</dcterms:created>
  <dcterms:modified xsi:type="dcterms:W3CDTF">2021-06-13T20:49:29Z</dcterms:modified>
</cp:coreProperties>
</file>