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ownloads\Excel Projects\4. AirTraffic\"/>
    </mc:Choice>
  </mc:AlternateContent>
  <xr:revisionPtr revIDLastSave="0" documentId="13_ncr:1_{16E81F57-8B74-46BB-9FB1-B325B1111142}" xr6:coauthVersionLast="47" xr6:coauthVersionMax="47" xr10:uidLastSave="{00000000-0000-0000-0000-000000000000}"/>
  <bookViews>
    <workbookView xWindow="-108" yWindow="-108" windowWidth="23256" windowHeight="12576" tabRatio="918" activeTab="7" xr2:uid="{1A7E6431-4873-4734-9C29-4F26941CCF90}"/>
  </bookViews>
  <sheets>
    <sheet name="KPI" sheetId="3" r:id="rId1"/>
    <sheet name="Passenger_Trend_Yearly" sheetId="4" r:id="rId2"/>
    <sheet name="Pareto Analysis" sheetId="13" r:id="rId3"/>
    <sheet name="DomVSInt" sheetId="16" r:id="rId4"/>
    <sheet name="Covid Period" sheetId="12" r:id="rId5"/>
    <sheet name="Terminal Performance" sheetId="10" r:id="rId6"/>
    <sheet name="YoY" sheetId="14" r:id="rId7"/>
    <sheet name="Dashboard" sheetId="2" r:id="rId8"/>
  </sheets>
  <definedNames>
    <definedName name="Slicer_Date_Hierarchy">#N/A</definedName>
    <definedName name="Slicer_GEO_Region">#N/A</definedName>
  </definedNames>
  <calcPr calcId="191029"/>
  <pivotCaches>
    <pivotCache cacheId="0" r:id="rId9"/>
    <pivotCache cacheId="1" r:id="rId10"/>
    <pivotCache cacheId="2" r:id="rId11"/>
    <pivotCache cacheId="3" r:id="rId12"/>
    <pivotCache cacheId="6" r:id="rId13"/>
    <pivotCache cacheId="130" r:id="rId14"/>
    <pivotCache cacheId="133" r:id="rId15"/>
    <pivotCache cacheId="136" r:id="rId16"/>
    <pivotCache cacheId="139" r:id="rId17"/>
    <pivotCache cacheId="142"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ir_Traffic_Passenger_Statistic_68d88c11-a49f-429f-a507-f98a5f246172" name="Air_Traffic_Passenger_Statistic" connection="Query - Air_Traffic_Passenger_Statistic"/>
          <x15:modelTable id="Calendar" name="Calendar" connection="Connection"/>
        </x15:modelTables>
        <x15:modelRelationships>
          <x15:modelRelationship fromTable="Air_Traffic_Passenger_Statistic" fromColumn="Activity Period Start Date" toTable="Calendar" toColumn="Date"/>
        </x15:modelRelationships>
        <x15:extLst>
          <ext xmlns:x16="http://schemas.microsoft.com/office/spreadsheetml/2014/11/main" uri="{9835A34E-60A6-4A7C-AAB8-D5F71C897F49}">
            <x16:modelTimeGroupings>
              <x16:modelTimeGrouping tableName="Air_Traffic_Passenger_Statistic" columnName="data_as_of" columnId="data_as_of">
                <x16:calculatedTimeColumn columnName="data_as_of (Hour)" columnId="data_as_of (Hour)" contentType="hours" isSelected="1"/>
                <x16:calculatedTimeColumn columnName="data_as_of (Minute)" columnId="data_as_of (Minute)" contentType="minutes" isSelected="1"/>
                <x16:calculatedTimeColumn columnName="data_as_of (Second)" columnId="data_as_of (Second)" contentType="seconds" isSelected="1"/>
              </x16:modelTimeGrouping>
              <x16:modelTimeGrouping tableName="Air_Traffic_Passenger_Statistic" columnName="Activity Period Start Date" columnId="Activity Period Start Date">
                <x16:calculatedTimeColumn columnName="Activity Period Start Date (Year)" columnId="Activity Period Start Date (Year)" contentType="years" isSelected="1"/>
                <x16:calculatedTimeColumn columnName="Activity Period Start Date (Quarter)" columnId="Activity Period Start Date (Quarter)" contentType="quarters" isSelected="1"/>
                <x16:calculatedTimeColumn columnName="Activity Period Start Date (Month Index)" columnId="Activity Period Start Date (Month Index)" contentType="monthsindex" isSelected="1"/>
                <x16:calculatedTimeColumn columnName="Activity Period Start Date (Month)" columnId="Activity Period Star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4" i="3" l="1"/>
  <c r="C14" i="3" s="1"/>
  <c r="C10" i="3"/>
  <c r="B4" i="3"/>
  <c r="E4" i="3"/>
  <c r="D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B9A94C-279F-4890-A299-E7AC79F39FD4}" name="Connection" type="104" refreshedVersion="0" background="1">
    <extLst>
      <ext xmlns:x15="http://schemas.microsoft.com/office/spreadsheetml/2010/11/main" uri="{DE250136-89BD-433C-8126-D09CA5730AF9}">
        <x15:connection id="Calendar"/>
      </ext>
    </extLst>
  </connection>
  <connection id="2" xr16:uid="{3462E5A2-B8D6-4D45-80D5-88C6FDB11853}" name="Query - Air_Traffic_Passenger_Statistic" description="Connection to the 'Air_Traffic_Passenger_Statistic' query in the workbook." type="100" refreshedVersion="7" minRefreshableVersion="5">
    <extLst>
      <ext xmlns:x15="http://schemas.microsoft.com/office/spreadsheetml/2010/11/main" uri="{DE250136-89BD-433C-8126-D09CA5730AF9}">
        <x15:connection id="e9f8ab34-243e-4800-aea5-e64a488286fd"/>
      </ext>
    </extLst>
  </connection>
  <connection id="3" xr16:uid="{F1A209D4-5262-473E-9F6D-239C8D25ECA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<sst xmlns="http://schemas.openxmlformats.org/spreadsheetml/2006/main" count="49" uniqueCount="39">
  <si>
    <t>Row Labels</t>
  </si>
  <si>
    <t>Sum of Passenger Count</t>
  </si>
  <si>
    <t>International</t>
  </si>
  <si>
    <t>United Airlines</t>
  </si>
  <si>
    <t>Total Passengers</t>
  </si>
  <si>
    <t>Year</t>
  </si>
  <si>
    <t>Virgin America</t>
  </si>
  <si>
    <t>Southwest Airlines</t>
  </si>
  <si>
    <t>Alaska Airlines</t>
  </si>
  <si>
    <t>Delta Air Lines</t>
  </si>
  <si>
    <t>SkyWest Airlines</t>
  </si>
  <si>
    <t>American Airlines</t>
  </si>
  <si>
    <t>Domestic</t>
  </si>
  <si>
    <t>Airlines Operating</t>
  </si>
  <si>
    <t>Terminal 1</t>
  </si>
  <si>
    <t>Terminal 2</t>
  </si>
  <si>
    <t>Terminal 3</t>
  </si>
  <si>
    <t>Country</t>
  </si>
  <si>
    <t>E</t>
  </si>
  <si>
    <t>F</t>
  </si>
  <si>
    <t>A</t>
  </si>
  <si>
    <t>G</t>
  </si>
  <si>
    <t>B</t>
  </si>
  <si>
    <t>C</t>
  </si>
  <si>
    <t>D</t>
  </si>
  <si>
    <t>Air Canada</t>
  </si>
  <si>
    <t>JetBlue Airways</t>
  </si>
  <si>
    <t>US Airways</t>
  </si>
  <si>
    <t>Cumulative %</t>
  </si>
  <si>
    <t>Sum of Passenger</t>
  </si>
  <si>
    <t>Airlines</t>
  </si>
  <si>
    <t>COVID Impact</t>
  </si>
  <si>
    <t>Post-COVID</t>
  </si>
  <si>
    <t>Pre-COVID</t>
  </si>
  <si>
    <t>Count of Operating Airline</t>
  </si>
  <si>
    <t>Helper</t>
  </si>
  <si>
    <t>YoY%</t>
  </si>
  <si>
    <t>Grand Total</t>
  </si>
  <si>
    <t>Percentage of Passengers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</si>
</sst>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quot;M&quot;"/>
    <numFmt numFmtId="165" formatCode="0.0,,&quot;M&quot;"/>
    <numFmt numFmtId="166" formatCode="0.00,,,&quot;B&quot;"/>
    <numFmt numFmtId="167" formatCode="0.00,,&quot;M&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4" fontId="0" fillId="0" borderId="0" xfId="0" applyNumberFormat="1"/>
    <xf numFmtId="165" fontId="0" fillId="0" borderId="0" xfId="0" applyNumberFormat="1"/>
    <xf numFmtId="0" fontId="0" fillId="2" borderId="0" xfId="0" applyFill="1"/>
    <xf numFmtId="166" fontId="0" fillId="0" borderId="0" xfId="0" applyNumberFormat="1"/>
    <xf numFmtId="167" fontId="0" fillId="0" borderId="0" xfId="0" applyNumberFormat="1"/>
    <xf numFmtId="0" fontId="0" fillId="0" borderId="0" xfId="0" applyBorder="1"/>
    <xf numFmtId="10" fontId="0" fillId="0" borderId="0" xfId="1" applyNumberFormat="1" applyFont="1" applyBorder="1"/>
    <xf numFmtId="0" fontId="2" fillId="0" borderId="0" xfId="0" applyFont="1" applyFill="1" applyBorder="1"/>
    <xf numFmtId="14" fontId="0" fillId="0" borderId="0" xfId="0" applyNumberFormat="1"/>
    <xf numFmtId="14" fontId="0" fillId="0" borderId="0" xfId="0" applyNumberFormat="1" applyAlignment="1">
      <alignment horizontal="left"/>
    </xf>
    <xf numFmtId="0" fontId="0" fillId="0" borderId="0" xfId="0" applyAlignment="1">
      <alignment horizontal="left" indent="1"/>
    </xf>
  </cellXfs>
  <cellStyles count="2">
    <cellStyle name="Normal" xfId="0" builtinId="0"/>
    <cellStyle name="Percent" xfId="1" builtinId="5"/>
  </cellStyles>
  <dxfs count="34">
    <dxf>
      <numFmt numFmtId="165" formatCode="0.0,,&quot;M&quot;"/>
    </dxf>
    <dxf>
      <numFmt numFmtId="164" formatCode="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4" formatCode="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5" formatCode="0.0,,&quot;M&quot;"/>
    </dxf>
    <dxf>
      <numFmt numFmtId="164" formatCode="0,,&quot;M&quot;"/>
    </dxf>
    <dxf>
      <numFmt numFmtId="165" formatCode="0.0,,&quot;M&quot;"/>
    </dxf>
    <dxf>
      <numFmt numFmtId="166" formatCode="0.00,,,&quot;B&quot;"/>
    </dxf>
    <dxf>
      <numFmt numFmtId="168" formatCode="0.0,,,&quot;B&quot;"/>
    </dxf>
    <dxf>
      <font>
        <sz val="11"/>
        <color rgb="FF93E3FF"/>
        <name val="Calibri"/>
        <family val="2"/>
        <scheme val="minor"/>
      </font>
    </dxf>
    <dxf>
      <font>
        <color rgb="FF93E3FF"/>
      </font>
      <fill>
        <patternFill patternType="solid">
          <fgColor theme="0"/>
          <bgColor rgb="FF002060"/>
        </patternFill>
      </fill>
      <border>
        <left style="thin">
          <color rgb="FF93E3FF"/>
        </left>
        <right style="thin">
          <color rgb="FF93E3FF"/>
        </right>
        <top style="thin">
          <color rgb="FF93E3FF"/>
        </top>
        <bottom style="thin">
          <color rgb="FF93E3FF"/>
        </bottom>
      </border>
    </dxf>
    <dxf>
      <font>
        <sz val="18"/>
        <color rgb="FF24255E"/>
        <name val="Bahnschrift"/>
        <family val="2"/>
        <scheme val="none"/>
      </font>
      <fill>
        <patternFill patternType="solid">
          <bgColor theme="0"/>
        </patternFill>
      </fill>
      <border diagonalUp="0" diagonalDown="0">
        <left style="thin">
          <color auto="1"/>
        </left>
        <right style="thin">
          <color auto="1"/>
        </right>
        <top style="thin">
          <color auto="1"/>
        </top>
        <bottom style="thin">
          <color auto="1"/>
        </bottom>
        <vertical/>
        <horizontal/>
      </border>
    </dxf>
    <dxf>
      <font>
        <color theme="0"/>
      </font>
    </dxf>
    <dxf>
      <fill>
        <patternFill patternType="solid">
          <fgColor auto="1"/>
          <bgColor rgb="FF002060"/>
        </patternFill>
      </fill>
      <border diagonalUp="0" diagonalDown="0">
        <left style="thin">
          <color rgb="FF93E3FF"/>
        </left>
        <right style="thin">
          <color rgb="FF93E3FF"/>
        </right>
        <top style="thin">
          <color rgb="FF93E3FF"/>
        </top>
        <bottom style="thin">
          <color rgb="FF93E3FF"/>
        </bottom>
        <vertical/>
        <horizontal/>
      </border>
    </dxf>
    <dxf>
      <font>
        <color theme="0"/>
      </font>
    </dxf>
    <dxf>
      <fill>
        <patternFill patternType="solid">
          <fgColor auto="1"/>
          <bgColor rgb="FF002060"/>
        </patternFill>
      </fill>
      <border>
        <left style="dashed">
          <color theme="0"/>
        </left>
        <right style="dashed">
          <color theme="0"/>
        </right>
        <top style="dashed">
          <color theme="0"/>
        </top>
        <bottom style="dashed">
          <color theme="0"/>
        </bottom>
      </border>
    </dxf>
  </dxfs>
  <tableStyles count="4" defaultTableStyle="TableStyleMedium2" defaultPivotStyle="PivotStyleLight16">
    <tableStyle name="Slicer Style 1" pivot="0" table="0" count="4" xr9:uid="{8A383FA3-851E-4A97-BD46-DD14ECA860B3}">
      <tableStyleElement type="wholeTable" dxfId="33"/>
      <tableStyleElement type="headerRow" dxfId="32"/>
    </tableStyle>
    <tableStyle name="Slicer Style 1 2" pivot="0" table="0" count="3" xr9:uid="{C5164D21-E36E-4EA3-9BF6-3CCB6681A5EA}">
      <tableStyleElement type="wholeTable" dxfId="31"/>
      <tableStyleElement type="headerRow" dxfId="30"/>
    </tableStyle>
    <tableStyle name="Slicer Style 2" pivot="0" table="0" count="2" xr9:uid="{67A627C5-B44F-41E1-ACE3-9704EEB5861C}">
      <tableStyleElement type="wholeTable" dxfId="29"/>
    </tableStyle>
    <tableStyle name="Timeline Style 1" pivot="0" table="0" count="8" xr9:uid="{F9F0FFAB-E3FC-4AA9-9D2C-A03C7FDB2E73}">
      <tableStyleElement type="wholeTable" dxfId="28"/>
      <tableStyleElement type="headerRow" dxfId="27"/>
    </tableStyle>
  </tableStyles>
  <colors>
    <mruColors>
      <color rgb="FF0066FF"/>
      <color rgb="FF1A8FE6"/>
      <color rgb="FF181940"/>
      <color rgb="FF0088EE"/>
      <color rgb="FF217BFF"/>
      <color rgb="FF177FCD"/>
      <color rgb="FF6BB6EF"/>
      <color rgb="FFB9D5FF"/>
      <color rgb="FF24255E"/>
      <color rgb="FF75ADFF"/>
    </mruColors>
  </colors>
  <extLst>
    <ext xmlns:x14="http://schemas.microsoft.com/office/spreadsheetml/2009/9/main" uri="{46F421CA-312F-682f-3DD2-61675219B42D}">
      <x14:dxfs count="4">
        <dxf>
          <font>
            <color theme="0"/>
          </font>
          <fill>
            <patternFill>
              <bgColor rgb="FF0088EE"/>
            </patternFill>
          </fill>
        </dxf>
        <dxf>
          <font>
            <color theme="0"/>
          </font>
          <fill>
            <patternFill patternType="solid">
              <fgColor auto="1"/>
              <bgColor rgb="FF002060"/>
            </patternFill>
          </fill>
          <border>
            <left style="thin">
              <color theme="0"/>
            </left>
            <right style="thin">
              <color theme="0"/>
            </right>
            <top style="thin">
              <color theme="0"/>
            </top>
            <bottom style="thin">
              <color theme="0"/>
            </bottom>
          </border>
        </dxf>
        <dxf>
          <font>
            <color theme="0"/>
          </font>
          <fill>
            <gradientFill degree="90">
              <stop position="0">
                <color rgb="FF002060"/>
              </stop>
              <stop position="0.5">
                <color theme="4"/>
              </stop>
              <stop position="1">
                <color rgb="FF002060"/>
              </stop>
            </gradientFill>
          </fill>
        </dxf>
        <dxf>
          <font>
            <color theme="0"/>
          </font>
          <fill>
            <patternFill patternType="solid">
              <fgColor auto="1"/>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hoveredSelectedItemWithData" dxfId="2"/>
          </x14:slicerStyleElements>
        </x14:slicerStyle>
        <x14:slicerStyle name="Slicer Style 1 2">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93E3FF"/>
            </patternFill>
          </fill>
        </dxf>
        <dxf>
          <font>
            <sz val="9"/>
            <color rgb="FF93E3FF"/>
            <name val="Calibri"/>
            <family val="2"/>
            <scheme val="minor"/>
          </font>
        </dxf>
        <dxf>
          <font>
            <sz val="9"/>
            <color theme="0"/>
            <name val="Calibri"/>
            <family val="2"/>
            <scheme val="minor"/>
          </font>
        </dxf>
        <dxf>
          <font>
            <sz val="9"/>
            <color rgb="FF93E3FF"/>
            <name val="Calibri"/>
            <family val="2"/>
            <scheme val="minor"/>
          </font>
        </dxf>
        <dxf>
          <font>
            <sz val="10"/>
            <color rgb="FF93E3FF"/>
            <name val="Calibri"/>
            <family val="2"/>
            <scheme val="minor"/>
          </font>
        </dxf>
      </x15:dxfs>
    </ext>
    <ext xmlns:x15="http://schemas.microsoft.com/office/spreadsheetml/2010/11/main" uri="{9260A510-F301-46a8-8635-F512D64BE5F5}">
      <x15:timelineStyles defaultTimelineStyle="Timeline Style 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microsoft.com/office/2007/relationships/slicerCache" Target="slicerCaches/slicerCache2.xml"/><Relationship Id="rId42" Type="http://schemas.openxmlformats.org/officeDocument/2006/relationships/customXml" Target="../customXml/item15.xml"/><Relationship Id="rId47" Type="http://schemas.openxmlformats.org/officeDocument/2006/relationships/customXml" Target="../customXml/item20.xml"/><Relationship Id="rId63" Type="http://schemas.openxmlformats.org/officeDocument/2006/relationships/customXml" Target="../customXml/item36.xml"/><Relationship Id="rId68" Type="http://schemas.openxmlformats.org/officeDocument/2006/relationships/customXml" Target="../customXml/item4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74" Type="http://schemas.openxmlformats.org/officeDocument/2006/relationships/customXml" Target="../customXml/item47.xml"/><Relationship Id="rId5" Type="http://schemas.openxmlformats.org/officeDocument/2006/relationships/worksheet" Target="worksheets/sheet5.xml"/><Relationship Id="rId61" Type="http://schemas.openxmlformats.org/officeDocument/2006/relationships/customXml" Target="../customXml/item34.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69" Type="http://schemas.openxmlformats.org/officeDocument/2006/relationships/customXml" Target="../customXml/item42.xml"/><Relationship Id="rId8" Type="http://schemas.openxmlformats.org/officeDocument/2006/relationships/worksheet" Target="worksheets/sheet8.xml"/><Relationship Id="rId51" Type="http://schemas.openxmlformats.org/officeDocument/2006/relationships/customXml" Target="../customXml/item24.xml"/><Relationship Id="rId72" Type="http://schemas.openxmlformats.org/officeDocument/2006/relationships/customXml" Target="../customXml/item45.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70"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pivotCacheDefinition" Target="pivotCache/pivotCacheDefinition2.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73"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openxmlformats.org/officeDocument/2006/relationships/customXml" Target="../customXml/item12.xml"/><Relationship Id="rId34" Type="http://schemas.openxmlformats.org/officeDocument/2006/relationships/customXml" Target="../customXml/item7.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71" Type="http://schemas.openxmlformats.org/officeDocument/2006/relationships/customXml" Target="../customXml/item4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Statistics.xlsx]Passenger_Trend_Yearly!PivotTable6</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Passenger_Trend_Yearly!$B$3</c:f>
              <c:strCache>
                <c:ptCount val="1"/>
                <c:pt idx="0">
                  <c:v>Total</c:v>
                </c:pt>
              </c:strCache>
            </c:strRef>
          </c:tx>
          <c:spPr>
            <a:ln w="28575" cap="rnd">
              <a:solidFill>
                <a:schemeClr val="accent1"/>
              </a:solidFill>
              <a:round/>
            </a:ln>
            <a:effectLst/>
          </c:spPr>
          <c:marker>
            <c:symbol val="none"/>
          </c:marker>
          <c:cat>
            <c:strRef>
              <c:f>Passenger_Trend_Yearly!$A$4:$A$30</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Passenger_Trend_Yearly!$B$4:$B$30</c:f>
              <c:numCache>
                <c:formatCode>0,,"M"</c:formatCode>
                <c:ptCount val="27"/>
                <c:pt idx="0">
                  <c:v>20982632</c:v>
                </c:pt>
                <c:pt idx="1">
                  <c:v>40691441</c:v>
                </c:pt>
                <c:pt idx="2">
                  <c:v>34287324</c:v>
                </c:pt>
                <c:pt idx="3">
                  <c:v>31091334</c:v>
                </c:pt>
                <c:pt idx="4">
                  <c:v>29049728</c:v>
                </c:pt>
                <c:pt idx="5">
                  <c:v>32450507</c:v>
                </c:pt>
                <c:pt idx="6">
                  <c:v>33099210</c:v>
                </c:pt>
                <c:pt idx="7">
                  <c:v>33332970</c:v>
                </c:pt>
                <c:pt idx="8">
                  <c:v>35554082</c:v>
                </c:pt>
                <c:pt idx="9">
                  <c:v>37234678</c:v>
                </c:pt>
                <c:pt idx="10">
                  <c:v>37338942</c:v>
                </c:pt>
                <c:pt idx="11">
                  <c:v>39253999</c:v>
                </c:pt>
                <c:pt idx="12">
                  <c:v>40927786</c:v>
                </c:pt>
                <c:pt idx="13">
                  <c:v>44399885</c:v>
                </c:pt>
                <c:pt idx="14">
                  <c:v>44945760</c:v>
                </c:pt>
                <c:pt idx="15">
                  <c:v>47114631</c:v>
                </c:pt>
                <c:pt idx="16">
                  <c:v>50057887</c:v>
                </c:pt>
                <c:pt idx="17">
                  <c:v>53103448</c:v>
                </c:pt>
                <c:pt idx="18">
                  <c:v>55823712</c:v>
                </c:pt>
                <c:pt idx="19">
                  <c:v>57746873</c:v>
                </c:pt>
                <c:pt idx="20">
                  <c:v>57418574</c:v>
                </c:pt>
                <c:pt idx="21">
                  <c:v>16418713</c:v>
                </c:pt>
                <c:pt idx="22">
                  <c:v>24334553</c:v>
                </c:pt>
                <c:pt idx="23">
                  <c:v>42209058</c:v>
                </c:pt>
                <c:pt idx="24">
                  <c:v>50141567</c:v>
                </c:pt>
                <c:pt idx="25">
                  <c:v>52210939</c:v>
                </c:pt>
                <c:pt idx="26">
                  <c:v>45600899</c:v>
                </c:pt>
              </c:numCache>
            </c:numRef>
          </c:val>
          <c:smooth val="0"/>
          <c:extLst>
            <c:ext xmlns:c16="http://schemas.microsoft.com/office/drawing/2014/chart" uri="{C3380CC4-5D6E-409C-BE32-E72D297353CC}">
              <c16:uniqueId val="{00000026-33EC-4C78-A61F-70FB9DF477DF}"/>
            </c:ext>
          </c:extLst>
        </c:ser>
        <c:dLbls>
          <c:showLegendKey val="0"/>
          <c:showVal val="0"/>
          <c:showCatName val="0"/>
          <c:showSerName val="0"/>
          <c:showPercent val="0"/>
          <c:showBubbleSize val="0"/>
        </c:dLbls>
        <c:smooth val="0"/>
        <c:axId val="2104791536"/>
        <c:axId val="2104789456"/>
      </c:lineChart>
      <c:catAx>
        <c:axId val="210479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789456"/>
        <c:crosses val="autoZero"/>
        <c:auto val="1"/>
        <c:lblAlgn val="ctr"/>
        <c:lblOffset val="100"/>
        <c:noMultiLvlLbl val="0"/>
      </c:catAx>
      <c:valAx>
        <c:axId val="2104789456"/>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79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Statistics.xlsx]Pareto Analysis!PivotTable13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'Pareto Analysis'!$B$3</c:f>
              <c:strCache>
                <c:ptCount val="1"/>
                <c:pt idx="0">
                  <c:v>Sum of Passenger</c:v>
                </c:pt>
              </c:strCache>
            </c:strRef>
          </c:tx>
          <c:spPr>
            <a:solidFill>
              <a:schemeClr val="accent1"/>
            </a:solidFill>
            <a:ln>
              <a:noFill/>
            </a:ln>
            <a:effectLst/>
          </c:spPr>
          <c:invertIfNegative val="0"/>
          <c:cat>
            <c:strRef>
              <c:f>'Pareto Analysis'!$A$4:$A$13</c:f>
              <c:strCache>
                <c:ptCount val="10"/>
                <c:pt idx="0">
                  <c:v>United Airlines</c:v>
                </c:pt>
                <c:pt idx="1">
                  <c:v>American Airlines</c:v>
                </c:pt>
                <c:pt idx="2">
                  <c:v>SkyWest Airlines</c:v>
                </c:pt>
                <c:pt idx="3">
                  <c:v>Delta Air Lines</c:v>
                </c:pt>
                <c:pt idx="4">
                  <c:v>Alaska Airlines</c:v>
                </c:pt>
                <c:pt idx="5">
                  <c:v>Southwest Airlines</c:v>
                </c:pt>
                <c:pt idx="6">
                  <c:v>Virgin America</c:v>
                </c:pt>
                <c:pt idx="7">
                  <c:v>US Airways</c:v>
                </c:pt>
                <c:pt idx="8">
                  <c:v>JetBlue Airways</c:v>
                </c:pt>
                <c:pt idx="9">
                  <c:v>Air Canada</c:v>
                </c:pt>
              </c:strCache>
            </c:strRef>
          </c:cat>
          <c:val>
            <c:numRef>
              <c:f>'Pareto Analysis'!$B$4:$B$13</c:f>
              <c:numCache>
                <c:formatCode>0.0,,"M"</c:formatCode>
                <c:ptCount val="10"/>
                <c:pt idx="0">
                  <c:v>449886754</c:v>
                </c:pt>
                <c:pt idx="1">
                  <c:v>82215966</c:v>
                </c:pt>
                <c:pt idx="2">
                  <c:v>81109975</c:v>
                </c:pt>
                <c:pt idx="3">
                  <c:v>70255246</c:v>
                </c:pt>
                <c:pt idx="4">
                  <c:v>50878712</c:v>
                </c:pt>
                <c:pt idx="5">
                  <c:v>50109629</c:v>
                </c:pt>
                <c:pt idx="6">
                  <c:v>37843920</c:v>
                </c:pt>
                <c:pt idx="7">
                  <c:v>27771567</c:v>
                </c:pt>
                <c:pt idx="8">
                  <c:v>20144343</c:v>
                </c:pt>
                <c:pt idx="9">
                  <c:v>16900543</c:v>
                </c:pt>
              </c:numCache>
            </c:numRef>
          </c:val>
          <c:extLst>
            <c:ext xmlns:c16="http://schemas.microsoft.com/office/drawing/2014/chart" uri="{C3380CC4-5D6E-409C-BE32-E72D297353CC}">
              <c16:uniqueId val="{00000000-C4F9-4800-B8C9-00C354B3093A}"/>
            </c:ext>
          </c:extLst>
        </c:ser>
        <c:dLbls>
          <c:showLegendKey val="0"/>
          <c:showVal val="0"/>
          <c:showCatName val="0"/>
          <c:showSerName val="0"/>
          <c:showPercent val="0"/>
          <c:showBubbleSize val="0"/>
        </c:dLbls>
        <c:gapWidth val="219"/>
        <c:axId val="978590527"/>
        <c:axId val="978588031"/>
      </c:barChart>
      <c:lineChart>
        <c:grouping val="standard"/>
        <c:varyColors val="0"/>
        <c:ser>
          <c:idx val="1"/>
          <c:order val="1"/>
          <c:tx>
            <c:strRef>
              <c:f>'Pareto Analysis'!$C$3</c:f>
              <c:strCache>
                <c:ptCount val="1"/>
                <c:pt idx="0">
                  <c:v>Cumulative %</c:v>
                </c:pt>
              </c:strCache>
            </c:strRef>
          </c:tx>
          <c:spPr>
            <a:ln w="28575" cap="rnd">
              <a:solidFill>
                <a:schemeClr val="accent2"/>
              </a:solidFill>
              <a:round/>
            </a:ln>
            <a:effectLst/>
          </c:spPr>
          <c:marker>
            <c:symbol val="none"/>
          </c:marker>
          <c:cat>
            <c:strRef>
              <c:f>'Pareto Analysis'!$A$4:$A$13</c:f>
              <c:strCache>
                <c:ptCount val="10"/>
                <c:pt idx="0">
                  <c:v>United Airlines</c:v>
                </c:pt>
                <c:pt idx="1">
                  <c:v>American Airlines</c:v>
                </c:pt>
                <c:pt idx="2">
                  <c:v>SkyWest Airlines</c:v>
                </c:pt>
                <c:pt idx="3">
                  <c:v>Delta Air Lines</c:v>
                </c:pt>
                <c:pt idx="4">
                  <c:v>Alaska Airlines</c:v>
                </c:pt>
                <c:pt idx="5">
                  <c:v>Southwest Airlines</c:v>
                </c:pt>
                <c:pt idx="6">
                  <c:v>Virgin America</c:v>
                </c:pt>
                <c:pt idx="7">
                  <c:v>US Airways</c:v>
                </c:pt>
                <c:pt idx="8">
                  <c:v>JetBlue Airways</c:v>
                </c:pt>
                <c:pt idx="9">
                  <c:v>Air Canada</c:v>
                </c:pt>
              </c:strCache>
            </c:strRef>
          </c:cat>
          <c:val>
            <c:numRef>
              <c:f>'Pareto Analysis'!$C$4:$C$13</c:f>
              <c:numCache>
                <c:formatCode>0.00%</c:formatCode>
                <c:ptCount val="10"/>
                <c:pt idx="0">
                  <c:v>0.50713370272593972</c:v>
                </c:pt>
                <c:pt idx="1">
                  <c:v>0.59981144193488289</c:v>
                </c:pt>
                <c:pt idx="2">
                  <c:v>0.69124245559339659</c:v>
                </c:pt>
                <c:pt idx="3">
                  <c:v>0.77043750350961449</c:v>
                </c:pt>
                <c:pt idx="4">
                  <c:v>0.82779040260494263</c:v>
                </c:pt>
                <c:pt idx="5">
                  <c:v>0.88427635483858658</c:v>
                </c:pt>
                <c:pt idx="6">
                  <c:v>0.92693581770257716</c:v>
                </c:pt>
                <c:pt idx="7">
                  <c:v>0.95824124618650064</c:v>
                </c:pt>
                <c:pt idx="8">
                  <c:v>0.98094890575580507</c:v>
                </c:pt>
                <c:pt idx="9">
                  <c:v>1</c:v>
                </c:pt>
              </c:numCache>
            </c:numRef>
          </c:val>
          <c:smooth val="0"/>
          <c:extLst>
            <c:ext xmlns:c16="http://schemas.microsoft.com/office/drawing/2014/chart" uri="{C3380CC4-5D6E-409C-BE32-E72D297353CC}">
              <c16:uniqueId val="{00000001-C4F9-4800-B8C9-00C354B3093A}"/>
            </c:ext>
          </c:extLst>
        </c:ser>
        <c:dLbls>
          <c:showLegendKey val="0"/>
          <c:showVal val="0"/>
          <c:showCatName val="0"/>
          <c:showSerName val="0"/>
          <c:showPercent val="0"/>
          <c:showBubbleSize val="0"/>
        </c:dLbls>
        <c:marker val="1"/>
        <c:smooth val="0"/>
        <c:axId val="978590111"/>
        <c:axId val="978589279"/>
      </c:lineChart>
      <c:catAx>
        <c:axId val="97859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88031"/>
        <c:crosses val="autoZero"/>
        <c:auto val="1"/>
        <c:lblAlgn val="ctr"/>
        <c:lblOffset val="100"/>
        <c:noMultiLvlLbl val="0"/>
      </c:catAx>
      <c:valAx>
        <c:axId val="978588031"/>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0527"/>
        <c:crosses val="autoZero"/>
        <c:crossBetween val="between"/>
      </c:valAx>
      <c:valAx>
        <c:axId val="97858927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590111"/>
        <c:crosses val="max"/>
        <c:crossBetween val="between"/>
      </c:valAx>
      <c:catAx>
        <c:axId val="978590111"/>
        <c:scaling>
          <c:orientation val="minMax"/>
        </c:scaling>
        <c:delete val="1"/>
        <c:axPos val="b"/>
        <c:numFmt formatCode="General" sourceLinked="1"/>
        <c:majorTickMark val="out"/>
        <c:minorTickMark val="none"/>
        <c:tickLblPos val="nextTo"/>
        <c:crossAx val="97858927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Statistics.xlsx]DomVSInt!PivotTable2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DomVSInt!$B$3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29-4A9D-A1D5-FC069F24916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29-4A9D-A1D5-FC069F24916B}"/>
              </c:ext>
            </c:extLst>
          </c:dPt>
          <c:cat>
            <c:strRef>
              <c:f>DomVSInt!$A$4:$A$5</c:f>
              <c:strCache>
                <c:ptCount val="2"/>
                <c:pt idx="0">
                  <c:v>Domestic</c:v>
                </c:pt>
                <c:pt idx="1">
                  <c:v>International</c:v>
                </c:pt>
              </c:strCache>
            </c:strRef>
          </c:cat>
          <c:val>
            <c:numRef>
              <c:f>DomVSInt!$B$4:$B$5</c:f>
              <c:numCache>
                <c:formatCode>0.00%</c:formatCode>
                <c:ptCount val="2"/>
                <c:pt idx="0">
                  <c:v>0.76177439840210981</c:v>
                </c:pt>
                <c:pt idx="1">
                  <c:v>0.23822560159789016</c:v>
                </c:pt>
              </c:numCache>
            </c:numRef>
          </c:val>
          <c:extLst>
            <c:ext xmlns:c16="http://schemas.microsoft.com/office/drawing/2014/chart" uri="{C3380CC4-5D6E-409C-BE32-E72D297353CC}">
              <c16:uniqueId val="{00000000-1711-41B5-883D-A5BB1A47F0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Statistics.xlsx]Covid Period!PivotTable5</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59196073899511"/>
          <c:y val="5.0925925925925923E-2"/>
          <c:w val="0.72411853634868006"/>
          <c:h val="0.8416746864975212"/>
        </c:manualLayout>
      </c:layout>
      <c:barChart>
        <c:barDir val="col"/>
        <c:grouping val="clustered"/>
        <c:varyColors val="0"/>
        <c:ser>
          <c:idx val="0"/>
          <c:order val="0"/>
          <c:tx>
            <c:strRef>
              <c:f>'Covid Period'!$B$3</c:f>
              <c:strCache>
                <c:ptCount val="1"/>
                <c:pt idx="0">
                  <c:v>Count of Operating Airline</c:v>
                </c:pt>
              </c:strCache>
            </c:strRef>
          </c:tx>
          <c:spPr>
            <a:solidFill>
              <a:schemeClr val="accent1"/>
            </a:solidFill>
            <a:ln w="19050">
              <a:solidFill>
                <a:schemeClr val="lt1"/>
              </a:solidFill>
            </a:ln>
            <a:effectLst/>
          </c:spPr>
          <c:invertIfNegative val="0"/>
          <c:cat>
            <c:strRef>
              <c:f>'Covid Period'!$A$4:$A$6</c:f>
              <c:strCache>
                <c:ptCount val="3"/>
                <c:pt idx="0">
                  <c:v>Pre-COVID</c:v>
                </c:pt>
                <c:pt idx="1">
                  <c:v>Post-COVID</c:v>
                </c:pt>
                <c:pt idx="2">
                  <c:v>COVID Impact</c:v>
                </c:pt>
              </c:strCache>
            </c:strRef>
          </c:cat>
          <c:val>
            <c:numRef>
              <c:f>'Covid Period'!$B$4:$B$6</c:f>
              <c:numCache>
                <c:formatCode>General</c:formatCode>
                <c:ptCount val="3"/>
                <c:pt idx="0">
                  <c:v>29551</c:v>
                </c:pt>
                <c:pt idx="1">
                  <c:v>7015</c:v>
                </c:pt>
                <c:pt idx="2">
                  <c:v>2500</c:v>
                </c:pt>
              </c:numCache>
            </c:numRef>
          </c:val>
          <c:extLst>
            <c:ext xmlns:c16="http://schemas.microsoft.com/office/drawing/2014/chart" uri="{C3380CC4-5D6E-409C-BE32-E72D297353CC}">
              <c16:uniqueId val="{00000003-4501-49BE-8A98-2ECC53455E59}"/>
            </c:ext>
          </c:extLst>
        </c:ser>
        <c:dLbls>
          <c:showLegendKey val="0"/>
          <c:showVal val="0"/>
          <c:showCatName val="0"/>
          <c:showSerName val="0"/>
          <c:showPercent val="0"/>
          <c:showBubbleSize val="0"/>
        </c:dLbls>
        <c:gapWidth val="150"/>
        <c:axId val="972536847"/>
        <c:axId val="972533935"/>
      </c:barChart>
      <c:lineChart>
        <c:grouping val="standard"/>
        <c:varyColors val="0"/>
        <c:ser>
          <c:idx val="1"/>
          <c:order val="1"/>
          <c:tx>
            <c:strRef>
              <c:f>'Covid Period'!$C$3</c:f>
              <c:strCache>
                <c:ptCount val="1"/>
                <c:pt idx="0">
                  <c:v>Sum of Passenger Count</c:v>
                </c:pt>
              </c:strCache>
            </c:strRef>
          </c:tx>
          <c:spPr>
            <a:ln w="28575" cap="rnd">
              <a:solidFill>
                <a:schemeClr val="accent2"/>
              </a:solidFill>
              <a:round/>
            </a:ln>
            <a:effectLst/>
          </c:spPr>
          <c:marker>
            <c:symbol val="none"/>
          </c:marker>
          <c:cat>
            <c:strRef>
              <c:f>'Covid Period'!$A$4:$A$6</c:f>
              <c:strCache>
                <c:ptCount val="3"/>
                <c:pt idx="0">
                  <c:v>Pre-COVID</c:v>
                </c:pt>
                <c:pt idx="1">
                  <c:v>Post-COVID</c:v>
                </c:pt>
                <c:pt idx="2">
                  <c:v>COVID Impact</c:v>
                </c:pt>
              </c:strCache>
            </c:strRef>
          </c:cat>
          <c:val>
            <c:numRef>
              <c:f>'Covid Period'!$C$4:$C$6</c:f>
              <c:numCache>
                <c:formatCode>General</c:formatCode>
                <c:ptCount val="3"/>
                <c:pt idx="0">
                  <c:v>855905403</c:v>
                </c:pt>
                <c:pt idx="1">
                  <c:v>190162463</c:v>
                </c:pt>
                <c:pt idx="2">
                  <c:v>40753266</c:v>
                </c:pt>
              </c:numCache>
            </c:numRef>
          </c:val>
          <c:smooth val="0"/>
          <c:extLst>
            <c:ext xmlns:c16="http://schemas.microsoft.com/office/drawing/2014/chart" uri="{C3380CC4-5D6E-409C-BE32-E72D297353CC}">
              <c16:uniqueId val="{00000004-4501-49BE-8A98-2ECC53455E59}"/>
            </c:ext>
          </c:extLst>
        </c:ser>
        <c:dLbls>
          <c:showLegendKey val="0"/>
          <c:showVal val="0"/>
          <c:showCatName val="0"/>
          <c:showSerName val="0"/>
          <c:showPercent val="0"/>
          <c:showBubbleSize val="0"/>
        </c:dLbls>
        <c:marker val="1"/>
        <c:smooth val="0"/>
        <c:axId val="8886543"/>
        <c:axId val="8902351"/>
      </c:lineChart>
      <c:valAx>
        <c:axId val="972533935"/>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36847"/>
        <c:crosses val="autoZero"/>
        <c:crossBetween val="between"/>
      </c:valAx>
      <c:catAx>
        <c:axId val="9725368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533935"/>
        <c:crosses val="autoZero"/>
        <c:auto val="1"/>
        <c:lblAlgn val="ctr"/>
        <c:lblOffset val="100"/>
        <c:noMultiLvlLbl val="0"/>
      </c:catAx>
      <c:valAx>
        <c:axId val="8902351"/>
        <c:scaling>
          <c:orientation val="minMax"/>
        </c:scaling>
        <c:delete val="0"/>
        <c:axPos val="r"/>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6543"/>
        <c:crosses val="max"/>
        <c:crossBetween val="between"/>
      </c:valAx>
      <c:catAx>
        <c:axId val="8886543"/>
        <c:scaling>
          <c:orientation val="minMax"/>
        </c:scaling>
        <c:delete val="1"/>
        <c:axPos val="b"/>
        <c:numFmt formatCode="General" sourceLinked="1"/>
        <c:majorTickMark val="out"/>
        <c:minorTickMark val="none"/>
        <c:tickLblPos val="nextTo"/>
        <c:crossAx val="8902351"/>
        <c:crosses val="autoZero"/>
        <c:auto val="1"/>
        <c:lblAlgn val="ctr"/>
        <c:lblOffset val="100"/>
        <c:noMultiLvlLbl val="0"/>
      </c:catAx>
      <c:spPr>
        <a:noFill/>
        <a:ln>
          <a:noFill/>
        </a:ln>
        <a:effectLst/>
      </c:spPr>
    </c:plotArea>
    <c:legend>
      <c:legendPos val="r"/>
      <c:layout>
        <c:manualLayout>
          <c:xMode val="edge"/>
          <c:yMode val="edge"/>
          <c:x val="0.37488457922236412"/>
          <c:y val="5.1504082822980482E-2"/>
          <c:w val="0.55065301535830702"/>
          <c:h val="0.19716861157710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Statistics.xlsx]Terminal Performance!PivotTable2</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'Terminal Performance'!$B$3</c:f>
              <c:strCache>
                <c:ptCount val="1"/>
                <c:pt idx="0">
                  <c:v>Total</c:v>
                </c:pt>
              </c:strCache>
            </c:strRef>
          </c:tx>
          <c:spPr>
            <a:solidFill>
              <a:schemeClr val="accent1"/>
            </a:solidFill>
            <a:ln>
              <a:noFill/>
            </a:ln>
            <a:effectLst/>
          </c:spPr>
          <c:invertIfNegative val="0"/>
          <c:cat>
            <c:multiLvlStrRef>
              <c:f>'Terminal Performance'!$A$4:$A$15</c:f>
              <c:multiLvlStrCache>
                <c:ptCount val="8"/>
                <c:lvl>
                  <c:pt idx="0">
                    <c:v>F</c:v>
                  </c:pt>
                  <c:pt idx="1">
                    <c:v>E</c:v>
                  </c:pt>
                  <c:pt idx="2">
                    <c:v>G</c:v>
                  </c:pt>
                  <c:pt idx="3">
                    <c:v>A</c:v>
                  </c:pt>
                  <c:pt idx="4">
                    <c:v>B</c:v>
                  </c:pt>
                  <c:pt idx="5">
                    <c:v>C</c:v>
                  </c:pt>
                  <c:pt idx="6">
                    <c:v>A</c:v>
                  </c:pt>
                  <c:pt idx="7">
                    <c:v>D</c:v>
                  </c:pt>
                </c:lvl>
                <c:lvl>
                  <c:pt idx="0">
                    <c:v>Terminal 3</c:v>
                  </c:pt>
                  <c:pt idx="2">
                    <c:v>International</c:v>
                  </c:pt>
                  <c:pt idx="4">
                    <c:v>Terminal 1</c:v>
                  </c:pt>
                  <c:pt idx="7">
                    <c:v>Terminal 2</c:v>
                  </c:pt>
                </c:lvl>
              </c:multiLvlStrCache>
            </c:multiLvlStrRef>
          </c:cat>
          <c:val>
            <c:numRef>
              <c:f>'Terminal Performance'!$B$4:$B$15</c:f>
              <c:numCache>
                <c:formatCode>0.0,,"M"</c:formatCode>
                <c:ptCount val="8"/>
                <c:pt idx="0">
                  <c:v>330754131</c:v>
                </c:pt>
                <c:pt idx="1">
                  <c:v>116510102</c:v>
                </c:pt>
                <c:pt idx="2">
                  <c:v>142539708</c:v>
                </c:pt>
                <c:pt idx="3">
                  <c:v>133590273</c:v>
                </c:pt>
                <c:pt idx="4">
                  <c:v>145510379</c:v>
                </c:pt>
                <c:pt idx="5">
                  <c:v>101665002</c:v>
                </c:pt>
                <c:pt idx="6">
                  <c:v>8503812</c:v>
                </c:pt>
                <c:pt idx="7">
                  <c:v>107747369</c:v>
                </c:pt>
              </c:numCache>
            </c:numRef>
          </c:val>
          <c:extLst>
            <c:ext xmlns:c16="http://schemas.microsoft.com/office/drawing/2014/chart" uri="{C3380CC4-5D6E-409C-BE32-E72D297353CC}">
              <c16:uniqueId val="{00000000-0B97-4CDA-BB46-5923BE8E35E8}"/>
            </c:ext>
          </c:extLst>
        </c:ser>
        <c:dLbls>
          <c:showLegendKey val="0"/>
          <c:showVal val="0"/>
          <c:showCatName val="0"/>
          <c:showSerName val="0"/>
          <c:showPercent val="0"/>
          <c:showBubbleSize val="0"/>
        </c:dLbls>
        <c:gapWidth val="150"/>
        <c:overlap val="100"/>
        <c:axId val="1095990815"/>
        <c:axId val="1095978335"/>
      </c:barChart>
      <c:catAx>
        <c:axId val="109599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978335"/>
        <c:crosses val="autoZero"/>
        <c:auto val="1"/>
        <c:lblAlgn val="ctr"/>
        <c:lblOffset val="100"/>
        <c:noMultiLvlLbl val="0"/>
      </c:catAx>
      <c:valAx>
        <c:axId val="109597833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99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Statistics.xlsx]YoY!PivotTable14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YoY!$B$3</c:f>
              <c:strCache>
                <c:ptCount val="1"/>
                <c:pt idx="0">
                  <c:v>Total</c:v>
                </c:pt>
              </c:strCache>
            </c:strRef>
          </c:tx>
          <c:spPr>
            <a:solidFill>
              <a:schemeClr val="accent1"/>
            </a:solidFill>
            <a:ln>
              <a:noFill/>
            </a:ln>
            <a:effectLst/>
          </c:spPr>
          <c:invertIfNegative val="0"/>
          <c:cat>
            <c:strRef>
              <c:f>YoY!$A$4:$A$30</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YoY!$B$4:$B$30</c:f>
              <c:numCache>
                <c:formatCode>0.00%</c:formatCode>
                <c:ptCount val="27"/>
                <c:pt idx="1">
                  <c:v>0.93929155312832058</c:v>
                </c:pt>
                <c:pt idx="2">
                  <c:v>-0.15738240874782489</c:v>
                </c:pt>
                <c:pt idx="3">
                  <c:v>-9.3211998696661191E-2</c:v>
                </c:pt>
                <c:pt idx="4">
                  <c:v>-6.5664792639646793E-2</c:v>
                </c:pt>
                <c:pt idx="5">
                  <c:v>0.11706749887640945</c:v>
                </c:pt>
                <c:pt idx="6">
                  <c:v>1.9990535124767079E-2</c:v>
                </c:pt>
                <c:pt idx="7">
                  <c:v>7.0624042084388118E-3</c:v>
                </c:pt>
                <c:pt idx="8">
                  <c:v>6.6634086311540802E-2</c:v>
                </c:pt>
                <c:pt idx="9">
                  <c:v>4.7268721493076378E-2</c:v>
                </c:pt>
                <c:pt idx="10">
                  <c:v>2.8001853540938369E-3</c:v>
                </c:pt>
                <c:pt idx="11">
                  <c:v>5.1288464466936426E-2</c:v>
                </c:pt>
                <c:pt idx="12">
                  <c:v>4.2639910394861938E-2</c:v>
                </c:pt>
                <c:pt idx="13">
                  <c:v>8.4834762378790785E-2</c:v>
                </c:pt>
                <c:pt idx="14">
                  <c:v>1.2294513825880406E-2</c:v>
                </c:pt>
                <c:pt idx="15">
                  <c:v>4.8255297051379265E-2</c:v>
                </c:pt>
                <c:pt idx="16">
                  <c:v>6.2470106154497954E-2</c:v>
                </c:pt>
                <c:pt idx="17">
                  <c:v>6.0840782192824079E-2</c:v>
                </c:pt>
                <c:pt idx="18">
                  <c:v>5.1225750915458446E-2</c:v>
                </c:pt>
                <c:pt idx="19">
                  <c:v>3.44506112384644E-2</c:v>
                </c:pt>
                <c:pt idx="20">
                  <c:v>-5.6851390031110432E-3</c:v>
                </c:pt>
                <c:pt idx="21">
                  <c:v>-0.71405223334177548</c:v>
                </c:pt>
                <c:pt idx="22">
                  <c:v>0.48212305069221928</c:v>
                </c:pt>
                <c:pt idx="23">
                  <c:v>0.73453188147733806</c:v>
                </c:pt>
                <c:pt idx="24">
                  <c:v>0.1879338079518382</c:v>
                </c:pt>
                <c:pt idx="25">
                  <c:v>4.1270588930736846E-2</c:v>
                </c:pt>
                <c:pt idx="26">
                  <c:v>-0.12660258801321309</c:v>
                </c:pt>
              </c:numCache>
            </c:numRef>
          </c:val>
          <c:extLst>
            <c:ext xmlns:c16="http://schemas.microsoft.com/office/drawing/2014/chart" uri="{C3380CC4-5D6E-409C-BE32-E72D297353CC}">
              <c16:uniqueId val="{00000000-8E55-43E8-B085-E35EEB970ED1}"/>
            </c:ext>
          </c:extLst>
        </c:ser>
        <c:dLbls>
          <c:showLegendKey val="0"/>
          <c:showVal val="0"/>
          <c:showCatName val="0"/>
          <c:showSerName val="0"/>
          <c:showPercent val="0"/>
          <c:showBubbleSize val="0"/>
        </c:dLbls>
        <c:gapWidth val="219"/>
        <c:overlap val="-27"/>
        <c:axId val="2086020591"/>
        <c:axId val="2086025999"/>
      </c:barChart>
      <c:catAx>
        <c:axId val="208602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25999"/>
        <c:crosses val="autoZero"/>
        <c:auto val="1"/>
        <c:lblAlgn val="ctr"/>
        <c:lblOffset val="100"/>
        <c:noMultiLvlLbl val="0"/>
      </c:catAx>
      <c:valAx>
        <c:axId val="208602599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020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Statistics.xlsx]Passenger_Trend_Yearly!PivotTable6</c:name>
    <c:fmtId val="7"/>
  </c:pivotSource>
  <c:chart>
    <c:title>
      <c:tx>
        <c:rich>
          <a:bodyPr rot="0" spcFirstLastPara="1" vertOverflow="ellipsis" vert="horz" wrap="square" anchor="ctr" anchorCtr="1"/>
          <a:lstStyle/>
          <a:p>
            <a:pPr>
              <a:defRPr sz="1500" b="1" i="0" u="none" strike="noStrike" kern="1200" cap="none" spc="100" normalizeH="0" baseline="0">
                <a:ln>
                  <a:noFill/>
                </a:ln>
                <a:solidFill>
                  <a:srgbClr val="181940"/>
                </a:solidFill>
                <a:latin typeface="+mn-lt"/>
                <a:ea typeface="+mn-ea"/>
                <a:cs typeface="+mn-cs"/>
              </a:defRPr>
            </a:pPr>
            <a:r>
              <a:rPr lang="en-US" sz="2000" cap="none" baseline="0">
                <a:ln>
                  <a:noFill/>
                </a:ln>
                <a:solidFill>
                  <a:srgbClr val="181940"/>
                </a:solidFill>
                <a:latin typeface="Bahnschrift" panose="020B0502040204020203" pitchFamily="34" charset="0"/>
                <a:cs typeface="Arial" panose="020B0604020202020204" pitchFamily="34" charset="0"/>
              </a:rPr>
              <a:t>Passenger Traffic Trend</a:t>
            </a:r>
          </a:p>
        </c:rich>
      </c:tx>
      <c:layout>
        <c:manualLayout>
          <c:xMode val="edge"/>
          <c:yMode val="edge"/>
          <c:x val="0.27288691942359561"/>
          <c:y val="4.8375829150284273E-2"/>
        </c:manualLayout>
      </c:layout>
      <c:overlay val="0"/>
      <c:spPr>
        <a:noFill/>
        <a:ln>
          <a:noFill/>
        </a:ln>
        <a:effectLst/>
      </c:spPr>
      <c:txPr>
        <a:bodyPr rot="0" spcFirstLastPara="1" vertOverflow="ellipsis" vert="horz" wrap="square" anchor="ctr" anchorCtr="1"/>
        <a:lstStyle/>
        <a:p>
          <a:pPr>
            <a:defRPr sz="1500" b="1" i="0" u="none" strike="noStrike" kern="1200" cap="none" spc="100" normalizeH="0" baseline="0">
              <a:ln>
                <a:noFill/>
              </a:ln>
              <a:solidFill>
                <a:srgbClr val="18194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44450" cap="rnd">
            <a:solidFill>
              <a:srgbClr val="0066FF"/>
            </a:solidFill>
            <a:round/>
          </a:ln>
          <a:effectLst>
            <a:outerShdw dist="25400" dir="2700000" algn="tl" rotWithShape="0">
              <a:schemeClr val="accent1"/>
            </a:outerShdw>
          </a:effectLst>
        </c:spPr>
        <c:marker>
          <c:symbol val="circle"/>
          <c:size val="8"/>
          <c:spPr>
            <a:solidFill>
              <a:schemeClr val="bg1"/>
            </a:solidFill>
            <a:ln w="15875">
              <a:solidFill>
                <a:srgbClr val="24255E"/>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4393667501792"/>
          <c:y val="0.15256064012708892"/>
          <c:w val="0.87268263909841637"/>
          <c:h val="0.74599805652502871"/>
        </c:manualLayout>
      </c:layout>
      <c:lineChart>
        <c:grouping val="standard"/>
        <c:varyColors val="0"/>
        <c:ser>
          <c:idx val="0"/>
          <c:order val="0"/>
          <c:tx>
            <c:strRef>
              <c:f>Passenger_Trend_Yearly!$B$3</c:f>
              <c:strCache>
                <c:ptCount val="1"/>
                <c:pt idx="0">
                  <c:v>Total</c:v>
                </c:pt>
              </c:strCache>
            </c:strRef>
          </c:tx>
          <c:spPr>
            <a:ln w="44450" cap="rnd">
              <a:solidFill>
                <a:srgbClr val="0066FF"/>
              </a:solidFill>
              <a:round/>
            </a:ln>
            <a:effectLst>
              <a:outerShdw dist="25400" dir="2700000" algn="tl" rotWithShape="0">
                <a:schemeClr val="accent1"/>
              </a:outerShdw>
            </a:effectLst>
          </c:spPr>
          <c:marker>
            <c:symbol val="circle"/>
            <c:size val="8"/>
            <c:spPr>
              <a:solidFill>
                <a:schemeClr val="bg1"/>
              </a:solidFill>
              <a:ln w="15875">
                <a:solidFill>
                  <a:srgbClr val="24255E"/>
                </a:solidFill>
                <a:round/>
              </a:ln>
              <a:effectLst/>
            </c:spPr>
          </c:marker>
          <c:cat>
            <c:strRef>
              <c:f>Passenger_Trend_Yearly!$A$4:$A$30</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Passenger_Trend_Yearly!$B$4:$B$30</c:f>
              <c:numCache>
                <c:formatCode>0,,"M"</c:formatCode>
                <c:ptCount val="27"/>
                <c:pt idx="0">
                  <c:v>20982632</c:v>
                </c:pt>
                <c:pt idx="1">
                  <c:v>40691441</c:v>
                </c:pt>
                <c:pt idx="2">
                  <c:v>34287324</c:v>
                </c:pt>
                <c:pt idx="3">
                  <c:v>31091334</c:v>
                </c:pt>
                <c:pt idx="4">
                  <c:v>29049728</c:v>
                </c:pt>
                <c:pt idx="5">
                  <c:v>32450507</c:v>
                </c:pt>
                <c:pt idx="6">
                  <c:v>33099210</c:v>
                </c:pt>
                <c:pt idx="7">
                  <c:v>33332970</c:v>
                </c:pt>
                <c:pt idx="8">
                  <c:v>35554082</c:v>
                </c:pt>
                <c:pt idx="9">
                  <c:v>37234678</c:v>
                </c:pt>
                <c:pt idx="10">
                  <c:v>37338942</c:v>
                </c:pt>
                <c:pt idx="11">
                  <c:v>39253999</c:v>
                </c:pt>
                <c:pt idx="12">
                  <c:v>40927786</c:v>
                </c:pt>
                <c:pt idx="13">
                  <c:v>44399885</c:v>
                </c:pt>
                <c:pt idx="14">
                  <c:v>44945760</c:v>
                </c:pt>
                <c:pt idx="15">
                  <c:v>47114631</c:v>
                </c:pt>
                <c:pt idx="16">
                  <c:v>50057887</c:v>
                </c:pt>
                <c:pt idx="17">
                  <c:v>53103448</c:v>
                </c:pt>
                <c:pt idx="18">
                  <c:v>55823712</c:v>
                </c:pt>
                <c:pt idx="19">
                  <c:v>57746873</c:v>
                </c:pt>
                <c:pt idx="20">
                  <c:v>57418574</c:v>
                </c:pt>
                <c:pt idx="21">
                  <c:v>16418713</c:v>
                </c:pt>
                <c:pt idx="22">
                  <c:v>24334553</c:v>
                </c:pt>
                <c:pt idx="23">
                  <c:v>42209058</c:v>
                </c:pt>
                <c:pt idx="24">
                  <c:v>50141567</c:v>
                </c:pt>
                <c:pt idx="25">
                  <c:v>52210939</c:v>
                </c:pt>
                <c:pt idx="26">
                  <c:v>45600899</c:v>
                </c:pt>
              </c:numCache>
            </c:numRef>
          </c:val>
          <c:smooth val="1"/>
          <c:extLst>
            <c:ext xmlns:c16="http://schemas.microsoft.com/office/drawing/2014/chart" uri="{C3380CC4-5D6E-409C-BE32-E72D297353CC}">
              <c16:uniqueId val="{00000000-E0E9-4736-9209-844A3F4656DE}"/>
            </c:ext>
          </c:extLst>
        </c:ser>
        <c:dLbls>
          <c:showLegendKey val="0"/>
          <c:showVal val="0"/>
          <c:showCatName val="0"/>
          <c:showSerName val="0"/>
          <c:showPercent val="0"/>
          <c:showBubbleSize val="0"/>
        </c:dLbls>
        <c:dropLines>
          <c:spPr>
            <a:ln w="9525" cap="flat" cmpd="sng" algn="ctr">
              <a:solidFill>
                <a:srgbClr val="0066FF"/>
              </a:solidFill>
              <a:round/>
            </a:ln>
            <a:effectLst/>
          </c:spPr>
        </c:dropLines>
        <c:marker val="1"/>
        <c:smooth val="0"/>
        <c:axId val="2104791536"/>
        <c:axId val="2104789456"/>
      </c:lineChart>
      <c:catAx>
        <c:axId val="210479153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0" spcFirstLastPara="1" vertOverflow="ellipsis" wrap="square" anchor="ctr" anchorCtr="1"/>
          <a:lstStyle/>
          <a:p>
            <a:pPr>
              <a:defRPr sz="1100" b="1" i="0" u="none" strike="noStrike" kern="1200" spc="100" baseline="0">
                <a:solidFill>
                  <a:srgbClr val="181940"/>
                </a:solidFill>
                <a:latin typeface="Bahnschrift" panose="020B0502040204020203" pitchFamily="34" charset="0"/>
                <a:ea typeface="+mn-ea"/>
                <a:cs typeface="+mn-cs"/>
              </a:defRPr>
            </a:pPr>
            <a:endParaRPr lang="en-US"/>
          </a:p>
        </c:txPr>
        <c:crossAx val="2104789456"/>
        <c:crosses val="autoZero"/>
        <c:auto val="1"/>
        <c:lblAlgn val="ctr"/>
        <c:lblOffset val="100"/>
        <c:noMultiLvlLbl val="0"/>
      </c:catAx>
      <c:valAx>
        <c:axId val="2104789456"/>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181940"/>
                </a:solidFill>
                <a:latin typeface="Bahnschrift" panose="020B0502040204020203" pitchFamily="34" charset="0"/>
                <a:ea typeface="+mn-ea"/>
                <a:cs typeface="+mn-cs"/>
              </a:defRPr>
            </a:pPr>
            <a:endParaRPr lang="en-US"/>
          </a:p>
        </c:txPr>
        <c:crossAx val="2104791536"/>
        <c:crosses val="autoZero"/>
        <c:crossBetween val="between"/>
      </c:valAx>
      <c:spPr>
        <a:gradFill>
          <a:gsLst>
            <a:gs pos="0">
              <a:schemeClr val="bg1"/>
            </a:gs>
            <a:gs pos="100000">
              <a:schemeClr val="accent1">
                <a:lumMod val="30000"/>
                <a:lumOff val="70000"/>
              </a:schemeClr>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587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Statistics.xlsx]Terminal Performance!PivotTable2</c:name>
    <c:fmtId val="27"/>
  </c:pivotSource>
  <c:chart>
    <c:title>
      <c:tx>
        <c:rich>
          <a:bodyPr rot="0" spcFirstLastPara="1" vertOverflow="ellipsis" vert="horz" wrap="square" anchor="ctr" anchorCtr="1"/>
          <a:lstStyle/>
          <a:p>
            <a:pPr>
              <a:defRPr sz="1800" b="1" i="0" u="none" strike="noStrike" kern="1200" spc="0" baseline="0">
                <a:solidFill>
                  <a:srgbClr val="24255E"/>
                </a:solidFill>
                <a:latin typeface="Bahnschrift" panose="020B0502040204020203" pitchFamily="34" charset="0"/>
                <a:ea typeface="+mn-ea"/>
                <a:cs typeface="+mn-cs"/>
              </a:defRPr>
            </a:pPr>
            <a:r>
              <a:rPr lang="en-US" sz="2000" b="1">
                <a:solidFill>
                  <a:srgbClr val="24255E"/>
                </a:solidFill>
                <a:latin typeface="Bahnschrift" panose="020B0502040204020203" pitchFamily="34" charset="0"/>
              </a:rPr>
              <a:t>Terminal</a:t>
            </a:r>
            <a:r>
              <a:rPr lang="en-US" sz="2000" b="1" baseline="0">
                <a:solidFill>
                  <a:srgbClr val="24255E"/>
                </a:solidFill>
                <a:latin typeface="Bahnschrift" panose="020B0502040204020203" pitchFamily="34" charset="0"/>
              </a:rPr>
              <a:t> &amp; Boarding Area </a:t>
            </a:r>
          </a:p>
          <a:p>
            <a:pPr>
              <a:defRPr sz="1800" b="1">
                <a:solidFill>
                  <a:srgbClr val="24255E"/>
                </a:solidFill>
                <a:latin typeface="Bahnschrift" panose="020B0502040204020203" pitchFamily="34" charset="0"/>
              </a:defRPr>
            </a:pPr>
            <a:r>
              <a:rPr lang="en-US" sz="2000" b="1" baseline="0">
                <a:solidFill>
                  <a:srgbClr val="24255E"/>
                </a:solidFill>
                <a:latin typeface="Bahnschrift" panose="020B0502040204020203" pitchFamily="34" charset="0"/>
              </a:rPr>
              <a:t>Operations</a:t>
            </a:r>
            <a:endParaRPr lang="en-US" sz="2000" b="1">
              <a:solidFill>
                <a:srgbClr val="24255E"/>
              </a:solidFill>
              <a:latin typeface="Bahnschrift" panose="020B0502040204020203" pitchFamily="34" charset="0"/>
            </a:endParaRPr>
          </a:p>
        </c:rich>
      </c:tx>
      <c:layout>
        <c:manualLayout>
          <c:xMode val="edge"/>
          <c:yMode val="edge"/>
          <c:x val="0.31641822611130249"/>
          <c:y val="2.08765813918141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24255E"/>
              </a:solidFill>
              <a:latin typeface="Bahnschrift"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a:gsLst>
              <a:gs pos="100000">
                <a:srgbClr val="75ADFF"/>
              </a:gs>
              <a:gs pos="0">
                <a:srgbClr val="0070C0"/>
              </a:gs>
            </a:gsLst>
            <a:lin ang="8100000" scaled="0"/>
          </a:gra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a:gsLst>
              <a:gs pos="100000">
                <a:srgbClr val="75ADFF"/>
              </a:gs>
              <a:gs pos="0">
                <a:srgbClr val="0070C0"/>
              </a:gs>
            </a:gsLst>
            <a:lin ang="8100000" scaled="0"/>
          </a:gradFill>
          <a:ln>
            <a:noFill/>
          </a:ln>
          <a:effectLst>
            <a:outerShdw blurRad="50800" dist="38100" dir="5400000" algn="t" rotWithShape="0">
              <a:prstClr val="black">
                <a:alpha val="40000"/>
              </a:prstClr>
            </a:outerShdw>
          </a:effectLst>
        </c:spPr>
      </c:pivotFmt>
    </c:pivotFmts>
    <c:plotArea>
      <c:layout>
        <c:manualLayout>
          <c:layoutTarget val="inner"/>
          <c:xMode val="edge"/>
          <c:yMode val="edge"/>
          <c:x val="0.10479939635608734"/>
          <c:y val="7.105805738167012E-2"/>
          <c:w val="0.85808635493352792"/>
          <c:h val="0.70227821424607317"/>
        </c:manualLayout>
      </c:layout>
      <c:barChart>
        <c:barDir val="col"/>
        <c:grouping val="stacked"/>
        <c:varyColors val="0"/>
        <c:ser>
          <c:idx val="0"/>
          <c:order val="0"/>
          <c:tx>
            <c:strRef>
              <c:f>'Terminal Performance'!$B$3</c:f>
              <c:strCache>
                <c:ptCount val="1"/>
                <c:pt idx="0">
                  <c:v>Total</c:v>
                </c:pt>
              </c:strCache>
            </c:strRef>
          </c:tx>
          <c:spPr>
            <a:gradFill>
              <a:gsLst>
                <a:gs pos="100000">
                  <a:srgbClr val="75ADFF"/>
                </a:gs>
                <a:gs pos="0">
                  <a:srgbClr val="0070C0"/>
                </a:gs>
              </a:gsLst>
              <a:lin ang="8100000" scaled="0"/>
            </a:gradFill>
            <a:ln>
              <a:noFill/>
            </a:ln>
            <a:effectLst>
              <a:outerShdw blurRad="50800" dist="38100" dir="5400000" algn="t" rotWithShape="0">
                <a:prstClr val="black">
                  <a:alpha val="40000"/>
                </a:prstClr>
              </a:outerShdw>
            </a:effectLst>
          </c:spPr>
          <c:invertIfNegative val="0"/>
          <c:cat>
            <c:multiLvlStrRef>
              <c:f>'Terminal Performance'!$A$4:$A$15</c:f>
              <c:multiLvlStrCache>
                <c:ptCount val="8"/>
                <c:lvl>
                  <c:pt idx="0">
                    <c:v>F</c:v>
                  </c:pt>
                  <c:pt idx="1">
                    <c:v>E</c:v>
                  </c:pt>
                  <c:pt idx="2">
                    <c:v>G</c:v>
                  </c:pt>
                  <c:pt idx="3">
                    <c:v>A</c:v>
                  </c:pt>
                  <c:pt idx="4">
                    <c:v>B</c:v>
                  </c:pt>
                  <c:pt idx="5">
                    <c:v>C</c:v>
                  </c:pt>
                  <c:pt idx="6">
                    <c:v>A</c:v>
                  </c:pt>
                  <c:pt idx="7">
                    <c:v>D</c:v>
                  </c:pt>
                </c:lvl>
                <c:lvl>
                  <c:pt idx="0">
                    <c:v>Terminal 3</c:v>
                  </c:pt>
                  <c:pt idx="2">
                    <c:v>International</c:v>
                  </c:pt>
                  <c:pt idx="4">
                    <c:v>Terminal 1</c:v>
                  </c:pt>
                  <c:pt idx="7">
                    <c:v>Terminal 2</c:v>
                  </c:pt>
                </c:lvl>
              </c:multiLvlStrCache>
            </c:multiLvlStrRef>
          </c:cat>
          <c:val>
            <c:numRef>
              <c:f>'Terminal Performance'!$B$4:$B$15</c:f>
              <c:numCache>
                <c:formatCode>0.0,,"M"</c:formatCode>
                <c:ptCount val="8"/>
                <c:pt idx="0">
                  <c:v>330754131</c:v>
                </c:pt>
                <c:pt idx="1">
                  <c:v>116510102</c:v>
                </c:pt>
                <c:pt idx="2">
                  <c:v>142539708</c:v>
                </c:pt>
                <c:pt idx="3">
                  <c:v>133590273</c:v>
                </c:pt>
                <c:pt idx="4">
                  <c:v>145510379</c:v>
                </c:pt>
                <c:pt idx="5">
                  <c:v>101665002</c:v>
                </c:pt>
                <c:pt idx="6">
                  <c:v>8503812</c:v>
                </c:pt>
                <c:pt idx="7">
                  <c:v>107747369</c:v>
                </c:pt>
              </c:numCache>
            </c:numRef>
          </c:val>
          <c:extLst>
            <c:ext xmlns:c16="http://schemas.microsoft.com/office/drawing/2014/chart" uri="{C3380CC4-5D6E-409C-BE32-E72D297353CC}">
              <c16:uniqueId val="{00000000-DCB7-489F-BCFC-F24917AC9783}"/>
            </c:ext>
          </c:extLst>
        </c:ser>
        <c:dLbls>
          <c:showLegendKey val="0"/>
          <c:showVal val="0"/>
          <c:showCatName val="0"/>
          <c:showSerName val="0"/>
          <c:showPercent val="0"/>
          <c:showBubbleSize val="0"/>
        </c:dLbls>
        <c:gapWidth val="150"/>
        <c:overlap val="100"/>
        <c:axId val="1095990815"/>
        <c:axId val="1095978335"/>
      </c:barChart>
      <c:catAx>
        <c:axId val="1095990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24255E"/>
                </a:solidFill>
                <a:latin typeface="Bahnschrift" panose="020B0502040204020203" pitchFamily="34" charset="0"/>
                <a:ea typeface="+mn-ea"/>
                <a:cs typeface="+mn-cs"/>
              </a:defRPr>
            </a:pPr>
            <a:endParaRPr lang="en-US"/>
          </a:p>
        </c:txPr>
        <c:crossAx val="1095978335"/>
        <c:crosses val="autoZero"/>
        <c:auto val="1"/>
        <c:lblAlgn val="ctr"/>
        <c:lblOffset val="100"/>
        <c:noMultiLvlLbl val="0"/>
      </c:catAx>
      <c:valAx>
        <c:axId val="1095978335"/>
        <c:scaling>
          <c:orientation val="minMax"/>
        </c:scaling>
        <c:delete val="0"/>
        <c:axPos val="l"/>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24255E"/>
                </a:solidFill>
                <a:latin typeface="Bahnschrift" panose="020B0502040204020203" pitchFamily="34" charset="0"/>
                <a:ea typeface="+mn-ea"/>
                <a:cs typeface="+mn-cs"/>
              </a:defRPr>
            </a:pPr>
            <a:endParaRPr lang="en-US"/>
          </a:p>
        </c:txPr>
        <c:crossAx val="109599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587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Statistics.xlsx]Pareto Analysis!PivotTable13</c:name>
    <c:fmtId val="4"/>
  </c:pivotSource>
  <c:chart>
    <c:title>
      <c:tx>
        <c:rich>
          <a:bodyPr rot="0" spcFirstLastPara="1" vertOverflow="ellipsis" vert="horz" wrap="square" anchor="ctr" anchorCtr="1"/>
          <a:lstStyle/>
          <a:p>
            <a:pPr>
              <a:defRPr sz="1800" b="1" i="0" u="none" strike="noStrike" kern="1200" spc="0" baseline="0">
                <a:solidFill>
                  <a:srgbClr val="24255E"/>
                </a:solidFill>
                <a:latin typeface="+mn-lt"/>
                <a:ea typeface="+mn-ea"/>
                <a:cs typeface="+mn-cs"/>
              </a:defRPr>
            </a:pPr>
            <a:r>
              <a:rPr lang="en-US" sz="1800" b="1">
                <a:solidFill>
                  <a:srgbClr val="24255E"/>
                </a:solidFill>
                <a:latin typeface="Bahnschrift" panose="020B0502040204020203" pitchFamily="34" charset="0"/>
              </a:rPr>
              <a:t>Airline Market</a:t>
            </a:r>
          </a:p>
          <a:p>
            <a:pPr>
              <a:defRPr sz="1800" b="1">
                <a:solidFill>
                  <a:srgbClr val="24255E"/>
                </a:solidFill>
              </a:defRPr>
            </a:pPr>
            <a:r>
              <a:rPr lang="en-US" sz="1800" b="1">
                <a:solidFill>
                  <a:srgbClr val="24255E"/>
                </a:solidFill>
                <a:latin typeface="Bahnschrift" panose="020B0502040204020203" pitchFamily="34" charset="0"/>
              </a:rPr>
              <a:t>Concentration</a:t>
            </a:r>
          </a:p>
        </c:rich>
      </c:tx>
      <c:layout>
        <c:manualLayout>
          <c:xMode val="edge"/>
          <c:yMode val="edge"/>
          <c:x val="0.63098687199717618"/>
          <c:y val="0.20834783006775318"/>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24255E"/>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rgbClr val="75ADFF"/>
              </a:gs>
              <a:gs pos="0">
                <a:srgbClr val="0070C0"/>
              </a:gs>
            </a:gsLst>
            <a:lin ang="8100000" scaled="0"/>
          </a:gradFill>
          <a:ln w="12700">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7"/>
          <c:spPr>
            <a:solidFill>
              <a:schemeClr val="accent1"/>
            </a:solidFill>
            <a:ln w="9525">
              <a:solidFill>
                <a:srgbClr val="18194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006197481886"/>
          <c:y val="9.3964735265976609E-2"/>
          <c:w val="0.79045384951881015"/>
          <c:h val="0.6120658979923117"/>
        </c:manualLayout>
      </c:layout>
      <c:barChart>
        <c:barDir val="col"/>
        <c:grouping val="clustered"/>
        <c:varyColors val="0"/>
        <c:ser>
          <c:idx val="0"/>
          <c:order val="0"/>
          <c:tx>
            <c:strRef>
              <c:f>'Pareto Analysis'!$B$3</c:f>
              <c:strCache>
                <c:ptCount val="1"/>
                <c:pt idx="0">
                  <c:v>Sum of Passenger</c:v>
                </c:pt>
              </c:strCache>
            </c:strRef>
          </c:tx>
          <c:spPr>
            <a:gradFill>
              <a:gsLst>
                <a:gs pos="100000">
                  <a:srgbClr val="75ADFF"/>
                </a:gs>
                <a:gs pos="0">
                  <a:srgbClr val="0070C0"/>
                </a:gs>
              </a:gsLst>
              <a:lin ang="8100000" scaled="0"/>
            </a:gradFill>
            <a:ln w="12700">
              <a:noFill/>
            </a:ln>
            <a:effectLst>
              <a:outerShdw blurRad="50800" dist="38100" dir="5400000" algn="t" rotWithShape="0">
                <a:prstClr val="black">
                  <a:alpha val="40000"/>
                </a:prstClr>
              </a:outerShdw>
            </a:effectLst>
          </c:spPr>
          <c:invertIfNegative val="0"/>
          <c:cat>
            <c:strRef>
              <c:f>'Pareto Analysis'!$A$4:$A$13</c:f>
              <c:strCache>
                <c:ptCount val="10"/>
                <c:pt idx="0">
                  <c:v>United Airlines</c:v>
                </c:pt>
                <c:pt idx="1">
                  <c:v>American Airlines</c:v>
                </c:pt>
                <c:pt idx="2">
                  <c:v>SkyWest Airlines</c:v>
                </c:pt>
                <c:pt idx="3">
                  <c:v>Delta Air Lines</c:v>
                </c:pt>
                <c:pt idx="4">
                  <c:v>Alaska Airlines</c:v>
                </c:pt>
                <c:pt idx="5">
                  <c:v>Southwest Airlines</c:v>
                </c:pt>
                <c:pt idx="6">
                  <c:v>Virgin America</c:v>
                </c:pt>
                <c:pt idx="7">
                  <c:v>US Airways</c:v>
                </c:pt>
                <c:pt idx="8">
                  <c:v>JetBlue Airways</c:v>
                </c:pt>
                <c:pt idx="9">
                  <c:v>Air Canada</c:v>
                </c:pt>
              </c:strCache>
            </c:strRef>
          </c:cat>
          <c:val>
            <c:numRef>
              <c:f>'Pareto Analysis'!$B$4:$B$13</c:f>
              <c:numCache>
                <c:formatCode>0.0,,"M"</c:formatCode>
                <c:ptCount val="10"/>
                <c:pt idx="0">
                  <c:v>449886754</c:v>
                </c:pt>
                <c:pt idx="1">
                  <c:v>82215966</c:v>
                </c:pt>
                <c:pt idx="2">
                  <c:v>81109975</c:v>
                </c:pt>
                <c:pt idx="3">
                  <c:v>70255246</c:v>
                </c:pt>
                <c:pt idx="4">
                  <c:v>50878712</c:v>
                </c:pt>
                <c:pt idx="5">
                  <c:v>50109629</c:v>
                </c:pt>
                <c:pt idx="6">
                  <c:v>37843920</c:v>
                </c:pt>
                <c:pt idx="7">
                  <c:v>27771567</c:v>
                </c:pt>
                <c:pt idx="8">
                  <c:v>20144343</c:v>
                </c:pt>
                <c:pt idx="9">
                  <c:v>16900543</c:v>
                </c:pt>
              </c:numCache>
            </c:numRef>
          </c:val>
          <c:extLst>
            <c:ext xmlns:c16="http://schemas.microsoft.com/office/drawing/2014/chart" uri="{C3380CC4-5D6E-409C-BE32-E72D297353CC}">
              <c16:uniqueId val="{00000000-3F56-444F-B13B-91DC305C5260}"/>
            </c:ext>
          </c:extLst>
        </c:ser>
        <c:dLbls>
          <c:showLegendKey val="0"/>
          <c:showVal val="0"/>
          <c:showCatName val="0"/>
          <c:showSerName val="0"/>
          <c:showPercent val="0"/>
          <c:showBubbleSize val="0"/>
        </c:dLbls>
        <c:gapWidth val="123"/>
        <c:axId val="978590527"/>
        <c:axId val="978588031"/>
      </c:barChart>
      <c:lineChart>
        <c:grouping val="standard"/>
        <c:varyColors val="0"/>
        <c:ser>
          <c:idx val="1"/>
          <c:order val="1"/>
          <c:tx>
            <c:strRef>
              <c:f>'Pareto Analysis'!$C$3</c:f>
              <c:strCache>
                <c:ptCount val="1"/>
                <c:pt idx="0">
                  <c:v>Cumulative %</c:v>
                </c:pt>
              </c:strCache>
            </c:strRef>
          </c:tx>
          <c:spPr>
            <a:ln w="38100" cap="rnd">
              <a:solidFill>
                <a:schemeClr val="accent2"/>
              </a:solidFill>
              <a:round/>
            </a:ln>
            <a:effectLst/>
          </c:spPr>
          <c:marker>
            <c:symbol val="circle"/>
            <c:size val="7"/>
            <c:spPr>
              <a:solidFill>
                <a:schemeClr val="accent1"/>
              </a:solidFill>
              <a:ln w="9525">
                <a:solidFill>
                  <a:srgbClr val="181940"/>
                </a:solidFill>
              </a:ln>
              <a:effectLst/>
            </c:spPr>
          </c:marker>
          <c:cat>
            <c:strRef>
              <c:f>'Pareto Analysis'!$A$4:$A$13</c:f>
              <c:strCache>
                <c:ptCount val="10"/>
                <c:pt idx="0">
                  <c:v>United Airlines</c:v>
                </c:pt>
                <c:pt idx="1">
                  <c:v>American Airlines</c:v>
                </c:pt>
                <c:pt idx="2">
                  <c:v>SkyWest Airlines</c:v>
                </c:pt>
                <c:pt idx="3">
                  <c:v>Delta Air Lines</c:v>
                </c:pt>
                <c:pt idx="4">
                  <c:v>Alaska Airlines</c:v>
                </c:pt>
                <c:pt idx="5">
                  <c:v>Southwest Airlines</c:v>
                </c:pt>
                <c:pt idx="6">
                  <c:v>Virgin America</c:v>
                </c:pt>
                <c:pt idx="7">
                  <c:v>US Airways</c:v>
                </c:pt>
                <c:pt idx="8">
                  <c:v>JetBlue Airways</c:v>
                </c:pt>
                <c:pt idx="9">
                  <c:v>Air Canada</c:v>
                </c:pt>
              </c:strCache>
            </c:strRef>
          </c:cat>
          <c:val>
            <c:numRef>
              <c:f>'Pareto Analysis'!$C$4:$C$13</c:f>
              <c:numCache>
                <c:formatCode>0.00%</c:formatCode>
                <c:ptCount val="10"/>
                <c:pt idx="0">
                  <c:v>0.50713370272593972</c:v>
                </c:pt>
                <c:pt idx="1">
                  <c:v>0.59981144193488289</c:v>
                </c:pt>
                <c:pt idx="2">
                  <c:v>0.69124245559339659</c:v>
                </c:pt>
                <c:pt idx="3">
                  <c:v>0.77043750350961449</c:v>
                </c:pt>
                <c:pt idx="4">
                  <c:v>0.82779040260494263</c:v>
                </c:pt>
                <c:pt idx="5">
                  <c:v>0.88427635483858658</c:v>
                </c:pt>
                <c:pt idx="6">
                  <c:v>0.92693581770257716</c:v>
                </c:pt>
                <c:pt idx="7">
                  <c:v>0.95824124618650064</c:v>
                </c:pt>
                <c:pt idx="8">
                  <c:v>0.98094890575580507</c:v>
                </c:pt>
                <c:pt idx="9">
                  <c:v>1</c:v>
                </c:pt>
              </c:numCache>
            </c:numRef>
          </c:val>
          <c:smooth val="0"/>
          <c:extLst>
            <c:ext xmlns:c16="http://schemas.microsoft.com/office/drawing/2014/chart" uri="{C3380CC4-5D6E-409C-BE32-E72D297353CC}">
              <c16:uniqueId val="{00000001-3F56-444F-B13B-91DC305C5260}"/>
            </c:ext>
          </c:extLst>
        </c:ser>
        <c:dLbls>
          <c:showLegendKey val="0"/>
          <c:showVal val="0"/>
          <c:showCatName val="0"/>
          <c:showSerName val="0"/>
          <c:showPercent val="0"/>
          <c:showBubbleSize val="0"/>
        </c:dLbls>
        <c:marker val="1"/>
        <c:smooth val="0"/>
        <c:axId val="1426239919"/>
        <c:axId val="1426227023"/>
      </c:lineChart>
      <c:catAx>
        <c:axId val="97859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rgbClr val="24255E"/>
                </a:solidFill>
                <a:latin typeface="Bahnschrift" panose="020B0502040204020203" pitchFamily="34" charset="0"/>
                <a:ea typeface="+mn-ea"/>
                <a:cs typeface="+mn-cs"/>
              </a:defRPr>
            </a:pPr>
            <a:endParaRPr lang="en-US"/>
          </a:p>
        </c:txPr>
        <c:crossAx val="978588031"/>
        <c:crosses val="autoZero"/>
        <c:auto val="1"/>
        <c:lblAlgn val="ctr"/>
        <c:lblOffset val="100"/>
        <c:noMultiLvlLbl val="0"/>
      </c:catAx>
      <c:valAx>
        <c:axId val="978588031"/>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24255E"/>
                </a:solidFill>
                <a:latin typeface="Bahnschrift" panose="020B0502040204020203" pitchFamily="34" charset="0"/>
                <a:ea typeface="+mn-ea"/>
                <a:cs typeface="+mn-cs"/>
              </a:defRPr>
            </a:pPr>
            <a:endParaRPr lang="en-US"/>
          </a:p>
        </c:txPr>
        <c:crossAx val="978590527"/>
        <c:crosses val="autoZero"/>
        <c:crossBetween val="between"/>
      </c:valAx>
      <c:valAx>
        <c:axId val="1426227023"/>
        <c:scaling>
          <c:orientation val="minMax"/>
          <c:max val="1"/>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002060"/>
                </a:solidFill>
                <a:latin typeface="Bahnschrift" panose="020B0502040204020203" pitchFamily="34" charset="0"/>
                <a:ea typeface="+mn-ea"/>
                <a:cs typeface="+mn-cs"/>
              </a:defRPr>
            </a:pPr>
            <a:endParaRPr lang="en-US"/>
          </a:p>
        </c:txPr>
        <c:crossAx val="1426239919"/>
        <c:crosses val="max"/>
        <c:crossBetween val="between"/>
      </c:valAx>
      <c:catAx>
        <c:axId val="1426239919"/>
        <c:scaling>
          <c:orientation val="minMax"/>
        </c:scaling>
        <c:delete val="1"/>
        <c:axPos val="b"/>
        <c:numFmt formatCode="General" sourceLinked="1"/>
        <c:majorTickMark val="out"/>
        <c:minorTickMark val="none"/>
        <c:tickLblPos val="nextTo"/>
        <c:crossAx val="142622702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5875" cap="flat" cmpd="sng" algn="ctr">
      <a:solidFill>
        <a:schemeClr val="bg1">
          <a:lumMod val="50000"/>
          <a:alpha val="82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Statistics.xlsx]YoY!PivotTable14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2060"/>
                </a:solidFill>
                <a:latin typeface="Bahnschrift" panose="020B0502040204020203" pitchFamily="34" charset="0"/>
              </a:rPr>
              <a:t>Year</a:t>
            </a:r>
            <a:r>
              <a:rPr lang="en-US" sz="2000" b="1" baseline="0">
                <a:solidFill>
                  <a:srgbClr val="002060"/>
                </a:solidFill>
                <a:latin typeface="Bahnschrift" panose="020B0502040204020203" pitchFamily="34" charset="0"/>
              </a:rPr>
              <a:t>-over-Year</a:t>
            </a:r>
            <a:r>
              <a:rPr lang="en-US" sz="2000" b="1">
                <a:solidFill>
                  <a:srgbClr val="002060"/>
                </a:solidFill>
                <a:latin typeface="Bahnschrift" panose="020B0502040204020203" pitchFamily="34" charset="0"/>
              </a:rPr>
              <a:t> Passenger </a:t>
            </a:r>
          </a:p>
          <a:p>
            <a:pPr>
              <a:defRPr/>
            </a:pPr>
            <a:r>
              <a:rPr lang="en-US" sz="2000" b="1">
                <a:solidFill>
                  <a:srgbClr val="002060"/>
                </a:solidFill>
                <a:latin typeface="Bahnschrift" panose="020B0502040204020203" pitchFamily="34" charset="0"/>
              </a:rPr>
              <a:t>Growth Rate</a:t>
            </a:r>
          </a:p>
        </c:rich>
      </c:tx>
      <c:layout>
        <c:manualLayout>
          <c:xMode val="edge"/>
          <c:yMode val="edge"/>
          <c:x val="0.28930427254631386"/>
          <c:y val="3.37384197764618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1A8FE6"/>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5713129099433"/>
          <c:y val="5.5048446148941714E-2"/>
          <c:w val="0.83755136865392288"/>
          <c:h val="0.88990286619589054"/>
        </c:manualLayout>
      </c:layout>
      <c:barChart>
        <c:barDir val="col"/>
        <c:grouping val="clustered"/>
        <c:varyColors val="0"/>
        <c:ser>
          <c:idx val="0"/>
          <c:order val="0"/>
          <c:tx>
            <c:strRef>
              <c:f>YoY!$B$3</c:f>
              <c:strCache>
                <c:ptCount val="1"/>
                <c:pt idx="0">
                  <c:v>Total</c:v>
                </c:pt>
              </c:strCache>
            </c:strRef>
          </c:tx>
          <c:spPr>
            <a:solidFill>
              <a:srgbClr val="1A8FE6"/>
            </a:solidFill>
            <a:ln>
              <a:noFill/>
            </a:ln>
            <a:effectLst>
              <a:outerShdw blurRad="50800" dist="38100" dir="5400000" algn="t" rotWithShape="0">
                <a:prstClr val="black">
                  <a:alpha val="40000"/>
                </a:prstClr>
              </a:outerShdw>
            </a:effectLst>
          </c:spPr>
          <c:invertIfNegative val="1"/>
          <c:cat>
            <c:strRef>
              <c:f>YoY!$A$4:$A$30</c:f>
              <c:strCache>
                <c:ptCount val="27"/>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pt idx="22">
                  <c:v>2021</c:v>
                </c:pt>
                <c:pt idx="23">
                  <c:v>2022</c:v>
                </c:pt>
                <c:pt idx="24">
                  <c:v>2023</c:v>
                </c:pt>
                <c:pt idx="25">
                  <c:v>2024</c:v>
                </c:pt>
                <c:pt idx="26">
                  <c:v>2025</c:v>
                </c:pt>
              </c:strCache>
            </c:strRef>
          </c:cat>
          <c:val>
            <c:numRef>
              <c:f>YoY!$B$4:$B$30</c:f>
              <c:numCache>
                <c:formatCode>0.00%</c:formatCode>
                <c:ptCount val="27"/>
                <c:pt idx="1">
                  <c:v>0.93929155312832058</c:v>
                </c:pt>
                <c:pt idx="2">
                  <c:v>-0.15738240874782489</c:v>
                </c:pt>
                <c:pt idx="3">
                  <c:v>-9.3211998696661191E-2</c:v>
                </c:pt>
                <c:pt idx="4">
                  <c:v>-6.5664792639646793E-2</c:v>
                </c:pt>
                <c:pt idx="5">
                  <c:v>0.11706749887640945</c:v>
                </c:pt>
                <c:pt idx="6">
                  <c:v>1.9990535124767079E-2</c:v>
                </c:pt>
                <c:pt idx="7">
                  <c:v>7.0624042084388118E-3</c:v>
                </c:pt>
                <c:pt idx="8">
                  <c:v>6.6634086311540802E-2</c:v>
                </c:pt>
                <c:pt idx="9">
                  <c:v>4.7268721493076378E-2</c:v>
                </c:pt>
                <c:pt idx="10">
                  <c:v>2.8001853540938369E-3</c:v>
                </c:pt>
                <c:pt idx="11">
                  <c:v>5.1288464466936426E-2</c:v>
                </c:pt>
                <c:pt idx="12">
                  <c:v>4.2639910394861938E-2</c:v>
                </c:pt>
                <c:pt idx="13">
                  <c:v>8.4834762378790785E-2</c:v>
                </c:pt>
                <c:pt idx="14">
                  <c:v>1.2294513825880406E-2</c:v>
                </c:pt>
                <c:pt idx="15">
                  <c:v>4.8255297051379265E-2</c:v>
                </c:pt>
                <c:pt idx="16">
                  <c:v>6.2470106154497954E-2</c:v>
                </c:pt>
                <c:pt idx="17">
                  <c:v>6.0840782192824079E-2</c:v>
                </c:pt>
                <c:pt idx="18">
                  <c:v>5.1225750915458446E-2</c:v>
                </c:pt>
                <c:pt idx="19">
                  <c:v>3.44506112384644E-2</c:v>
                </c:pt>
                <c:pt idx="20">
                  <c:v>-5.6851390031110432E-3</c:v>
                </c:pt>
                <c:pt idx="21">
                  <c:v>-0.71405223334177548</c:v>
                </c:pt>
                <c:pt idx="22">
                  <c:v>0.48212305069221928</c:v>
                </c:pt>
                <c:pt idx="23">
                  <c:v>0.73453188147733806</c:v>
                </c:pt>
                <c:pt idx="24">
                  <c:v>0.1879338079518382</c:v>
                </c:pt>
                <c:pt idx="25">
                  <c:v>4.1270588930736846E-2</c:v>
                </c:pt>
                <c:pt idx="26">
                  <c:v>-0.12660258801321309</c:v>
                </c:pt>
              </c:numCache>
            </c:numRef>
          </c:val>
          <c:extLst>
            <c:ext xmlns:c14="http://schemas.microsoft.com/office/drawing/2007/8/2/chart" uri="{6F2FDCE9-48DA-4B69-8628-5D25D57E5C99}">
              <c14:invertSolidFillFmt>
                <c14:spPr xmlns:c14="http://schemas.microsoft.com/office/drawing/2007/8/2/chart">
                  <a:solidFill>
                    <a:srgbClr val="FF6969"/>
                  </a:solidFill>
                  <a:ln>
                    <a:noFill/>
                  </a:ln>
                  <a:effectLst>
                    <a:outerShdw blurRad="50800" dist="38100" dir="5400000" algn="t" rotWithShape="0">
                      <a:prstClr val="black">
                        <a:alpha val="40000"/>
                      </a:prstClr>
                    </a:outerShdw>
                  </a:effectLst>
                </c14:spPr>
              </c14:invertSolidFillFmt>
            </c:ext>
            <c:ext xmlns:c16="http://schemas.microsoft.com/office/drawing/2014/chart" uri="{C3380CC4-5D6E-409C-BE32-E72D297353CC}">
              <c16:uniqueId val="{00000000-6270-4589-AFE1-C3C69029E33A}"/>
            </c:ext>
          </c:extLst>
        </c:ser>
        <c:dLbls>
          <c:showLegendKey val="0"/>
          <c:showVal val="0"/>
          <c:showCatName val="0"/>
          <c:showSerName val="0"/>
          <c:showPercent val="0"/>
          <c:showBubbleSize val="0"/>
        </c:dLbls>
        <c:gapWidth val="60"/>
        <c:axId val="1893748639"/>
        <c:axId val="1893746559"/>
      </c:barChart>
      <c:catAx>
        <c:axId val="1893748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100" b="1" i="0" u="none" strike="noStrike" kern="1200" baseline="0">
                <a:solidFill>
                  <a:srgbClr val="24255E"/>
                </a:solidFill>
                <a:latin typeface="Bahnschrift" panose="020B0502040204020203" pitchFamily="34" charset="0"/>
                <a:ea typeface="+mn-ea"/>
                <a:cs typeface="+mn-cs"/>
              </a:defRPr>
            </a:pPr>
            <a:endParaRPr lang="en-US"/>
          </a:p>
        </c:txPr>
        <c:crossAx val="1893746559"/>
        <c:crosses val="autoZero"/>
        <c:auto val="1"/>
        <c:lblAlgn val="ctr"/>
        <c:lblOffset val="100"/>
        <c:noMultiLvlLbl val="0"/>
      </c:catAx>
      <c:valAx>
        <c:axId val="1893746559"/>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002060"/>
                </a:solidFill>
                <a:latin typeface="Bahnschrift" panose="020B0502040204020203" pitchFamily="34" charset="0"/>
                <a:ea typeface="+mn-ea"/>
                <a:cs typeface="+mn-cs"/>
              </a:defRPr>
            </a:pPr>
            <a:endParaRPr lang="en-US"/>
          </a:p>
        </c:txPr>
        <c:crossAx val="189374863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1587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Statistics.xlsx]Covid Period!PivotTable5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solidFill>
                  <a:srgbClr val="002060"/>
                </a:solidFill>
                <a:latin typeface="Bahnschrift" panose="020B0502040204020203" pitchFamily="34" charset="0"/>
              </a:rPr>
              <a:t>Travel Demand by</a:t>
            </a:r>
            <a:r>
              <a:rPr lang="en-US" sz="2000" b="1">
                <a:solidFill>
                  <a:srgbClr val="002060"/>
                </a:solidFill>
                <a:latin typeface="Bahnschrift" panose="020B0502040204020203" pitchFamily="34" charset="0"/>
              </a:rPr>
              <a:t> Period</a:t>
            </a:r>
          </a:p>
        </c:rich>
      </c:tx>
      <c:layout>
        <c:manualLayout>
          <c:xMode val="edge"/>
          <c:yMode val="edge"/>
          <c:x val="0.30649139207661835"/>
          <c:y val="2.7940840708851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rgbClr val="6BB6EF"/>
              </a:gs>
              <a:gs pos="5000">
                <a:srgbClr val="177FCD"/>
              </a:gs>
            </a:gsLst>
            <a:lin ang="8100000" scaled="0"/>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412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41275" cap="rnd">
            <a:solidFill>
              <a:schemeClr val="accent1"/>
            </a:solidFill>
            <a:round/>
          </a:ln>
          <a:effectLst/>
        </c:spPr>
        <c:marker>
          <c:symbol val="none"/>
        </c:marker>
      </c:pivotFmt>
    </c:pivotFmts>
    <c:plotArea>
      <c:layout>
        <c:manualLayout>
          <c:layoutTarget val="inner"/>
          <c:xMode val="edge"/>
          <c:yMode val="edge"/>
          <c:x val="0.15059196073899511"/>
          <c:y val="5.0925925925925923E-2"/>
          <c:w val="0.72411853634868006"/>
          <c:h val="0.8416746864975212"/>
        </c:manualLayout>
      </c:layout>
      <c:barChart>
        <c:barDir val="bar"/>
        <c:grouping val="clustered"/>
        <c:varyColors val="0"/>
        <c:ser>
          <c:idx val="0"/>
          <c:order val="0"/>
          <c:tx>
            <c:strRef>
              <c:f>'Covid Period'!$B$3</c:f>
              <c:strCache>
                <c:ptCount val="1"/>
                <c:pt idx="0">
                  <c:v>Count of Operating Airline</c:v>
                </c:pt>
              </c:strCache>
            </c:strRef>
          </c:tx>
          <c:spPr>
            <a:gradFill>
              <a:gsLst>
                <a:gs pos="100000">
                  <a:srgbClr val="6BB6EF"/>
                </a:gs>
                <a:gs pos="5000">
                  <a:srgbClr val="177FCD"/>
                </a:gs>
              </a:gsLst>
              <a:lin ang="8100000" scaled="0"/>
            </a:gradFill>
            <a:ln w="19050">
              <a:noFill/>
            </a:ln>
            <a:effectLst/>
          </c:spPr>
          <c:invertIfNegative val="0"/>
          <c:cat>
            <c:strRef>
              <c:f>'Covid Period'!$A$4:$A$6</c:f>
              <c:strCache>
                <c:ptCount val="3"/>
                <c:pt idx="0">
                  <c:v>Pre-COVID</c:v>
                </c:pt>
                <c:pt idx="1">
                  <c:v>Post-COVID</c:v>
                </c:pt>
                <c:pt idx="2">
                  <c:v>COVID Impact</c:v>
                </c:pt>
              </c:strCache>
            </c:strRef>
          </c:cat>
          <c:val>
            <c:numRef>
              <c:f>'Covid Period'!$B$4:$B$6</c:f>
              <c:numCache>
                <c:formatCode>General</c:formatCode>
                <c:ptCount val="3"/>
                <c:pt idx="0">
                  <c:v>29551</c:v>
                </c:pt>
                <c:pt idx="1">
                  <c:v>7015</c:v>
                </c:pt>
                <c:pt idx="2">
                  <c:v>2500</c:v>
                </c:pt>
              </c:numCache>
            </c:numRef>
          </c:val>
          <c:extLst>
            <c:ext xmlns:c16="http://schemas.microsoft.com/office/drawing/2014/chart" uri="{C3380CC4-5D6E-409C-BE32-E72D297353CC}">
              <c16:uniqueId val="{00000000-2736-4F70-96F8-408140439358}"/>
            </c:ext>
          </c:extLst>
        </c:ser>
        <c:dLbls>
          <c:showLegendKey val="0"/>
          <c:showVal val="0"/>
          <c:showCatName val="0"/>
          <c:showSerName val="0"/>
          <c:showPercent val="0"/>
          <c:showBubbleSize val="0"/>
        </c:dLbls>
        <c:gapWidth val="150"/>
        <c:axId val="972536847"/>
        <c:axId val="972533935"/>
      </c:barChart>
      <c:lineChart>
        <c:grouping val="standard"/>
        <c:varyColors val="0"/>
        <c:ser>
          <c:idx val="1"/>
          <c:order val="1"/>
          <c:tx>
            <c:strRef>
              <c:f>'Covid Period'!$C$3</c:f>
              <c:strCache>
                <c:ptCount val="1"/>
                <c:pt idx="0">
                  <c:v>Sum of Passenger Count</c:v>
                </c:pt>
              </c:strCache>
            </c:strRef>
          </c:tx>
          <c:spPr>
            <a:ln w="412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03-2736-4F70-96F8-408140439358}"/>
              </c:ext>
            </c:extLst>
          </c:dPt>
          <c:cat>
            <c:strRef>
              <c:f>'Covid Period'!$A$4:$A$6</c:f>
              <c:strCache>
                <c:ptCount val="3"/>
                <c:pt idx="0">
                  <c:v>Pre-COVID</c:v>
                </c:pt>
                <c:pt idx="1">
                  <c:v>Post-COVID</c:v>
                </c:pt>
                <c:pt idx="2">
                  <c:v>COVID Impact</c:v>
                </c:pt>
              </c:strCache>
            </c:strRef>
          </c:cat>
          <c:val>
            <c:numRef>
              <c:f>'Covid Period'!$C$4:$C$6</c:f>
              <c:numCache>
                <c:formatCode>General</c:formatCode>
                <c:ptCount val="3"/>
                <c:pt idx="0">
                  <c:v>855905403</c:v>
                </c:pt>
                <c:pt idx="1">
                  <c:v>190162463</c:v>
                </c:pt>
                <c:pt idx="2">
                  <c:v>40753266</c:v>
                </c:pt>
              </c:numCache>
            </c:numRef>
          </c:val>
          <c:smooth val="1"/>
          <c:extLst>
            <c:ext xmlns:c16="http://schemas.microsoft.com/office/drawing/2014/chart" uri="{C3380CC4-5D6E-409C-BE32-E72D297353CC}">
              <c16:uniqueId val="{00000001-2736-4F70-96F8-408140439358}"/>
            </c:ext>
          </c:extLst>
        </c:ser>
        <c:dLbls>
          <c:showLegendKey val="0"/>
          <c:showVal val="0"/>
          <c:showCatName val="0"/>
          <c:showSerName val="0"/>
          <c:showPercent val="0"/>
          <c:showBubbleSize val="0"/>
        </c:dLbls>
        <c:marker val="1"/>
        <c:smooth val="0"/>
        <c:axId val="8886543"/>
        <c:axId val="8902351"/>
      </c:lineChart>
      <c:valAx>
        <c:axId val="972533935"/>
        <c:scaling>
          <c:orientation val="minMax"/>
        </c:scaling>
        <c:delete val="0"/>
        <c:axPos val="b"/>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24255E"/>
                </a:solidFill>
                <a:latin typeface="Bahnschrift" panose="020B0502040204020203" pitchFamily="34" charset="0"/>
                <a:ea typeface="+mn-ea"/>
                <a:cs typeface="+mn-cs"/>
              </a:defRPr>
            </a:pPr>
            <a:endParaRPr lang="en-US"/>
          </a:p>
        </c:txPr>
        <c:crossAx val="972536847"/>
        <c:crosses val="autoZero"/>
        <c:crossBetween val="between"/>
      </c:valAx>
      <c:catAx>
        <c:axId val="9725368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24255E"/>
                </a:solidFill>
                <a:latin typeface="Bahnschrift" panose="020B0502040204020203" pitchFamily="34" charset="0"/>
                <a:ea typeface="+mn-ea"/>
                <a:cs typeface="+mn-cs"/>
              </a:defRPr>
            </a:pPr>
            <a:endParaRPr lang="en-US"/>
          </a:p>
        </c:txPr>
        <c:crossAx val="972533935"/>
        <c:crosses val="autoZero"/>
        <c:auto val="1"/>
        <c:lblAlgn val="ctr"/>
        <c:lblOffset val="100"/>
        <c:noMultiLvlLbl val="0"/>
      </c:catAx>
      <c:valAx>
        <c:axId val="8902351"/>
        <c:scaling>
          <c:orientation val="minMax"/>
        </c:scaling>
        <c:delete val="0"/>
        <c:axPos val="r"/>
        <c:numFmt formatCode="0,,&quot;M&quot;" sourceLinked="0"/>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rgbClr val="24255E"/>
                </a:solidFill>
                <a:latin typeface="Bahnschrift" panose="020B0502040204020203" pitchFamily="34" charset="0"/>
                <a:ea typeface="+mn-ea"/>
                <a:cs typeface="+mn-cs"/>
              </a:defRPr>
            </a:pPr>
            <a:endParaRPr lang="en-US"/>
          </a:p>
        </c:txPr>
        <c:crossAx val="8886543"/>
        <c:crosses val="max"/>
        <c:crossBetween val="between"/>
      </c:valAx>
      <c:catAx>
        <c:axId val="8886543"/>
        <c:scaling>
          <c:orientation val="minMax"/>
        </c:scaling>
        <c:delete val="1"/>
        <c:axPos val="b"/>
        <c:numFmt formatCode="General" sourceLinked="1"/>
        <c:majorTickMark val="out"/>
        <c:minorTickMark val="none"/>
        <c:tickLblPos val="nextTo"/>
        <c:crossAx val="8902351"/>
        <c:crosses val="autoZero"/>
        <c:auto val="1"/>
        <c:lblAlgn val="ctr"/>
        <c:lblOffset val="100"/>
        <c:noMultiLvlLbl val="0"/>
      </c:catAx>
      <c:spPr>
        <a:noFill/>
        <a:ln>
          <a:noFill/>
        </a:ln>
        <a:effectLst/>
      </c:spPr>
    </c:plotArea>
    <c:legend>
      <c:legendPos val="r"/>
      <c:layout>
        <c:manualLayout>
          <c:xMode val="edge"/>
          <c:yMode val="edge"/>
          <c:x val="0.37076652396058185"/>
          <c:y val="0.1632674014235895"/>
          <c:w val="0.55065301535830702"/>
          <c:h val="0.12886887752133694"/>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24255E"/>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587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[Air Traffic Passenger Statistics.xlsx]DomVSInt!PivotTable2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gradFill>
            <a:gsLst>
              <a:gs pos="0">
                <a:srgbClr val="0066FF"/>
              </a:gs>
              <a:gs pos="100000">
                <a:srgbClr val="75ADFF"/>
              </a:gs>
            </a:gsLst>
            <a:lin ang="5400000" scaled="1"/>
          </a:gradFill>
          <a:ln w="19050">
            <a:noFill/>
          </a:ln>
          <a:effectLst>
            <a:outerShdw blurRad="50800" dist="38100" dir="5400000" algn="t" rotWithShape="0">
              <a:prstClr val="black">
                <a:alpha val="46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181940"/>
                  </a:solidFill>
                  <a:latin typeface="Bahnschrift"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0066FF"/>
              </a:gs>
              <a:gs pos="100000">
                <a:srgbClr val="75ADFF"/>
              </a:gs>
            </a:gsLst>
            <a:lin ang="5400000" scaled="1"/>
          </a:gradFill>
          <a:ln w="19050">
            <a:noFill/>
          </a:ln>
          <a:effectLst>
            <a:outerShdw blurRad="50800" dist="38100" dir="5400000" algn="t" rotWithShape="0">
              <a:prstClr val="black">
                <a:alpha val="46000"/>
              </a:prstClr>
            </a:outerShdw>
          </a:effectLst>
        </c:spPr>
      </c:pivotFmt>
      <c:pivotFmt>
        <c:idx val="6"/>
        <c:spPr>
          <a:gradFill>
            <a:gsLst>
              <a:gs pos="0">
                <a:srgbClr val="E56F27"/>
              </a:gs>
              <a:gs pos="100000">
                <a:schemeClr val="accent2">
                  <a:lumMod val="60000"/>
                  <a:lumOff val="40000"/>
                </a:schemeClr>
              </a:gs>
            </a:gsLst>
            <a:lin ang="5400000" scaled="1"/>
          </a:gradFill>
          <a:ln w="19050">
            <a:noFill/>
          </a:ln>
          <a:effectLst>
            <a:outerShdw blurRad="50800" dist="38100" dir="5400000" algn="t" rotWithShape="0">
              <a:prstClr val="black">
                <a:alpha val="46000"/>
              </a:prstClr>
            </a:outerShdw>
          </a:effectLst>
        </c:spPr>
      </c:pivotFmt>
    </c:pivotFmts>
    <c:plotArea>
      <c:layout>
        <c:manualLayout>
          <c:layoutTarget val="inner"/>
          <c:xMode val="edge"/>
          <c:yMode val="edge"/>
          <c:x val="9.9561843983594148E-2"/>
          <c:y val="6.722415512014486E-2"/>
          <c:w val="0.51651168805059322"/>
          <c:h val="0.84420613847687642"/>
        </c:manualLayout>
      </c:layout>
      <c:doughnutChart>
        <c:varyColors val="1"/>
        <c:ser>
          <c:idx val="0"/>
          <c:order val="0"/>
          <c:tx>
            <c:strRef>
              <c:f>DomVSInt!$B$3</c:f>
              <c:strCache>
                <c:ptCount val="1"/>
                <c:pt idx="0">
                  <c:v>Total</c:v>
                </c:pt>
              </c:strCache>
            </c:strRef>
          </c:tx>
          <c:spPr>
            <a:gradFill>
              <a:gsLst>
                <a:gs pos="0">
                  <a:srgbClr val="0066FF"/>
                </a:gs>
                <a:gs pos="100000">
                  <a:srgbClr val="75ADFF"/>
                </a:gs>
              </a:gsLst>
              <a:lin ang="5400000" scaled="1"/>
            </a:gradFill>
            <a:ln>
              <a:noFill/>
            </a:ln>
            <a:effectLst>
              <a:outerShdw blurRad="50800" dist="38100" dir="5400000" algn="t" rotWithShape="0">
                <a:prstClr val="black">
                  <a:alpha val="46000"/>
                </a:prstClr>
              </a:outerShdw>
            </a:effectLst>
          </c:spPr>
          <c:dPt>
            <c:idx val="0"/>
            <c:bubble3D val="0"/>
            <c:spPr>
              <a:gradFill>
                <a:gsLst>
                  <a:gs pos="0">
                    <a:srgbClr val="0066FF"/>
                  </a:gs>
                  <a:gs pos="100000">
                    <a:srgbClr val="75ADFF"/>
                  </a:gs>
                </a:gsLst>
                <a:lin ang="5400000" scaled="1"/>
              </a:gradFill>
              <a:ln w="19050">
                <a:noFill/>
              </a:ln>
              <a:effectLst>
                <a:outerShdw blurRad="50800" dist="38100" dir="5400000" algn="t" rotWithShape="0">
                  <a:prstClr val="black">
                    <a:alpha val="46000"/>
                  </a:prstClr>
                </a:outerShdw>
              </a:effectLst>
            </c:spPr>
            <c:extLst>
              <c:ext xmlns:c16="http://schemas.microsoft.com/office/drawing/2014/chart" uri="{C3380CC4-5D6E-409C-BE32-E72D297353CC}">
                <c16:uniqueId val="{00000001-FF6B-4925-BD5F-C8AB89BF4864}"/>
              </c:ext>
            </c:extLst>
          </c:dPt>
          <c:dPt>
            <c:idx val="1"/>
            <c:bubble3D val="0"/>
            <c:spPr>
              <a:gradFill>
                <a:gsLst>
                  <a:gs pos="0">
                    <a:srgbClr val="E56F27"/>
                  </a:gs>
                  <a:gs pos="100000">
                    <a:schemeClr val="accent2">
                      <a:lumMod val="60000"/>
                      <a:lumOff val="40000"/>
                    </a:schemeClr>
                  </a:gs>
                </a:gsLst>
                <a:lin ang="5400000" scaled="1"/>
              </a:gradFill>
              <a:ln w="19050">
                <a:noFill/>
              </a:ln>
              <a:effectLst>
                <a:outerShdw blurRad="50800" dist="38100" dir="5400000" algn="t" rotWithShape="0">
                  <a:prstClr val="black">
                    <a:alpha val="46000"/>
                  </a:prstClr>
                </a:outerShdw>
              </a:effectLst>
            </c:spPr>
            <c:extLst>
              <c:ext xmlns:c16="http://schemas.microsoft.com/office/drawing/2014/chart" uri="{C3380CC4-5D6E-409C-BE32-E72D297353CC}">
                <c16:uniqueId val="{00000003-FF6B-4925-BD5F-C8AB89BF4864}"/>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rgbClr val="181940"/>
                    </a:solidFill>
                    <a:latin typeface="Bahnschrift" panose="020B0502040204020203"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DomVSInt!$A$4:$A$5</c:f>
              <c:strCache>
                <c:ptCount val="2"/>
                <c:pt idx="0">
                  <c:v>Domestic</c:v>
                </c:pt>
                <c:pt idx="1">
                  <c:v>International</c:v>
                </c:pt>
              </c:strCache>
            </c:strRef>
          </c:cat>
          <c:val>
            <c:numRef>
              <c:f>DomVSInt!$B$4:$B$5</c:f>
              <c:numCache>
                <c:formatCode>0.00%</c:formatCode>
                <c:ptCount val="2"/>
                <c:pt idx="0">
                  <c:v>0.76177439840210981</c:v>
                </c:pt>
                <c:pt idx="1">
                  <c:v>0.23822560159789016</c:v>
                </c:pt>
              </c:numCache>
            </c:numRef>
          </c:val>
          <c:extLst>
            <c:ext xmlns:c16="http://schemas.microsoft.com/office/drawing/2014/chart" uri="{C3380CC4-5D6E-409C-BE32-E72D297353CC}">
              <c16:uniqueId val="{00000004-FF6B-4925-BD5F-C8AB89BF4864}"/>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layout>
        <c:manualLayout>
          <c:xMode val="edge"/>
          <c:yMode val="edge"/>
          <c:x val="0.6594324293960081"/>
          <c:y val="0.41476454251358114"/>
          <c:w val="0.29511499144632564"/>
          <c:h val="0.24799029481779891"/>
        </c:manualLayout>
      </c:layout>
      <c:overlay val="0"/>
      <c:spPr>
        <a:noFill/>
        <a:ln>
          <a:noFill/>
        </a:ln>
        <a:effectLst/>
      </c:spPr>
      <c:txPr>
        <a:bodyPr rot="0" spcFirstLastPara="1" vertOverflow="ellipsis" vert="horz" wrap="square" anchor="ctr" anchorCtr="1"/>
        <a:lstStyle/>
        <a:p>
          <a:pPr>
            <a:defRPr sz="2000" b="1" i="0" u="none" strike="noStrike" kern="1200" baseline="0">
              <a:solidFill>
                <a:srgbClr val="181940"/>
              </a:solidFill>
              <a:latin typeface="Bahnschrift" panose="020B0502040204020203"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587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image" Target="../media/image5.png"/><Relationship Id="rId5" Type="http://schemas.openxmlformats.org/officeDocument/2006/relationships/chart" Target="../charts/chart9.xml"/><Relationship Id="rId10" Type="http://schemas.openxmlformats.org/officeDocument/2006/relationships/image" Target="../media/image4.png"/><Relationship Id="rId4" Type="http://schemas.openxmlformats.org/officeDocument/2006/relationships/chart" Target="../charts/chart8.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270328</xdr:colOff>
      <xdr:row>1</xdr:row>
      <xdr:rowOff>144780</xdr:rowOff>
    </xdr:from>
    <xdr:to>
      <xdr:col>12</xdr:col>
      <xdr:colOff>270328</xdr:colOff>
      <xdr:row>16</xdr:row>
      <xdr:rowOff>144780</xdr:rowOff>
    </xdr:to>
    <xdr:graphicFrame macro="">
      <xdr:nvGraphicFramePr>
        <xdr:cNvPr id="3" name="Chart 2">
          <a:extLst>
            <a:ext uri="{FF2B5EF4-FFF2-40B4-BE49-F238E27FC236}">
              <a16:creationId xmlns:a16="http://schemas.microsoft.com/office/drawing/2014/main" id="{03C2CDF3-F5E9-484C-BF07-A224D9A70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293370</xdr:colOff>
      <xdr:row>2</xdr:row>
      <xdr:rowOff>3810</xdr:rowOff>
    </xdr:from>
    <xdr:to>
      <xdr:col>10</xdr:col>
      <xdr:colOff>598170</xdr:colOff>
      <xdr:row>17</xdr:row>
      <xdr:rowOff>3810</xdr:rowOff>
    </xdr:to>
    <xdr:graphicFrame macro="">
      <xdr:nvGraphicFramePr>
        <xdr:cNvPr id="2" name="Chart 1">
          <a:extLst>
            <a:ext uri="{FF2B5EF4-FFF2-40B4-BE49-F238E27FC236}">
              <a16:creationId xmlns:a16="http://schemas.microsoft.com/office/drawing/2014/main" id="{AB4B1B4F-DFD0-4804-B9A9-48ECEF72B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179070</xdr:colOff>
      <xdr:row>1</xdr:row>
      <xdr:rowOff>148590</xdr:rowOff>
    </xdr:from>
    <xdr:to>
      <xdr:col>9</xdr:col>
      <xdr:colOff>483870</xdr:colOff>
      <xdr:row>16</xdr:row>
      <xdr:rowOff>148590</xdr:rowOff>
    </xdr:to>
    <xdr:graphicFrame macro="">
      <xdr:nvGraphicFramePr>
        <xdr:cNvPr id="2" name="Chart 1">
          <a:extLst>
            <a:ext uri="{FF2B5EF4-FFF2-40B4-BE49-F238E27FC236}">
              <a16:creationId xmlns:a16="http://schemas.microsoft.com/office/drawing/2014/main" id="{770F1D84-A004-4AFE-8678-21366B849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254000</xdr:colOff>
      <xdr:row>1</xdr:row>
      <xdr:rowOff>155656</xdr:rowOff>
    </xdr:from>
    <xdr:to>
      <xdr:col>8</xdr:col>
      <xdr:colOff>169334</xdr:colOff>
      <xdr:row>14</xdr:row>
      <xdr:rowOff>71641</xdr:rowOff>
    </xdr:to>
    <xdr:graphicFrame macro="">
      <xdr:nvGraphicFramePr>
        <xdr:cNvPr id="6" name="Chart 5">
          <a:extLst>
            <a:ext uri="{FF2B5EF4-FFF2-40B4-BE49-F238E27FC236}">
              <a16:creationId xmlns:a16="http://schemas.microsoft.com/office/drawing/2014/main" id="{556D129E-5497-4155-B74F-4E56CFF570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367748</xdr:colOff>
      <xdr:row>1</xdr:row>
      <xdr:rowOff>3313</xdr:rowOff>
    </xdr:from>
    <xdr:to>
      <xdr:col>10</xdr:col>
      <xdr:colOff>221974</xdr:colOff>
      <xdr:row>15</xdr:row>
      <xdr:rowOff>149086</xdr:rowOff>
    </xdr:to>
    <xdr:graphicFrame macro="">
      <xdr:nvGraphicFramePr>
        <xdr:cNvPr id="2" name="Chart 1">
          <a:extLst>
            <a:ext uri="{FF2B5EF4-FFF2-40B4-BE49-F238E27FC236}">
              <a16:creationId xmlns:a16="http://schemas.microsoft.com/office/drawing/2014/main" id="{21239983-6B8F-4B07-841C-53781C4B26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1005114</xdr:colOff>
      <xdr:row>1</xdr:row>
      <xdr:rowOff>152400</xdr:rowOff>
    </xdr:from>
    <xdr:to>
      <xdr:col>12</xdr:col>
      <xdr:colOff>97971</xdr:colOff>
      <xdr:row>16</xdr:row>
      <xdr:rowOff>174172</xdr:rowOff>
    </xdr:to>
    <xdr:graphicFrame macro="">
      <xdr:nvGraphicFramePr>
        <xdr:cNvPr id="3" name="Chart 2">
          <a:extLst>
            <a:ext uri="{FF2B5EF4-FFF2-40B4-BE49-F238E27FC236}">
              <a16:creationId xmlns:a16="http://schemas.microsoft.com/office/drawing/2014/main" id="{4A334D58-9F4D-40A4-8577-FF40E2C0B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379361</xdr:colOff>
      <xdr:row>3</xdr:row>
      <xdr:rowOff>64263</xdr:rowOff>
    </xdr:from>
    <xdr:to>
      <xdr:col>35</xdr:col>
      <xdr:colOff>100642</xdr:colOff>
      <xdr:row>64</xdr:row>
      <xdr:rowOff>6754</xdr:rowOff>
    </xdr:to>
    <xdr:sp macro="" textlink="">
      <xdr:nvSpPr>
        <xdr:cNvPr id="2" name="Rectangle: Rounded Corners 1">
          <a:extLst>
            <a:ext uri="{FF2B5EF4-FFF2-40B4-BE49-F238E27FC236}">
              <a16:creationId xmlns:a16="http://schemas.microsoft.com/office/drawing/2014/main" id="{AB759DB9-1437-4788-B072-62F989B381FA}"/>
            </a:ext>
          </a:extLst>
        </xdr:cNvPr>
        <xdr:cNvSpPr/>
      </xdr:nvSpPr>
      <xdr:spPr>
        <a:xfrm>
          <a:off x="983210" y="624980"/>
          <a:ext cx="20252149" cy="11343736"/>
        </a:xfrm>
        <a:prstGeom prst="roundRect">
          <a:avLst>
            <a:gd name="adj" fmla="val 5727"/>
          </a:avLst>
        </a:prstGeom>
        <a:solidFill>
          <a:schemeClr val="bg1"/>
        </a:solidFill>
        <a:ln w="12700">
          <a:solidFill>
            <a:srgbClr val="0066FF"/>
          </a:solidFill>
        </a:ln>
        <a:effectLst>
          <a:outerShdw blurRad="292100" dist="38100" dir="5400000" sx="101000" sy="101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rgbClr val="002060"/>
            </a:solidFill>
            <a:latin typeface="Bahnschrift" panose="020B0502040204020203" pitchFamily="34" charset="0"/>
          </a:endParaRPr>
        </a:p>
      </xdr:txBody>
    </xdr:sp>
    <xdr:clientData/>
  </xdr:twoCellAnchor>
  <xdr:twoCellAnchor>
    <xdr:from>
      <xdr:col>2</xdr:col>
      <xdr:colOff>74249</xdr:colOff>
      <xdr:row>4</xdr:row>
      <xdr:rowOff>50037</xdr:rowOff>
    </xdr:from>
    <xdr:to>
      <xdr:col>3</xdr:col>
      <xdr:colOff>51778</xdr:colOff>
      <xdr:row>6</xdr:row>
      <xdr:rowOff>167302</xdr:rowOff>
    </xdr:to>
    <xdr:pic>
      <xdr:nvPicPr>
        <xdr:cNvPr id="26" name="Graphic 25" descr="Airplane with solid fill">
          <a:extLst>
            <a:ext uri="{FF2B5EF4-FFF2-40B4-BE49-F238E27FC236}">
              <a16:creationId xmlns:a16="http://schemas.microsoft.com/office/drawing/2014/main" id="{BA77FE3D-4B2C-4D5D-896E-F14BCBAA8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rot="2147989">
          <a:off x="1281947" y="797660"/>
          <a:ext cx="581378" cy="491076"/>
        </a:xfrm>
        <a:prstGeom prst="rect">
          <a:avLst/>
        </a:prstGeom>
      </xdr:spPr>
    </xdr:pic>
    <xdr:clientData/>
  </xdr:twoCellAnchor>
  <xdr:twoCellAnchor>
    <xdr:from>
      <xdr:col>2</xdr:col>
      <xdr:colOff>532747</xdr:colOff>
      <xdr:row>4</xdr:row>
      <xdr:rowOff>2161</xdr:rowOff>
    </xdr:from>
    <xdr:to>
      <xdr:col>15</xdr:col>
      <xdr:colOff>330268</xdr:colOff>
      <xdr:row>7</xdr:row>
      <xdr:rowOff>114419</xdr:rowOff>
    </xdr:to>
    <xdr:sp macro="" textlink="">
      <xdr:nvSpPr>
        <xdr:cNvPr id="27" name="TextBox 26">
          <a:extLst>
            <a:ext uri="{FF2B5EF4-FFF2-40B4-BE49-F238E27FC236}">
              <a16:creationId xmlns:a16="http://schemas.microsoft.com/office/drawing/2014/main" id="{E7B0484A-02B0-43FD-87E5-FB08FA529075}"/>
            </a:ext>
          </a:extLst>
        </xdr:cNvPr>
        <xdr:cNvSpPr txBox="1"/>
      </xdr:nvSpPr>
      <xdr:spPr>
        <a:xfrm>
          <a:off x="1740445" y="749784"/>
          <a:ext cx="7647559" cy="672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24255E"/>
              </a:solidFill>
              <a:latin typeface="Bahnschrift" panose="020B0502040204020203" pitchFamily="34" charset="0"/>
              <a:cs typeface="Arial" panose="020B0604020202020204" pitchFamily="34" charset="0"/>
            </a:rPr>
            <a:t>AIR TRAFFIC ANALYTICS</a:t>
          </a:r>
          <a:r>
            <a:rPr lang="en-US" sz="3200" b="1" baseline="0">
              <a:solidFill>
                <a:srgbClr val="24255E"/>
              </a:solidFill>
              <a:latin typeface="Bahnschrift" panose="020B0502040204020203" pitchFamily="34" charset="0"/>
              <a:cs typeface="Arial" panose="020B0604020202020204" pitchFamily="34" charset="0"/>
            </a:rPr>
            <a:t> </a:t>
          </a:r>
          <a:r>
            <a:rPr lang="en-US" sz="3200" b="1">
              <a:solidFill>
                <a:srgbClr val="24255E"/>
              </a:solidFill>
              <a:latin typeface="Bahnschrift" panose="020B0502040204020203" pitchFamily="34" charset="0"/>
              <a:cs typeface="Arial" panose="020B0604020202020204" pitchFamily="34" charset="0"/>
            </a:rPr>
            <a:t>DASHBOARD</a:t>
          </a:r>
        </a:p>
      </xdr:txBody>
    </xdr:sp>
    <xdr:clientData/>
  </xdr:twoCellAnchor>
  <xdr:twoCellAnchor>
    <xdr:from>
      <xdr:col>2</xdr:col>
      <xdr:colOff>100642</xdr:colOff>
      <xdr:row>17</xdr:row>
      <xdr:rowOff>158888</xdr:rowOff>
    </xdr:from>
    <xdr:to>
      <xdr:col>12</xdr:col>
      <xdr:colOff>316302</xdr:colOff>
      <xdr:row>38</xdr:row>
      <xdr:rowOff>171786</xdr:rowOff>
    </xdr:to>
    <xdr:graphicFrame macro="">
      <xdr:nvGraphicFramePr>
        <xdr:cNvPr id="25" name="Chart 24">
          <a:extLst>
            <a:ext uri="{FF2B5EF4-FFF2-40B4-BE49-F238E27FC236}">
              <a16:creationId xmlns:a16="http://schemas.microsoft.com/office/drawing/2014/main" id="{F6B60E46-F488-4772-9532-0363EEE38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546358</xdr:colOff>
      <xdr:row>40</xdr:row>
      <xdr:rowOff>43129</xdr:rowOff>
    </xdr:from>
    <xdr:to>
      <xdr:col>23</xdr:col>
      <xdr:colOff>258792</xdr:colOff>
      <xdr:row>62</xdr:row>
      <xdr:rowOff>49886</xdr:rowOff>
    </xdr:to>
    <xdr:graphicFrame macro="">
      <xdr:nvGraphicFramePr>
        <xdr:cNvPr id="30" name="Chart 29">
          <a:extLst>
            <a:ext uri="{FF2B5EF4-FFF2-40B4-BE49-F238E27FC236}">
              <a16:creationId xmlns:a16="http://schemas.microsoft.com/office/drawing/2014/main" id="{C7C9044C-D35A-4CBF-93FC-0CA36B2B4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503831</xdr:colOff>
      <xdr:row>17</xdr:row>
      <xdr:rowOff>161862</xdr:rowOff>
    </xdr:from>
    <xdr:to>
      <xdr:col>23</xdr:col>
      <xdr:colOff>272749</xdr:colOff>
      <xdr:row>38</xdr:row>
      <xdr:rowOff>168763</xdr:rowOff>
    </xdr:to>
    <xdr:graphicFrame macro="">
      <xdr:nvGraphicFramePr>
        <xdr:cNvPr id="31" name="Chart 30">
          <a:extLst>
            <a:ext uri="{FF2B5EF4-FFF2-40B4-BE49-F238E27FC236}">
              <a16:creationId xmlns:a16="http://schemas.microsoft.com/office/drawing/2014/main" id="{5C910C67-D35F-45CE-A1F6-C3F50F22B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443421</xdr:colOff>
      <xdr:row>40</xdr:row>
      <xdr:rowOff>35508</xdr:rowOff>
    </xdr:from>
    <xdr:to>
      <xdr:col>34</xdr:col>
      <xdr:colOff>273170</xdr:colOff>
      <xdr:row>62</xdr:row>
      <xdr:rowOff>64263</xdr:rowOff>
    </xdr:to>
    <xdr:graphicFrame macro="">
      <xdr:nvGraphicFramePr>
        <xdr:cNvPr id="32" name="Chart 31">
          <a:extLst>
            <a:ext uri="{FF2B5EF4-FFF2-40B4-BE49-F238E27FC236}">
              <a16:creationId xmlns:a16="http://schemas.microsoft.com/office/drawing/2014/main" id="{CAD91FBF-FDD9-4B3D-91A2-2363967C2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143774</xdr:colOff>
      <xdr:row>9</xdr:row>
      <xdr:rowOff>168948</xdr:rowOff>
    </xdr:from>
    <xdr:to>
      <xdr:col>7</xdr:col>
      <xdr:colOff>562131</xdr:colOff>
      <xdr:row>16</xdr:row>
      <xdr:rowOff>121772</xdr:rowOff>
    </xdr:to>
    <xdr:sp macro="" textlink="">
      <xdr:nvSpPr>
        <xdr:cNvPr id="3" name="Rectangle: Rounded Corners 2">
          <a:extLst>
            <a:ext uri="{FF2B5EF4-FFF2-40B4-BE49-F238E27FC236}">
              <a16:creationId xmlns:a16="http://schemas.microsoft.com/office/drawing/2014/main" id="{75B8F4EB-2F1D-4FB0-BAFD-397E406E390D}"/>
            </a:ext>
          </a:extLst>
        </xdr:cNvPr>
        <xdr:cNvSpPr/>
      </xdr:nvSpPr>
      <xdr:spPr>
        <a:xfrm>
          <a:off x="1351472" y="1851099"/>
          <a:ext cx="3437602" cy="1261164"/>
        </a:xfrm>
        <a:prstGeom prst="roundRect">
          <a:avLst/>
        </a:prstGeom>
        <a:solidFill>
          <a:schemeClr val="bg1"/>
        </a:solidFill>
        <a:ln w="15875">
          <a:solidFill>
            <a:schemeClr val="bg1">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24255E"/>
              </a:solidFill>
              <a:latin typeface="Bahnschrift" panose="020B0502040204020203" pitchFamily="34" charset="0"/>
            </a:rPr>
            <a:t>    Total</a:t>
          </a:r>
          <a:r>
            <a:rPr lang="en-US" sz="2000" b="1" baseline="0">
              <a:solidFill>
                <a:srgbClr val="24255E"/>
              </a:solidFill>
              <a:latin typeface="Bahnschrift" panose="020B0502040204020203" pitchFamily="34" charset="0"/>
            </a:rPr>
            <a:t> </a:t>
          </a:r>
          <a:r>
            <a:rPr lang="en-US" sz="2000" b="1">
              <a:solidFill>
                <a:srgbClr val="24255E"/>
              </a:solidFill>
              <a:latin typeface="Bahnschrift" panose="020B0502040204020203" pitchFamily="34" charset="0"/>
            </a:rPr>
            <a:t>Passengers</a:t>
          </a:r>
        </a:p>
        <a:p>
          <a:pPr algn="ctr"/>
          <a:endParaRPr lang="en-US" sz="2000" b="1">
            <a:solidFill>
              <a:srgbClr val="24255E"/>
            </a:solidFill>
            <a:latin typeface="Bahnschrift" panose="020B0502040204020203" pitchFamily="34" charset="0"/>
          </a:endParaRPr>
        </a:p>
      </xdr:txBody>
    </xdr:sp>
    <xdr:clientData/>
  </xdr:twoCellAnchor>
  <xdr:oneCellAnchor>
    <xdr:from>
      <xdr:col>3</xdr:col>
      <xdr:colOff>523865</xdr:colOff>
      <xdr:row>12</xdr:row>
      <xdr:rowOff>136047</xdr:rowOff>
    </xdr:from>
    <xdr:ext cx="1547091" cy="496455"/>
    <xdr:sp macro="" textlink="KPI!B4">
      <xdr:nvSpPr>
        <xdr:cNvPr id="4" name="TextBox 3">
          <a:extLst>
            <a:ext uri="{FF2B5EF4-FFF2-40B4-BE49-F238E27FC236}">
              <a16:creationId xmlns:a16="http://schemas.microsoft.com/office/drawing/2014/main" id="{68041408-C670-4E57-8869-53527EA22A75}"/>
            </a:ext>
          </a:extLst>
        </xdr:cNvPr>
        <xdr:cNvSpPr txBox="1"/>
      </xdr:nvSpPr>
      <xdr:spPr>
        <a:xfrm>
          <a:off x="2335412" y="2378915"/>
          <a:ext cx="1547091" cy="496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0F4F8CF1-454C-48CE-9511-D02198637BC1}" type="TxLink">
            <a:rPr lang="en-US" sz="3200" b="1" i="0" u="none" strike="noStrike">
              <a:solidFill>
                <a:srgbClr val="000000"/>
              </a:solidFill>
              <a:latin typeface="Bahnschrift" panose="020B0502040204020203" pitchFamily="34" charset="0"/>
              <a:cs typeface="Calibri"/>
            </a:rPr>
            <a:pPr algn="ctr"/>
            <a:t>1.09B</a:t>
          </a:fld>
          <a:endParaRPr lang="en-US" sz="3200" b="1">
            <a:latin typeface="Bahnschrift" panose="020B0502040204020203" pitchFamily="34" charset="0"/>
          </a:endParaRPr>
        </a:p>
      </xdr:txBody>
    </xdr:sp>
    <xdr:clientData/>
  </xdr:oneCellAnchor>
  <xdr:twoCellAnchor editAs="oneCell">
    <xdr:from>
      <xdr:col>2</xdr:col>
      <xdr:colOff>231067</xdr:colOff>
      <xdr:row>10</xdr:row>
      <xdr:rowOff>38879</xdr:rowOff>
    </xdr:from>
    <xdr:to>
      <xdr:col>3</xdr:col>
      <xdr:colOff>288794</xdr:colOff>
      <xdr:row>13</xdr:row>
      <xdr:rowOff>84072</xdr:rowOff>
    </xdr:to>
    <xdr:pic>
      <xdr:nvPicPr>
        <xdr:cNvPr id="5" name="Picture 4">
          <a:extLst>
            <a:ext uri="{FF2B5EF4-FFF2-40B4-BE49-F238E27FC236}">
              <a16:creationId xmlns:a16="http://schemas.microsoft.com/office/drawing/2014/main" id="{DAA8AA81-27DD-47E1-AB3F-F268943752F1}"/>
            </a:ext>
          </a:extLst>
        </xdr:cNvPr>
        <xdr:cNvPicPr>
          <a:picLocks noChangeAspect="1"/>
        </xdr:cNvPicPr>
      </xdr:nvPicPr>
      <xdr:blipFill>
        <a:blip xmlns:r="http://schemas.openxmlformats.org/officeDocument/2006/relationships" r:embed="rId7"/>
        <a:stretch>
          <a:fillRect/>
        </a:stretch>
      </xdr:blipFill>
      <xdr:spPr>
        <a:xfrm>
          <a:off x="1438765" y="1907936"/>
          <a:ext cx="661576" cy="605910"/>
        </a:xfrm>
        <a:prstGeom prst="rect">
          <a:avLst/>
        </a:prstGeom>
      </xdr:spPr>
    </xdr:pic>
    <xdr:clientData/>
  </xdr:twoCellAnchor>
  <xdr:twoCellAnchor>
    <xdr:from>
      <xdr:col>2</xdr:col>
      <xdr:colOff>186871</xdr:colOff>
      <xdr:row>40</xdr:row>
      <xdr:rowOff>64268</xdr:rowOff>
    </xdr:from>
    <xdr:to>
      <xdr:col>12</xdr:col>
      <xdr:colOff>316302</xdr:colOff>
      <xdr:row>62</xdr:row>
      <xdr:rowOff>43129</xdr:rowOff>
    </xdr:to>
    <xdr:graphicFrame macro="">
      <xdr:nvGraphicFramePr>
        <xdr:cNvPr id="42" name="Chart 41">
          <a:extLst>
            <a:ext uri="{FF2B5EF4-FFF2-40B4-BE49-F238E27FC236}">
              <a16:creationId xmlns:a16="http://schemas.microsoft.com/office/drawing/2014/main" id="{294D9A97-FC23-4C62-9ACC-524D28E6D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488830</xdr:colOff>
      <xdr:row>4</xdr:row>
      <xdr:rowOff>49140</xdr:rowOff>
    </xdr:from>
    <xdr:to>
      <xdr:col>34</xdr:col>
      <xdr:colOff>186906</xdr:colOff>
      <xdr:row>8</xdr:row>
      <xdr:rowOff>136150</xdr:rowOff>
    </xdr:to>
    <mc:AlternateContent xmlns:mc="http://schemas.openxmlformats.org/markup-compatibility/2006" xmlns:a14="http://schemas.microsoft.com/office/drawing/2010/main">
      <mc:Choice Requires="a14">
        <xdr:graphicFrame macro="">
          <xdr:nvGraphicFramePr>
            <xdr:cNvPr id="11" name="GEO Region">
              <a:extLst>
                <a:ext uri="{FF2B5EF4-FFF2-40B4-BE49-F238E27FC236}">
                  <a16:creationId xmlns:a16="http://schemas.microsoft.com/office/drawing/2014/main" id="{182F9704-8CD3-40BB-813C-79A93A0DF995}"/>
                </a:ext>
              </a:extLst>
            </xdr:cNvPr>
            <xdr:cNvGraphicFramePr/>
          </xdr:nvGraphicFramePr>
          <xdr:xfrm>
            <a:off x="0" y="0"/>
            <a:ext cx="0" cy="0"/>
          </xdr:xfrm>
          <a:graphic>
            <a:graphicData uri="http://schemas.microsoft.com/office/drawing/2010/slicer">
              <sle:slicer xmlns:sle="http://schemas.microsoft.com/office/drawing/2010/slicer" name="GEO Region"/>
            </a:graphicData>
          </a:graphic>
        </xdr:graphicFrame>
      </mc:Choice>
      <mc:Fallback xmlns="">
        <xdr:sp macro="" textlink="">
          <xdr:nvSpPr>
            <xdr:cNvPr id="0" name=""/>
            <xdr:cNvSpPr>
              <a:spLocks noTextEdit="1"/>
            </xdr:cNvSpPr>
          </xdr:nvSpPr>
          <xdr:spPr>
            <a:xfrm>
              <a:off x="8942717" y="796763"/>
              <a:ext cx="11775057" cy="8346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187428</xdr:colOff>
      <xdr:row>9</xdr:row>
      <xdr:rowOff>158998</xdr:rowOff>
    </xdr:from>
    <xdr:to>
      <xdr:col>13</xdr:col>
      <xdr:colOff>419055</xdr:colOff>
      <xdr:row>16</xdr:row>
      <xdr:rowOff>119913</xdr:rowOff>
    </xdr:to>
    <xdr:sp macro="" textlink="">
      <xdr:nvSpPr>
        <xdr:cNvPr id="49" name="Rectangle: Rounded Corners 48">
          <a:extLst>
            <a:ext uri="{FF2B5EF4-FFF2-40B4-BE49-F238E27FC236}">
              <a16:creationId xmlns:a16="http://schemas.microsoft.com/office/drawing/2014/main" id="{E02A1AED-32EA-4DD9-8C42-3711B248C0E5}"/>
            </a:ext>
          </a:extLst>
        </xdr:cNvPr>
        <xdr:cNvSpPr/>
      </xdr:nvSpPr>
      <xdr:spPr>
        <a:xfrm>
          <a:off x="5018220" y="1841149"/>
          <a:ext cx="3250873" cy="1269255"/>
        </a:xfrm>
        <a:prstGeom prst="roundRect">
          <a:avLst/>
        </a:prstGeom>
        <a:solidFill>
          <a:schemeClr val="bg1"/>
        </a:solidFill>
        <a:ln w="15875">
          <a:solidFill>
            <a:schemeClr val="bg1">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24255E"/>
              </a:solidFill>
              <a:latin typeface="Bahnschrift" panose="020B0502040204020203" pitchFamily="34" charset="0"/>
            </a:rPr>
            <a:t>  Total</a:t>
          </a:r>
          <a:r>
            <a:rPr lang="en-US" sz="2000" b="1" baseline="0">
              <a:solidFill>
                <a:srgbClr val="24255E"/>
              </a:solidFill>
              <a:latin typeface="Bahnschrift" panose="020B0502040204020203" pitchFamily="34" charset="0"/>
            </a:rPr>
            <a:t> </a:t>
          </a:r>
          <a:r>
            <a:rPr lang="en-US" sz="2000" b="1">
              <a:solidFill>
                <a:srgbClr val="24255E"/>
              </a:solidFill>
              <a:latin typeface="Bahnschrift" panose="020B0502040204020203" pitchFamily="34" charset="0"/>
            </a:rPr>
            <a:t>Airlines</a:t>
          </a:r>
        </a:p>
        <a:p>
          <a:pPr algn="ctr"/>
          <a:endParaRPr lang="en-US" sz="2000" b="1">
            <a:solidFill>
              <a:srgbClr val="24255E"/>
            </a:solidFill>
            <a:latin typeface="Bahnschrift" panose="020B0502040204020203" pitchFamily="34" charset="0"/>
          </a:endParaRPr>
        </a:p>
      </xdr:txBody>
    </xdr:sp>
    <xdr:clientData/>
  </xdr:twoCellAnchor>
  <xdr:twoCellAnchor>
    <xdr:from>
      <xdr:col>19</xdr:col>
      <xdr:colOff>505126</xdr:colOff>
      <xdr:row>9</xdr:row>
      <xdr:rowOff>149268</xdr:rowOff>
    </xdr:from>
    <xdr:to>
      <xdr:col>25</xdr:col>
      <xdr:colOff>124655</xdr:colOff>
      <xdr:row>16</xdr:row>
      <xdr:rowOff>109964</xdr:rowOff>
    </xdr:to>
    <xdr:sp macro="" textlink="">
      <xdr:nvSpPr>
        <xdr:cNvPr id="54" name="Rectangle: Rounded Corners 53">
          <a:extLst>
            <a:ext uri="{FF2B5EF4-FFF2-40B4-BE49-F238E27FC236}">
              <a16:creationId xmlns:a16="http://schemas.microsoft.com/office/drawing/2014/main" id="{C36548EF-C8E3-4C87-B6D2-FC73FC510E0A}"/>
            </a:ext>
          </a:extLst>
        </xdr:cNvPr>
        <xdr:cNvSpPr/>
      </xdr:nvSpPr>
      <xdr:spPr>
        <a:xfrm>
          <a:off x="11978258" y="1831419"/>
          <a:ext cx="3242623" cy="1269036"/>
        </a:xfrm>
        <a:prstGeom prst="roundRect">
          <a:avLst/>
        </a:prstGeom>
        <a:solidFill>
          <a:schemeClr val="bg1"/>
        </a:solidFill>
        <a:ln w="15875">
          <a:solidFill>
            <a:schemeClr val="bg1">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24255E"/>
              </a:solidFill>
              <a:latin typeface="Bahnschrift" panose="020B0502040204020203" pitchFamily="34" charset="0"/>
            </a:rPr>
            <a:t>    Busiest</a:t>
          </a:r>
          <a:r>
            <a:rPr lang="en-US" sz="2000" b="1" baseline="0">
              <a:solidFill>
                <a:srgbClr val="24255E"/>
              </a:solidFill>
              <a:latin typeface="Bahnschrift" panose="020B0502040204020203" pitchFamily="34" charset="0"/>
            </a:rPr>
            <a:t> Terminal</a:t>
          </a:r>
          <a:endParaRPr lang="en-US" sz="2000" b="1">
            <a:solidFill>
              <a:srgbClr val="24255E"/>
            </a:solidFill>
            <a:latin typeface="Bahnschrift" panose="020B0502040204020203" pitchFamily="34" charset="0"/>
          </a:endParaRPr>
        </a:p>
        <a:p>
          <a:pPr algn="ctr"/>
          <a:endParaRPr lang="en-US" sz="2000" b="1">
            <a:solidFill>
              <a:srgbClr val="24255E"/>
            </a:solidFill>
            <a:latin typeface="Bahnschrift" panose="020B0502040204020203" pitchFamily="34" charset="0"/>
          </a:endParaRPr>
        </a:p>
      </xdr:txBody>
    </xdr:sp>
    <xdr:clientData/>
  </xdr:twoCellAnchor>
  <xdr:oneCellAnchor>
    <xdr:from>
      <xdr:col>9</xdr:col>
      <xdr:colOff>429268</xdr:colOff>
      <xdr:row>12</xdr:row>
      <xdr:rowOff>136047</xdr:rowOff>
    </xdr:from>
    <xdr:ext cx="1547091" cy="496455"/>
    <xdr:sp macro="" textlink="KPI!E4">
      <xdr:nvSpPr>
        <xdr:cNvPr id="19" name="TextBox 18">
          <a:extLst>
            <a:ext uri="{FF2B5EF4-FFF2-40B4-BE49-F238E27FC236}">
              <a16:creationId xmlns:a16="http://schemas.microsoft.com/office/drawing/2014/main" id="{C56F564A-46A8-4FEE-9394-D20AEF6DBDF1}"/>
            </a:ext>
          </a:extLst>
        </xdr:cNvPr>
        <xdr:cNvSpPr txBox="1"/>
      </xdr:nvSpPr>
      <xdr:spPr>
        <a:xfrm>
          <a:off x="5863910" y="2378915"/>
          <a:ext cx="1547091" cy="496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FCF3AE9-D89A-43C6-BE78-7A0317C49356}" type="TxLink">
            <a:rPr lang="en-US" sz="3200" b="1" i="0" u="none" strike="noStrike">
              <a:solidFill>
                <a:srgbClr val="000000"/>
              </a:solidFill>
              <a:latin typeface="Bahnschrift" panose="020B0502040204020203" pitchFamily="34" charset="0"/>
              <a:cs typeface="Calibri"/>
            </a:rPr>
            <a:pPr algn="ctr"/>
            <a:t>137</a:t>
          </a:fld>
          <a:endParaRPr lang="en-US" sz="3200" b="1">
            <a:latin typeface="Bahnschrift" panose="020B0502040204020203" pitchFamily="34" charset="0"/>
          </a:endParaRPr>
        </a:p>
      </xdr:txBody>
    </xdr:sp>
    <xdr:clientData/>
  </xdr:oneCellAnchor>
  <xdr:oneCellAnchor>
    <xdr:from>
      <xdr:col>20</xdr:col>
      <xdr:colOff>523580</xdr:colOff>
      <xdr:row>11</xdr:row>
      <xdr:rowOff>139136</xdr:rowOff>
    </xdr:from>
    <xdr:ext cx="2304002" cy="496455"/>
    <xdr:sp macro="" textlink="KPI!A10">
      <xdr:nvSpPr>
        <xdr:cNvPr id="20" name="TextBox 19">
          <a:extLst>
            <a:ext uri="{FF2B5EF4-FFF2-40B4-BE49-F238E27FC236}">
              <a16:creationId xmlns:a16="http://schemas.microsoft.com/office/drawing/2014/main" id="{716F4606-B028-4136-A4E7-639AF9F8F943}"/>
            </a:ext>
          </a:extLst>
        </xdr:cNvPr>
        <xdr:cNvSpPr txBox="1"/>
      </xdr:nvSpPr>
      <xdr:spPr>
        <a:xfrm>
          <a:off x="12600561" y="2195098"/>
          <a:ext cx="2304002" cy="496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BE14AF5-D3FB-4D00-A438-7B5DAE6598CC}" type="TxLink">
            <a:rPr lang="en-US" sz="3200" b="1" i="0" u="none" strike="noStrike">
              <a:solidFill>
                <a:srgbClr val="000000"/>
              </a:solidFill>
              <a:latin typeface="Bahnschrift" panose="020B0502040204020203" pitchFamily="34" charset="0"/>
              <a:cs typeface="Calibri"/>
            </a:rPr>
            <a:pPr algn="ctr"/>
            <a:t>Terminal 3</a:t>
          </a:fld>
          <a:endParaRPr lang="en-US" sz="3200" b="1">
            <a:latin typeface="Bahnschrift" panose="020B0502040204020203" pitchFamily="34" charset="0"/>
          </a:endParaRPr>
        </a:p>
      </xdr:txBody>
    </xdr:sp>
    <xdr:clientData/>
  </xdr:oneCellAnchor>
  <xdr:oneCellAnchor>
    <xdr:from>
      <xdr:col>20</xdr:col>
      <xdr:colOff>509349</xdr:colOff>
      <xdr:row>13</xdr:row>
      <xdr:rowOff>131764</xdr:rowOff>
    </xdr:from>
    <xdr:ext cx="2320936" cy="496455"/>
    <xdr:sp macro="" textlink="KPI!D10">
      <xdr:nvSpPr>
        <xdr:cNvPr id="21" name="TextBox 20">
          <a:extLst>
            <a:ext uri="{FF2B5EF4-FFF2-40B4-BE49-F238E27FC236}">
              <a16:creationId xmlns:a16="http://schemas.microsoft.com/office/drawing/2014/main" id="{B1D58217-ECB0-486B-BED6-14022E87A4E9}"/>
            </a:ext>
          </a:extLst>
        </xdr:cNvPr>
        <xdr:cNvSpPr txBox="1"/>
      </xdr:nvSpPr>
      <xdr:spPr>
        <a:xfrm>
          <a:off x="12586330" y="2561538"/>
          <a:ext cx="2320936" cy="4964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EA497F8-9370-4394-B116-CC48E9A69F0E}" type="TxLink">
            <a:rPr lang="en-US" sz="1800" b="1" i="0" u="none" strike="noStrike">
              <a:solidFill>
                <a:srgbClr val="0066FF"/>
              </a:solidFill>
              <a:latin typeface="Bahnschrift" panose="020B0502040204020203" pitchFamily="34" charset="0"/>
              <a:cs typeface="Calibri"/>
            </a:rPr>
            <a:pPr algn="ctr"/>
            <a:t>447.3M</a:t>
          </a:fld>
          <a:r>
            <a:rPr lang="en-US" sz="1800" b="1" i="0" u="none" strike="noStrike">
              <a:solidFill>
                <a:srgbClr val="0066FF"/>
              </a:solidFill>
              <a:latin typeface="Bahnschrift" panose="020B0502040204020203" pitchFamily="34" charset="0"/>
              <a:cs typeface="Calibri"/>
            </a:rPr>
            <a:t> Passengers</a:t>
          </a:r>
          <a:endParaRPr lang="en-US" sz="1800" b="1">
            <a:solidFill>
              <a:srgbClr val="0066FF"/>
            </a:solidFill>
            <a:latin typeface="Bahnschrift" panose="020B0502040204020203" pitchFamily="34" charset="0"/>
          </a:endParaRPr>
        </a:p>
      </xdr:txBody>
    </xdr:sp>
    <xdr:clientData/>
  </xdr:oneCellAnchor>
  <xdr:twoCellAnchor>
    <xdr:from>
      <xdr:col>23</xdr:col>
      <xdr:colOff>460278</xdr:colOff>
      <xdr:row>17</xdr:row>
      <xdr:rowOff>179283</xdr:rowOff>
    </xdr:from>
    <xdr:to>
      <xdr:col>34</xdr:col>
      <xdr:colOff>244416</xdr:colOff>
      <xdr:row>39</xdr:row>
      <xdr:rowOff>6898</xdr:rowOff>
    </xdr:to>
    <xdr:graphicFrame macro="">
      <xdr:nvGraphicFramePr>
        <xdr:cNvPr id="22" name="Chart 21">
          <a:extLst>
            <a:ext uri="{FF2B5EF4-FFF2-40B4-BE49-F238E27FC236}">
              <a16:creationId xmlns:a16="http://schemas.microsoft.com/office/drawing/2014/main" id="{44341B32-A4BA-4FDF-B148-48BD8B39A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287111</xdr:colOff>
      <xdr:row>10</xdr:row>
      <xdr:rowOff>55765</xdr:rowOff>
    </xdr:from>
    <xdr:to>
      <xdr:col>9</xdr:col>
      <xdr:colOff>300902</xdr:colOff>
      <xdr:row>13</xdr:row>
      <xdr:rowOff>56344</xdr:rowOff>
    </xdr:to>
    <xdr:pic>
      <xdr:nvPicPr>
        <xdr:cNvPr id="6" name="Picture 5">
          <a:extLst>
            <a:ext uri="{FF2B5EF4-FFF2-40B4-BE49-F238E27FC236}">
              <a16:creationId xmlns:a16="http://schemas.microsoft.com/office/drawing/2014/main" id="{A1CC9E0A-1314-4320-AD80-8B738840ABA1}"/>
            </a:ext>
          </a:extLst>
        </xdr:cNvPr>
        <xdr:cNvPicPr>
          <a:picLocks noChangeAspect="1"/>
        </xdr:cNvPicPr>
      </xdr:nvPicPr>
      <xdr:blipFill>
        <a:blip xmlns:r="http://schemas.openxmlformats.org/officeDocument/2006/relationships" r:embed="rId10"/>
        <a:stretch>
          <a:fillRect/>
        </a:stretch>
      </xdr:blipFill>
      <xdr:spPr>
        <a:xfrm>
          <a:off x="5117903" y="1924822"/>
          <a:ext cx="617641" cy="561296"/>
        </a:xfrm>
        <a:prstGeom prst="rect">
          <a:avLst/>
        </a:prstGeom>
      </xdr:spPr>
    </xdr:pic>
    <xdr:clientData/>
  </xdr:twoCellAnchor>
  <xdr:twoCellAnchor editAs="oneCell">
    <xdr:from>
      <xdr:col>19</xdr:col>
      <xdr:colOff>568342</xdr:colOff>
      <xdr:row>10</xdr:row>
      <xdr:rowOff>16571</xdr:rowOff>
    </xdr:from>
    <xdr:to>
      <xdr:col>20</xdr:col>
      <xdr:colOff>591659</xdr:colOff>
      <xdr:row>13</xdr:row>
      <xdr:rowOff>74308</xdr:rowOff>
    </xdr:to>
    <xdr:pic>
      <xdr:nvPicPr>
        <xdr:cNvPr id="7" name="Picture 6">
          <a:extLst>
            <a:ext uri="{FF2B5EF4-FFF2-40B4-BE49-F238E27FC236}">
              <a16:creationId xmlns:a16="http://schemas.microsoft.com/office/drawing/2014/main" id="{513DA86B-957E-4AE0-92BC-F29015FC2C58}"/>
            </a:ext>
          </a:extLst>
        </xdr:cNvPr>
        <xdr:cNvPicPr>
          <a:picLocks noChangeAspect="1"/>
        </xdr:cNvPicPr>
      </xdr:nvPicPr>
      <xdr:blipFill>
        <a:blip xmlns:r="http://schemas.openxmlformats.org/officeDocument/2006/relationships" r:embed="rId11"/>
        <a:stretch>
          <a:fillRect/>
        </a:stretch>
      </xdr:blipFill>
      <xdr:spPr>
        <a:xfrm>
          <a:off x="12041474" y="1885628"/>
          <a:ext cx="627166" cy="618454"/>
        </a:xfrm>
        <a:prstGeom prst="rect">
          <a:avLst/>
        </a:prstGeom>
      </xdr:spPr>
    </xdr:pic>
    <xdr:clientData/>
  </xdr:twoCellAnchor>
  <xdr:twoCellAnchor>
    <xdr:from>
      <xdr:col>2</xdr:col>
      <xdr:colOff>343289</xdr:colOff>
      <xdr:row>6</xdr:row>
      <xdr:rowOff>179839</xdr:rowOff>
    </xdr:from>
    <xdr:to>
      <xdr:col>15</xdr:col>
      <xdr:colOff>531961</xdr:colOff>
      <xdr:row>9</xdr:row>
      <xdr:rowOff>14377</xdr:rowOff>
    </xdr:to>
    <xdr:sp macro="" textlink="">
      <xdr:nvSpPr>
        <xdr:cNvPr id="8" name="TextBox 7">
          <a:extLst>
            <a:ext uri="{FF2B5EF4-FFF2-40B4-BE49-F238E27FC236}">
              <a16:creationId xmlns:a16="http://schemas.microsoft.com/office/drawing/2014/main" id="{64903245-133C-48E1-B390-9553CB5E2ABC}"/>
            </a:ext>
          </a:extLst>
        </xdr:cNvPr>
        <xdr:cNvSpPr txBox="1"/>
      </xdr:nvSpPr>
      <xdr:spPr>
        <a:xfrm>
          <a:off x="1550987" y="1301273"/>
          <a:ext cx="8038710" cy="395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66FF"/>
              </a:solidFill>
              <a:latin typeface="Bahnschrift" panose="020B0502040204020203" pitchFamily="34" charset="0"/>
            </a:rPr>
            <a:t>1999 - 2025 | </a:t>
          </a:r>
          <a:r>
            <a:rPr lang="en-US" sz="1600" b="1">
              <a:solidFill>
                <a:srgbClr val="002060"/>
              </a:solidFill>
              <a:latin typeface="Bahnschrift" panose="020B0502040204020203" pitchFamily="34" charset="0"/>
            </a:rPr>
            <a:t>Comprehensive Overview of global air traffic passenger statistics</a:t>
          </a:r>
        </a:p>
      </xdr:txBody>
    </xdr:sp>
    <xdr:clientData/>
  </xdr:twoCellAnchor>
  <xdr:twoCellAnchor>
    <xdr:from>
      <xdr:col>14</xdr:col>
      <xdr:colOff>44352</xdr:colOff>
      <xdr:row>9</xdr:row>
      <xdr:rowOff>139319</xdr:rowOff>
    </xdr:from>
    <xdr:to>
      <xdr:col>19</xdr:col>
      <xdr:colOff>275979</xdr:colOff>
      <xdr:row>16</xdr:row>
      <xdr:rowOff>100234</xdr:rowOff>
    </xdr:to>
    <xdr:sp macro="" textlink="">
      <xdr:nvSpPr>
        <xdr:cNvPr id="38" name="Rectangle: Rounded Corners 37">
          <a:extLst>
            <a:ext uri="{FF2B5EF4-FFF2-40B4-BE49-F238E27FC236}">
              <a16:creationId xmlns:a16="http://schemas.microsoft.com/office/drawing/2014/main" id="{EEB5C57B-0F50-451E-BC53-DDAF9CF5D285}"/>
            </a:ext>
          </a:extLst>
        </xdr:cNvPr>
        <xdr:cNvSpPr/>
      </xdr:nvSpPr>
      <xdr:spPr>
        <a:xfrm>
          <a:off x="8498239" y="1821470"/>
          <a:ext cx="3250872" cy="1269255"/>
        </a:xfrm>
        <a:prstGeom prst="roundRect">
          <a:avLst/>
        </a:prstGeom>
        <a:solidFill>
          <a:schemeClr val="bg1"/>
        </a:solidFill>
        <a:ln w="15875">
          <a:solidFill>
            <a:schemeClr val="bg1">
              <a:lumMod val="50000"/>
            </a:schemeClr>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rgbClr val="24255E"/>
              </a:solidFill>
              <a:latin typeface="Bahnschrift" panose="020B0502040204020203" pitchFamily="34" charset="0"/>
            </a:rPr>
            <a:t>   Latest Reporting </a:t>
          </a:r>
        </a:p>
        <a:p>
          <a:pPr algn="ctr"/>
          <a:r>
            <a:rPr lang="en-US" sz="2000" b="1">
              <a:solidFill>
                <a:srgbClr val="24255E"/>
              </a:solidFill>
              <a:latin typeface="Bahnschrift" panose="020B0502040204020203" pitchFamily="34" charset="0"/>
            </a:rPr>
            <a:t>Period</a:t>
          </a:r>
        </a:p>
      </xdr:txBody>
    </xdr:sp>
    <xdr:clientData/>
  </xdr:twoCellAnchor>
  <xdr:twoCellAnchor>
    <xdr:from>
      <xdr:col>15</xdr:col>
      <xdr:colOff>200526</xdr:colOff>
      <xdr:row>13</xdr:row>
      <xdr:rowOff>11343</xdr:rowOff>
    </xdr:from>
    <xdr:to>
      <xdr:col>18</xdr:col>
      <xdr:colOff>213895</xdr:colOff>
      <xdr:row>16</xdr:row>
      <xdr:rowOff>51448</xdr:rowOff>
    </xdr:to>
    <xdr:sp macro="" textlink="KPI!C14">
      <xdr:nvSpPr>
        <xdr:cNvPr id="10" name="TextBox 9">
          <a:extLst>
            <a:ext uri="{FF2B5EF4-FFF2-40B4-BE49-F238E27FC236}">
              <a16:creationId xmlns:a16="http://schemas.microsoft.com/office/drawing/2014/main" id="{A7AFEE8C-C4EA-43B0-8452-18495FF77A2E}"/>
            </a:ext>
          </a:extLst>
        </xdr:cNvPr>
        <xdr:cNvSpPr txBox="1"/>
      </xdr:nvSpPr>
      <xdr:spPr>
        <a:xfrm>
          <a:off x="9258262" y="2441117"/>
          <a:ext cx="1824916" cy="60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B66A08-3B49-4C80-B920-2B8AD81B93C0}" type="TxLink">
            <a:rPr lang="en-US" sz="3200" b="1" i="0" u="none" strike="noStrike">
              <a:solidFill>
                <a:schemeClr val="tx1"/>
              </a:solidFill>
              <a:latin typeface="Bahnschrift" panose="020B0502040204020203" pitchFamily="34" charset="0"/>
              <a:cs typeface="Calibri"/>
            </a:rPr>
            <a:pPr/>
            <a:t>Oct 2025</a:t>
          </a:fld>
          <a:endParaRPr lang="en-US" sz="3200" b="1">
            <a:solidFill>
              <a:schemeClr val="tx1"/>
            </a:solidFill>
            <a:latin typeface="Bahnschrift" panose="020B0502040204020203" pitchFamily="34" charset="0"/>
          </a:endParaRPr>
        </a:p>
      </xdr:txBody>
    </xdr:sp>
    <xdr:clientData/>
  </xdr:twoCellAnchor>
  <xdr:twoCellAnchor editAs="oneCell">
    <xdr:from>
      <xdr:col>25</xdr:col>
      <xdr:colOff>300119</xdr:colOff>
      <xdr:row>9</xdr:row>
      <xdr:rowOff>17666</xdr:rowOff>
    </xdr:from>
    <xdr:to>
      <xdr:col>34</xdr:col>
      <xdr:colOff>201283</xdr:colOff>
      <xdr:row>17</xdr:row>
      <xdr:rowOff>64262</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3AE35118-3264-4AC5-8E93-DC8E07E0ED8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5396345" y="1699817"/>
              <a:ext cx="5335806" cy="1541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116237</xdr:colOff>
      <xdr:row>10</xdr:row>
      <xdr:rowOff>9921</xdr:rowOff>
    </xdr:from>
    <xdr:to>
      <xdr:col>15</xdr:col>
      <xdr:colOff>129394</xdr:colOff>
      <xdr:row>13</xdr:row>
      <xdr:rowOff>30613</xdr:rowOff>
    </xdr:to>
    <xdr:pic>
      <xdr:nvPicPr>
        <xdr:cNvPr id="9" name="Picture 8">
          <a:extLst>
            <a:ext uri="{FF2B5EF4-FFF2-40B4-BE49-F238E27FC236}">
              <a16:creationId xmlns:a16="http://schemas.microsoft.com/office/drawing/2014/main" id="{755C9B30-C8A8-4A34-ADD4-11619EF45D9D}"/>
            </a:ext>
          </a:extLst>
        </xdr:cNvPr>
        <xdr:cNvPicPr>
          <a:picLocks noChangeAspect="1"/>
        </xdr:cNvPicPr>
      </xdr:nvPicPr>
      <xdr:blipFill>
        <a:blip xmlns:r="http://schemas.openxmlformats.org/officeDocument/2006/relationships" r:embed="rId12"/>
        <a:stretch>
          <a:fillRect/>
        </a:stretch>
      </xdr:blipFill>
      <xdr:spPr>
        <a:xfrm>
          <a:off x="8570124" y="1878978"/>
          <a:ext cx="617006" cy="58140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59031597221" backgroundQuery="1" createdVersion="7" refreshedVersion="7" minRefreshableVersion="3" recordCount="0" supportSubquery="1" supportAdvancedDrill="1" xr:uid="{14210881-07F2-478E-BD86-B691014FF5CC}">
  <cacheSource type="external" connectionId="3"/>
  <cacheFields count="2">
    <cacheField name="[Air_Traffic_Passenger_Statistic].[Activity Period Start Date].[Activity Period Start Date]" caption="Activity Period Start Date" numFmtId="0" level="1">
      <sharedItems containsSemiMixedTypes="0" containsNonDate="0" containsDate="1" containsString="0" minDate="1999-07-01T00:00:00" maxDate="2025-10-02T00:00:00" count="316">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sharedItems>
    </cacheField>
    <cacheField name="[Air_Traffic_Passenger_Statistic].[GEO Region].[GEO Region]" caption="GEO Region" numFmtId="0" hierarchy="10" level="1">
      <sharedItems containsSemiMixedTypes="0" containsNonDate="0" containsString="0"/>
    </cacheField>
  </cacheFields>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2" memberValueDatatype="7" unbalanced="0">
      <fieldsUsage count="2">
        <fieldUsage x="-1"/>
        <fieldUsage x="0"/>
      </fieldsUsage>
    </cacheHierarchy>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1"/>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59032407406" backgroundQuery="1" createdVersion="7" refreshedVersion="7" minRefreshableVersion="3" recordCount="0" supportSubquery="1" supportAdvancedDrill="1" xr:uid="{9D75D80B-0691-473A-A43A-453E7AC14888}">
  <cacheSource type="external" connectionId="3"/>
  <cacheFields count="2">
    <cacheField name="[Measures].[Airlines Operating]" caption="Airlines Operating" numFmtId="0" hierarchy="46" level="32767"/>
    <cacheField name="[Air_Traffic_Passenger_Statistic].[GEO Region].[GEO Region]" caption="GEO Region" numFmtId="0" hierarchy="10" level="1">
      <sharedItems containsSemiMixedTypes="0" containsNonDate="0" containsString="0"/>
    </cacheField>
  </cacheFields>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1"/>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oneField="1">
      <fieldsUsage count="1">
        <fieldUsage x="0"/>
      </fieldsUsage>
    </cacheHierarchy>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59033564814" backgroundQuery="1" createdVersion="7" refreshedVersion="7" minRefreshableVersion="3" recordCount="0" supportSubquery="1" supportAdvancedDrill="1" xr:uid="{3BC02D14-E336-4E25-819F-356D4E280BE9}">
  <cacheSource type="external" connectionId="3"/>
  <cacheFields count="3">
    <cacheField name="[Air_Traffic_Passenger_Statistic].[Terminal].[Terminal]" caption="Terminal" numFmtId="0" hierarchy="13" level="1">
      <sharedItems count="1">
        <s v="Terminal 3"/>
      </sharedItems>
    </cacheField>
    <cacheField name="[Measures].[Sum of Passenger Count]" caption="Sum of Passenger Count" numFmtId="0" hierarchy="35" level="32767"/>
    <cacheField name="[Air_Traffic_Passenger_Statistic].[GEO Region].[GEO Region]" caption="GEO Region" numFmtId="0" hierarchy="10" level="1">
      <sharedItems containsSemiMixedTypes="0" containsNonDate="0" containsString="0"/>
    </cacheField>
  </cacheFields>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2"/>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2" memberValueDatatype="130" unbalanced="0">
      <fieldsUsage count="2">
        <fieldUsage x="-1"/>
        <fieldUsage x="0"/>
      </fieldsUsage>
    </cacheHierarchy>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oneField="1">
      <fieldsUsage count="1">
        <fieldUsage x="1"/>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59034374999" backgroundQuery="1" createdVersion="7" refreshedVersion="7" minRefreshableVersion="3" recordCount="0" supportSubquery="1" supportAdvancedDrill="1" xr:uid="{AB9EEC0D-FE1A-4856-A6AC-8DA48009A6D8}">
  <cacheSource type="external" connectionId="3"/>
  <cacheFields count="2">
    <cacheField name="[Measures].[Total Passengers]" caption="Total Passengers" numFmtId="0" hierarchy="45" level="32767"/>
    <cacheField name="[Air_Traffic_Passenger_Statistic].[GEO Region].[GEO Region]" caption="GEO Region" numFmtId="0" hierarchy="10" level="1">
      <sharedItems containsSemiMixedTypes="0" containsNonDate="0" containsString="0"/>
    </cacheField>
  </cacheFields>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1"/>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oneField="1">
      <fieldsUsage count="1">
        <fieldUsage x="0"/>
      </fieldsUsage>
    </cacheHierarchy>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61625231478" backgroundQuery="1" createdVersion="7" refreshedVersion="7" minRefreshableVersion="3" recordCount="0" supportSubquery="1" supportAdvancedDrill="1" xr:uid="{590F9D1C-9881-4BBD-9DDA-B602AD48AB71}">
  <cacheSource type="external" connectionId="3"/>
  <cacheFields count="3">
    <cacheField name="[Air_Traffic_Passenger_Statistic].[GEO Summary].[GEO Summary]" caption="GEO Summary" numFmtId="0" hierarchy="9" level="1">
      <sharedItems count="2">
        <s v="Domestic"/>
        <s v="International"/>
      </sharedItems>
    </cacheField>
    <cacheField name="[Measures].[Sum of Passenger Count]" caption="Sum of Passenger Count" numFmtId="0" hierarchy="35" level="32767"/>
    <cacheField name="[Air_Traffic_Passenger_Statistic].[GEO Region].[GEO Region]" caption="GEO Region" numFmtId="0" hierarchy="10" level="1">
      <sharedItems containsSemiMixedTypes="0" containsNonDate="0" containsString="0"/>
    </cacheField>
  </cacheFields>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2" memberValueDatatype="130" unbalanced="0">
      <fieldsUsage count="2">
        <fieldUsage x="-1"/>
        <fieldUsage x="0"/>
      </fieldsUsage>
    </cacheHierarchy>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2"/>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oneField="1">
      <fieldsUsage count="1">
        <fieldUsage x="1"/>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86736111114" backgroundQuery="1" createdVersion="7" refreshedVersion="7" minRefreshableVersion="3" recordCount="0" supportSubquery="1" supportAdvancedDrill="1" xr:uid="{AAFB47BF-B498-481E-99DA-78235589E21D}">
  <cacheSource type="external" connectionId="3"/>
  <cacheFields count="3">
    <cacheField name="[Measures].[Sum of Passenger Count]" caption="Sum of Passenger Count" numFmtId="0" hierarchy="35" level="32767"/>
    <cacheField name="[Air_Traffic_Passenger_Statistic].[Year].[Year]" caption="Year" numFmtId="0" hierarchy="3" level="1">
      <sharedItems containsSemiMixedTypes="0" containsString="0" containsNumber="1" containsInteger="1" minValue="1999" maxValue="2025" count="27">
        <n v="1999"/>
        <n v="2000"/>
        <n v="2001"/>
        <n v="2002"/>
        <n v="2003"/>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Air_Traffic_Passenger_Statistic].[Year].&amp;[1999]"/>
            <x15:cachedUniqueName index="1" name="[Air_Traffic_Passenger_Statistic].[Year].&amp;[2000]"/>
            <x15:cachedUniqueName index="2" name="[Air_Traffic_Passenger_Statistic].[Year].&amp;[2001]"/>
            <x15:cachedUniqueName index="3" name="[Air_Traffic_Passenger_Statistic].[Year].&amp;[2002]"/>
            <x15:cachedUniqueName index="4" name="[Air_Traffic_Passenger_Statistic].[Year].&amp;[2003]"/>
            <x15:cachedUniqueName index="5" name="[Air_Traffic_Passenger_Statistic].[Year].&amp;[2004]"/>
            <x15:cachedUniqueName index="6" name="[Air_Traffic_Passenger_Statistic].[Year].&amp;[2005]"/>
            <x15:cachedUniqueName index="7" name="[Air_Traffic_Passenger_Statistic].[Year].&amp;[2006]"/>
            <x15:cachedUniqueName index="8" name="[Air_Traffic_Passenger_Statistic].[Year].&amp;[2007]"/>
            <x15:cachedUniqueName index="9" name="[Air_Traffic_Passenger_Statistic].[Year].&amp;[2008]"/>
            <x15:cachedUniqueName index="10" name="[Air_Traffic_Passenger_Statistic].[Year].&amp;[2009]"/>
            <x15:cachedUniqueName index="11" name="[Air_Traffic_Passenger_Statistic].[Year].&amp;[2010]"/>
            <x15:cachedUniqueName index="12" name="[Air_Traffic_Passenger_Statistic].[Year].&amp;[2011]"/>
            <x15:cachedUniqueName index="13" name="[Air_Traffic_Passenger_Statistic].[Year].&amp;[2012]"/>
            <x15:cachedUniqueName index="14" name="[Air_Traffic_Passenger_Statistic].[Year].&amp;[2013]"/>
            <x15:cachedUniqueName index="15" name="[Air_Traffic_Passenger_Statistic].[Year].&amp;[2014]"/>
            <x15:cachedUniqueName index="16" name="[Air_Traffic_Passenger_Statistic].[Year].&amp;[2015]"/>
            <x15:cachedUniqueName index="17" name="[Air_Traffic_Passenger_Statistic].[Year].&amp;[2016]"/>
            <x15:cachedUniqueName index="18" name="[Air_Traffic_Passenger_Statistic].[Year].&amp;[2017]"/>
            <x15:cachedUniqueName index="19" name="[Air_Traffic_Passenger_Statistic].[Year].&amp;[2018]"/>
            <x15:cachedUniqueName index="20" name="[Air_Traffic_Passenger_Statistic].[Year].&amp;[2019]"/>
            <x15:cachedUniqueName index="21" name="[Air_Traffic_Passenger_Statistic].[Year].&amp;[2020]"/>
            <x15:cachedUniqueName index="22" name="[Air_Traffic_Passenger_Statistic].[Year].&amp;[2021]"/>
            <x15:cachedUniqueName index="23" name="[Air_Traffic_Passenger_Statistic].[Year].&amp;[2022]"/>
            <x15:cachedUniqueName index="24" name="[Air_Traffic_Passenger_Statistic].[Year].&amp;[2023]"/>
            <x15:cachedUniqueName index="25" name="[Air_Traffic_Passenger_Statistic].[Year].&amp;[2024]"/>
            <x15:cachedUniqueName index="26" name="[Air_Traffic_Passenger_Statistic].[Year].&amp;[2025]"/>
          </x15:cachedUniqueNames>
        </ext>
      </extLst>
    </cacheField>
    <cacheField name="[Air_Traffic_Passenger_Statistic].[GEO Region].[GEO Region]" caption="GEO Region" numFmtId="0" hierarchy="10" level="1">
      <sharedItems containsSemiMixedTypes="0" containsNonDate="0" containsString="0"/>
    </cacheField>
  </cacheFields>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2" memberValueDatatype="20" unbalanced="0">
      <fieldsUsage count="2">
        <fieldUsage x="-1"/>
        <fieldUsage x="1"/>
      </fieldsUsage>
    </cacheHierarchy>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2"/>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oneField="1">
      <fieldsUsage count="1">
        <fieldUsage x="0"/>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nkkona" refreshedDate="46181.686736574076" backgroundQuery="1" createdVersion="7" refreshedVersion="7" minRefreshableVersion="3" recordCount="0" supportSubquery="1" supportAdvancedDrill="1" xr:uid="{3492C7EA-E796-4516-B359-DEB3654A6970}">
  <cacheSource type="external" connectionId="3"/>
  <cacheFields count="4">
    <cacheField name="[Air_Traffic_Passenger_Statistic].[Operating Airline].[Operating Airline]" caption="Operating Airline" numFmtId="0" hierarchy="5" level="1">
      <sharedItems count="10">
        <s v="Air Canada"/>
        <s v="Alaska Airlines"/>
        <s v="American Airlines"/>
        <s v="Delta Air Lines"/>
        <s v="JetBlue Airways"/>
        <s v="SkyWest Airlines"/>
        <s v="Southwest Airlines"/>
        <s v="United Airlines"/>
        <s v="US Airways"/>
        <s v="Virgin America"/>
      </sharedItems>
    </cacheField>
    <cacheField name="[Measures].[Sum of Passenger Count]" caption="Sum of Passenger Count" numFmtId="0" hierarchy="35" level="32767"/>
    <cacheField name="[Air_Traffic_Passenger_Statistic].[GEO Region].[GEO Region]" caption="GEO Region" numFmtId="0" hierarchy="10" level="1">
      <sharedItems containsSemiMixedTypes="0" containsNonDate="0" containsString="0"/>
    </cacheField>
    <cacheField name="Dummy0" numFmtId="0" hierarchy="50" level="32767">
      <extLst>
        <ext xmlns:x14="http://schemas.microsoft.com/office/spreadsheetml/2009/9/main" uri="{63CAB8AC-B538-458d-9737-405883B0398D}">
          <x14:cacheField ignore="1"/>
        </ext>
      </extLst>
    </cacheField>
  </cacheFields>
  <cacheHierarchies count="51">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2" memberValueDatatype="130" unbalanced="0">
      <fieldsUsage count="2">
        <fieldUsage x="-1"/>
        <fieldUsage x="0"/>
      </fieldsUsage>
    </cacheHierarchy>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2"/>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oneField="1">
      <fieldsUsage count="1">
        <fieldUsage x="1"/>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Dummy0" caption="Activity Period Start Date" measure="1" count="0">
      <extLst>
        <ext xmlns:x14="http://schemas.microsoft.com/office/spreadsheetml/2009/9/main" uri="{8CF416AD-EC4C-4aba-99F5-12A058AE0983}">
          <x14:cacheHierarchy ignore="1"/>
        </ext>
      </extLst>
    </cacheHierarchy>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86737037038" backgroundQuery="1" createdVersion="7" refreshedVersion="7" minRefreshableVersion="3" recordCount="0" supportSubquery="1" supportAdvancedDrill="1" xr:uid="{D469577D-F2E8-4205-922E-32811B139700}">
  <cacheSource type="external" connectionId="3"/>
  <cacheFields count="4">
    <cacheField name="[Measures].[Count of Operating Airline]" caption="Count of Operating Airline" numFmtId="0" hierarchy="40" level="32767"/>
    <cacheField name="[Air_Traffic_Passenger_Statistic].[Covid Period].[Covid Period]" caption="Covid Period" numFmtId="0" hierarchy="4" level="1">
      <sharedItems count="3">
        <s v="COVID Impact"/>
        <s v="Post-COVID"/>
        <s v="Pre-COVID"/>
      </sharedItems>
    </cacheField>
    <cacheField name="[Measures].[Sum of Passenger Count]" caption="Sum of Passenger Count" numFmtId="0" hierarchy="35" level="32767"/>
    <cacheField name="[Air_Traffic_Passenger_Statistic].[GEO Region].[GEO Region]" caption="GEO Region" numFmtId="0" hierarchy="10" level="1">
      <sharedItems containsSemiMixedTypes="0" containsNonDate="0" containsString="0"/>
    </cacheField>
  </cacheFields>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2" memberValueDatatype="130" unbalanced="0">
      <fieldsUsage count="2">
        <fieldUsage x="-1"/>
        <fieldUsage x="1"/>
      </fieldsUsage>
    </cacheHierarchy>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3"/>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oneField="1">
      <fieldsUsage count="1">
        <fieldUsage x="2"/>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oneField="1">
      <fieldsUsage count="1">
        <fieldUsage x="0"/>
      </fieldsUsage>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86737615739" backgroundQuery="1" createdVersion="7" refreshedVersion="7" minRefreshableVersion="3" recordCount="0" supportSubquery="1" supportAdvancedDrill="1" xr:uid="{02E4CCED-4800-4F9F-A6FB-850C0C80583A}">
  <cacheSource type="external" connectionId="3"/>
  <cacheFields count="3">
    <cacheField name="[Calendar].[Year].[Year]" caption="Year" numFmtId="0" hierarchy="28" level="1">
      <sharedItems containsSemiMixedTypes="0" containsString="0" containsNumber="1" containsInteger="1" minValue="1999" maxValue="2025" count="27">
        <n v="1999"/>
        <n v="2000"/>
        <n v="2001"/>
        <n v="2002"/>
        <n v="2003"/>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Calendar].[Year].&amp;[1999]"/>
            <x15:cachedUniqueName index="1" name="[Calendar].[Year].&amp;[2000]"/>
            <x15:cachedUniqueName index="2" name="[Calendar].[Year].&amp;[2001]"/>
            <x15:cachedUniqueName index="3" name="[Calendar].[Year].&amp;[2002]"/>
            <x15:cachedUniqueName index="4" name="[Calendar].[Year].&amp;[2003]"/>
            <x15:cachedUniqueName index="5" name="[Calendar].[Year].&amp;[2004]"/>
            <x15:cachedUniqueName index="6" name="[Calendar].[Year].&amp;[2005]"/>
            <x15:cachedUniqueName index="7" name="[Calendar].[Year].&amp;[2006]"/>
            <x15:cachedUniqueName index="8" name="[Calendar].[Year].&amp;[2007]"/>
            <x15:cachedUniqueName index="9" name="[Calendar].[Year].&amp;[2008]"/>
            <x15:cachedUniqueName index="10" name="[Calendar].[Year].&amp;[2009]"/>
            <x15:cachedUniqueName index="11" name="[Calendar].[Year].&amp;[2010]"/>
            <x15:cachedUniqueName index="12" name="[Calendar].[Year].&amp;[2011]"/>
            <x15:cachedUniqueName index="13" name="[Calendar].[Year].&amp;[2012]"/>
            <x15:cachedUniqueName index="14" name="[Calendar].[Year].&amp;[2013]"/>
            <x15:cachedUniqueName index="15" name="[Calendar].[Year].&amp;[2014]"/>
            <x15:cachedUniqueName index="16" name="[Calendar].[Year].&amp;[2015]"/>
            <x15:cachedUniqueName index="17" name="[Calendar].[Year].&amp;[2016]"/>
            <x15:cachedUniqueName index="18" name="[Calendar].[Year].&amp;[2017]"/>
            <x15:cachedUniqueName index="19" name="[Calendar].[Year].&amp;[2018]"/>
            <x15:cachedUniqueName index="20" name="[Calendar].[Year].&amp;[2019]"/>
            <x15:cachedUniqueName index="21" name="[Calendar].[Year].&amp;[2020]"/>
            <x15:cachedUniqueName index="22" name="[Calendar].[Year].&amp;[2021]"/>
            <x15:cachedUniqueName index="23" name="[Calendar].[Year].&amp;[2022]"/>
            <x15:cachedUniqueName index="24" name="[Calendar].[Year].&amp;[2023]"/>
            <x15:cachedUniqueName index="25" name="[Calendar].[Year].&amp;[2024]"/>
            <x15:cachedUniqueName index="26" name="[Calendar].[Year].&amp;[2025]"/>
          </x15:cachedUniqueNames>
        </ext>
      </extLst>
    </cacheField>
    <cacheField name="[Measures].[Sum of Passenger Count]" caption="Sum of Passenger Count" numFmtId="0" hierarchy="35" level="32767"/>
    <cacheField name="[Air_Traffic_Passenger_Statistic].[GEO Region].[GEO Region]" caption="GEO Region" numFmtId="0" hierarchy="10" level="1">
      <sharedItems containsSemiMixedTypes="0" containsNonDate="0" containsString="0"/>
    </cacheField>
  </cacheFields>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2"/>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oneField="1">
      <fieldsUsage count="1">
        <fieldUsage x="1"/>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86737962962" backgroundQuery="1" createdVersion="7" refreshedVersion="7" minRefreshableVersion="3" recordCount="0" supportSubquery="1" supportAdvancedDrill="1" xr:uid="{C68B624F-2512-4E1D-AB09-8663581F23B5}">
  <cacheSource type="external" connectionId="3"/>
  <cacheFields count="5">
    <cacheField name="[Air_Traffic_Passenger_Statistic].[Month Name].[Month Name]" caption="Month Name" numFmtId="0" hierarchy="2" level="1">
      <sharedItems count="12">
        <s v="August"/>
        <s v="December"/>
        <s v="July"/>
        <s v="November"/>
        <s v="October"/>
        <s v="September"/>
        <s v="April"/>
        <s v="February"/>
        <s v="January"/>
        <s v="June"/>
        <s v="March"/>
        <s v="May"/>
      </sharedItems>
    </cacheField>
    <cacheField name="[Measures].[Sum of Passenger Count]" caption="Sum of Passenger Count" numFmtId="0" hierarchy="35" level="32767"/>
    <cacheField name="[Air_Traffic_Passenger_Statistic].[Terminal].[Terminal]" caption="Terminal" numFmtId="0" hierarchy="13" level="1">
      <sharedItems count="5">
        <s v="International"/>
        <s v="Terminal 1"/>
        <s v="Terminal 2"/>
        <s v="Terminal 3"/>
        <s v="Other" u="1"/>
      </sharedItems>
    </cacheField>
    <cacheField name="[Air_Traffic_Passenger_Statistic].[Boarding Area].[Boarding Area]" caption="Boarding Area" numFmtId="0" hierarchy="16" level="1">
      <sharedItems count="7">
        <s v="A"/>
        <s v="G"/>
        <s v="B"/>
        <s v="C"/>
        <s v="D"/>
        <s v="E"/>
        <s v="F"/>
      </sharedItems>
    </cacheField>
    <cacheField name="[Air_Traffic_Passenger_Statistic].[GEO Region].[GEO Region]" caption="GEO Region" numFmtId="0" hierarchy="10" level="1">
      <sharedItems containsSemiMixedTypes="0" containsNonDate="0" containsString="0"/>
    </cacheField>
  </cacheFields>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2" memberValueDatatype="130" unbalanced="0">
      <fieldsUsage count="2">
        <fieldUsage x="-1"/>
        <fieldUsage x="0"/>
      </fieldsUsage>
    </cacheHierarchy>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fieldsUsage count="2">
        <fieldUsage x="-1"/>
        <fieldUsage x="4"/>
      </fieldsUsage>
    </cacheHierarchy>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2" memberValueDatatype="130" unbalanced="0">
      <fieldsUsage count="2">
        <fieldUsage x="-1"/>
        <fieldUsage x="2"/>
      </fieldsUsage>
    </cacheHierarchy>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2" memberValueDatatype="130" unbalanced="0">
      <fieldsUsage count="2">
        <fieldUsage x="-1"/>
        <fieldUsage x="3"/>
      </fieldsUsage>
    </cacheHierarchy>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oneField="1">
      <fieldsUsage count="1">
        <fieldUsage x="1"/>
      </fieldsUsage>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Air_Traffic_Passenger_Statistic" uniqueName="[Air_Traffic_Passenger_Statistic]" caption="Air_Traffic_Passenger_Statistic"/>
    <dimension name="Calendar" uniqueName="[Calendar]" caption="Calendar"/>
    <dimension measure="1" name="Measures" uniqueName="[Measures]" caption="Measures"/>
  </dimensions>
  <measureGroups count="2">
    <measureGroup name="Air_Traffic_Passenger_Statistic" caption="Air_Traffic_Passenger_Statistic"/>
    <measureGroup name="Calendar" caption="Calenda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kona" refreshedDate="46181.659018402781" backgroundQuery="1" createdVersion="3" refreshedVersion="7" minRefreshableVersion="3" recordCount="0" supportSubquery="1" supportAdvancedDrill="1" xr:uid="{5DC254B5-9A71-48D0-B63E-BCD004B5F7EA}">
  <cacheSource type="external" connectionId="3">
    <extLst>
      <ext xmlns:x14="http://schemas.microsoft.com/office/spreadsheetml/2009/9/main" uri="{F057638F-6D5F-4e77-A914-E7F072B9BCA8}">
        <x14:sourceConnection name="ThisWorkbookDataModel"/>
      </ext>
    </extLst>
  </cacheSource>
  <cacheFields count="0"/>
  <cacheHierarchies count="50">
    <cacheHierarchy uniqueName="[Air_Traffic_Passenger_Statistic].[Activity Period Start Date]" caption="Activity Period Start Date" attribute="1" time="1" defaultMemberUniqueName="[Air_Traffic_Passenger_Statistic].[Activity Period Start Date].[All]" allUniqueName="[Air_Traffic_Passenger_Statistic].[Activity Period Start Date].[All]" dimensionUniqueName="[Air_Traffic_Passenger_Statistic]" displayFolder="" count="0" memberValueDatatype="7" unbalanced="0"/>
    <cacheHierarchy uniqueName="[Air_Traffic_Passenger_Statistic].[Day]" caption="Day" attribute="1" defaultMemberUniqueName="[Air_Traffic_Passenger_Statistic].[Day].[All]" allUniqueName="[Air_Traffic_Passenger_Statistic].[Day].[All]" dimensionUniqueName="[Air_Traffic_Passenger_Statistic]" displayFolder="" count="0" memberValueDatatype="20" unbalanced="0"/>
    <cacheHierarchy uniqueName="[Air_Traffic_Passenger_Statistic].[Month Name]" caption="Month Name" attribute="1" defaultMemberUniqueName="[Air_Traffic_Passenger_Statistic].[Month Name].[All]" allUniqueName="[Air_Traffic_Passenger_Statistic].[Month Name].[All]" dimensionUniqueName="[Air_Traffic_Passenger_Statistic]" displayFolder="" count="0" memberValueDatatype="130" unbalanced="0"/>
    <cacheHierarchy uniqueName="[Air_Traffic_Passenger_Statistic].[Year]" caption="Year" attribute="1" defaultMemberUniqueName="[Air_Traffic_Passenger_Statistic].[Year].[All]" allUniqueName="[Air_Traffic_Passenger_Statistic].[Year].[All]" dimensionUniqueName="[Air_Traffic_Passenger_Statistic]" displayFolder="" count="0" memberValueDatatype="20" unbalanced="0"/>
    <cacheHierarchy uniqueName="[Air_Traffic_Passenger_Statistic].[Covid Period]" caption="Covid Period" attribute="1" defaultMemberUniqueName="[Air_Traffic_Passenger_Statistic].[Covid Period].[All]" allUniqueName="[Air_Traffic_Passenger_Statistic].[Covid Period].[All]" dimensionUniqueName="[Air_Traffic_Passenger_Statistic]" displayFolder="" count="0" memberValueDatatype="130" unbalanced="0"/>
    <cacheHierarchy uniqueName="[Air_Traffic_Passenger_Statistic].[Operating Airline]" caption="Operating Airline" attribute="1" defaultMemberUniqueName="[Air_Traffic_Passenger_Statistic].[Operating Airline].[All]" allUniqueName="[Air_Traffic_Passenger_Statistic].[Operating Airline].[All]" dimensionUniqueName="[Air_Traffic_Passenger_Statistic]" displayFolder="" count="0" memberValueDatatype="130" unbalanced="0"/>
    <cacheHierarchy uniqueName="[Air_Traffic_Passenger_Statistic].[Operating Airline IATA Code]" caption="Operating Airline IATA Code" attribute="1" defaultMemberUniqueName="[Air_Traffic_Passenger_Statistic].[Operating Airline IATA Code].[All]" allUniqueName="[Air_Traffic_Passenger_Statistic].[Operating Airline IATA Code].[All]" dimensionUniqueName="[Air_Traffic_Passenger_Statistic]" displayFolder="" count="0" memberValueDatatype="130" unbalanced="0"/>
    <cacheHierarchy uniqueName="[Air_Traffic_Passenger_Statistic].[Published Airline]" caption="Published Airline" attribute="1" defaultMemberUniqueName="[Air_Traffic_Passenger_Statistic].[Published Airline].[All]" allUniqueName="[Air_Traffic_Passenger_Statistic].[Published Airline].[All]" dimensionUniqueName="[Air_Traffic_Passenger_Statistic]" displayFolder="" count="0" memberValueDatatype="130" unbalanced="0"/>
    <cacheHierarchy uniqueName="[Air_Traffic_Passenger_Statistic].[Published Airline IATA Code]" caption="Published Airline IATA Code" attribute="1" defaultMemberUniqueName="[Air_Traffic_Passenger_Statistic].[Published Airline IATA Code].[All]" allUniqueName="[Air_Traffic_Passenger_Statistic].[Published Airline IATA Code].[All]" dimensionUniqueName="[Air_Traffic_Passenger_Statistic]" displayFolder="" count="0" memberValueDatatype="130" unbalanced="0"/>
    <cacheHierarchy uniqueName="[Air_Traffic_Passenger_Statistic].[GEO Summary]" caption="GEO Summary" attribute="1" defaultMemberUniqueName="[Air_Traffic_Passenger_Statistic].[GEO Summary].[All]" allUniqueName="[Air_Traffic_Passenger_Statistic].[GEO Summary].[All]" dimensionUniqueName="[Air_Traffic_Passenger_Statistic]" displayFolder="" count="0" memberValueDatatype="130" unbalanced="0"/>
    <cacheHierarchy uniqueName="[Air_Traffic_Passenger_Statistic].[GEO Region]" caption="GEO Region" attribute="1" defaultMemberUniqueName="[Air_Traffic_Passenger_Statistic].[GEO Region].[All]" allUniqueName="[Air_Traffic_Passenger_Statistic].[GEO Region].[All]" dimensionUniqueName="[Air_Traffic_Passenger_Statistic]" displayFolder="" count="2" memberValueDatatype="130" unbalanced="0"/>
    <cacheHierarchy uniqueName="[Air_Traffic_Passenger_Statistic].[Activity Type Code]" caption="Activity Type Code" attribute="1" defaultMemberUniqueName="[Air_Traffic_Passenger_Statistic].[Activity Type Code].[All]" allUniqueName="[Air_Traffic_Passenger_Statistic].[Activity Type Code].[All]" dimensionUniqueName="[Air_Traffic_Passenger_Statistic]" displayFolder="" count="0" memberValueDatatype="130" unbalanced="0"/>
    <cacheHierarchy uniqueName="[Air_Traffic_Passenger_Statistic].[Price Category Code]" caption="Price Category Code" attribute="1" defaultMemberUniqueName="[Air_Traffic_Passenger_Statistic].[Price Category Code].[All]" allUniqueName="[Air_Traffic_Passenger_Statistic].[Price Category Code].[All]" dimensionUniqueName="[Air_Traffic_Passenger_Statistic]" displayFolder="" count="0" memberValueDatatype="130" unbalanced="0"/>
    <cacheHierarchy uniqueName="[Air_Traffic_Passenger_Statistic].[Terminal]" caption="Terminal" attribute="1" defaultMemberUniqueName="[Air_Traffic_Passenger_Statistic].[Terminal].[All]" allUniqueName="[Air_Traffic_Passenger_Statistic].[Terminal].[All]" dimensionUniqueName="[Air_Traffic_Passenger_Statistic]" displayFolder="" count="0" memberValueDatatype="130" unbalanced="0"/>
    <cacheHierarchy uniqueName="[Air_Traffic_Passenger_Statistic].[Terminal_Number]" caption="Terminal_Number" attribute="1" defaultMemberUniqueName="[Air_Traffic_Passenger_Statistic].[Terminal_Number].[All]" allUniqueName="[Air_Traffic_Passenger_Statistic].[Terminal_Number].[All]" dimensionUniqueName="[Air_Traffic_Passenger_Statistic]" displayFolder="" count="0" memberValueDatatype="130" unbalanced="0"/>
    <cacheHierarchy uniqueName="[Air_Traffic_Passenger_Statistic].[Terminal_Type]" caption="Terminal_Type" attribute="1" defaultMemberUniqueName="[Air_Traffic_Passenger_Statistic].[Terminal_Type].[All]" allUniqueName="[Air_Traffic_Passenger_Statistic].[Terminal_Type].[All]" dimensionUniqueName="[Air_Traffic_Passenger_Statistic]" displayFolder="" count="0" memberValueDatatype="130" unbalanced="0"/>
    <cacheHierarchy uniqueName="[Air_Traffic_Passenger_Statistic].[Boarding Area]" caption="Boarding Area" attribute="1" defaultMemberUniqueName="[Air_Traffic_Passenger_Statistic].[Boarding Area].[All]" allUniqueName="[Air_Traffic_Passenger_Statistic].[Boarding Area].[All]" dimensionUniqueName="[Air_Traffic_Passenger_Statistic]" displayFolder="" count="0" memberValueDatatype="130" unbalanced="0"/>
    <cacheHierarchy uniqueName="[Air_Traffic_Passenger_Statistic].[Passenger Count]" caption="Passenger Count" attribute="1" defaultMemberUniqueName="[Air_Traffic_Passenger_Statistic].[Passenger Count].[All]" allUniqueName="[Air_Traffic_Passenger_Statistic].[Passenger Count].[All]" dimensionUniqueName="[Air_Traffic_Passenger_Statistic]" displayFolder="" count="0" memberValueDatatype="20" unbalanced="0"/>
    <cacheHierarchy uniqueName="[Air_Traffic_Passenger_Statistic].[data_as_of]" caption="data_as_of" attribute="1" time="1" defaultMemberUniqueName="[Air_Traffic_Passenger_Statistic].[data_as_of].[All]" allUniqueName="[Air_Traffic_Passenger_Statistic].[data_as_of].[All]" dimensionUniqueName="[Air_Traffic_Passenger_Statistic]" displayFolder="" count="0" memberValueDatatype="7" unbalanced="0"/>
    <cacheHierarchy uniqueName="[Air_Traffic_Passenger_Statistic].[data_loaded_at]" caption="data_loaded_at" attribute="1" time="1" defaultMemberUniqueName="[Air_Traffic_Passenger_Statistic].[data_loaded_at].[All]" allUniqueName="[Air_Traffic_Passenger_Statistic].[data_loaded_at].[All]" dimensionUniqueName="[Air_Traffic_Passenger_Statistic]" displayFolder="" count="0" memberValueDatatype="7" unbalanced="0"/>
    <cacheHierarchy uniqueName="[Air_Traffic_Passenger_Statistic].[data_as_of (Hour)]" caption="data_as_of (Hour)" attribute="1" defaultMemberUniqueName="[Air_Traffic_Passenger_Statistic].[data_as_of (Hour)].[All]" allUniqueName="[Air_Traffic_Passenger_Statistic].[data_as_of (Hour)].[All]" dimensionUniqueName="[Air_Traffic_Passenger_Statistic]" displayFolder="" count="0" memberValueDatatype="130" unbalanced="0"/>
    <cacheHierarchy uniqueName="[Air_Traffic_Passenger_Statistic].[data_as_of (Minute)]" caption="data_as_of (Minute)" attribute="1" defaultMemberUniqueName="[Air_Traffic_Passenger_Statistic].[data_as_of (Minute)].[All]" allUniqueName="[Air_Traffic_Passenger_Statistic].[data_as_of (Minute)].[All]" dimensionUniqueName="[Air_Traffic_Passenger_Statistic]" displayFolder="" count="0" memberValueDatatype="130" unbalanced="0"/>
    <cacheHierarchy uniqueName="[Air_Traffic_Passenger_Statistic].[data_as_of (Second)]" caption="data_as_of (Second)" attribute="1" defaultMemberUniqueName="[Air_Traffic_Passenger_Statistic].[data_as_of (Second)].[All]" allUniqueName="[Air_Traffic_Passenger_Statistic].[data_as_of (Second)].[All]" dimensionUniqueName="[Air_Traffic_Passenger_Statistic]" displayFolder="" count="0" memberValueDatatype="130" unbalanced="0"/>
    <cacheHierarchy uniqueName="[Air_Traffic_Passenger_Statistic].[Activity Period Start Date (Year)]" caption="Activity Period Start Date (Year)" attribute="1" defaultMemberUniqueName="[Air_Traffic_Passenger_Statistic].[Activity Period Start Date (Year)].[All]" allUniqueName="[Air_Traffic_Passenger_Statistic].[Activity Period Start Date (Year)].[All]" dimensionUniqueName="[Air_Traffic_Passenger_Statistic]" displayFolder="" count="0" memberValueDatatype="130" unbalanced="0"/>
    <cacheHierarchy uniqueName="[Air_Traffic_Passenger_Statistic].[Activity Period Start Date (Quarter)]" caption="Activity Period Start Date (Quarter)" attribute="1" defaultMemberUniqueName="[Air_Traffic_Passenger_Statistic].[Activity Period Start Date (Quarter)].[All]" allUniqueName="[Air_Traffic_Passenger_Statistic].[Activity Period Start Date (Quarter)].[All]" dimensionUniqueName="[Air_Traffic_Passenger_Statistic]" displayFolder="" count="0" memberValueDatatype="130" unbalanced="0"/>
    <cacheHierarchy uniqueName="[Air_Traffic_Passenger_Statistic].[Activity Period Start Date (Month)]" caption="Activity Period Start Date (Month)" attribute="1" defaultMemberUniqueName="[Air_Traffic_Passenger_Statistic].[Activity Period Start Date (Month)].[All]" allUniqueName="[Air_Traffic_Passenger_Statistic].[Activity Period Start Date (Month)].[All]" dimensionUniqueName="[Air_Traffic_Passenger_Statistic]"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Air_Traffic_Passenger_Statistic].[Activity Period Start Date (Month Index)]" caption="Activity Period Start Date (Month Index)" attribute="1" defaultMemberUniqueName="[Air_Traffic_Passenger_Statistic].[Activity Period Start Date (Month Index)].[All]" allUniqueName="[Air_Traffic_Passenger_Statistic].[Activity Period Start Date (Month Index)].[All]" dimensionUniqueName="[Air_Traffic_Passenger_Statistic]" displayFolder="" count="0" memberValueDatatype="20" unbalanced="0" hidden="1"/>
    <cacheHierarchy uniqueName="[Measures].[Sum of Passenger Count]" caption="Sum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Passenger Count]" caption="Count of Passenger Count" measure="1" displayFolder="" measureGroup="Air_Traffic_Passenger_Statistic" count="0">
      <extLst>
        <ext xmlns:x15="http://schemas.microsoft.com/office/spreadsheetml/2010/11/main" uri="{B97F6D7D-B522-45F9-BDA1-12C45D357490}">
          <x15:cacheHierarchy aggregatedColumn="17"/>
        </ext>
      </extLst>
    </cacheHierarchy>
    <cacheHierarchy uniqueName="[Measures].[Count of Terminal_Type]" caption="Count of Terminal_Type" measure="1" displayFolder="" measureGroup="Air_Traffic_Passenger_Statistic" count="0">
      <extLst>
        <ext xmlns:x15="http://schemas.microsoft.com/office/spreadsheetml/2010/11/main" uri="{B97F6D7D-B522-45F9-BDA1-12C45D357490}">
          <x15:cacheHierarchy aggregatedColumn="15"/>
        </ext>
      </extLst>
    </cacheHierarchy>
    <cacheHierarchy uniqueName="[Measures].[Count of Activity Type Code]" caption="Count of Activity Type Code" measure="1" displayFolder="" measureGroup="Air_Traffic_Passenger_Statistic" count="0">
      <extLst>
        <ext xmlns:x15="http://schemas.microsoft.com/office/spreadsheetml/2010/11/main" uri="{B97F6D7D-B522-45F9-BDA1-12C45D357490}">
          <x15:cacheHierarchy aggregatedColumn="11"/>
        </ext>
      </extLst>
    </cacheHierarchy>
    <cacheHierarchy uniqueName="[Measures].[Count of GEO Region]" caption="Count of GEO Region" measure="1" displayFolder="" measureGroup="Air_Traffic_Passenger_Statistic" count="0">
      <extLst>
        <ext xmlns:x15="http://schemas.microsoft.com/office/spreadsheetml/2010/11/main" uri="{B97F6D7D-B522-45F9-BDA1-12C45D357490}">
          <x15:cacheHierarchy aggregatedColumn="10"/>
        </ext>
      </extLst>
    </cacheHierarchy>
    <cacheHierarchy uniqueName="[Measures].[Count of Operating Airline]" caption="Count of Operating Airline" measure="1" displayFolder="" measureGroup="Air_Traffic_Passenger_Statistic" count="0">
      <extLst>
        <ext xmlns:x15="http://schemas.microsoft.com/office/spreadsheetml/2010/11/main" uri="{B97F6D7D-B522-45F9-BDA1-12C45D357490}">
          <x15:cacheHierarchy aggregatedColumn="5"/>
        </ext>
      </extLst>
    </cacheHierarchy>
    <cacheHierarchy uniqueName="[Measures].[Count of GEO Summary]" caption="Count of GEO Summary" measure="1" displayFolder="" measureGroup="Air_Traffic_Passenger_Statistic" count="0">
      <extLst>
        <ext xmlns:x15="http://schemas.microsoft.com/office/spreadsheetml/2010/11/main" uri="{B97F6D7D-B522-45F9-BDA1-12C45D357490}">
          <x15:cacheHierarchy aggregatedColumn="9"/>
        </ext>
      </extLst>
    </cacheHierarchy>
    <cacheHierarchy uniqueName="[Measures].[Count of Boarding Area]" caption="Count of Boarding Area" measure="1" displayFolder="" measureGroup="Air_Traffic_Passenger_Statistic" count="0">
      <extLst>
        <ext xmlns:x15="http://schemas.microsoft.com/office/spreadsheetml/2010/11/main" uri="{B97F6D7D-B522-45F9-BDA1-12C45D357490}">
          <x15:cacheHierarchy aggregatedColumn="16"/>
        </ext>
      </extLst>
    </cacheHierarchy>
    <cacheHierarchy uniqueName="[Measures].[Sum of Month Number]" caption="Sum of Month Number" measure="1" displayFolder="" measureGroup="Calendar" count="0">
      <extLst>
        <ext xmlns:x15="http://schemas.microsoft.com/office/spreadsheetml/2010/11/main" uri="{B97F6D7D-B522-45F9-BDA1-12C45D357490}">
          <x15:cacheHierarchy aggregatedColumn="29"/>
        </ext>
      </extLst>
    </cacheHierarchy>
    <cacheHierarchy uniqueName="[Measures].[Sum of Year]" caption="Sum of Year" measure="1" displayFolder="" measureGroup="Air_Traffic_Passenger_Statistic" count="0">
      <extLst>
        <ext xmlns:x15="http://schemas.microsoft.com/office/spreadsheetml/2010/11/main" uri="{B97F6D7D-B522-45F9-BDA1-12C45D357490}">
          <x15:cacheHierarchy aggregatedColumn="3"/>
        </ext>
      </extLst>
    </cacheHierarchy>
    <cacheHierarchy uniqueName="[Measures].[Total Passengers]" caption="Total Passengers" measure="1" displayFolder="" measureGroup="Air_Traffic_Passenger_Statistic" count="0"/>
    <cacheHierarchy uniqueName="[Measures].[Airlines Operating]" caption="Airlines Operating" measure="1" displayFolder="" measureGroup="Air_Traffic_Passenger_Statistic" count="0"/>
    <cacheHierarchy uniqueName="[Measures].[__XL_Count Air_Traffic_Passenger_Statistic]" caption="__XL_Count Air_Traffic_Passenger_Statistic" measure="1" displayFolder="" measureGroup="Air_Traffic_Passenger_Statistic"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4094695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E8549F-1426-47E5-90AD-F849E18D627B}" name="PivotTable1" cacheId="1" applyNumberFormats="0" applyBorderFormats="0" applyFontFormats="0" applyPatternFormats="0" applyAlignmentFormats="0" applyWidthHeightFormats="1" dataCaption="Values" tag="6a8ef9df-2688-49eb-90df-747c60481240" updatedVersion="7" minRefreshableVersion="3" useAutoFormatting="1" subtotalHiddenItems="1" itemPrintTitles="1" createdVersion="7"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ir_Traffic_Passenger_Statistic].[GEO Region].&amp;[Central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E89DE8-B441-4931-BC01-132899B83A0E}" name="PivotTable3" cacheId="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13:A330" firstHeaderRow="1" firstDataRow="1" firstDataCol="1"/>
  <pivotFields count="2">
    <pivotField axis="axisRow" allDrilled="1" subtotalTop="0" showAll="0" sortType="descending" defaultSubtotal="0" defaultAttributeDrillState="1">
      <items count="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allDrilled="1" subtotalTop="0" showAll="0" dataSourceSort="1" defaultSubtotal="0" defaultAttributeDrillState="1"/>
  </pivotFields>
  <rowFields count="1">
    <field x="0"/>
  </rowFields>
  <rowItems count="3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t="grand">
      <x/>
    </i>
  </rowItem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ir_Traffic_Passenger_Statistic].[GEO Region].&amp;[Central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F7FAB0-3F3E-4821-87D6-71568E5B838D}" name="PivotTable2" cacheId="3" applyNumberFormats="0" applyBorderFormats="0" applyFontFormats="0" applyPatternFormats="0" applyAlignmentFormats="0" applyWidthHeightFormats="1" dataCaption="Values" tag="2ce8f79a-e949-4ac4-b143-7b91a9b0e01f"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
    <format dxfId="26">
      <pivotArea outline="0" collapsedLevelsAreSubtotals="1" fieldPosition="0"/>
    </format>
    <format dxfId="25">
      <pivotArea outline="0" fieldPosition="0">
        <references count="1">
          <reference field="4294967294" count="1">
            <x v="0"/>
          </reference>
        </references>
      </pivotArea>
    </format>
  </formats>
  <pivotHierarchies count="5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Air_Traffic_Passenger_Statistic].[GEO Region].&amp;[Central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D15555-E8B2-49D4-A325-E3436EA81578}" name="PivotTable4" cacheId="2" applyNumberFormats="0" applyBorderFormats="0" applyFontFormats="0" applyPatternFormats="0" applyAlignmentFormats="0" applyWidthHeightFormats="1" dataCaption="Values" tag="25e8897a-3b3b-4d44-8054-fdde037da6d3" updatedVersion="7" minRefreshableVersion="3" useAutoFormatting="1" subtotalHiddenItems="1" rowGrandTotals="0" colGrandTotals="0" itemPrintTitles="1" createdVersion="7" indent="0" outline="1" outlineData="1" multipleFieldFilters="0">
  <location ref="A9:B10" firstHeaderRow="1" firstDataRow="1" firstDataCol="1"/>
  <pivotFields count="3">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
    <i>
      <x/>
    </i>
  </rowItems>
  <colItems count="1">
    <i/>
  </colItems>
  <dataFields count="1">
    <dataField name="Sum of Passenger Count" fld="1" baseField="0" baseItem="0" numFmtId="167"/>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ir_Traffic_Passenger_Statistic].[GEO Region].&amp;[Central Ame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5">
      <autoFilter ref="A1">
        <filterColumn colId="0">
          <top10 val="1" filterVal="1"/>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DDA320-0B2C-41D1-B255-4B892EB7A091}" name="PivotTable6" cacheId="139" applyNumberFormats="0" applyBorderFormats="0" applyFontFormats="0" applyPatternFormats="0" applyAlignmentFormats="0" applyWidthHeightFormats="1" dataCaption="Values" tag="3b46d0b0-c7d0-4fc3-84c3-ff57bbfa7a23" updatedVersion="7" minRefreshableVersion="3" useAutoFormatting="1" subtotalHiddenItems="1" rowGrandTotals="0" colGrandTotals="0" itemPrintTitles="1" createdVersion="7" indent="0" outline="1" outlineData="1" multipleFieldFilters="0" chartFormat="27" rowHeaderCaption="Year">
  <location ref="A3:B30" firstHeaderRow="1" firstDataRow="1" firstDataCol="1"/>
  <pivotFields count="3">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llDrilled="1" subtotalTop="0" showAll="0" dataSourceSort="1" defaultSubtotal="0" defaultAttributeDrillState="1"/>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Items count="1">
    <i/>
  </colItems>
  <dataFields count="1">
    <dataField name="Sum of Passenger Count" fld="1" baseField="0" baseItem="0" numFmtId="164"/>
  </dataFields>
  <formats count="1">
    <format dxfId="23">
      <pivotArea outline="0" collapsedLevelsAreSubtotals="1" fieldPosition="0"/>
    </format>
  </formats>
  <chartFormats count="2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1" format="5" series="1">
      <pivotArea type="data" outline="0" fieldPosition="0">
        <references count="2">
          <reference field="4294967294" count="1" selected="0">
            <x v="0"/>
          </reference>
          <reference field="0" count="1" selected="0">
            <x v="5"/>
          </reference>
        </references>
      </pivotArea>
    </chartFormat>
    <chartFormat chart="1" format="6" series="1">
      <pivotArea type="data" outline="0" fieldPosition="0">
        <references count="2">
          <reference field="4294967294" count="1" selected="0">
            <x v="0"/>
          </reference>
          <reference field="0" count="1" selected="0">
            <x v="6"/>
          </reference>
        </references>
      </pivotArea>
    </chartFormat>
    <chartFormat chart="1" format="7" series="1">
      <pivotArea type="data" outline="0" fieldPosition="0">
        <references count="2">
          <reference field="4294967294" count="1" selected="0">
            <x v="0"/>
          </reference>
          <reference field="0" count="1" selected="0">
            <x v="7"/>
          </reference>
        </references>
      </pivotArea>
    </chartFormat>
    <chartFormat chart="1" format="8" series="1">
      <pivotArea type="data" outline="0" fieldPosition="0">
        <references count="2">
          <reference field="4294967294" count="1" selected="0">
            <x v="0"/>
          </reference>
          <reference field="0" count="1" selected="0">
            <x v="8"/>
          </reference>
        </references>
      </pivotArea>
    </chartFormat>
    <chartFormat chart="1" format="9" series="1">
      <pivotArea type="data" outline="0" fieldPosition="0">
        <references count="2">
          <reference field="4294967294" count="1" selected="0">
            <x v="0"/>
          </reference>
          <reference field="0" count="1" selected="0">
            <x v="9"/>
          </reference>
        </references>
      </pivotArea>
    </chartFormat>
    <chartFormat chart="1" format="10" series="1">
      <pivotArea type="data" outline="0" fieldPosition="0">
        <references count="2">
          <reference field="4294967294" count="1" selected="0">
            <x v="0"/>
          </reference>
          <reference field="0" count="1" selected="0">
            <x v="10"/>
          </reference>
        </references>
      </pivotArea>
    </chartFormat>
    <chartFormat chart="1" format="11" series="1">
      <pivotArea type="data" outline="0" fieldPosition="0">
        <references count="2">
          <reference field="4294967294" count="1" selected="0">
            <x v="0"/>
          </reference>
          <reference field="0" count="1" selected="0">
            <x v="11"/>
          </reference>
        </references>
      </pivotArea>
    </chartFormat>
    <chartFormat chart="1" format="12" series="1">
      <pivotArea type="data" outline="0" fieldPosition="0">
        <references count="2">
          <reference field="4294967294" count="1" selected="0">
            <x v="0"/>
          </reference>
          <reference field="0" count="1" selected="0">
            <x v="12"/>
          </reference>
        </references>
      </pivotArea>
    </chartFormat>
    <chartFormat chart="1" format="13" series="1">
      <pivotArea type="data" outline="0" fieldPosition="0">
        <references count="2">
          <reference field="4294967294" count="1" selected="0">
            <x v="0"/>
          </reference>
          <reference field="0" count="1" selected="0">
            <x v="13"/>
          </reference>
        </references>
      </pivotArea>
    </chartFormat>
    <chartFormat chart="1" format="14" series="1">
      <pivotArea type="data" outline="0" fieldPosition="0">
        <references count="2">
          <reference field="4294967294" count="1" selected="0">
            <x v="0"/>
          </reference>
          <reference field="0" count="1" selected="0">
            <x v="14"/>
          </reference>
        </references>
      </pivotArea>
    </chartFormat>
    <chartFormat chart="1" format="15" series="1">
      <pivotArea type="data" outline="0" fieldPosition="0">
        <references count="2">
          <reference field="4294967294" count="1" selected="0">
            <x v="0"/>
          </reference>
          <reference field="0" count="1" selected="0">
            <x v="15"/>
          </reference>
        </references>
      </pivotArea>
    </chartFormat>
    <chartFormat chart="1" format="16" series="1">
      <pivotArea type="data" outline="0" fieldPosition="0">
        <references count="2">
          <reference field="4294967294" count="1" selected="0">
            <x v="0"/>
          </reference>
          <reference field="0" count="1" selected="0">
            <x v="16"/>
          </reference>
        </references>
      </pivotArea>
    </chartFormat>
    <chartFormat chart="1" format="17" series="1">
      <pivotArea type="data" outline="0" fieldPosition="0">
        <references count="2">
          <reference field="4294967294" count="1" selected="0">
            <x v="0"/>
          </reference>
          <reference field="0" count="1" selected="0">
            <x v="17"/>
          </reference>
        </references>
      </pivotArea>
    </chartFormat>
    <chartFormat chart="1" format="18" series="1">
      <pivotArea type="data" outline="0" fieldPosition="0">
        <references count="2">
          <reference field="4294967294" count="1" selected="0">
            <x v="0"/>
          </reference>
          <reference field="0" count="1" selected="0">
            <x v="18"/>
          </reference>
        </references>
      </pivotArea>
    </chartFormat>
    <chartFormat chart="1" format="19" series="1">
      <pivotArea type="data" outline="0" fieldPosition="0">
        <references count="2">
          <reference field="4294967294" count="1" selected="0">
            <x v="0"/>
          </reference>
          <reference field="0" count="1" selected="0">
            <x v="19"/>
          </reference>
        </references>
      </pivotArea>
    </chartFormat>
    <chartFormat chart="1" format="20" series="1">
      <pivotArea type="data" outline="0" fieldPosition="0">
        <references count="2">
          <reference field="4294967294" count="1" selected="0">
            <x v="0"/>
          </reference>
          <reference field="0" count="1" selected="0">
            <x v="20"/>
          </reference>
        </references>
      </pivotArea>
    </chartFormat>
    <chartFormat chart="1" format="21" series="1">
      <pivotArea type="data" outline="0" fieldPosition="0">
        <references count="2">
          <reference field="4294967294" count="1" selected="0">
            <x v="0"/>
          </reference>
          <reference field="0" count="1" selected="0">
            <x v="21"/>
          </reference>
        </references>
      </pivotArea>
    </chartFormat>
    <chartFormat chart="1" format="22" series="1">
      <pivotArea type="data" outline="0" fieldPosition="0">
        <references count="2">
          <reference field="4294967294" count="1" selected="0">
            <x v="0"/>
          </reference>
          <reference field="0" count="1" selected="0">
            <x v="22"/>
          </reference>
        </references>
      </pivotArea>
    </chartFormat>
    <chartFormat chart="1" format="23" series="1">
      <pivotArea type="data" outline="0" fieldPosition="0">
        <references count="2">
          <reference field="4294967294" count="1" selected="0">
            <x v="0"/>
          </reference>
          <reference field="0" count="1" selected="0">
            <x v="23"/>
          </reference>
        </references>
      </pivotArea>
    </chartFormat>
    <chartFormat chart="1" format="24" series="1">
      <pivotArea type="data" outline="0" fieldPosition="0">
        <references count="2">
          <reference field="4294967294" count="1" selected="0">
            <x v="0"/>
          </reference>
          <reference field="0" count="1" selected="0">
            <x v="24"/>
          </reference>
        </references>
      </pivotArea>
    </chartFormat>
    <chartFormat chart="1" format="25" series="1">
      <pivotArea type="data" outline="0" fieldPosition="0">
        <references count="2">
          <reference field="4294967294" count="1" selected="0">
            <x v="0"/>
          </reference>
          <reference field="0" count="1" selected="0">
            <x v="25"/>
          </reference>
        </references>
      </pivotArea>
    </chartFormat>
    <chartFormat chart="1" format="26" series="1">
      <pivotArea type="data" outline="0" fieldPosition="0">
        <references count="2">
          <reference field="4294967294" count="1" selected="0">
            <x v="0"/>
          </reference>
          <reference field="0" count="1" selected="0">
            <x v="26"/>
          </reference>
        </references>
      </pivotArea>
    </chartFormat>
    <chartFormat chart="7" format="28" series="1">
      <pivotArea type="data" outline="0" fieldPosition="0">
        <references count="1">
          <reference field="4294967294" count="1" selected="0">
            <x v="0"/>
          </reference>
        </references>
      </pivotArea>
    </chartFormat>
    <chartFormat chart="12" format="29"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EA4951-EF69-4748-8B37-877A98AE7191}" name="PivotTable13" cacheId="133" applyNumberFormats="0" applyBorderFormats="0" applyFontFormats="0" applyPatternFormats="0" applyAlignmentFormats="0" applyWidthHeightFormats="1" dataCaption="Values" tag="ee072f6a-c8f3-491f-a39c-e8b4fd17c756" updatedVersion="7" minRefreshableVersion="3" enableDrill="0" useAutoFormatting="1" subtotalHiddenItems="1" rowGrandTotals="0" colGrandTotals="0" itemPrintTitles="1" createdVersion="7" indent="0" outline="1" outlineData="1" multipleFieldFilters="0" chartFormat="18" rowHeaderCaption="Airlines">
  <location ref="A3:C13"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0">
    <i>
      <x v="7"/>
    </i>
    <i>
      <x v="2"/>
    </i>
    <i>
      <x v="5"/>
    </i>
    <i>
      <x v="3"/>
    </i>
    <i>
      <x v="1"/>
    </i>
    <i>
      <x v="6"/>
    </i>
    <i>
      <x v="9"/>
    </i>
    <i>
      <x v="8"/>
    </i>
    <i>
      <x v="4"/>
    </i>
    <i>
      <x/>
    </i>
  </rowItems>
  <colFields count="1">
    <field x="-2"/>
  </colFields>
  <colItems count="2">
    <i>
      <x/>
    </i>
    <i i="1">
      <x v="1"/>
    </i>
  </colItems>
  <dataFields count="2">
    <dataField name="Sum of Passenger" fld="1" baseField="0" baseItem="7" numFmtId="165"/>
    <dataField name="Cumulative %" fld="3" baseField="0" baseItem="0" numFmtId="10">
      <extLst>
        <ext xmlns:x14="http://schemas.microsoft.com/office/spreadsheetml/2009/9/main" uri="{E15A36E0-9728-4e99-A89B-3F7291B0FE68}">
          <x14:dataField pivotShowAs="percentOfRunningTotal" sourceField="1" uniqueName="[__Xl2].[Measures].[Sum of Passenger Count]"/>
        </ext>
      </extLst>
    </dataField>
  </dataFields>
  <formats count="1">
    <format dxfId="24">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caption="Sum of Passenger"/>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0432EC-29B0-4524-BBE3-254E63178FDE}" name="PivotTable2" cacheId="6" applyNumberFormats="0" applyBorderFormats="0" applyFontFormats="0" applyPatternFormats="0" applyAlignmentFormats="0" applyWidthHeightFormats="1" dataCaption="Values" tag="20a1bc5c-821b-46f3-80c7-c0dc3d602b09" updatedVersion="7" minRefreshableVersion="3" useAutoFormatting="1" rowGrandTotals="0" colGrandTotals="0" itemPrintTitles="1" createdVersion="7" indent="0" outline="1" outlineData="1" multipleFieldFilters="0" chartFormat="15">
  <location ref="A3:B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Percentage of Passengers" fld="1" showDataAs="percentOfTotal" baseField="0" baseItem="0" numFmtId="10"/>
  </dataFields>
  <chartFormats count="9">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ir_Traffic_Passenger_Statistic].[GEO Region].&amp;[Middle E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caption="Percentage of Passengers"/>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1D123E-FAD2-4948-8F41-8543565B161A}" name="PivotTable5" cacheId="136" applyNumberFormats="0" applyBorderFormats="0" applyFontFormats="0" applyPatternFormats="0" applyAlignmentFormats="0" applyWidthHeightFormats="1" dataCaption="Values" tag="e21ba53b-510f-4ad2-ba42-013af5698d62" updatedVersion="7" minRefreshableVersion="3" useAutoFormatting="1" subtotalHiddenItems="1" rowGrandTotals="0" colGrandTotals="0" itemPrintTitles="1" createdVersion="7" indent="0" outline="1" outlineData="1" multipleFieldFilters="0" chartFormat="19" rowHeaderCaption="Country">
  <location ref="A3:C6" firstHeaderRow="0" firstDataRow="1" firstDataCol="1"/>
  <pivotFields count="4">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3">
    <i>
      <x v="2"/>
    </i>
    <i>
      <x v="1"/>
    </i>
    <i>
      <x/>
    </i>
  </rowItems>
  <colFields count="1">
    <field x="-2"/>
  </colFields>
  <colItems count="2">
    <i>
      <x/>
    </i>
    <i i="1">
      <x v="1"/>
    </i>
  </colItems>
  <dataFields count="2">
    <dataField name="Count of Operating Airline" fld="0" subtotal="count" baseField="0" baseItem="0"/>
    <dataField name="Sum of Passenger Count" fld="2" baseField="0" baseItem="0"/>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pivotArea type="data" outline="0" fieldPosition="0">
        <references count="2">
          <reference field="4294967294" count="1" selected="0">
            <x v="1"/>
          </reference>
          <reference field="1"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E6A967-87AD-4B2A-ACB9-8F84F73AA2DD}" name="PivotTable2" cacheId="142" applyNumberFormats="0" applyBorderFormats="0" applyFontFormats="0" applyPatternFormats="0" applyAlignmentFormats="0" applyWidthHeightFormats="1" dataCaption="Values" tag="70107bae-576c-4d80-9391-73646dc3275d" updatedVersion="7" minRefreshableVersion="3" useAutoFormatting="1" subtotalHiddenItems="1" rowGrandTotals="0" colGrandTotals="0" itemPrintTitles="1" createdVersion="7" indent="0" outline="1" outlineData="1" multipleFieldFilters="0" chartFormat="42">
  <location ref="A3:B15" firstHeaderRow="1" firstDataRow="1" firstDataCol="1"/>
  <pivotFields count="5">
    <pivotField allDrilled="1" subtotalTop="0" showAll="0" sortType="ascending" defaultSubtotal="0" defaultAttributeDrillState="1">
      <items count="12">
        <item x="8"/>
        <item x="7"/>
        <item x="10"/>
        <item x="6"/>
        <item x="11"/>
        <item x="9"/>
        <item x="2"/>
        <item x="0"/>
        <item x="5"/>
        <item x="4"/>
        <item x="3"/>
        <item x="1"/>
      </items>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s="1" x="0"/>
        <item s="1" x="1"/>
        <item s="1" x="2"/>
        <item s="1" x="3"/>
        <item s="1" x="4"/>
        <item s="1" x="5"/>
        <item s="1"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2">
    <field x="2"/>
    <field x="3"/>
  </rowFields>
  <rowItems count="12">
    <i>
      <x v="3"/>
    </i>
    <i r="1">
      <x v="6"/>
    </i>
    <i r="1">
      <x v="5"/>
    </i>
    <i>
      <x/>
    </i>
    <i r="1">
      <x v="1"/>
    </i>
    <i r="1">
      <x/>
    </i>
    <i>
      <x v="1"/>
    </i>
    <i r="1">
      <x v="2"/>
    </i>
    <i r="1">
      <x v="3"/>
    </i>
    <i r="1">
      <x/>
    </i>
    <i>
      <x v="2"/>
    </i>
    <i r="1">
      <x v="4"/>
    </i>
  </rowItems>
  <colItems count="1">
    <i/>
  </colItems>
  <dataFields count="1">
    <dataField name="Sum of Passenger Count" fld="1" baseField="0" baseItem="0" numFmtId="165"/>
  </dataFields>
  <formats count="1">
    <format dxfId="22">
      <pivotArea outline="0" collapsedLevelsAreSubtotals="1" fieldPosition="0"/>
    </format>
  </formats>
  <chartFormats count="8">
    <chartFormat chart="25" format="0" series="1">
      <pivotArea type="data" outline="0" fieldPosition="0">
        <references count="2">
          <reference field="4294967294" count="1" selected="0">
            <x v="0"/>
          </reference>
          <reference field="2" count="1" selected="0">
            <x v="3"/>
          </reference>
        </references>
      </pivotArea>
    </chartFormat>
    <chartFormat chart="25" format="1" series="1">
      <pivotArea type="data" outline="0" fieldPosition="0">
        <references count="2">
          <reference field="4294967294" count="1" selected="0">
            <x v="0"/>
          </reference>
          <reference field="2" count="1" selected="0">
            <x v="0"/>
          </reference>
        </references>
      </pivotArea>
    </chartFormat>
    <chartFormat chart="25" format="2" series="1">
      <pivotArea type="data" outline="0" fieldPosition="0">
        <references count="2">
          <reference field="4294967294" count="1" selected="0">
            <x v="0"/>
          </reference>
          <reference field="2" count="1" selected="0">
            <x v="1"/>
          </reference>
        </references>
      </pivotArea>
    </chartFormat>
    <chartFormat chart="25" format="3" series="1">
      <pivotArea type="data" outline="0" fieldPosition="0">
        <references count="2">
          <reference field="4294967294" count="1" selected="0">
            <x v="0"/>
          </reference>
          <reference field="2" count="1" selected="0">
            <x v="2"/>
          </reference>
        </references>
      </pivotArea>
    </chartFormat>
    <chartFormat chart="25" format="7" series="1">
      <pivotArea type="data" outline="0" fieldPosition="0">
        <references count="2">
          <reference field="4294967294" count="1" selected="0">
            <x v="0"/>
          </reference>
          <reference field="2" count="1" selected="0">
            <x v="4"/>
          </reference>
        </references>
      </pivotArea>
    </chartFormat>
    <chartFormat chart="27" format="30" series="1">
      <pivotArea type="data" outline="0" fieldPosition="0">
        <references count="1">
          <reference field="4294967294" count="1" selected="0">
            <x v="0"/>
          </reference>
        </references>
      </pivotArea>
    </chartFormat>
    <chartFormat chart="25" format="16" series="1">
      <pivotArea type="data" outline="0" fieldPosition="0">
        <references count="1">
          <reference field="4294967294" count="1" selected="0">
            <x v="0"/>
          </reference>
        </references>
      </pivotArea>
    </chartFormat>
    <chartFormat chart="27" format="31">
      <pivotArea type="data" outline="0" fieldPosition="0">
        <references count="3">
          <reference field="4294967294" count="1" selected="0">
            <x v="0"/>
          </reference>
          <reference field="2" count="1" selected="0">
            <x v="3"/>
          </reference>
          <reference field="3" count="1" selected="0">
            <x v="6"/>
          </reference>
        </references>
      </pivotArea>
    </chartFormat>
  </chartFormats>
  <pivotHierarchies count="5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836B92-7971-414E-8246-A550795B9956}" name="PivotTable14" cacheId="130" applyNumberFormats="0" applyBorderFormats="0" applyFontFormats="0" applyPatternFormats="0" applyAlignmentFormats="0" applyWidthHeightFormats="1" dataCaption="Values" tag="3db63daa-6b69-4620-99cf-23f098587548" updatedVersion="7" minRefreshableVersion="3" useAutoFormatting="1" subtotalHiddenItems="1" rowGrandTotals="0" colGrandTotals="0" itemPrintTitles="1" createdVersion="7" indent="0" outline="1" outlineData="1" multipleFieldFilters="0" chartFormat="20">
  <location ref="A3:B30" firstHeaderRow="1" firstDataRow="1" firstDataCol="1"/>
  <pivotFields count="3">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Items count="1">
    <i/>
  </colItems>
  <dataFields count="1">
    <dataField name="YoY%" fld="0" showDataAs="percentDiff" baseField="1" baseItem="1048828" numFmtId="10"/>
  </dataFields>
  <chartFormats count="3">
    <chartFormat chart="8" format="35"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caption="Yo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ir_Traffic_Passenger_Statistic]"/>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_Region" xr10:uid="{27E4CE05-4B83-4FB9-9E63-38BA30244636}" sourceName="[Air_Traffic_Passenger_Statistic].[GEO Region]">
  <pivotTables>
    <pivotTable tabId="14" name="PivotTable14"/>
    <pivotTable tabId="13" name="PivotTable13"/>
    <pivotTable tabId="12" name="PivotTable5"/>
    <pivotTable tabId="4" name="PivotTable6"/>
    <pivotTable tabId="10" name="PivotTable2"/>
  </pivotTables>
  <data>
    <olap pivotCacheId="1340946955">
      <levels count="2">
        <level uniqueName="[Air_Traffic_Passenger_Statistic].[GEO Region].[(All)]" sourceCaption="(All)" count="0"/>
        <level uniqueName="[Air_Traffic_Passenger_Statistic].[GEO Region].[GEO Region]" sourceCaption="GEO Region" count="9">
          <ranges>
            <range startItem="0">
              <i n="[Air_Traffic_Passenger_Statistic].[GEO Region].&amp;[Asia]" c="Asia"/>
              <i n="[Air_Traffic_Passenger_Statistic].[GEO Region].&amp;[Australia / Oceania]" c="Australia / Oceania"/>
              <i n="[Air_Traffic_Passenger_Statistic].[GEO Region].&amp;[Canada]" c="Canada"/>
              <i n="[Air_Traffic_Passenger_Statistic].[GEO Region].&amp;[Central America]" c="Central America"/>
              <i n="[Air_Traffic_Passenger_Statistic].[GEO Region].&amp;[Europe]" c="Europe"/>
              <i n="[Air_Traffic_Passenger_Statistic].[GEO Region].&amp;[Mexico]" c="Mexico"/>
              <i n="[Air_Traffic_Passenger_Statistic].[GEO Region].&amp;[Middle East]" c="Middle East"/>
              <i n="[Air_Traffic_Passenger_Statistic].[GEO Region].&amp;[South America]" c="South America"/>
              <i n="[Air_Traffic_Passenger_Statistic].[GEO Region].&amp;[US]" c="US"/>
            </range>
          </ranges>
        </level>
      </levels>
      <selections count="1">
        <selection n="[Air_Traffic_Passenger_Statistic].[GEO 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A163DA6F-B11B-44AB-B0FA-2428D0557A90}" sourceName="[Calendar].[Date Hierarchy]">
  <pivotTables>
    <pivotTable tabId="12" name="PivotTable5"/>
    <pivotTable tabId="13" name="PivotTable13"/>
    <pivotTable tabId="10" name="PivotTable2"/>
  </pivotTables>
  <data>
    <olap pivotCacheId="1340946955">
      <levels count="4">
        <level uniqueName="[Calendar].[Date Hierarchy].[(All)]" sourceCaption="(All)" count="0"/>
        <level uniqueName="[Calendar].[Date Hierarchy].[Year]" sourceCaption="Year" count="27">
          <ranges>
            <range startItem="0">
              <i n="[Calendar].[Date Hierarchy].[Year].&amp;[1999]" c="1999"/>
              <i n="[Calendar].[Date Hierarchy].[Year].&amp;[2000]" c="2000"/>
              <i n="[Calendar].[Date Hierarchy].[Year].&amp;[2001]" c="2001"/>
              <i n="[Calendar].[Date Hierarchy].[Year].&amp;[2002]" c="2002"/>
              <i n="[Calendar].[Date Hierarchy].[Year].&amp;[2003]" c="2003"/>
              <i n="[Calendar].[Date Hierarchy].[Year].&amp;[2004]" c="2004"/>
              <i n="[Calendar].[Date Hierarchy].[Year].&amp;[2005]" c="2005"/>
              <i n="[Calendar].[Date Hierarchy].[Year].&amp;[2006]" c="2006"/>
              <i n="[Calendar].[Date Hierarchy].[Year].&amp;[2007]" c="2007"/>
              <i n="[Calendar].[Date Hierarchy].[Year].&amp;[2008]" c="2008"/>
              <i n="[Calendar].[Date Hierarchy].[Year].&amp;[2009]" c="2009"/>
              <i n="[Calendar].[Date Hierarchy].[Year].&amp;[2010]" c="2010"/>
              <i n="[Calendar].[Date Hierarchy].[Year].&amp;[2011]" c="2011"/>
              <i n="[Calendar].[Date Hierarchy].[Year].&amp;[2012]" c="2012"/>
              <i n="[Calendar].[Date Hierarchy].[Year].&amp;[2013]" c="2013"/>
              <i n="[Calendar].[Date Hierarchy].[Year].&amp;[2014]" c="2014"/>
              <i n="[Calendar].[Date Hierarchy].[Year].&amp;[2015]" c="2015"/>
              <i n="[Calendar].[Date Hierarchy].[Year].&amp;[2016]" c="2016"/>
              <i n="[Calendar].[Date Hierarchy].[Year].&amp;[2017]" c="2017"/>
              <i n="[Calendar].[Date Hierarchy].[Year].&amp;[2018]" c="2018"/>
              <i n="[Calendar].[Date Hierarchy].[Year].&amp;[2019]" c="2019"/>
              <i n="[Calendar].[Date Hierarchy].[Year].&amp;[2020]" c="2020"/>
              <i n="[Calendar].[Date Hierarchy].[Year].&amp;[2021]" c="2021"/>
              <i n="[Calendar].[Date Hierarchy].[Year].&amp;[2022]" c="2022"/>
              <i n="[Calendar].[Date Hierarchy].[Year].&amp;[2023]" c="2023"/>
              <i n="[Calendar].[Date Hierarchy].[Year].&amp;[2024]" c="2024"/>
              <i n="[Calendar].[Date Hierarchy].[Year].&amp;[2025]" c="2025"/>
            </range>
          </ranges>
        </level>
        <level uniqueName="[Calendar].[Date Hierarchy].[Month]" sourceCaption="Month" count="0"/>
        <level uniqueName="[Calendar].[Date Hierarchy].[DateColumn]" sourceCaption="DateColumn" count="0"/>
      </levels>
      <selections count="1">
        <selection n="[Calendar].[Date Hierarchy].[All]"/>
      </selections>
    </olap>
  </data>
  <extLst>
    <x:ext xmlns:x15="http://schemas.microsoft.com/office/spreadsheetml/2010/11/main" uri="{470722E0-AACD-4C17-9CDC-17EF765DBC7E}">
      <x15:slicerCacheHideItemsWithNoData count="1">
        <x15:slicerCacheOlapLevelName uniqueName="[Calendar].[Date Hierarchy].[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 Region" xr10:uid="{B262416F-22C9-48AD-9B80-C251B2768A4A}" cache="Slicer_GEO_Region" caption="GEO Region" columnCount="9" level="1" style="Slicer Style 2" rowHeight="234950"/>
  <slicer name="Year" xr10:uid="{98747F6D-0658-4C23-86EC-8BE51EE4EED1}" cache="Slicer_Date_Hierarchy" caption="Year" columnCount="5" level="1"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0AEA5-0EE4-435B-B1A2-0CBB6F9C99F8}">
  <dimension ref="A3:E330"/>
  <sheetViews>
    <sheetView zoomScale="117" workbookViewId="0">
      <selection activeCell="E11" sqref="E11"/>
    </sheetView>
  </sheetViews>
  <sheetFormatPr defaultRowHeight="14.4" x14ac:dyDescent="0.3"/>
  <cols>
    <col min="1" max="1" width="15" bestFit="1" customWidth="1"/>
    <col min="2" max="2" width="21.77734375" bestFit="1" customWidth="1"/>
    <col min="3" max="3" width="10.6640625" customWidth="1"/>
    <col min="4" max="4" width="16" bestFit="1" customWidth="1"/>
    <col min="5" max="5" width="15" bestFit="1" customWidth="1"/>
    <col min="6" max="6" width="12.5546875" bestFit="1" customWidth="1"/>
    <col min="7" max="7" width="21.77734375" bestFit="1" customWidth="1"/>
    <col min="8" max="8" width="12.5546875" bestFit="1" customWidth="1"/>
    <col min="9" max="9" width="21.77734375" bestFit="1" customWidth="1"/>
  </cols>
  <sheetData>
    <row r="3" spans="1:5" x14ac:dyDescent="0.3">
      <c r="A3" t="s">
        <v>4</v>
      </c>
      <c r="D3" t="s">
        <v>13</v>
      </c>
    </row>
    <row r="4" spans="1:5" x14ac:dyDescent="0.3">
      <c r="A4" s="8">
        <v>1086821132</v>
      </c>
      <c r="B4" s="8">
        <f>GETPIVOTDATA("[Measures].[Total Passengers]",$A$3)</f>
        <v>1086821132</v>
      </c>
      <c r="D4" s="3">
        <v>137</v>
      </c>
      <c r="E4">
        <f>GETPIVOTDATA("[Measures].[Airlines Operating]",$D$3)</f>
        <v>137</v>
      </c>
    </row>
    <row r="9" spans="1:5" x14ac:dyDescent="0.3">
      <c r="A9" s="1" t="s">
        <v>0</v>
      </c>
      <c r="B9" t="s">
        <v>1</v>
      </c>
    </row>
    <row r="10" spans="1:5" x14ac:dyDescent="0.3">
      <c r="A10" s="2" t="s">
        <v>16</v>
      </c>
      <c r="B10" s="9">
        <v>447264233</v>
      </c>
      <c r="C10" t="str">
        <f>A10</f>
        <v>Terminal 3</v>
      </c>
      <c r="D10" s="6">
        <f>GETPIVOTDATA("[Measures].[Sum of Passenger Count]",$A$9,"[Air_Traffic_Passenger_Statistic].[Terminal]","[Air_Traffic_Passenger_Statistic].[Terminal].&amp;[Terminal 3]")</f>
        <v>447264233</v>
      </c>
    </row>
    <row r="13" spans="1:5" x14ac:dyDescent="0.3">
      <c r="A13" s="1" t="s">
        <v>0</v>
      </c>
    </row>
    <row r="14" spans="1:5" x14ac:dyDescent="0.3">
      <c r="A14" s="14">
        <v>45931</v>
      </c>
      <c r="B14" s="13">
        <f>MAX(A14:A329)</f>
        <v>45931</v>
      </c>
      <c r="C14" t="str">
        <f>TEXT(MAX(B14),"mmm yyyy")</f>
        <v>Oct 2025</v>
      </c>
    </row>
    <row r="15" spans="1:5" x14ac:dyDescent="0.3">
      <c r="A15" s="14">
        <v>45901</v>
      </c>
    </row>
    <row r="16" spans="1:5" x14ac:dyDescent="0.3">
      <c r="A16" s="14">
        <v>45870</v>
      </c>
    </row>
    <row r="17" spans="1:1" x14ac:dyDescent="0.3">
      <c r="A17" s="14">
        <v>45839</v>
      </c>
    </row>
    <row r="18" spans="1:1" x14ac:dyDescent="0.3">
      <c r="A18" s="14">
        <v>45809</v>
      </c>
    </row>
    <row r="19" spans="1:1" x14ac:dyDescent="0.3">
      <c r="A19" s="14">
        <v>45778</v>
      </c>
    </row>
    <row r="20" spans="1:1" x14ac:dyDescent="0.3">
      <c r="A20" s="14">
        <v>45748</v>
      </c>
    </row>
    <row r="21" spans="1:1" x14ac:dyDescent="0.3">
      <c r="A21" s="14">
        <v>45717</v>
      </c>
    </row>
    <row r="22" spans="1:1" x14ac:dyDescent="0.3">
      <c r="A22" s="14">
        <v>45689</v>
      </c>
    </row>
    <row r="23" spans="1:1" x14ac:dyDescent="0.3">
      <c r="A23" s="14">
        <v>45658</v>
      </c>
    </row>
    <row r="24" spans="1:1" x14ac:dyDescent="0.3">
      <c r="A24" s="14">
        <v>45627</v>
      </c>
    </row>
    <row r="25" spans="1:1" x14ac:dyDescent="0.3">
      <c r="A25" s="14">
        <v>45597</v>
      </c>
    </row>
    <row r="26" spans="1:1" x14ac:dyDescent="0.3">
      <c r="A26" s="14">
        <v>45566</v>
      </c>
    </row>
    <row r="27" spans="1:1" x14ac:dyDescent="0.3">
      <c r="A27" s="14">
        <v>45536</v>
      </c>
    </row>
    <row r="28" spans="1:1" x14ac:dyDescent="0.3">
      <c r="A28" s="14">
        <v>45505</v>
      </c>
    </row>
    <row r="29" spans="1:1" x14ac:dyDescent="0.3">
      <c r="A29" s="14">
        <v>45474</v>
      </c>
    </row>
    <row r="30" spans="1:1" x14ac:dyDescent="0.3">
      <c r="A30" s="14">
        <v>45444</v>
      </c>
    </row>
    <row r="31" spans="1:1" x14ac:dyDescent="0.3">
      <c r="A31" s="14">
        <v>45413</v>
      </c>
    </row>
    <row r="32" spans="1:1" x14ac:dyDescent="0.3">
      <c r="A32" s="14">
        <v>45383</v>
      </c>
    </row>
    <row r="33" spans="1:1" x14ac:dyDescent="0.3">
      <c r="A33" s="14">
        <v>45352</v>
      </c>
    </row>
    <row r="34" spans="1:1" x14ac:dyDescent="0.3">
      <c r="A34" s="14">
        <v>45323</v>
      </c>
    </row>
    <row r="35" spans="1:1" x14ac:dyDescent="0.3">
      <c r="A35" s="14">
        <v>45292</v>
      </c>
    </row>
    <row r="36" spans="1:1" x14ac:dyDescent="0.3">
      <c r="A36" s="14">
        <v>45261</v>
      </c>
    </row>
    <row r="37" spans="1:1" x14ac:dyDescent="0.3">
      <c r="A37" s="14">
        <v>45231</v>
      </c>
    </row>
    <row r="38" spans="1:1" x14ac:dyDescent="0.3">
      <c r="A38" s="14">
        <v>45200</v>
      </c>
    </row>
    <row r="39" spans="1:1" x14ac:dyDescent="0.3">
      <c r="A39" s="14">
        <v>45170</v>
      </c>
    </row>
    <row r="40" spans="1:1" x14ac:dyDescent="0.3">
      <c r="A40" s="14">
        <v>45139</v>
      </c>
    </row>
    <row r="41" spans="1:1" x14ac:dyDescent="0.3">
      <c r="A41" s="14">
        <v>45108</v>
      </c>
    </row>
    <row r="42" spans="1:1" x14ac:dyDescent="0.3">
      <c r="A42" s="14">
        <v>45078</v>
      </c>
    </row>
    <row r="43" spans="1:1" x14ac:dyDescent="0.3">
      <c r="A43" s="14">
        <v>45047</v>
      </c>
    </row>
    <row r="44" spans="1:1" x14ac:dyDescent="0.3">
      <c r="A44" s="14">
        <v>45017</v>
      </c>
    </row>
    <row r="45" spans="1:1" x14ac:dyDescent="0.3">
      <c r="A45" s="14">
        <v>44986</v>
      </c>
    </row>
    <row r="46" spans="1:1" x14ac:dyDescent="0.3">
      <c r="A46" s="14">
        <v>44958</v>
      </c>
    </row>
    <row r="47" spans="1:1" x14ac:dyDescent="0.3">
      <c r="A47" s="14">
        <v>44927</v>
      </c>
    </row>
    <row r="48" spans="1:1" x14ac:dyDescent="0.3">
      <c r="A48" s="14">
        <v>44896</v>
      </c>
    </row>
    <row r="49" spans="1:1" x14ac:dyDescent="0.3">
      <c r="A49" s="14">
        <v>44866</v>
      </c>
    </row>
    <row r="50" spans="1:1" x14ac:dyDescent="0.3">
      <c r="A50" s="14">
        <v>44835</v>
      </c>
    </row>
    <row r="51" spans="1:1" x14ac:dyDescent="0.3">
      <c r="A51" s="14">
        <v>44805</v>
      </c>
    </row>
    <row r="52" spans="1:1" x14ac:dyDescent="0.3">
      <c r="A52" s="14">
        <v>44774</v>
      </c>
    </row>
    <row r="53" spans="1:1" x14ac:dyDescent="0.3">
      <c r="A53" s="14">
        <v>44743</v>
      </c>
    </row>
    <row r="54" spans="1:1" x14ac:dyDescent="0.3">
      <c r="A54" s="14">
        <v>44713</v>
      </c>
    </row>
    <row r="55" spans="1:1" x14ac:dyDescent="0.3">
      <c r="A55" s="14">
        <v>44682</v>
      </c>
    </row>
    <row r="56" spans="1:1" x14ac:dyDescent="0.3">
      <c r="A56" s="14">
        <v>44652</v>
      </c>
    </row>
    <row r="57" spans="1:1" x14ac:dyDescent="0.3">
      <c r="A57" s="14">
        <v>44621</v>
      </c>
    </row>
    <row r="58" spans="1:1" x14ac:dyDescent="0.3">
      <c r="A58" s="14">
        <v>44593</v>
      </c>
    </row>
    <row r="59" spans="1:1" x14ac:dyDescent="0.3">
      <c r="A59" s="14">
        <v>44562</v>
      </c>
    </row>
    <row r="60" spans="1:1" x14ac:dyDescent="0.3">
      <c r="A60" s="14">
        <v>44531</v>
      </c>
    </row>
    <row r="61" spans="1:1" x14ac:dyDescent="0.3">
      <c r="A61" s="14">
        <v>44501</v>
      </c>
    </row>
    <row r="62" spans="1:1" x14ac:dyDescent="0.3">
      <c r="A62" s="14">
        <v>44470</v>
      </c>
    </row>
    <row r="63" spans="1:1" x14ac:dyDescent="0.3">
      <c r="A63" s="14">
        <v>44440</v>
      </c>
    </row>
    <row r="64" spans="1:1" x14ac:dyDescent="0.3">
      <c r="A64" s="14">
        <v>44409</v>
      </c>
    </row>
    <row r="65" spans="1:1" x14ac:dyDescent="0.3">
      <c r="A65" s="14">
        <v>44378</v>
      </c>
    </row>
    <row r="66" spans="1:1" x14ac:dyDescent="0.3">
      <c r="A66" s="14">
        <v>44348</v>
      </c>
    </row>
    <row r="67" spans="1:1" x14ac:dyDescent="0.3">
      <c r="A67" s="14">
        <v>44317</v>
      </c>
    </row>
    <row r="68" spans="1:1" x14ac:dyDescent="0.3">
      <c r="A68" s="14">
        <v>44287</v>
      </c>
    </row>
    <row r="69" spans="1:1" x14ac:dyDescent="0.3">
      <c r="A69" s="14">
        <v>44256</v>
      </c>
    </row>
    <row r="70" spans="1:1" x14ac:dyDescent="0.3">
      <c r="A70" s="14">
        <v>44228</v>
      </c>
    </row>
    <row r="71" spans="1:1" x14ac:dyDescent="0.3">
      <c r="A71" s="14">
        <v>44197</v>
      </c>
    </row>
    <row r="72" spans="1:1" x14ac:dyDescent="0.3">
      <c r="A72" s="14">
        <v>44166</v>
      </c>
    </row>
    <row r="73" spans="1:1" x14ac:dyDescent="0.3">
      <c r="A73" s="14">
        <v>44136</v>
      </c>
    </row>
    <row r="74" spans="1:1" x14ac:dyDescent="0.3">
      <c r="A74" s="14">
        <v>44105</v>
      </c>
    </row>
    <row r="75" spans="1:1" x14ac:dyDescent="0.3">
      <c r="A75" s="14">
        <v>44075</v>
      </c>
    </row>
    <row r="76" spans="1:1" x14ac:dyDescent="0.3">
      <c r="A76" s="14">
        <v>44044</v>
      </c>
    </row>
    <row r="77" spans="1:1" x14ac:dyDescent="0.3">
      <c r="A77" s="14">
        <v>44013</v>
      </c>
    </row>
    <row r="78" spans="1:1" x14ac:dyDescent="0.3">
      <c r="A78" s="14">
        <v>43983</v>
      </c>
    </row>
    <row r="79" spans="1:1" x14ac:dyDescent="0.3">
      <c r="A79" s="14">
        <v>43952</v>
      </c>
    </row>
    <row r="80" spans="1:1" x14ac:dyDescent="0.3">
      <c r="A80" s="14">
        <v>43922</v>
      </c>
    </row>
    <row r="81" spans="1:1" x14ac:dyDescent="0.3">
      <c r="A81" s="14">
        <v>43891</v>
      </c>
    </row>
    <row r="82" spans="1:1" x14ac:dyDescent="0.3">
      <c r="A82" s="14">
        <v>43862</v>
      </c>
    </row>
    <row r="83" spans="1:1" x14ac:dyDescent="0.3">
      <c r="A83" s="14">
        <v>43831</v>
      </c>
    </row>
    <row r="84" spans="1:1" x14ac:dyDescent="0.3">
      <c r="A84" s="14">
        <v>43800</v>
      </c>
    </row>
    <row r="85" spans="1:1" x14ac:dyDescent="0.3">
      <c r="A85" s="14">
        <v>43770</v>
      </c>
    </row>
    <row r="86" spans="1:1" x14ac:dyDescent="0.3">
      <c r="A86" s="14">
        <v>43739</v>
      </c>
    </row>
    <row r="87" spans="1:1" x14ac:dyDescent="0.3">
      <c r="A87" s="14">
        <v>43709</v>
      </c>
    </row>
    <row r="88" spans="1:1" x14ac:dyDescent="0.3">
      <c r="A88" s="14">
        <v>43678</v>
      </c>
    </row>
    <row r="89" spans="1:1" x14ac:dyDescent="0.3">
      <c r="A89" s="14">
        <v>43647</v>
      </c>
    </row>
    <row r="90" spans="1:1" x14ac:dyDescent="0.3">
      <c r="A90" s="14">
        <v>43617</v>
      </c>
    </row>
    <row r="91" spans="1:1" x14ac:dyDescent="0.3">
      <c r="A91" s="14">
        <v>43586</v>
      </c>
    </row>
    <row r="92" spans="1:1" x14ac:dyDescent="0.3">
      <c r="A92" s="14">
        <v>43556</v>
      </c>
    </row>
    <row r="93" spans="1:1" x14ac:dyDescent="0.3">
      <c r="A93" s="14">
        <v>43525</v>
      </c>
    </row>
    <row r="94" spans="1:1" x14ac:dyDescent="0.3">
      <c r="A94" s="14">
        <v>43497</v>
      </c>
    </row>
    <row r="95" spans="1:1" x14ac:dyDescent="0.3">
      <c r="A95" s="14">
        <v>43466</v>
      </c>
    </row>
    <row r="96" spans="1:1" x14ac:dyDescent="0.3">
      <c r="A96" s="14">
        <v>43435</v>
      </c>
    </row>
    <row r="97" spans="1:1" x14ac:dyDescent="0.3">
      <c r="A97" s="14">
        <v>43405</v>
      </c>
    </row>
    <row r="98" spans="1:1" x14ac:dyDescent="0.3">
      <c r="A98" s="14">
        <v>43374</v>
      </c>
    </row>
    <row r="99" spans="1:1" x14ac:dyDescent="0.3">
      <c r="A99" s="14">
        <v>43344</v>
      </c>
    </row>
    <row r="100" spans="1:1" x14ac:dyDescent="0.3">
      <c r="A100" s="14">
        <v>43313</v>
      </c>
    </row>
    <row r="101" spans="1:1" x14ac:dyDescent="0.3">
      <c r="A101" s="14">
        <v>43282</v>
      </c>
    </row>
    <row r="102" spans="1:1" x14ac:dyDescent="0.3">
      <c r="A102" s="14">
        <v>43252</v>
      </c>
    </row>
    <row r="103" spans="1:1" x14ac:dyDescent="0.3">
      <c r="A103" s="14">
        <v>43221</v>
      </c>
    </row>
    <row r="104" spans="1:1" x14ac:dyDescent="0.3">
      <c r="A104" s="14">
        <v>43191</v>
      </c>
    </row>
    <row r="105" spans="1:1" x14ac:dyDescent="0.3">
      <c r="A105" s="14">
        <v>43160</v>
      </c>
    </row>
    <row r="106" spans="1:1" x14ac:dyDescent="0.3">
      <c r="A106" s="14">
        <v>43132</v>
      </c>
    </row>
    <row r="107" spans="1:1" x14ac:dyDescent="0.3">
      <c r="A107" s="14">
        <v>43101</v>
      </c>
    </row>
    <row r="108" spans="1:1" x14ac:dyDescent="0.3">
      <c r="A108" s="14">
        <v>43070</v>
      </c>
    </row>
    <row r="109" spans="1:1" x14ac:dyDescent="0.3">
      <c r="A109" s="14">
        <v>43040</v>
      </c>
    </row>
    <row r="110" spans="1:1" x14ac:dyDescent="0.3">
      <c r="A110" s="14">
        <v>43009</v>
      </c>
    </row>
    <row r="111" spans="1:1" x14ac:dyDescent="0.3">
      <c r="A111" s="14">
        <v>42979</v>
      </c>
    </row>
    <row r="112" spans="1:1" x14ac:dyDescent="0.3">
      <c r="A112" s="14">
        <v>42948</v>
      </c>
    </row>
    <row r="113" spans="1:1" x14ac:dyDescent="0.3">
      <c r="A113" s="14">
        <v>42917</v>
      </c>
    </row>
    <row r="114" spans="1:1" x14ac:dyDescent="0.3">
      <c r="A114" s="14">
        <v>42887</v>
      </c>
    </row>
    <row r="115" spans="1:1" x14ac:dyDescent="0.3">
      <c r="A115" s="14">
        <v>42856</v>
      </c>
    </row>
    <row r="116" spans="1:1" x14ac:dyDescent="0.3">
      <c r="A116" s="14">
        <v>42826</v>
      </c>
    </row>
    <row r="117" spans="1:1" x14ac:dyDescent="0.3">
      <c r="A117" s="14">
        <v>42795</v>
      </c>
    </row>
    <row r="118" spans="1:1" x14ac:dyDescent="0.3">
      <c r="A118" s="14">
        <v>42767</v>
      </c>
    </row>
    <row r="119" spans="1:1" x14ac:dyDescent="0.3">
      <c r="A119" s="14">
        <v>42736</v>
      </c>
    </row>
    <row r="120" spans="1:1" x14ac:dyDescent="0.3">
      <c r="A120" s="14">
        <v>42705</v>
      </c>
    </row>
    <row r="121" spans="1:1" x14ac:dyDescent="0.3">
      <c r="A121" s="14">
        <v>42675</v>
      </c>
    </row>
    <row r="122" spans="1:1" x14ac:dyDescent="0.3">
      <c r="A122" s="14">
        <v>42644</v>
      </c>
    </row>
    <row r="123" spans="1:1" x14ac:dyDescent="0.3">
      <c r="A123" s="14">
        <v>42614</v>
      </c>
    </row>
    <row r="124" spans="1:1" x14ac:dyDescent="0.3">
      <c r="A124" s="14">
        <v>42583</v>
      </c>
    </row>
    <row r="125" spans="1:1" x14ac:dyDescent="0.3">
      <c r="A125" s="14">
        <v>42552</v>
      </c>
    </row>
    <row r="126" spans="1:1" x14ac:dyDescent="0.3">
      <c r="A126" s="14">
        <v>42522</v>
      </c>
    </row>
    <row r="127" spans="1:1" x14ac:dyDescent="0.3">
      <c r="A127" s="14">
        <v>42491</v>
      </c>
    </row>
    <row r="128" spans="1:1" x14ac:dyDescent="0.3">
      <c r="A128" s="14">
        <v>42461</v>
      </c>
    </row>
    <row r="129" spans="1:1" x14ac:dyDescent="0.3">
      <c r="A129" s="14">
        <v>42430</v>
      </c>
    </row>
    <row r="130" spans="1:1" x14ac:dyDescent="0.3">
      <c r="A130" s="14">
        <v>42401</v>
      </c>
    </row>
    <row r="131" spans="1:1" x14ac:dyDescent="0.3">
      <c r="A131" s="14">
        <v>42370</v>
      </c>
    </row>
    <row r="132" spans="1:1" x14ac:dyDescent="0.3">
      <c r="A132" s="14">
        <v>42339</v>
      </c>
    </row>
    <row r="133" spans="1:1" x14ac:dyDescent="0.3">
      <c r="A133" s="14">
        <v>42309</v>
      </c>
    </row>
    <row r="134" spans="1:1" x14ac:dyDescent="0.3">
      <c r="A134" s="14">
        <v>42278</v>
      </c>
    </row>
    <row r="135" spans="1:1" x14ac:dyDescent="0.3">
      <c r="A135" s="14">
        <v>42248</v>
      </c>
    </row>
    <row r="136" spans="1:1" x14ac:dyDescent="0.3">
      <c r="A136" s="14">
        <v>42217</v>
      </c>
    </row>
    <row r="137" spans="1:1" x14ac:dyDescent="0.3">
      <c r="A137" s="14">
        <v>42186</v>
      </c>
    </row>
    <row r="138" spans="1:1" x14ac:dyDescent="0.3">
      <c r="A138" s="14">
        <v>42156</v>
      </c>
    </row>
    <row r="139" spans="1:1" x14ac:dyDescent="0.3">
      <c r="A139" s="14">
        <v>42125</v>
      </c>
    </row>
    <row r="140" spans="1:1" x14ac:dyDescent="0.3">
      <c r="A140" s="14">
        <v>42095</v>
      </c>
    </row>
    <row r="141" spans="1:1" x14ac:dyDescent="0.3">
      <c r="A141" s="14">
        <v>42064</v>
      </c>
    </row>
    <row r="142" spans="1:1" x14ac:dyDescent="0.3">
      <c r="A142" s="14">
        <v>42036</v>
      </c>
    </row>
    <row r="143" spans="1:1" x14ac:dyDescent="0.3">
      <c r="A143" s="14">
        <v>42005</v>
      </c>
    </row>
    <row r="144" spans="1:1" x14ac:dyDescent="0.3">
      <c r="A144" s="14">
        <v>41974</v>
      </c>
    </row>
    <row r="145" spans="1:1" x14ac:dyDescent="0.3">
      <c r="A145" s="14">
        <v>41944</v>
      </c>
    </row>
    <row r="146" spans="1:1" x14ac:dyDescent="0.3">
      <c r="A146" s="14">
        <v>41913</v>
      </c>
    </row>
    <row r="147" spans="1:1" x14ac:dyDescent="0.3">
      <c r="A147" s="14">
        <v>41883</v>
      </c>
    </row>
    <row r="148" spans="1:1" x14ac:dyDescent="0.3">
      <c r="A148" s="14">
        <v>41852</v>
      </c>
    </row>
    <row r="149" spans="1:1" x14ac:dyDescent="0.3">
      <c r="A149" s="14">
        <v>41821</v>
      </c>
    </row>
    <row r="150" spans="1:1" x14ac:dyDescent="0.3">
      <c r="A150" s="14">
        <v>41791</v>
      </c>
    </row>
    <row r="151" spans="1:1" x14ac:dyDescent="0.3">
      <c r="A151" s="14">
        <v>41760</v>
      </c>
    </row>
    <row r="152" spans="1:1" x14ac:dyDescent="0.3">
      <c r="A152" s="14">
        <v>41730</v>
      </c>
    </row>
    <row r="153" spans="1:1" x14ac:dyDescent="0.3">
      <c r="A153" s="14">
        <v>41699</v>
      </c>
    </row>
    <row r="154" spans="1:1" x14ac:dyDescent="0.3">
      <c r="A154" s="14">
        <v>41671</v>
      </c>
    </row>
    <row r="155" spans="1:1" x14ac:dyDescent="0.3">
      <c r="A155" s="14">
        <v>41640</v>
      </c>
    </row>
    <row r="156" spans="1:1" x14ac:dyDescent="0.3">
      <c r="A156" s="14">
        <v>41609</v>
      </c>
    </row>
    <row r="157" spans="1:1" x14ac:dyDescent="0.3">
      <c r="A157" s="14">
        <v>41579</v>
      </c>
    </row>
    <row r="158" spans="1:1" x14ac:dyDescent="0.3">
      <c r="A158" s="14">
        <v>41548</v>
      </c>
    </row>
    <row r="159" spans="1:1" x14ac:dyDescent="0.3">
      <c r="A159" s="14">
        <v>41518</v>
      </c>
    </row>
    <row r="160" spans="1:1" x14ac:dyDescent="0.3">
      <c r="A160" s="14">
        <v>41487</v>
      </c>
    </row>
    <row r="161" spans="1:1" x14ac:dyDescent="0.3">
      <c r="A161" s="14">
        <v>41456</v>
      </c>
    </row>
    <row r="162" spans="1:1" x14ac:dyDescent="0.3">
      <c r="A162" s="14">
        <v>41426</v>
      </c>
    </row>
    <row r="163" spans="1:1" x14ac:dyDescent="0.3">
      <c r="A163" s="14">
        <v>41395</v>
      </c>
    </row>
    <row r="164" spans="1:1" x14ac:dyDescent="0.3">
      <c r="A164" s="14">
        <v>41365</v>
      </c>
    </row>
    <row r="165" spans="1:1" x14ac:dyDescent="0.3">
      <c r="A165" s="14">
        <v>41334</v>
      </c>
    </row>
    <row r="166" spans="1:1" x14ac:dyDescent="0.3">
      <c r="A166" s="14">
        <v>41306</v>
      </c>
    </row>
    <row r="167" spans="1:1" x14ac:dyDescent="0.3">
      <c r="A167" s="14">
        <v>41275</v>
      </c>
    </row>
    <row r="168" spans="1:1" x14ac:dyDescent="0.3">
      <c r="A168" s="14">
        <v>41244</v>
      </c>
    </row>
    <row r="169" spans="1:1" x14ac:dyDescent="0.3">
      <c r="A169" s="14">
        <v>41214</v>
      </c>
    </row>
    <row r="170" spans="1:1" x14ac:dyDescent="0.3">
      <c r="A170" s="14">
        <v>41183</v>
      </c>
    </row>
    <row r="171" spans="1:1" x14ac:dyDescent="0.3">
      <c r="A171" s="14">
        <v>41153</v>
      </c>
    </row>
    <row r="172" spans="1:1" x14ac:dyDescent="0.3">
      <c r="A172" s="14">
        <v>41122</v>
      </c>
    </row>
    <row r="173" spans="1:1" x14ac:dyDescent="0.3">
      <c r="A173" s="14">
        <v>41091</v>
      </c>
    </row>
    <row r="174" spans="1:1" x14ac:dyDescent="0.3">
      <c r="A174" s="14">
        <v>41061</v>
      </c>
    </row>
    <row r="175" spans="1:1" x14ac:dyDescent="0.3">
      <c r="A175" s="14">
        <v>41030</v>
      </c>
    </row>
    <row r="176" spans="1:1" x14ac:dyDescent="0.3">
      <c r="A176" s="14">
        <v>41000</v>
      </c>
    </row>
    <row r="177" spans="1:1" x14ac:dyDescent="0.3">
      <c r="A177" s="14">
        <v>40969</v>
      </c>
    </row>
    <row r="178" spans="1:1" x14ac:dyDescent="0.3">
      <c r="A178" s="14">
        <v>40940</v>
      </c>
    </row>
    <row r="179" spans="1:1" x14ac:dyDescent="0.3">
      <c r="A179" s="14">
        <v>40909</v>
      </c>
    </row>
    <row r="180" spans="1:1" x14ac:dyDescent="0.3">
      <c r="A180" s="14">
        <v>40878</v>
      </c>
    </row>
    <row r="181" spans="1:1" x14ac:dyDescent="0.3">
      <c r="A181" s="14">
        <v>40848</v>
      </c>
    </row>
    <row r="182" spans="1:1" x14ac:dyDescent="0.3">
      <c r="A182" s="14">
        <v>40817</v>
      </c>
    </row>
    <row r="183" spans="1:1" x14ac:dyDescent="0.3">
      <c r="A183" s="14">
        <v>40787</v>
      </c>
    </row>
    <row r="184" spans="1:1" x14ac:dyDescent="0.3">
      <c r="A184" s="14">
        <v>40756</v>
      </c>
    </row>
    <row r="185" spans="1:1" x14ac:dyDescent="0.3">
      <c r="A185" s="14">
        <v>40725</v>
      </c>
    </row>
    <row r="186" spans="1:1" x14ac:dyDescent="0.3">
      <c r="A186" s="14">
        <v>40695</v>
      </c>
    </row>
    <row r="187" spans="1:1" x14ac:dyDescent="0.3">
      <c r="A187" s="14">
        <v>40664</v>
      </c>
    </row>
    <row r="188" spans="1:1" x14ac:dyDescent="0.3">
      <c r="A188" s="14">
        <v>40634</v>
      </c>
    </row>
    <row r="189" spans="1:1" x14ac:dyDescent="0.3">
      <c r="A189" s="14">
        <v>40603</v>
      </c>
    </row>
    <row r="190" spans="1:1" x14ac:dyDescent="0.3">
      <c r="A190" s="14">
        <v>40575</v>
      </c>
    </row>
    <row r="191" spans="1:1" x14ac:dyDescent="0.3">
      <c r="A191" s="14">
        <v>40544</v>
      </c>
    </row>
    <row r="192" spans="1:1" x14ac:dyDescent="0.3">
      <c r="A192" s="14">
        <v>40513</v>
      </c>
    </row>
    <row r="193" spans="1:1" x14ac:dyDescent="0.3">
      <c r="A193" s="14">
        <v>40483</v>
      </c>
    </row>
    <row r="194" spans="1:1" x14ac:dyDescent="0.3">
      <c r="A194" s="14">
        <v>40452</v>
      </c>
    </row>
    <row r="195" spans="1:1" x14ac:dyDescent="0.3">
      <c r="A195" s="14">
        <v>40422</v>
      </c>
    </row>
    <row r="196" spans="1:1" x14ac:dyDescent="0.3">
      <c r="A196" s="14">
        <v>40391</v>
      </c>
    </row>
    <row r="197" spans="1:1" x14ac:dyDescent="0.3">
      <c r="A197" s="14">
        <v>40360</v>
      </c>
    </row>
    <row r="198" spans="1:1" x14ac:dyDescent="0.3">
      <c r="A198" s="14">
        <v>40330</v>
      </c>
    </row>
    <row r="199" spans="1:1" x14ac:dyDescent="0.3">
      <c r="A199" s="14">
        <v>40299</v>
      </c>
    </row>
    <row r="200" spans="1:1" x14ac:dyDescent="0.3">
      <c r="A200" s="14">
        <v>40269</v>
      </c>
    </row>
    <row r="201" spans="1:1" x14ac:dyDescent="0.3">
      <c r="A201" s="14">
        <v>40238</v>
      </c>
    </row>
    <row r="202" spans="1:1" x14ac:dyDescent="0.3">
      <c r="A202" s="14">
        <v>40210</v>
      </c>
    </row>
    <row r="203" spans="1:1" x14ac:dyDescent="0.3">
      <c r="A203" s="14">
        <v>40179</v>
      </c>
    </row>
    <row r="204" spans="1:1" x14ac:dyDescent="0.3">
      <c r="A204" s="14">
        <v>40148</v>
      </c>
    </row>
    <row r="205" spans="1:1" x14ac:dyDescent="0.3">
      <c r="A205" s="14">
        <v>40118</v>
      </c>
    </row>
    <row r="206" spans="1:1" x14ac:dyDescent="0.3">
      <c r="A206" s="14">
        <v>40087</v>
      </c>
    </row>
    <row r="207" spans="1:1" x14ac:dyDescent="0.3">
      <c r="A207" s="14">
        <v>40057</v>
      </c>
    </row>
    <row r="208" spans="1:1" x14ac:dyDescent="0.3">
      <c r="A208" s="14">
        <v>40026</v>
      </c>
    </row>
    <row r="209" spans="1:1" x14ac:dyDescent="0.3">
      <c r="A209" s="14">
        <v>39995</v>
      </c>
    </row>
    <row r="210" spans="1:1" x14ac:dyDescent="0.3">
      <c r="A210" s="14">
        <v>39965</v>
      </c>
    </row>
    <row r="211" spans="1:1" x14ac:dyDescent="0.3">
      <c r="A211" s="14">
        <v>39934</v>
      </c>
    </row>
    <row r="212" spans="1:1" x14ac:dyDescent="0.3">
      <c r="A212" s="14">
        <v>39904</v>
      </c>
    </row>
    <row r="213" spans="1:1" x14ac:dyDescent="0.3">
      <c r="A213" s="14">
        <v>39873</v>
      </c>
    </row>
    <row r="214" spans="1:1" x14ac:dyDescent="0.3">
      <c r="A214" s="14">
        <v>39845</v>
      </c>
    </row>
    <row r="215" spans="1:1" x14ac:dyDescent="0.3">
      <c r="A215" s="14">
        <v>39814</v>
      </c>
    </row>
    <row r="216" spans="1:1" x14ac:dyDescent="0.3">
      <c r="A216" s="14">
        <v>39783</v>
      </c>
    </row>
    <row r="217" spans="1:1" x14ac:dyDescent="0.3">
      <c r="A217" s="14">
        <v>39753</v>
      </c>
    </row>
    <row r="218" spans="1:1" x14ac:dyDescent="0.3">
      <c r="A218" s="14">
        <v>39722</v>
      </c>
    </row>
    <row r="219" spans="1:1" x14ac:dyDescent="0.3">
      <c r="A219" s="14">
        <v>39692</v>
      </c>
    </row>
    <row r="220" spans="1:1" x14ac:dyDescent="0.3">
      <c r="A220" s="14">
        <v>39661</v>
      </c>
    </row>
    <row r="221" spans="1:1" x14ac:dyDescent="0.3">
      <c r="A221" s="14">
        <v>39630</v>
      </c>
    </row>
    <row r="222" spans="1:1" x14ac:dyDescent="0.3">
      <c r="A222" s="14">
        <v>39600</v>
      </c>
    </row>
    <row r="223" spans="1:1" x14ac:dyDescent="0.3">
      <c r="A223" s="14">
        <v>39569</v>
      </c>
    </row>
    <row r="224" spans="1:1" x14ac:dyDescent="0.3">
      <c r="A224" s="14">
        <v>39539</v>
      </c>
    </row>
    <row r="225" spans="1:1" x14ac:dyDescent="0.3">
      <c r="A225" s="14">
        <v>39508</v>
      </c>
    </row>
    <row r="226" spans="1:1" x14ac:dyDescent="0.3">
      <c r="A226" s="14">
        <v>39479</v>
      </c>
    </row>
    <row r="227" spans="1:1" x14ac:dyDescent="0.3">
      <c r="A227" s="14">
        <v>39448</v>
      </c>
    </row>
    <row r="228" spans="1:1" x14ac:dyDescent="0.3">
      <c r="A228" s="14">
        <v>39417</v>
      </c>
    </row>
    <row r="229" spans="1:1" x14ac:dyDescent="0.3">
      <c r="A229" s="14">
        <v>39387</v>
      </c>
    </row>
    <row r="230" spans="1:1" x14ac:dyDescent="0.3">
      <c r="A230" s="14">
        <v>39356</v>
      </c>
    </row>
    <row r="231" spans="1:1" x14ac:dyDescent="0.3">
      <c r="A231" s="14">
        <v>39326</v>
      </c>
    </row>
    <row r="232" spans="1:1" x14ac:dyDescent="0.3">
      <c r="A232" s="14">
        <v>39295</v>
      </c>
    </row>
    <row r="233" spans="1:1" x14ac:dyDescent="0.3">
      <c r="A233" s="14">
        <v>39264</v>
      </c>
    </row>
    <row r="234" spans="1:1" x14ac:dyDescent="0.3">
      <c r="A234" s="14">
        <v>39234</v>
      </c>
    </row>
    <row r="235" spans="1:1" x14ac:dyDescent="0.3">
      <c r="A235" s="14">
        <v>39203</v>
      </c>
    </row>
    <row r="236" spans="1:1" x14ac:dyDescent="0.3">
      <c r="A236" s="14">
        <v>39173</v>
      </c>
    </row>
    <row r="237" spans="1:1" x14ac:dyDescent="0.3">
      <c r="A237" s="14">
        <v>39142</v>
      </c>
    </row>
    <row r="238" spans="1:1" x14ac:dyDescent="0.3">
      <c r="A238" s="14">
        <v>39114</v>
      </c>
    </row>
    <row r="239" spans="1:1" x14ac:dyDescent="0.3">
      <c r="A239" s="14">
        <v>39083</v>
      </c>
    </row>
    <row r="240" spans="1:1" x14ac:dyDescent="0.3">
      <c r="A240" s="14">
        <v>39052</v>
      </c>
    </row>
    <row r="241" spans="1:1" x14ac:dyDescent="0.3">
      <c r="A241" s="14">
        <v>39022</v>
      </c>
    </row>
    <row r="242" spans="1:1" x14ac:dyDescent="0.3">
      <c r="A242" s="14">
        <v>38991</v>
      </c>
    </row>
    <row r="243" spans="1:1" x14ac:dyDescent="0.3">
      <c r="A243" s="14">
        <v>38961</v>
      </c>
    </row>
    <row r="244" spans="1:1" x14ac:dyDescent="0.3">
      <c r="A244" s="14">
        <v>38930</v>
      </c>
    </row>
    <row r="245" spans="1:1" x14ac:dyDescent="0.3">
      <c r="A245" s="14">
        <v>38899</v>
      </c>
    </row>
    <row r="246" spans="1:1" x14ac:dyDescent="0.3">
      <c r="A246" s="14">
        <v>38869</v>
      </c>
    </row>
    <row r="247" spans="1:1" x14ac:dyDescent="0.3">
      <c r="A247" s="14">
        <v>38838</v>
      </c>
    </row>
    <row r="248" spans="1:1" x14ac:dyDescent="0.3">
      <c r="A248" s="14">
        <v>38808</v>
      </c>
    </row>
    <row r="249" spans="1:1" x14ac:dyDescent="0.3">
      <c r="A249" s="14">
        <v>38777</v>
      </c>
    </row>
    <row r="250" spans="1:1" x14ac:dyDescent="0.3">
      <c r="A250" s="14">
        <v>38749</v>
      </c>
    </row>
    <row r="251" spans="1:1" x14ac:dyDescent="0.3">
      <c r="A251" s="14">
        <v>38718</v>
      </c>
    </row>
    <row r="252" spans="1:1" x14ac:dyDescent="0.3">
      <c r="A252" s="14">
        <v>38687</v>
      </c>
    </row>
    <row r="253" spans="1:1" x14ac:dyDescent="0.3">
      <c r="A253" s="14">
        <v>38657</v>
      </c>
    </row>
    <row r="254" spans="1:1" x14ac:dyDescent="0.3">
      <c r="A254" s="14">
        <v>38626</v>
      </c>
    </row>
    <row r="255" spans="1:1" x14ac:dyDescent="0.3">
      <c r="A255" s="14">
        <v>38596</v>
      </c>
    </row>
    <row r="256" spans="1:1" x14ac:dyDescent="0.3">
      <c r="A256" s="14">
        <v>38565</v>
      </c>
    </row>
    <row r="257" spans="1:1" x14ac:dyDescent="0.3">
      <c r="A257" s="14">
        <v>38534</v>
      </c>
    </row>
    <row r="258" spans="1:1" x14ac:dyDescent="0.3">
      <c r="A258" s="14">
        <v>38504</v>
      </c>
    </row>
    <row r="259" spans="1:1" x14ac:dyDescent="0.3">
      <c r="A259" s="14">
        <v>38473</v>
      </c>
    </row>
    <row r="260" spans="1:1" x14ac:dyDescent="0.3">
      <c r="A260" s="14">
        <v>38443</v>
      </c>
    </row>
    <row r="261" spans="1:1" x14ac:dyDescent="0.3">
      <c r="A261" s="14">
        <v>38412</v>
      </c>
    </row>
    <row r="262" spans="1:1" x14ac:dyDescent="0.3">
      <c r="A262" s="14">
        <v>38384</v>
      </c>
    </row>
    <row r="263" spans="1:1" x14ac:dyDescent="0.3">
      <c r="A263" s="14">
        <v>38353</v>
      </c>
    </row>
    <row r="264" spans="1:1" x14ac:dyDescent="0.3">
      <c r="A264" s="14">
        <v>38322</v>
      </c>
    </row>
    <row r="265" spans="1:1" x14ac:dyDescent="0.3">
      <c r="A265" s="14">
        <v>38292</v>
      </c>
    </row>
    <row r="266" spans="1:1" x14ac:dyDescent="0.3">
      <c r="A266" s="14">
        <v>38261</v>
      </c>
    </row>
    <row r="267" spans="1:1" x14ac:dyDescent="0.3">
      <c r="A267" s="14">
        <v>38231</v>
      </c>
    </row>
    <row r="268" spans="1:1" x14ac:dyDescent="0.3">
      <c r="A268" s="14">
        <v>38200</v>
      </c>
    </row>
    <row r="269" spans="1:1" x14ac:dyDescent="0.3">
      <c r="A269" s="14">
        <v>38169</v>
      </c>
    </row>
    <row r="270" spans="1:1" x14ac:dyDescent="0.3">
      <c r="A270" s="14">
        <v>38139</v>
      </c>
    </row>
    <row r="271" spans="1:1" x14ac:dyDescent="0.3">
      <c r="A271" s="14">
        <v>38108</v>
      </c>
    </row>
    <row r="272" spans="1:1" x14ac:dyDescent="0.3">
      <c r="A272" s="14">
        <v>38078</v>
      </c>
    </row>
    <row r="273" spans="1:1" x14ac:dyDescent="0.3">
      <c r="A273" s="14">
        <v>38047</v>
      </c>
    </row>
    <row r="274" spans="1:1" x14ac:dyDescent="0.3">
      <c r="A274" s="14">
        <v>38018</v>
      </c>
    </row>
    <row r="275" spans="1:1" x14ac:dyDescent="0.3">
      <c r="A275" s="14">
        <v>37987</v>
      </c>
    </row>
    <row r="276" spans="1:1" x14ac:dyDescent="0.3">
      <c r="A276" s="14">
        <v>37956</v>
      </c>
    </row>
    <row r="277" spans="1:1" x14ac:dyDescent="0.3">
      <c r="A277" s="14">
        <v>37926</v>
      </c>
    </row>
    <row r="278" spans="1:1" x14ac:dyDescent="0.3">
      <c r="A278" s="14">
        <v>37895</v>
      </c>
    </row>
    <row r="279" spans="1:1" x14ac:dyDescent="0.3">
      <c r="A279" s="14">
        <v>37865</v>
      </c>
    </row>
    <row r="280" spans="1:1" x14ac:dyDescent="0.3">
      <c r="A280" s="14">
        <v>37834</v>
      </c>
    </row>
    <row r="281" spans="1:1" x14ac:dyDescent="0.3">
      <c r="A281" s="14">
        <v>37803</v>
      </c>
    </row>
    <row r="282" spans="1:1" x14ac:dyDescent="0.3">
      <c r="A282" s="14">
        <v>37773</v>
      </c>
    </row>
    <row r="283" spans="1:1" x14ac:dyDescent="0.3">
      <c r="A283" s="14">
        <v>37742</v>
      </c>
    </row>
    <row r="284" spans="1:1" x14ac:dyDescent="0.3">
      <c r="A284" s="14">
        <v>37712</v>
      </c>
    </row>
    <row r="285" spans="1:1" x14ac:dyDescent="0.3">
      <c r="A285" s="14">
        <v>37681</v>
      </c>
    </row>
    <row r="286" spans="1:1" x14ac:dyDescent="0.3">
      <c r="A286" s="14">
        <v>37653</v>
      </c>
    </row>
    <row r="287" spans="1:1" x14ac:dyDescent="0.3">
      <c r="A287" s="14">
        <v>37622</v>
      </c>
    </row>
    <row r="288" spans="1:1" x14ac:dyDescent="0.3">
      <c r="A288" s="14">
        <v>37591</v>
      </c>
    </row>
    <row r="289" spans="1:1" x14ac:dyDescent="0.3">
      <c r="A289" s="14">
        <v>37561</v>
      </c>
    </row>
    <row r="290" spans="1:1" x14ac:dyDescent="0.3">
      <c r="A290" s="14">
        <v>37530</v>
      </c>
    </row>
    <row r="291" spans="1:1" x14ac:dyDescent="0.3">
      <c r="A291" s="14">
        <v>37500</v>
      </c>
    </row>
    <row r="292" spans="1:1" x14ac:dyDescent="0.3">
      <c r="A292" s="14">
        <v>37469</v>
      </c>
    </row>
    <row r="293" spans="1:1" x14ac:dyDescent="0.3">
      <c r="A293" s="14">
        <v>37438</v>
      </c>
    </row>
    <row r="294" spans="1:1" x14ac:dyDescent="0.3">
      <c r="A294" s="14">
        <v>37408</v>
      </c>
    </row>
    <row r="295" spans="1:1" x14ac:dyDescent="0.3">
      <c r="A295" s="14">
        <v>37377</v>
      </c>
    </row>
    <row r="296" spans="1:1" x14ac:dyDescent="0.3">
      <c r="A296" s="14">
        <v>37347</v>
      </c>
    </row>
    <row r="297" spans="1:1" x14ac:dyDescent="0.3">
      <c r="A297" s="14">
        <v>37316</v>
      </c>
    </row>
    <row r="298" spans="1:1" x14ac:dyDescent="0.3">
      <c r="A298" s="14">
        <v>37288</v>
      </c>
    </row>
    <row r="299" spans="1:1" x14ac:dyDescent="0.3">
      <c r="A299" s="14">
        <v>37257</v>
      </c>
    </row>
    <row r="300" spans="1:1" x14ac:dyDescent="0.3">
      <c r="A300" s="14">
        <v>37226</v>
      </c>
    </row>
    <row r="301" spans="1:1" x14ac:dyDescent="0.3">
      <c r="A301" s="14">
        <v>37196</v>
      </c>
    </row>
    <row r="302" spans="1:1" x14ac:dyDescent="0.3">
      <c r="A302" s="14">
        <v>37165</v>
      </c>
    </row>
    <row r="303" spans="1:1" x14ac:dyDescent="0.3">
      <c r="A303" s="14">
        <v>37135</v>
      </c>
    </row>
    <row r="304" spans="1:1" x14ac:dyDescent="0.3">
      <c r="A304" s="14">
        <v>37104</v>
      </c>
    </row>
    <row r="305" spans="1:1" x14ac:dyDescent="0.3">
      <c r="A305" s="14">
        <v>37073</v>
      </c>
    </row>
    <row r="306" spans="1:1" x14ac:dyDescent="0.3">
      <c r="A306" s="14">
        <v>37043</v>
      </c>
    </row>
    <row r="307" spans="1:1" x14ac:dyDescent="0.3">
      <c r="A307" s="14">
        <v>37012</v>
      </c>
    </row>
    <row r="308" spans="1:1" x14ac:dyDescent="0.3">
      <c r="A308" s="14">
        <v>36982</v>
      </c>
    </row>
    <row r="309" spans="1:1" x14ac:dyDescent="0.3">
      <c r="A309" s="14">
        <v>36951</v>
      </c>
    </row>
    <row r="310" spans="1:1" x14ac:dyDescent="0.3">
      <c r="A310" s="14">
        <v>36923</v>
      </c>
    </row>
    <row r="311" spans="1:1" x14ac:dyDescent="0.3">
      <c r="A311" s="14">
        <v>36892</v>
      </c>
    </row>
    <row r="312" spans="1:1" x14ac:dyDescent="0.3">
      <c r="A312" s="14">
        <v>36861</v>
      </c>
    </row>
    <row r="313" spans="1:1" x14ac:dyDescent="0.3">
      <c r="A313" s="14">
        <v>36831</v>
      </c>
    </row>
    <row r="314" spans="1:1" x14ac:dyDescent="0.3">
      <c r="A314" s="14">
        <v>36800</v>
      </c>
    </row>
    <row r="315" spans="1:1" x14ac:dyDescent="0.3">
      <c r="A315" s="14">
        <v>36770</v>
      </c>
    </row>
    <row r="316" spans="1:1" x14ac:dyDescent="0.3">
      <c r="A316" s="14">
        <v>36739</v>
      </c>
    </row>
    <row r="317" spans="1:1" x14ac:dyDescent="0.3">
      <c r="A317" s="14">
        <v>36708</v>
      </c>
    </row>
    <row r="318" spans="1:1" x14ac:dyDescent="0.3">
      <c r="A318" s="14">
        <v>36678</v>
      </c>
    </row>
    <row r="319" spans="1:1" x14ac:dyDescent="0.3">
      <c r="A319" s="14">
        <v>36647</v>
      </c>
    </row>
    <row r="320" spans="1:1" x14ac:dyDescent="0.3">
      <c r="A320" s="14">
        <v>36617</v>
      </c>
    </row>
    <row r="321" spans="1:1" x14ac:dyDescent="0.3">
      <c r="A321" s="14">
        <v>36586</v>
      </c>
    </row>
    <row r="322" spans="1:1" x14ac:dyDescent="0.3">
      <c r="A322" s="14">
        <v>36557</v>
      </c>
    </row>
    <row r="323" spans="1:1" x14ac:dyDescent="0.3">
      <c r="A323" s="14">
        <v>36526</v>
      </c>
    </row>
    <row r="324" spans="1:1" x14ac:dyDescent="0.3">
      <c r="A324" s="14">
        <v>36495</v>
      </c>
    </row>
    <row r="325" spans="1:1" x14ac:dyDescent="0.3">
      <c r="A325" s="14">
        <v>36465</v>
      </c>
    </row>
    <row r="326" spans="1:1" x14ac:dyDescent="0.3">
      <c r="A326" s="14">
        <v>36434</v>
      </c>
    </row>
    <row r="327" spans="1:1" x14ac:dyDescent="0.3">
      <c r="A327" s="14">
        <v>36404</v>
      </c>
    </row>
    <row r="328" spans="1:1" x14ac:dyDescent="0.3">
      <c r="A328" s="14">
        <v>36373</v>
      </c>
    </row>
    <row r="329" spans="1:1" x14ac:dyDescent="0.3">
      <c r="A329" s="14">
        <v>36342</v>
      </c>
    </row>
    <row r="330" spans="1:1" x14ac:dyDescent="0.3">
      <c r="A330" s="2"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DC6D-05B8-4194-8642-0D5F8CF505AC}">
  <dimension ref="A3:N30"/>
  <sheetViews>
    <sheetView topLeftCell="A2" zoomScale="126" workbookViewId="0">
      <selection activeCell="Q22" sqref="Q22"/>
    </sheetView>
  </sheetViews>
  <sheetFormatPr defaultRowHeight="14.4" x14ac:dyDescent="0.3"/>
  <cols>
    <col min="1" max="1" width="6.88671875" bestFit="1" customWidth="1"/>
    <col min="2" max="2" width="21.77734375" bestFit="1" customWidth="1"/>
    <col min="3" max="28" width="5" bestFit="1" customWidth="1"/>
  </cols>
  <sheetData>
    <row r="3" spans="1:14" x14ac:dyDescent="0.3">
      <c r="A3" s="1" t="s">
        <v>5</v>
      </c>
      <c r="B3" t="s">
        <v>1</v>
      </c>
      <c r="N3" t="s">
        <v>35</v>
      </c>
    </row>
    <row r="4" spans="1:14" x14ac:dyDescent="0.3">
      <c r="A4" s="2">
        <v>1999</v>
      </c>
      <c r="B4" s="5">
        <v>20982632</v>
      </c>
      <c r="N4" s="2">
        <v>1999</v>
      </c>
    </row>
    <row r="5" spans="1:14" x14ac:dyDescent="0.3">
      <c r="A5" s="2">
        <v>2000</v>
      </c>
      <c r="B5" s="5">
        <v>40691441</v>
      </c>
      <c r="N5" s="2">
        <v>2000</v>
      </c>
    </row>
    <row r="6" spans="1:14" x14ac:dyDescent="0.3">
      <c r="A6" s="2">
        <v>2001</v>
      </c>
      <c r="B6" s="5">
        <v>34287324</v>
      </c>
      <c r="N6" s="2">
        <v>2001</v>
      </c>
    </row>
    <row r="7" spans="1:14" x14ac:dyDescent="0.3">
      <c r="A7" s="2">
        <v>2002</v>
      </c>
      <c r="B7" s="5">
        <v>31091334</v>
      </c>
      <c r="N7" s="2">
        <v>2002</v>
      </c>
    </row>
    <row r="8" spans="1:14" x14ac:dyDescent="0.3">
      <c r="A8" s="2">
        <v>2003</v>
      </c>
      <c r="B8" s="5">
        <v>29049728</v>
      </c>
      <c r="N8" s="2">
        <v>2003</v>
      </c>
    </row>
    <row r="9" spans="1:14" x14ac:dyDescent="0.3">
      <c r="A9" s="2">
        <v>2004</v>
      </c>
      <c r="B9" s="5">
        <v>32450507</v>
      </c>
      <c r="N9" s="2">
        <v>2004</v>
      </c>
    </row>
    <row r="10" spans="1:14" x14ac:dyDescent="0.3">
      <c r="A10" s="2">
        <v>2005</v>
      </c>
      <c r="B10" s="5">
        <v>33099210</v>
      </c>
      <c r="N10" s="2">
        <v>2005</v>
      </c>
    </row>
    <row r="11" spans="1:14" x14ac:dyDescent="0.3">
      <c r="A11" s="2">
        <v>2006</v>
      </c>
      <c r="B11" s="5">
        <v>33332970</v>
      </c>
      <c r="N11" s="2">
        <v>2006</v>
      </c>
    </row>
    <row r="12" spans="1:14" x14ac:dyDescent="0.3">
      <c r="A12" s="2">
        <v>2007</v>
      </c>
      <c r="B12" s="5">
        <v>35554082</v>
      </c>
      <c r="N12" s="2">
        <v>2007</v>
      </c>
    </row>
    <row r="13" spans="1:14" x14ac:dyDescent="0.3">
      <c r="A13" s="2">
        <v>2008</v>
      </c>
      <c r="B13" s="5">
        <v>37234678</v>
      </c>
      <c r="N13" s="2">
        <v>2008</v>
      </c>
    </row>
    <row r="14" spans="1:14" x14ac:dyDescent="0.3">
      <c r="A14" s="2">
        <v>2009</v>
      </c>
      <c r="B14" s="5">
        <v>37338942</v>
      </c>
      <c r="N14" s="2">
        <v>2009</v>
      </c>
    </row>
    <row r="15" spans="1:14" x14ac:dyDescent="0.3">
      <c r="A15" s="2">
        <v>2010</v>
      </c>
      <c r="B15" s="5">
        <v>39253999</v>
      </c>
      <c r="N15" s="2">
        <v>2010</v>
      </c>
    </row>
    <row r="16" spans="1:14" x14ac:dyDescent="0.3">
      <c r="A16" s="2">
        <v>2011</v>
      </c>
      <c r="B16" s="5">
        <v>40927786</v>
      </c>
      <c r="N16" s="2">
        <v>2011</v>
      </c>
    </row>
    <row r="17" spans="1:14" x14ac:dyDescent="0.3">
      <c r="A17" s="2">
        <v>2012</v>
      </c>
      <c r="B17" s="5">
        <v>44399885</v>
      </c>
      <c r="N17" s="2">
        <v>2012</v>
      </c>
    </row>
    <row r="18" spans="1:14" x14ac:dyDescent="0.3">
      <c r="A18" s="2">
        <v>2013</v>
      </c>
      <c r="B18" s="5">
        <v>44945760</v>
      </c>
      <c r="N18" s="2">
        <v>2013</v>
      </c>
    </row>
    <row r="19" spans="1:14" x14ac:dyDescent="0.3">
      <c r="A19" s="2">
        <v>2014</v>
      </c>
      <c r="B19" s="5">
        <v>47114631</v>
      </c>
      <c r="N19" s="2">
        <v>2014</v>
      </c>
    </row>
    <row r="20" spans="1:14" x14ac:dyDescent="0.3">
      <c r="A20" s="2">
        <v>2015</v>
      </c>
      <c r="B20" s="5">
        <v>50057887</v>
      </c>
      <c r="N20" s="2">
        <v>2015</v>
      </c>
    </row>
    <row r="21" spans="1:14" x14ac:dyDescent="0.3">
      <c r="A21" s="2">
        <v>2016</v>
      </c>
      <c r="B21" s="5">
        <v>53103448</v>
      </c>
      <c r="N21" s="2">
        <v>2016</v>
      </c>
    </row>
    <row r="22" spans="1:14" x14ac:dyDescent="0.3">
      <c r="A22" s="2">
        <v>2017</v>
      </c>
      <c r="B22" s="5">
        <v>55823712</v>
      </c>
      <c r="N22" s="2">
        <v>2017</v>
      </c>
    </row>
    <row r="23" spans="1:14" x14ac:dyDescent="0.3">
      <c r="A23" s="2">
        <v>2018</v>
      </c>
      <c r="B23" s="5">
        <v>57746873</v>
      </c>
      <c r="N23" s="2">
        <v>2018</v>
      </c>
    </row>
    <row r="24" spans="1:14" x14ac:dyDescent="0.3">
      <c r="A24" s="2">
        <v>2019</v>
      </c>
      <c r="B24" s="5">
        <v>57418574</v>
      </c>
      <c r="N24" s="2">
        <v>2019</v>
      </c>
    </row>
    <row r="25" spans="1:14" x14ac:dyDescent="0.3">
      <c r="A25" s="2">
        <v>2020</v>
      </c>
      <c r="B25" s="5">
        <v>16418713</v>
      </c>
      <c r="N25" s="2">
        <v>2020</v>
      </c>
    </row>
    <row r="26" spans="1:14" x14ac:dyDescent="0.3">
      <c r="A26" s="2">
        <v>2021</v>
      </c>
      <c r="B26" s="5">
        <v>24334553</v>
      </c>
      <c r="N26" s="2">
        <v>2021</v>
      </c>
    </row>
    <row r="27" spans="1:14" x14ac:dyDescent="0.3">
      <c r="A27" s="2">
        <v>2022</v>
      </c>
      <c r="B27" s="5">
        <v>42209058</v>
      </c>
      <c r="N27" s="2">
        <v>2022</v>
      </c>
    </row>
    <row r="28" spans="1:14" x14ac:dyDescent="0.3">
      <c r="A28" s="2">
        <v>2023</v>
      </c>
      <c r="B28" s="5">
        <v>50141567</v>
      </c>
      <c r="N28" s="2">
        <v>2023</v>
      </c>
    </row>
    <row r="29" spans="1:14" x14ac:dyDescent="0.3">
      <c r="A29" s="2">
        <v>2024</v>
      </c>
      <c r="B29" s="5">
        <v>52210939</v>
      </c>
      <c r="N29" s="2">
        <v>2024</v>
      </c>
    </row>
    <row r="30" spans="1:14" x14ac:dyDescent="0.3">
      <c r="A30" s="2">
        <v>2025</v>
      </c>
      <c r="B30" s="5">
        <v>45600899</v>
      </c>
      <c r="N30" s="2">
        <v>2025</v>
      </c>
    </row>
  </sheetData>
  <dataValidations count="1">
    <dataValidation type="list" allowBlank="1" showInputMessage="1" showErrorMessage="1" sqref="O3" xr:uid="{B9E06B08-9529-426E-9904-6C705BD8006D}">
      <formula1>$N$4:$N$30</formula1>
    </dataValidation>
  </dataValidation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8F609-B4FF-47CC-B69D-38554BDBF5E9}">
  <dimension ref="A3:C13"/>
  <sheetViews>
    <sheetView workbookViewId="0">
      <selection activeCell="F21" sqref="F21"/>
    </sheetView>
  </sheetViews>
  <sheetFormatPr defaultRowHeight="14.4" x14ac:dyDescent="0.3"/>
  <cols>
    <col min="1" max="2" width="16" bestFit="1" customWidth="1"/>
    <col min="3" max="3" width="12.44140625" bestFit="1" customWidth="1"/>
  </cols>
  <sheetData>
    <row r="3" spans="1:3" x14ac:dyDescent="0.3">
      <c r="A3" s="1" t="s">
        <v>30</v>
      </c>
      <c r="B3" t="s">
        <v>29</v>
      </c>
      <c r="C3" t="s">
        <v>28</v>
      </c>
    </row>
    <row r="4" spans="1:3" x14ac:dyDescent="0.3">
      <c r="A4" s="2" t="s">
        <v>3</v>
      </c>
      <c r="B4" s="6">
        <v>449886754</v>
      </c>
      <c r="C4" s="4">
        <v>0.50713370272593972</v>
      </c>
    </row>
    <row r="5" spans="1:3" x14ac:dyDescent="0.3">
      <c r="A5" s="2" t="s">
        <v>11</v>
      </c>
      <c r="B5" s="6">
        <v>82215966</v>
      </c>
      <c r="C5" s="4">
        <v>0.59981144193488289</v>
      </c>
    </row>
    <row r="6" spans="1:3" x14ac:dyDescent="0.3">
      <c r="A6" s="2" t="s">
        <v>10</v>
      </c>
      <c r="B6" s="6">
        <v>81109975</v>
      </c>
      <c r="C6" s="4">
        <v>0.69124245559339659</v>
      </c>
    </row>
    <row r="7" spans="1:3" x14ac:dyDescent="0.3">
      <c r="A7" s="2" t="s">
        <v>9</v>
      </c>
      <c r="B7" s="6">
        <v>70255246</v>
      </c>
      <c r="C7" s="4">
        <v>0.77043750350961449</v>
      </c>
    </row>
    <row r="8" spans="1:3" x14ac:dyDescent="0.3">
      <c r="A8" s="2" t="s">
        <v>8</v>
      </c>
      <c r="B8" s="6">
        <v>50878712</v>
      </c>
      <c r="C8" s="4">
        <v>0.82779040260494263</v>
      </c>
    </row>
    <row r="9" spans="1:3" x14ac:dyDescent="0.3">
      <c r="A9" s="2" t="s">
        <v>7</v>
      </c>
      <c r="B9" s="6">
        <v>50109629</v>
      </c>
      <c r="C9" s="4">
        <v>0.88427635483858658</v>
      </c>
    </row>
    <row r="10" spans="1:3" x14ac:dyDescent="0.3">
      <c r="A10" s="2" t="s">
        <v>6</v>
      </c>
      <c r="B10" s="6">
        <v>37843920</v>
      </c>
      <c r="C10" s="4">
        <v>0.92693581770257716</v>
      </c>
    </row>
    <row r="11" spans="1:3" x14ac:dyDescent="0.3">
      <c r="A11" s="2" t="s">
        <v>27</v>
      </c>
      <c r="B11" s="6">
        <v>27771567</v>
      </c>
      <c r="C11" s="4">
        <v>0.95824124618650064</v>
      </c>
    </row>
    <row r="12" spans="1:3" x14ac:dyDescent="0.3">
      <c r="A12" s="2" t="s">
        <v>26</v>
      </c>
      <c r="B12" s="6">
        <v>20144343</v>
      </c>
      <c r="C12" s="4">
        <v>0.98094890575580507</v>
      </c>
    </row>
    <row r="13" spans="1:3" x14ac:dyDescent="0.3">
      <c r="A13" s="2" t="s">
        <v>25</v>
      </c>
      <c r="B13" s="6">
        <v>16900543</v>
      </c>
      <c r="C13" s="4">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221B2-7CC7-4671-9C4B-5AB719A9F84C}">
  <dimension ref="A3:B5"/>
  <sheetViews>
    <sheetView workbookViewId="0">
      <selection activeCell="A3" sqref="A3:B5"/>
    </sheetView>
  </sheetViews>
  <sheetFormatPr defaultRowHeight="14.4" x14ac:dyDescent="0.3"/>
  <cols>
    <col min="1" max="1" width="12.5546875" bestFit="1" customWidth="1"/>
    <col min="2" max="2" width="22.6640625" bestFit="1" customWidth="1"/>
  </cols>
  <sheetData>
    <row r="3" spans="1:2" x14ac:dyDescent="0.3">
      <c r="A3" s="1" t="s">
        <v>0</v>
      </c>
      <c r="B3" t="s">
        <v>38</v>
      </c>
    </row>
    <row r="4" spans="1:2" x14ac:dyDescent="0.3">
      <c r="A4" s="2" t="s">
        <v>12</v>
      </c>
      <c r="B4" s="4">
        <v>0.76177439840210981</v>
      </c>
    </row>
    <row r="5" spans="1:2" x14ac:dyDescent="0.3">
      <c r="A5" s="2" t="s">
        <v>2</v>
      </c>
      <c r="B5" s="4">
        <v>0.23822560159789016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D32BD-29E7-4882-B652-850D22FE98CD}">
  <dimension ref="A3:E12"/>
  <sheetViews>
    <sheetView zoomScale="117" workbookViewId="0">
      <selection activeCell="A10" sqref="A10:B13"/>
    </sheetView>
  </sheetViews>
  <sheetFormatPr defaultRowHeight="14.4" x14ac:dyDescent="0.3"/>
  <cols>
    <col min="1" max="1" width="12.44140625" bestFit="1" customWidth="1"/>
    <col min="2" max="2" width="23.21875" bestFit="1" customWidth="1"/>
    <col min="3" max="3" width="21.77734375" bestFit="1" customWidth="1"/>
    <col min="4" max="4" width="16.5546875" bestFit="1" customWidth="1"/>
    <col min="5" max="5" width="20.21875" bestFit="1" customWidth="1"/>
  </cols>
  <sheetData>
    <row r="3" spans="1:5" x14ac:dyDescent="0.3">
      <c r="A3" s="1" t="s">
        <v>17</v>
      </c>
      <c r="B3" t="s">
        <v>34</v>
      </c>
      <c r="C3" t="s">
        <v>1</v>
      </c>
      <c r="D3" s="12"/>
      <c r="E3" s="12"/>
    </row>
    <row r="4" spans="1:5" x14ac:dyDescent="0.3">
      <c r="A4" s="2" t="s">
        <v>33</v>
      </c>
      <c r="B4" s="3">
        <v>29551</v>
      </c>
      <c r="C4" s="3">
        <v>855905403</v>
      </c>
      <c r="D4" s="10"/>
      <c r="E4" s="11"/>
    </row>
    <row r="5" spans="1:5" x14ac:dyDescent="0.3">
      <c r="A5" s="2" t="s">
        <v>32</v>
      </c>
      <c r="B5" s="3">
        <v>7015</v>
      </c>
      <c r="C5" s="3">
        <v>190162463</v>
      </c>
      <c r="D5" s="10"/>
      <c r="E5" s="11"/>
    </row>
    <row r="6" spans="1:5" x14ac:dyDescent="0.3">
      <c r="A6" s="2" t="s">
        <v>31</v>
      </c>
      <c r="B6" s="3">
        <v>2500</v>
      </c>
      <c r="C6" s="3">
        <v>40753266</v>
      </c>
      <c r="D6" s="10"/>
      <c r="E6" s="11"/>
    </row>
    <row r="7" spans="1:5" x14ac:dyDescent="0.3">
      <c r="D7" s="10"/>
      <c r="E7" s="11"/>
    </row>
    <row r="8" spans="1:5" x14ac:dyDescent="0.3">
      <c r="D8" s="10"/>
      <c r="E8" s="11"/>
    </row>
    <row r="9" spans="1:5" x14ac:dyDescent="0.3">
      <c r="D9" s="10"/>
      <c r="E9" s="11"/>
    </row>
    <row r="10" spans="1:5" x14ac:dyDescent="0.3">
      <c r="D10" s="10"/>
      <c r="E10" s="11"/>
    </row>
    <row r="11" spans="1:5" x14ac:dyDescent="0.3">
      <c r="D11" s="10"/>
      <c r="E11" s="11"/>
    </row>
    <row r="12" spans="1:5" x14ac:dyDescent="0.3">
      <c r="D12" s="10"/>
      <c r="E12" s="1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7B8E-25D0-4032-A608-C14CE465D2C4}">
  <dimension ref="A3:B15"/>
  <sheetViews>
    <sheetView zoomScale="115" workbookViewId="0">
      <selection activeCell="B5" sqref="B5"/>
    </sheetView>
  </sheetViews>
  <sheetFormatPr defaultRowHeight="14.4" x14ac:dyDescent="0.3"/>
  <cols>
    <col min="1" max="1" width="13.88671875" bestFit="1" customWidth="1"/>
    <col min="2" max="2" width="21.77734375" bestFit="1" customWidth="1"/>
    <col min="3" max="8" width="7.33203125" bestFit="1" customWidth="1"/>
    <col min="9" max="9" width="5.77734375" bestFit="1" customWidth="1"/>
    <col min="10" max="10" width="7.88671875" bestFit="1" customWidth="1"/>
    <col min="11" max="22" width="9.33203125" bestFit="1" customWidth="1"/>
    <col min="23" max="24" width="8.33203125" bestFit="1" customWidth="1"/>
    <col min="25" max="28" width="9.33203125" bestFit="1" customWidth="1"/>
  </cols>
  <sheetData>
    <row r="3" spans="1:2" x14ac:dyDescent="0.3">
      <c r="A3" s="1" t="s">
        <v>0</v>
      </c>
      <c r="B3" t="s">
        <v>1</v>
      </c>
    </row>
    <row r="4" spans="1:2" x14ac:dyDescent="0.3">
      <c r="A4" s="2" t="s">
        <v>16</v>
      </c>
      <c r="B4" s="6"/>
    </row>
    <row r="5" spans="1:2" x14ac:dyDescent="0.3">
      <c r="A5" s="15" t="s">
        <v>19</v>
      </c>
      <c r="B5" s="6">
        <v>330754131</v>
      </c>
    </row>
    <row r="6" spans="1:2" x14ac:dyDescent="0.3">
      <c r="A6" s="15" t="s">
        <v>18</v>
      </c>
      <c r="B6" s="6">
        <v>116510102</v>
      </c>
    </row>
    <row r="7" spans="1:2" x14ac:dyDescent="0.3">
      <c r="A7" s="2" t="s">
        <v>2</v>
      </c>
      <c r="B7" s="6"/>
    </row>
    <row r="8" spans="1:2" x14ac:dyDescent="0.3">
      <c r="A8" s="15" t="s">
        <v>21</v>
      </c>
      <c r="B8" s="6">
        <v>142539708</v>
      </c>
    </row>
    <row r="9" spans="1:2" x14ac:dyDescent="0.3">
      <c r="A9" s="15" t="s">
        <v>20</v>
      </c>
      <c r="B9" s="6">
        <v>133590273</v>
      </c>
    </row>
    <row r="10" spans="1:2" x14ac:dyDescent="0.3">
      <c r="A10" s="2" t="s">
        <v>14</v>
      </c>
      <c r="B10" s="6"/>
    </row>
    <row r="11" spans="1:2" x14ac:dyDescent="0.3">
      <c r="A11" s="15" t="s">
        <v>22</v>
      </c>
      <c r="B11" s="6">
        <v>145510379</v>
      </c>
    </row>
    <row r="12" spans="1:2" x14ac:dyDescent="0.3">
      <c r="A12" s="15" t="s">
        <v>23</v>
      </c>
      <c r="B12" s="6">
        <v>101665002</v>
      </c>
    </row>
    <row r="13" spans="1:2" x14ac:dyDescent="0.3">
      <c r="A13" s="15" t="s">
        <v>20</v>
      </c>
      <c r="B13" s="6">
        <v>8503812</v>
      </c>
    </row>
    <row r="14" spans="1:2" x14ac:dyDescent="0.3">
      <c r="A14" s="2" t="s">
        <v>15</v>
      </c>
      <c r="B14" s="6"/>
    </row>
    <row r="15" spans="1:2" x14ac:dyDescent="0.3">
      <c r="A15" s="15" t="s">
        <v>24</v>
      </c>
      <c r="B15" s="6">
        <v>107747369</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63F74-5EAD-43FF-BDBE-8065542E4A43}">
  <dimension ref="A3:B30"/>
  <sheetViews>
    <sheetView topLeftCell="A2" zoomScale="105" workbookViewId="0">
      <selection activeCell="AJ41" sqref="AJ41"/>
    </sheetView>
  </sheetViews>
  <sheetFormatPr defaultRowHeight="14.4" x14ac:dyDescent="0.3"/>
  <cols>
    <col min="1" max="1" width="12.5546875" bestFit="1" customWidth="1"/>
    <col min="2" max="2" width="7.88671875" bestFit="1" customWidth="1"/>
    <col min="3" max="3" width="22.77734375" bestFit="1" customWidth="1"/>
    <col min="4" max="28" width="6.33203125" bestFit="1" customWidth="1"/>
    <col min="29" max="53" width="5.33203125" bestFit="1" customWidth="1"/>
    <col min="54" max="54" width="6.44140625" bestFit="1" customWidth="1"/>
    <col min="55" max="79" width="5.33203125" bestFit="1" customWidth="1"/>
    <col min="80" max="80" width="6" bestFit="1" customWidth="1"/>
    <col min="81" max="105" width="5.33203125" bestFit="1" customWidth="1"/>
    <col min="106" max="106" width="6.77734375" bestFit="1" customWidth="1"/>
    <col min="107" max="131" width="5.33203125" bestFit="1" customWidth="1"/>
    <col min="132" max="132" width="5.88671875" bestFit="1" customWidth="1"/>
    <col min="133" max="184" width="5.33203125" bestFit="1" customWidth="1"/>
    <col min="185" max="185" width="6.33203125" bestFit="1" customWidth="1"/>
    <col min="186" max="211" width="5.33203125" bestFit="1" customWidth="1"/>
    <col min="212" max="212" width="6.109375" bestFit="1" customWidth="1"/>
    <col min="213" max="238" width="5.33203125" bestFit="1" customWidth="1"/>
    <col min="239" max="239" width="5.88671875" bestFit="1" customWidth="1"/>
    <col min="240" max="265" width="5.33203125" bestFit="1" customWidth="1"/>
    <col min="266" max="266" width="6.44140625" bestFit="1" customWidth="1"/>
    <col min="267" max="291" width="5.33203125" bestFit="1" customWidth="1"/>
    <col min="292" max="292" width="6.109375" bestFit="1" customWidth="1"/>
    <col min="293" max="317" width="5.33203125" bestFit="1" customWidth="1"/>
  </cols>
  <sheetData>
    <row r="3" spans="1:2" x14ac:dyDescent="0.3">
      <c r="A3" s="1" t="s">
        <v>0</v>
      </c>
      <c r="B3" t="s">
        <v>36</v>
      </c>
    </row>
    <row r="4" spans="1:2" x14ac:dyDescent="0.3">
      <c r="A4" s="2">
        <v>1999</v>
      </c>
      <c r="B4" s="4"/>
    </row>
    <row r="5" spans="1:2" x14ac:dyDescent="0.3">
      <c r="A5" s="2">
        <v>2000</v>
      </c>
      <c r="B5" s="4">
        <v>0.93929155312832058</v>
      </c>
    </row>
    <row r="6" spans="1:2" x14ac:dyDescent="0.3">
      <c r="A6" s="2">
        <v>2001</v>
      </c>
      <c r="B6" s="4">
        <v>-0.15738240874782489</v>
      </c>
    </row>
    <row r="7" spans="1:2" x14ac:dyDescent="0.3">
      <c r="A7" s="2">
        <v>2002</v>
      </c>
      <c r="B7" s="4">
        <v>-9.3211998696661191E-2</v>
      </c>
    </row>
    <row r="8" spans="1:2" x14ac:dyDescent="0.3">
      <c r="A8" s="2">
        <v>2003</v>
      </c>
      <c r="B8" s="4">
        <v>-6.5664792639646793E-2</v>
      </c>
    </row>
    <row r="9" spans="1:2" x14ac:dyDescent="0.3">
      <c r="A9" s="2">
        <v>2004</v>
      </c>
      <c r="B9" s="4">
        <v>0.11706749887640945</v>
      </c>
    </row>
    <row r="10" spans="1:2" x14ac:dyDescent="0.3">
      <c r="A10" s="2">
        <v>2005</v>
      </c>
      <c r="B10" s="4">
        <v>1.9990535124767079E-2</v>
      </c>
    </row>
    <row r="11" spans="1:2" x14ac:dyDescent="0.3">
      <c r="A11" s="2">
        <v>2006</v>
      </c>
      <c r="B11" s="4">
        <v>7.0624042084388118E-3</v>
      </c>
    </row>
    <row r="12" spans="1:2" x14ac:dyDescent="0.3">
      <c r="A12" s="2">
        <v>2007</v>
      </c>
      <c r="B12" s="4">
        <v>6.6634086311540802E-2</v>
      </c>
    </row>
    <row r="13" spans="1:2" x14ac:dyDescent="0.3">
      <c r="A13" s="2">
        <v>2008</v>
      </c>
      <c r="B13" s="4">
        <v>4.7268721493076378E-2</v>
      </c>
    </row>
    <row r="14" spans="1:2" x14ac:dyDescent="0.3">
      <c r="A14" s="2">
        <v>2009</v>
      </c>
      <c r="B14" s="4">
        <v>2.8001853540938369E-3</v>
      </c>
    </row>
    <row r="15" spans="1:2" x14ac:dyDescent="0.3">
      <c r="A15" s="2">
        <v>2010</v>
      </c>
      <c r="B15" s="4">
        <v>5.1288464466936426E-2</v>
      </c>
    </row>
    <row r="16" spans="1:2" x14ac:dyDescent="0.3">
      <c r="A16" s="2">
        <v>2011</v>
      </c>
      <c r="B16" s="4">
        <v>4.2639910394861938E-2</v>
      </c>
    </row>
    <row r="17" spans="1:2" x14ac:dyDescent="0.3">
      <c r="A17" s="2">
        <v>2012</v>
      </c>
      <c r="B17" s="4">
        <v>8.4834762378790785E-2</v>
      </c>
    </row>
    <row r="18" spans="1:2" x14ac:dyDescent="0.3">
      <c r="A18" s="2">
        <v>2013</v>
      </c>
      <c r="B18" s="4">
        <v>1.2294513825880406E-2</v>
      </c>
    </row>
    <row r="19" spans="1:2" x14ac:dyDescent="0.3">
      <c r="A19" s="2">
        <v>2014</v>
      </c>
      <c r="B19" s="4">
        <v>4.8255297051379265E-2</v>
      </c>
    </row>
    <row r="20" spans="1:2" x14ac:dyDescent="0.3">
      <c r="A20" s="2">
        <v>2015</v>
      </c>
      <c r="B20" s="4">
        <v>6.2470106154497954E-2</v>
      </c>
    </row>
    <row r="21" spans="1:2" x14ac:dyDescent="0.3">
      <c r="A21" s="2">
        <v>2016</v>
      </c>
      <c r="B21" s="4">
        <v>6.0840782192824079E-2</v>
      </c>
    </row>
    <row r="22" spans="1:2" x14ac:dyDescent="0.3">
      <c r="A22" s="2">
        <v>2017</v>
      </c>
      <c r="B22" s="4">
        <v>5.1225750915458446E-2</v>
      </c>
    </row>
    <row r="23" spans="1:2" x14ac:dyDescent="0.3">
      <c r="A23" s="2">
        <v>2018</v>
      </c>
      <c r="B23" s="4">
        <v>3.44506112384644E-2</v>
      </c>
    </row>
    <row r="24" spans="1:2" x14ac:dyDescent="0.3">
      <c r="A24" s="2">
        <v>2019</v>
      </c>
      <c r="B24" s="4">
        <v>-5.6851390031110432E-3</v>
      </c>
    </row>
    <row r="25" spans="1:2" x14ac:dyDescent="0.3">
      <c r="A25" s="2">
        <v>2020</v>
      </c>
      <c r="B25" s="4">
        <v>-0.71405223334177548</v>
      </c>
    </row>
    <row r="26" spans="1:2" x14ac:dyDescent="0.3">
      <c r="A26" s="2">
        <v>2021</v>
      </c>
      <c r="B26" s="4">
        <v>0.48212305069221928</v>
      </c>
    </row>
    <row r="27" spans="1:2" x14ac:dyDescent="0.3">
      <c r="A27" s="2">
        <v>2022</v>
      </c>
      <c r="B27" s="4">
        <v>0.73453188147733806</v>
      </c>
    </row>
    <row r="28" spans="1:2" x14ac:dyDescent="0.3">
      <c r="A28" s="2">
        <v>2023</v>
      </c>
      <c r="B28" s="4">
        <v>0.1879338079518382</v>
      </c>
    </row>
    <row r="29" spans="1:2" x14ac:dyDescent="0.3">
      <c r="A29" s="2">
        <v>2024</v>
      </c>
      <c r="B29" s="4">
        <v>4.1270588930736846E-2</v>
      </c>
    </row>
    <row r="30" spans="1:2" x14ac:dyDescent="0.3">
      <c r="A30" s="2">
        <v>2025</v>
      </c>
      <c r="B30" s="4">
        <v>-0.12660258801321309</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0CA1-8036-4800-BE48-B961CFE9C891}">
  <dimension ref="A1"/>
  <sheetViews>
    <sheetView showGridLines="0" showRowColHeaders="0" tabSelected="1" zoomScale="53" zoomScaleNormal="32" workbookViewId="0">
      <selection activeCell="AS38" sqref="AS38"/>
    </sheetView>
  </sheetViews>
  <sheetFormatPr defaultRowHeight="14.4" x14ac:dyDescent="0.3"/>
  <cols>
    <col min="1" max="16384" width="8.8867187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Props1.xml><?xml version="1.0" encoding="utf-8"?>
<ds:datastoreItem xmlns:ds="http://schemas.openxmlformats.org/officeDocument/2006/customXml" ds:itemID="{923EE2F7-420A-4B64-B7A8-1F0EF38542FA}">
  <ds:schemaRefs/>
</ds:datastoreItem>
</file>

<file path=customXml/itemProps2.xml><?xml version="1.0" encoding="utf-8"?>
<ds:datastoreItem xmlns:ds="http://schemas.openxmlformats.org/officeDocument/2006/customXml" ds:itemID="{3592CC42-6BAA-4FEB-BA6E-43F659F7F7D2}">
  <ds:schemaRefs/>
</ds:datastoreItem>
</file>

<file path=customXml/itemProps3.xml><?xml version="1.0" encoding="utf-8"?>
<ds:datastoreItem xmlns:ds="http://schemas.openxmlformats.org/officeDocument/2006/customXml" ds:itemID="{1EB0E3D6-3F03-409C-B14E-886B48D80D9C}">
  <ds:schemaRefs/>
</ds:datastoreItem>
</file>

<file path=customXml/itemProps4.xml><?xml version="1.0" encoding="utf-8"?>
<ds:datastoreItem xmlns:ds="http://schemas.openxmlformats.org/officeDocument/2006/customXml" ds:itemID="{D4B293D1-090B-4C0A-A22D-3F4B156B6D3B}">
  <ds:schemaRefs/>
</ds:datastoreItem>
</file>

<file path=customXml/itemProps5.xml><?xml version="1.0" encoding="utf-8"?>
<ds:datastoreItem xmlns:ds="http://schemas.openxmlformats.org/officeDocument/2006/customXml" ds:itemID="{55E53A4C-1574-491D-B4AE-C51E3BDF2CE0}">
  <ds:schemaRefs>
    <ds:schemaRef ds:uri="http://schemas.microsoft.com/DataMashup"/>
  </ds:schemaRefs>
</ds:datastoreItem>
</file>

<file path=customXml/itemProps6.xml><?xml version="1.0" encoding="utf-8"?>
<ds:datastoreItem xmlns:ds="http://schemas.openxmlformats.org/officeDocument/2006/customXml" ds:itemID="{09AE62DC-266F-49A8-B0A6-4630C257B28D}">
  <ds:schemaRefs/>
</ds:datastoreItem>
</file>

<file path=customXml/itemProps7.xml><?xml version="1.0" encoding="utf-8"?>
<ds:datastoreItem xmlns:ds="http://schemas.openxmlformats.org/officeDocument/2006/customXml" ds:itemID="{1DA134B0-0D28-4394-A393-F863384E0C08}">
  <ds:schemaRefs/>
</ds:datastoreItem>
</file>

<file path=customXml/itemProps8.xml><?xml version="1.0" encoding="utf-8"?>
<ds:datastoreItem xmlns:ds="http://schemas.openxmlformats.org/officeDocument/2006/customXml" ds:itemID="{6D3626EC-09EE-49C5-A151-C4C0CD107062}">
  <ds:schemaRefs/>
</ds:datastoreItem>
</file>

<file path=customXml/itemProps9.xml><?xml version="1.0" encoding="utf-8"?>
<ds:datastoreItem xmlns:ds="http://schemas.openxmlformats.org/officeDocument/2006/customXml" ds:itemID="{7C2DD78A-CDBA-46BA-AAC4-A6A4A92CF0D3}">
  <ds:schemaRefs/>
</ds:datastoreItem>
</file>

<file path=customXml/itemProps10.xml><?xml version="1.0" encoding="utf-8"?>
<ds:datastoreItem xmlns:ds="http://schemas.openxmlformats.org/officeDocument/2006/customXml" ds:itemID="{E9B0D521-D672-43FA-9450-C2EA9AEFE84C}">
  <ds:schemaRefs/>
</ds:datastoreItem>
</file>

<file path=customXml/itemProps11.xml><?xml version="1.0" encoding="utf-8"?>
<ds:datastoreItem xmlns:ds="http://schemas.openxmlformats.org/officeDocument/2006/customXml" ds:itemID="{4BBCB66A-3C40-43C8-A01D-4582ABE540DA}">
  <ds:schemaRefs/>
</ds:datastoreItem>
</file>

<file path=customXml/itemProps12.xml><?xml version="1.0" encoding="utf-8"?>
<ds:datastoreItem xmlns:ds="http://schemas.openxmlformats.org/officeDocument/2006/customXml" ds:itemID="{7CDBC535-E57A-438A-9067-B499BEA09DF5}">
  <ds:schemaRefs/>
</ds:datastoreItem>
</file>

<file path=customXml/itemProps13.xml><?xml version="1.0" encoding="utf-8"?>
<ds:datastoreItem xmlns:ds="http://schemas.openxmlformats.org/officeDocument/2006/customXml" ds:itemID="{FFA069A7-0B3C-47AF-898D-3F705F2025BF}">
  <ds:schemaRefs/>
</ds:datastoreItem>
</file>

<file path=customXml/itemProps14.xml><?xml version="1.0" encoding="utf-8"?>
<ds:datastoreItem xmlns:ds="http://schemas.openxmlformats.org/officeDocument/2006/customXml" ds:itemID="{D088AD9C-F10D-42EE-ADE7-6F63FF5C2314}">
  <ds:schemaRefs/>
</ds:datastoreItem>
</file>

<file path=customXml/itemProps15.xml><?xml version="1.0" encoding="utf-8"?>
<ds:datastoreItem xmlns:ds="http://schemas.openxmlformats.org/officeDocument/2006/customXml" ds:itemID="{8D9568C6-7B36-4BDB-B9A1-ECD6D109E1DF}">
  <ds:schemaRefs/>
</ds:datastoreItem>
</file>

<file path=customXml/itemProps16.xml><?xml version="1.0" encoding="utf-8"?>
<ds:datastoreItem xmlns:ds="http://schemas.openxmlformats.org/officeDocument/2006/customXml" ds:itemID="{40D67445-769B-4294-BAEB-F14517BC7E45}">
  <ds:schemaRefs/>
</ds:datastoreItem>
</file>

<file path=customXml/itemProps17.xml><?xml version="1.0" encoding="utf-8"?>
<ds:datastoreItem xmlns:ds="http://schemas.openxmlformats.org/officeDocument/2006/customXml" ds:itemID="{6B6FE0BB-0806-4046-9564-A25EFA52E973}">
  <ds:schemaRefs/>
</ds:datastoreItem>
</file>

<file path=customXml/itemProps18.xml><?xml version="1.0" encoding="utf-8"?>
<ds:datastoreItem xmlns:ds="http://schemas.openxmlformats.org/officeDocument/2006/customXml" ds:itemID="{FE0A3D8E-1DBA-49EC-B74C-4D5E55676EFD}">
  <ds:schemaRefs/>
</ds:datastoreItem>
</file>

<file path=customXml/itemProps19.xml><?xml version="1.0" encoding="utf-8"?>
<ds:datastoreItem xmlns:ds="http://schemas.openxmlformats.org/officeDocument/2006/customXml" ds:itemID="{56625131-DF46-4672-A77F-F98B76F44E9D}">
  <ds:schemaRefs/>
</ds:datastoreItem>
</file>

<file path=customXml/itemProps20.xml><?xml version="1.0" encoding="utf-8"?>
<ds:datastoreItem xmlns:ds="http://schemas.openxmlformats.org/officeDocument/2006/customXml" ds:itemID="{AC32ADC8-A575-4B03-897B-C71F98EA215A}">
  <ds:schemaRefs/>
</ds:datastoreItem>
</file>

<file path=customXml/itemProps21.xml><?xml version="1.0" encoding="utf-8"?>
<ds:datastoreItem xmlns:ds="http://schemas.openxmlformats.org/officeDocument/2006/customXml" ds:itemID="{8D777DE6-7F38-44BD-85CA-681068B2D4F1}">
  <ds:schemaRefs/>
</ds:datastoreItem>
</file>

<file path=customXml/itemProps22.xml><?xml version="1.0" encoding="utf-8"?>
<ds:datastoreItem xmlns:ds="http://schemas.openxmlformats.org/officeDocument/2006/customXml" ds:itemID="{C1E63B5D-4532-43C8-8B90-8900DAF3C29A}">
  <ds:schemaRefs/>
</ds:datastoreItem>
</file>

<file path=customXml/itemProps23.xml><?xml version="1.0" encoding="utf-8"?>
<ds:datastoreItem xmlns:ds="http://schemas.openxmlformats.org/officeDocument/2006/customXml" ds:itemID="{EB0D3602-EE67-4B07-8097-093FCCD9B008}">
  <ds:schemaRefs/>
</ds:datastoreItem>
</file>

<file path=customXml/itemProps24.xml><?xml version="1.0" encoding="utf-8"?>
<ds:datastoreItem xmlns:ds="http://schemas.openxmlformats.org/officeDocument/2006/customXml" ds:itemID="{2DF8284C-08C7-45CE-AE6D-EEAD3826170D}">
  <ds:schemaRefs/>
</ds:datastoreItem>
</file>

<file path=customXml/itemProps25.xml><?xml version="1.0" encoding="utf-8"?>
<ds:datastoreItem xmlns:ds="http://schemas.openxmlformats.org/officeDocument/2006/customXml" ds:itemID="{2ABB4243-7B06-427F-BACE-0BB8C3E52927}">
  <ds:schemaRefs/>
</ds:datastoreItem>
</file>

<file path=customXml/itemProps26.xml><?xml version="1.0" encoding="utf-8"?>
<ds:datastoreItem xmlns:ds="http://schemas.openxmlformats.org/officeDocument/2006/customXml" ds:itemID="{4674BCE4-6909-4160-ABC6-E4223FE95522}">
  <ds:schemaRefs/>
</ds:datastoreItem>
</file>

<file path=customXml/itemProps27.xml><?xml version="1.0" encoding="utf-8"?>
<ds:datastoreItem xmlns:ds="http://schemas.openxmlformats.org/officeDocument/2006/customXml" ds:itemID="{2D8B162D-88D6-40CA-95BD-97C7DEC4EE07}">
  <ds:schemaRefs/>
</ds:datastoreItem>
</file>

<file path=customXml/itemProps28.xml><?xml version="1.0" encoding="utf-8"?>
<ds:datastoreItem xmlns:ds="http://schemas.openxmlformats.org/officeDocument/2006/customXml" ds:itemID="{90F65F75-268E-4225-ADDC-1E58FE0A25D6}">
  <ds:schemaRefs/>
</ds:datastoreItem>
</file>

<file path=customXml/itemProps29.xml><?xml version="1.0" encoding="utf-8"?>
<ds:datastoreItem xmlns:ds="http://schemas.openxmlformats.org/officeDocument/2006/customXml" ds:itemID="{03280DA2-673F-481C-AF30-E7EDC82D8892}">
  <ds:schemaRefs/>
</ds:datastoreItem>
</file>

<file path=customXml/itemProps30.xml><?xml version="1.0" encoding="utf-8"?>
<ds:datastoreItem xmlns:ds="http://schemas.openxmlformats.org/officeDocument/2006/customXml" ds:itemID="{2FF06AC6-7ED5-4C0A-A22B-7ADD6263F745}">
  <ds:schemaRefs/>
</ds:datastoreItem>
</file>

<file path=customXml/itemProps31.xml><?xml version="1.0" encoding="utf-8"?>
<ds:datastoreItem xmlns:ds="http://schemas.openxmlformats.org/officeDocument/2006/customXml" ds:itemID="{8BF3A1EA-2A36-4A82-B78F-A46A8D47833B}">
  <ds:schemaRefs/>
</ds:datastoreItem>
</file>

<file path=customXml/itemProps32.xml><?xml version="1.0" encoding="utf-8"?>
<ds:datastoreItem xmlns:ds="http://schemas.openxmlformats.org/officeDocument/2006/customXml" ds:itemID="{FD526612-1ACE-498B-AB53-E1B4C0FCA717}">
  <ds:schemaRefs/>
</ds:datastoreItem>
</file>

<file path=customXml/itemProps33.xml><?xml version="1.0" encoding="utf-8"?>
<ds:datastoreItem xmlns:ds="http://schemas.openxmlformats.org/officeDocument/2006/customXml" ds:itemID="{0EA6E26C-120E-4222-B2E0-7DAF2E5F932A}">
  <ds:schemaRefs/>
</ds:datastoreItem>
</file>

<file path=customXml/itemProps34.xml><?xml version="1.0" encoding="utf-8"?>
<ds:datastoreItem xmlns:ds="http://schemas.openxmlformats.org/officeDocument/2006/customXml" ds:itemID="{17804EA2-6E60-4DFD-9972-BE5AB319A2A8}">
  <ds:schemaRefs/>
</ds:datastoreItem>
</file>

<file path=customXml/itemProps35.xml><?xml version="1.0" encoding="utf-8"?>
<ds:datastoreItem xmlns:ds="http://schemas.openxmlformats.org/officeDocument/2006/customXml" ds:itemID="{E8EB09B5-EB24-4946-B67A-A81BA818A31D}">
  <ds:schemaRefs/>
</ds:datastoreItem>
</file>

<file path=customXml/itemProps36.xml><?xml version="1.0" encoding="utf-8"?>
<ds:datastoreItem xmlns:ds="http://schemas.openxmlformats.org/officeDocument/2006/customXml" ds:itemID="{2BA7689B-FB24-4A57-948D-EEAF8882F87E}">
  <ds:schemaRefs/>
</ds:datastoreItem>
</file>

<file path=customXml/itemProps37.xml><?xml version="1.0" encoding="utf-8"?>
<ds:datastoreItem xmlns:ds="http://schemas.openxmlformats.org/officeDocument/2006/customXml" ds:itemID="{25AB7D71-B680-434D-8814-F2D9590438E0}">
  <ds:schemaRefs/>
</ds:datastoreItem>
</file>

<file path=customXml/itemProps38.xml><?xml version="1.0" encoding="utf-8"?>
<ds:datastoreItem xmlns:ds="http://schemas.openxmlformats.org/officeDocument/2006/customXml" ds:itemID="{4273FAFF-2EDB-41CB-A15C-BBF2300A01D4}">
  <ds:schemaRefs/>
</ds:datastoreItem>
</file>

<file path=customXml/itemProps39.xml><?xml version="1.0" encoding="utf-8"?>
<ds:datastoreItem xmlns:ds="http://schemas.openxmlformats.org/officeDocument/2006/customXml" ds:itemID="{11704806-98A3-4A6A-97BB-66CD7F8C0F31}">
  <ds:schemaRefs/>
</ds:datastoreItem>
</file>

<file path=customXml/itemProps40.xml><?xml version="1.0" encoding="utf-8"?>
<ds:datastoreItem xmlns:ds="http://schemas.openxmlformats.org/officeDocument/2006/customXml" ds:itemID="{0E4CCF63-D01D-4303-9A23-FEBEC7002590}">
  <ds:schemaRefs/>
</ds:datastoreItem>
</file>

<file path=customXml/itemProps41.xml><?xml version="1.0" encoding="utf-8"?>
<ds:datastoreItem xmlns:ds="http://schemas.openxmlformats.org/officeDocument/2006/customXml" ds:itemID="{A8A62D64-CDFC-4E03-BCCB-76889E6F3F0D}">
  <ds:schemaRefs/>
</ds:datastoreItem>
</file>

<file path=customXml/itemProps42.xml><?xml version="1.0" encoding="utf-8"?>
<ds:datastoreItem xmlns:ds="http://schemas.openxmlformats.org/officeDocument/2006/customXml" ds:itemID="{B30CD53E-8243-407F-AC22-69D28B62093C}">
  <ds:schemaRefs/>
</ds:datastoreItem>
</file>

<file path=customXml/itemProps43.xml><?xml version="1.0" encoding="utf-8"?>
<ds:datastoreItem xmlns:ds="http://schemas.openxmlformats.org/officeDocument/2006/customXml" ds:itemID="{D4203129-C587-4F3E-874B-8A53B5756E86}">
  <ds:schemaRefs/>
</ds:datastoreItem>
</file>

<file path=customXml/itemProps44.xml><?xml version="1.0" encoding="utf-8"?>
<ds:datastoreItem xmlns:ds="http://schemas.openxmlformats.org/officeDocument/2006/customXml" ds:itemID="{EB961FA3-AF58-4BD1-B624-8936DF573E85}">
  <ds:schemaRefs/>
</ds:datastoreItem>
</file>

<file path=customXml/itemProps45.xml><?xml version="1.0" encoding="utf-8"?>
<ds:datastoreItem xmlns:ds="http://schemas.openxmlformats.org/officeDocument/2006/customXml" ds:itemID="{4FC390D0-4F4B-47AC-AE94-5B578D14424B}">
  <ds:schemaRefs/>
</ds:datastoreItem>
</file>

<file path=customXml/itemProps46.xml><?xml version="1.0" encoding="utf-8"?>
<ds:datastoreItem xmlns:ds="http://schemas.openxmlformats.org/officeDocument/2006/customXml" ds:itemID="{07990560-5C9C-45B4-81CC-CA54FFD34C76}">
  <ds:schemaRefs/>
</ds:datastoreItem>
</file>

<file path=customXml/itemProps47.xml><?xml version="1.0" encoding="utf-8"?>
<ds:datastoreItem xmlns:ds="http://schemas.openxmlformats.org/officeDocument/2006/customXml" ds:itemID="{579545EE-FCE9-4E91-BC2B-042BEE984C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vt:lpstr>
      <vt:lpstr>Passenger_Trend_Yearly</vt:lpstr>
      <vt:lpstr>Pareto Analysis</vt:lpstr>
      <vt:lpstr>DomVSInt</vt:lpstr>
      <vt:lpstr>Covid Period</vt:lpstr>
      <vt:lpstr>Terminal Performance</vt:lpstr>
      <vt:lpstr>YoY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Ankkona Das</dc:creator>
  <cp:lastModifiedBy>Ankkona Das</cp:lastModifiedBy>
  <dcterms:created xsi:type="dcterms:W3CDTF">2026-01-18T08:47:02Z</dcterms:created>
  <dcterms:modified xsi:type="dcterms:W3CDTF">2026-06-08T11:06:45Z</dcterms:modified>
</cp:coreProperties>
</file>