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Excel Projects\4. AirTraffic\"/>
    </mc:Choice>
  </mc:AlternateContent>
  <xr:revisionPtr revIDLastSave="0" documentId="8_{911F2CEB-9B77-43AC-B188-0D4F89ED4006}" xr6:coauthVersionLast="47" xr6:coauthVersionMax="47" xr10:uidLastSave="{00000000-0000-0000-0000-000000000000}"/>
  <bookViews>
    <workbookView xWindow="-108" yWindow="-108" windowWidth="23256" windowHeight="12576" firstSheet="2" activeTab="6" xr2:uid="{1A7E6431-4873-4734-9C29-4F26941CCF90}"/>
  </bookViews>
  <sheets>
    <sheet name="KPI" sheetId="3" r:id="rId1"/>
    <sheet name="Passenger_Trend_Yearly" sheetId="4" r:id="rId2"/>
    <sheet name="YoY_Growth_Trend" sheetId="7" r:id="rId3"/>
    <sheet name="Passenger_Flow" sheetId="10" r:id="rId4"/>
    <sheet name="IN vs Dom" sheetId="11" r:id="rId5"/>
    <sheet name="Top_Airlines" sheetId="6" r:id="rId6"/>
    <sheet name="Dashboard" sheetId="2" r:id="rId7"/>
  </sheets>
  <definedNames>
    <definedName name="Slicer_GEO_Region">#N/A</definedName>
    <definedName name="Slicer_Month_Name">#N/A</definedName>
    <definedName name="Slicer_Year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ir_Traffic_Passenger_Statistic_68d88c11-a49f-429f-a507-f98a5f246172" name="Air_Traffic_Passenger_Statistic" connection="Query - Air_Traffic_Passenger_Statistic"/>
          <x15:modelTable id="Calendar" name="Calendar" connection="Connection"/>
        </x15:modelTables>
        <x15:modelRelationships>
          <x15:modelRelationship fromTable="Air_Traffic_Passenger_Statistic" fromColumn="Activity Period Start Date" toTable="Calendar" toColumn="Date"/>
        </x15:modelRelationships>
        <x15:extLst>
          <ext xmlns:x16="http://schemas.microsoft.com/office/spreadsheetml/2014/11/main" uri="{9835A34E-60A6-4A7C-AAB8-D5F71C897F49}">
            <x16:modelTimeGroupings>
              <x16:modelTimeGrouping tableName="Air_Traffic_Passenger_Statistic" columnName="data_as_of" columnId="data_as_of">
                <x16:calculatedTimeColumn columnName="data_as_of (Hour)" columnId="data_as_of (Hour)" contentType="hours" isSelected="1"/>
                <x16:calculatedTimeColumn columnName="data_as_of (Minute)" columnId="data_as_of (Minute)" contentType="minutes" isSelected="1"/>
                <x16:calculatedTimeColumn columnName="data_as_of (Second)" columnId="data_as_of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7" l="1" a="1"/>
  <c r="F4" i="7" s="1"/>
  <c r="E4" i="7" a="1"/>
  <c r="E4" i="7" s="1"/>
  <c r="D4" i="7" a="1"/>
  <c r="D4" i="7" s="1"/>
  <c r="B4" i="3"/>
  <c r="H4" i="3"/>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B9A94C-279F-4890-A299-E7AC79F39FD4}" name="Connection" type="104" refreshedVersion="0" background="1">
    <extLst>
      <ext xmlns:x15="http://schemas.microsoft.com/office/spreadsheetml/2010/11/main" uri="{DE250136-89BD-433C-8126-D09CA5730AF9}">
        <x15:connection id="Calendar"/>
      </ext>
    </extLst>
  </connection>
  <connection id="2" xr16:uid="{3462E5A2-B8D6-4D45-80D5-88C6FDB11853}" name="Query - Air_Traffic_Passenger_Statistic" description="Connection to the 'Air_Traffic_Passenger_Statistic' query in the workbook." type="100" refreshedVersion="7" minRefreshableVersion="5">
    <extLst>
      <ext xmlns:x15="http://schemas.microsoft.com/office/spreadsheetml/2010/11/main" uri="{DE250136-89BD-433C-8126-D09CA5730AF9}">
        <x15:connection id="e9f8ab34-243e-4800-aea5-e64a488286fd"/>
      </ext>
    </extLst>
  </connection>
  <connection id="3" xr16:uid="{F1A209D4-5262-473E-9F6D-239C8D25ECA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<sst xmlns="http://schemas.openxmlformats.org/spreadsheetml/2006/main" count="50" uniqueCount="31">
  <si>
    <t>Row Labels</t>
  </si>
  <si>
    <t>Sum of Passenger Count</t>
  </si>
  <si>
    <t>Domestic</t>
  </si>
  <si>
    <t>International</t>
  </si>
  <si>
    <t>Alaska Airlines</t>
  </si>
  <si>
    <t>American Airlines</t>
  </si>
  <si>
    <t>Delta Air Lines</t>
  </si>
  <si>
    <t>SkyWest Airlines</t>
  </si>
  <si>
    <t>United Airlines</t>
  </si>
  <si>
    <t>April</t>
  </si>
  <si>
    <t>August</t>
  </si>
  <si>
    <t>February</t>
  </si>
  <si>
    <t>January</t>
  </si>
  <si>
    <t>July</t>
  </si>
  <si>
    <t>June</t>
  </si>
  <si>
    <t>March</t>
  </si>
  <si>
    <t>May</t>
  </si>
  <si>
    <t>October</t>
  </si>
  <si>
    <t>September</t>
  </si>
  <si>
    <t>Deplaned</t>
  </si>
  <si>
    <t>Enplaned</t>
  </si>
  <si>
    <t>Thru / Transit</t>
  </si>
  <si>
    <t>Total Passengers</t>
  </si>
  <si>
    <t>YoY%</t>
  </si>
  <si>
    <t>International %</t>
  </si>
  <si>
    <t>Year</t>
  </si>
  <si>
    <t>Southwest Airlines</t>
  </si>
  <si>
    <t>Operating Airlines</t>
  </si>
  <si>
    <t>Virgin America</t>
  </si>
  <si>
    <t>No.of Passengers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</si>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</sst>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quot;M&quot;"/>
    <numFmt numFmtId="165" formatCode="0.0%"/>
    <numFmt numFmtId="166" formatCode="0.0,,,&quot;B&quot;"/>
    <numFmt numFmtId="167" formatCode="0.0,,&quot;M&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0" fontId="0" fillId="0" borderId="0" xfId="1" applyNumberFormat="1" applyFont="1"/>
    <xf numFmtId="0" fontId="2" fillId="2" borderId="1" xfId="0" applyFont="1" applyFill="1" applyBorder="1"/>
    <xf numFmtId="0" fontId="0" fillId="0" borderId="1" xfId="0" applyBorder="1"/>
    <xf numFmtId="167" fontId="0" fillId="0" borderId="1" xfId="0" applyNumberFormat="1" applyBorder="1"/>
    <xf numFmtId="165" fontId="0" fillId="0" borderId="1" xfId="1" applyNumberFormat="1" applyFont="1" applyBorder="1"/>
    <xf numFmtId="0" fontId="0" fillId="3" borderId="0" xfId="0" applyFill="1"/>
  </cellXfs>
  <cellStyles count="2">
    <cellStyle name="Normal" xfId="0" builtinId="0"/>
    <cellStyle name="Percent" xfId="1" builtinId="5"/>
  </cellStyles>
  <dxfs count="12">
    <dxf>
      <numFmt numFmtId="167" formatCode="0.0,,&quot;M&quot;"/>
    </dxf>
    <dxf>
      <numFmt numFmtId="167" formatCode="0.0,,&quot;M&quot;"/>
    </dxf>
    <dxf>
      <numFmt numFmtId="165" formatCode="0.0%"/>
    </dxf>
    <dxf>
      <numFmt numFmtId="167" formatCode="0.0,,&quot;M&quot;"/>
    </dxf>
    <dxf>
      <numFmt numFmtId="164" formatCode="0,,&quot;M&quot;"/>
    </dxf>
    <dxf>
      <numFmt numFmtId="165" formatCode="0.0%"/>
    </dxf>
    <dxf>
      <numFmt numFmtId="14" formatCode="0.00%"/>
    </dxf>
    <dxf>
      <numFmt numFmtId="166" formatCode="0.0,,,&quot;B&quot;"/>
    </dxf>
    <dxf>
      <font>
        <color theme="0"/>
      </font>
    </dxf>
    <dxf>
      <fill>
        <patternFill patternType="solid">
          <fgColor auto="1"/>
          <bgColor rgb="FF002060"/>
        </patternFill>
      </fill>
      <border diagonalUp="0" diagonalDown="0">
        <left/>
        <right/>
        <top/>
        <bottom/>
        <vertical/>
        <horizontal/>
      </border>
    </dxf>
    <dxf>
      <font>
        <color theme="0"/>
      </font>
    </dxf>
    <dxf>
      <fill>
        <patternFill patternType="solid">
          <fgColor auto="1"/>
          <bgColor rgb="FF002060"/>
        </patternFill>
      </fill>
      <border>
        <left style="dashed">
          <color theme="0"/>
        </left>
        <right style="dashed">
          <color theme="0"/>
        </right>
        <top style="dashed">
          <color theme="0"/>
        </top>
        <bottom style="dashed">
          <color theme="0"/>
        </bottom>
      </border>
    </dxf>
  </dxfs>
  <tableStyles count="2" defaultTableStyle="TableStyleMedium2" defaultPivotStyle="PivotStyleLight16">
    <tableStyle name="Slicer Style 1" pivot="0" table="0" count="4" xr9:uid="{8A383FA3-851E-4A97-BD46-DD14ECA860B3}">
      <tableStyleElement type="wholeTable" dxfId="11"/>
      <tableStyleElement type="headerRow" dxfId="10"/>
    </tableStyle>
    <tableStyle name="Slicer Style 1 2" pivot="0" table="0" count="3" xr9:uid="{C5164D21-E36E-4EA3-9BF6-3CCB6681A5EA}">
      <tableStyleElement type="wholeTable" dxfId="9"/>
      <tableStyleElement type="headerRow" dxfId="8"/>
    </tableStyle>
  </tableStyles>
  <colors>
    <mruColors>
      <color rgb="FF93E3FF"/>
      <color rgb="FF002060"/>
      <color rgb="FFFA82D8"/>
      <color rgb="FFD7079C"/>
      <color rgb="FFDE00C4"/>
      <color rgb="FF001642"/>
      <color rgb="FF6481CA"/>
    </mruColors>
  </colors>
  <extLst>
    <ext xmlns:x14="http://schemas.microsoft.com/office/spreadsheetml/2009/9/main" uri="{46F421CA-312F-682f-3DD2-61675219B42D}">
      <x14:dxfs count="3">
        <dxf>
          <font>
            <color theme="0"/>
          </font>
          <fill>
            <patternFill patternType="solid">
              <fgColor auto="1"/>
              <bgColor rgb="FF002060"/>
            </patternFill>
          </fill>
          <border>
            <left style="thin">
              <color theme="0"/>
            </left>
            <right style="thin">
              <color theme="0"/>
            </right>
            <top style="thin">
              <color theme="0"/>
            </top>
            <bottom style="thin">
              <color theme="0"/>
            </bottom>
          </border>
        </dxf>
        <dxf>
          <font>
            <color theme="0"/>
          </font>
          <fill>
            <gradientFill degree="90">
              <stop position="0">
                <color rgb="FF002060"/>
              </stop>
              <stop position="0.5">
                <color theme="4"/>
              </stop>
              <stop position="1">
                <color rgb="FF002060"/>
              </stop>
            </gradientFill>
          </fill>
        </dxf>
        <dxf>
          <font>
            <color theme="0"/>
          </font>
          <fill>
            <patternFill patternType="solid">
              <fgColor auto="1"/>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SelectedItemWithData" dxfId="1"/>
          </x14:slicerStyleElements>
        </x14:slicerStyle>
        <x14:slicerStyle name="Slicer Style 1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34.xml"/><Relationship Id="rId19" Type="http://schemas.microsoft.com/office/2007/relationships/slicerCache" Target="slicerCaches/slicerCache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3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Statistics.xlsx]Passenger_Trend_Yearly!PivotTable6</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Passenger_Trend_Yearly!$B$3</c:f>
              <c:strCache>
                <c:ptCount val="1"/>
                <c:pt idx="0">
                  <c:v>Total</c:v>
                </c:pt>
              </c:strCache>
            </c:strRef>
          </c:tx>
          <c:spPr>
            <a:solidFill>
              <a:schemeClr val="accent1"/>
            </a:solidFill>
            <a:ln>
              <a:noFill/>
            </a:ln>
            <a:effectLst/>
          </c:spPr>
          <c:invertIfNegative val="0"/>
          <c:cat>
            <c:strRef>
              <c:f>Passenger_Trend_Yearly!$A$4:$A$30</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Passenger_Trend_Yearly!$B$4:$B$30</c:f>
              <c:numCache>
                <c:formatCode>0,,"M"</c:formatCode>
                <c:ptCount val="27"/>
                <c:pt idx="0">
                  <c:v>20982632</c:v>
                </c:pt>
                <c:pt idx="1">
                  <c:v>40691441</c:v>
                </c:pt>
                <c:pt idx="2">
                  <c:v>34287324</c:v>
                </c:pt>
                <c:pt idx="3">
                  <c:v>31091334</c:v>
                </c:pt>
                <c:pt idx="4">
                  <c:v>29049728</c:v>
                </c:pt>
                <c:pt idx="5">
                  <c:v>32450507</c:v>
                </c:pt>
                <c:pt idx="6">
                  <c:v>33099210</c:v>
                </c:pt>
                <c:pt idx="7">
                  <c:v>33332970</c:v>
                </c:pt>
                <c:pt idx="8">
                  <c:v>35554082</c:v>
                </c:pt>
                <c:pt idx="9">
                  <c:v>37234678</c:v>
                </c:pt>
                <c:pt idx="10">
                  <c:v>37338942</c:v>
                </c:pt>
                <c:pt idx="11">
                  <c:v>39253999</c:v>
                </c:pt>
                <c:pt idx="12">
                  <c:v>40927786</c:v>
                </c:pt>
                <c:pt idx="13">
                  <c:v>44399885</c:v>
                </c:pt>
                <c:pt idx="14">
                  <c:v>44945760</c:v>
                </c:pt>
                <c:pt idx="15">
                  <c:v>47114631</c:v>
                </c:pt>
                <c:pt idx="16">
                  <c:v>50057887</c:v>
                </c:pt>
                <c:pt idx="17">
                  <c:v>53103448</c:v>
                </c:pt>
                <c:pt idx="18">
                  <c:v>55823712</c:v>
                </c:pt>
                <c:pt idx="19">
                  <c:v>57746873</c:v>
                </c:pt>
                <c:pt idx="20">
                  <c:v>57418574</c:v>
                </c:pt>
                <c:pt idx="21">
                  <c:v>16418713</c:v>
                </c:pt>
                <c:pt idx="22">
                  <c:v>24334553</c:v>
                </c:pt>
                <c:pt idx="23">
                  <c:v>42209058</c:v>
                </c:pt>
                <c:pt idx="24">
                  <c:v>50141567</c:v>
                </c:pt>
                <c:pt idx="25">
                  <c:v>52210939</c:v>
                </c:pt>
                <c:pt idx="26">
                  <c:v>45600899</c:v>
                </c:pt>
              </c:numCache>
            </c:numRef>
          </c:val>
          <c:extLst>
            <c:ext xmlns:c16="http://schemas.microsoft.com/office/drawing/2014/chart" uri="{C3380CC4-5D6E-409C-BE32-E72D297353CC}">
              <c16:uniqueId val="{00000026-33EC-4C78-A61F-70FB9DF477DF}"/>
            </c:ext>
          </c:extLst>
        </c:ser>
        <c:dLbls>
          <c:showLegendKey val="0"/>
          <c:showVal val="0"/>
          <c:showCatName val="0"/>
          <c:showSerName val="0"/>
          <c:showPercent val="0"/>
          <c:showBubbleSize val="0"/>
        </c:dLbls>
        <c:gapWidth val="219"/>
        <c:overlap val="-27"/>
        <c:axId val="2104791536"/>
        <c:axId val="2104789456"/>
      </c:barChart>
      <c:catAx>
        <c:axId val="210479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789456"/>
        <c:crosses val="autoZero"/>
        <c:auto val="1"/>
        <c:lblAlgn val="ctr"/>
        <c:lblOffset val="100"/>
        <c:noMultiLvlLbl val="0"/>
      </c:catAx>
      <c:valAx>
        <c:axId val="2104789456"/>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79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YoY_Growth_Trend!$E$3</c:f>
              <c:strCache>
                <c:ptCount val="1"/>
                <c:pt idx="0">
                  <c:v>No.of Passengers</c:v>
                </c:pt>
              </c:strCache>
            </c:strRef>
          </c:tx>
          <c:spPr>
            <a:solidFill>
              <a:schemeClr val="accent1"/>
            </a:solidFill>
            <a:ln>
              <a:noFill/>
            </a:ln>
            <a:effectLst/>
          </c:spPr>
          <c:invertIfNegative val="0"/>
          <c:cat>
            <c:strRef>
              <c:f>YoY_Growth_Trend!$D$4:$D$13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YoY_Growth_Trend!$E$4:$E$13</c:f>
              <c:numCache>
                <c:formatCode>0.0,,"M"</c:formatCode>
                <c:ptCount val="10"/>
                <c:pt idx="0">
                  <c:v>78149168</c:v>
                </c:pt>
                <c:pt idx="1">
                  <c:v>71998948</c:v>
                </c:pt>
                <c:pt idx="2">
                  <c:v>85203762</c:v>
                </c:pt>
                <c:pt idx="3">
                  <c:v>85055739</c:v>
                </c:pt>
                <c:pt idx="4">
                  <c:v>91534778</c:v>
                </c:pt>
                <c:pt idx="5">
                  <c:v>99018155</c:v>
                </c:pt>
                <c:pt idx="6">
                  <c:v>108102452</c:v>
                </c:pt>
                <c:pt idx="7">
                  <c:v>107767901</c:v>
                </c:pt>
                <c:pt idx="8">
                  <c:v>92292190</c:v>
                </c:pt>
                <c:pt idx="9">
                  <c:v>96139982</c:v>
                </c:pt>
              </c:numCache>
            </c:numRef>
          </c:val>
          <c:extLst>
            <c:ext xmlns:c16="http://schemas.microsoft.com/office/drawing/2014/chart" uri="{C3380CC4-5D6E-409C-BE32-E72D297353CC}">
              <c16:uniqueId val="{00000000-C661-4B50-A348-FCD8B1FB83F8}"/>
            </c:ext>
          </c:extLst>
        </c:ser>
        <c:dLbls>
          <c:showLegendKey val="0"/>
          <c:showVal val="0"/>
          <c:showCatName val="0"/>
          <c:showSerName val="0"/>
          <c:showPercent val="0"/>
          <c:showBubbleSize val="0"/>
        </c:dLbls>
        <c:gapWidth val="219"/>
        <c:overlap val="-27"/>
        <c:axId val="809908879"/>
        <c:axId val="809913039"/>
      </c:barChart>
      <c:lineChart>
        <c:grouping val="standard"/>
        <c:varyColors val="0"/>
        <c:ser>
          <c:idx val="1"/>
          <c:order val="1"/>
          <c:tx>
            <c:strRef>
              <c:f>YoY_Growth_Trend!$F$3</c:f>
              <c:strCache>
                <c:ptCount val="1"/>
                <c:pt idx="0">
                  <c:v>YoY%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YoY_Growth_Trend!$D$4:$D$13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YoY_Growth_Trend!$F$4:$F$13</c:f>
              <c:numCache>
                <c:formatCode>0.0%</c:formatCode>
                <c:ptCount val="10"/>
                <c:pt idx="0">
                  <c:v>5.4312370353780406E-2</c:v>
                </c:pt>
                <c:pt idx="1">
                  <c:v>5.1784182185238614E-2</c:v>
                </c:pt>
                <c:pt idx="2">
                  <c:v>5.2849357217509232E-2</c:v>
                </c:pt>
                <c:pt idx="3">
                  <c:v>5.5300569708470464E-2</c:v>
                </c:pt>
                <c:pt idx="4">
                  <c:v>5.6086820504090439E-2</c:v>
                </c:pt>
                <c:pt idx="5">
                  <c:v>5.4569458884279019E-2</c:v>
                </c:pt>
                <c:pt idx="6">
                  <c:v>5.1240879051217596E-2</c:v>
                </c:pt>
                <c:pt idx="7">
                  <c:v>4.6863372275557133E-2</c:v>
                </c:pt>
                <c:pt idx="8">
                  <c:v>5.0319715698207389E-2</c:v>
                </c:pt>
                <c:pt idx="9">
                  <c:v>5.2504665988118149E-2</c:v>
                </c:pt>
              </c:numCache>
            </c:numRef>
          </c:val>
          <c:smooth val="0"/>
          <c:extLst>
            <c:ext xmlns:c16="http://schemas.microsoft.com/office/drawing/2014/chart" uri="{C3380CC4-5D6E-409C-BE32-E72D297353CC}">
              <c16:uniqueId val="{00000001-C661-4B50-A348-FCD8B1FB83F8}"/>
            </c:ext>
          </c:extLst>
        </c:ser>
        <c:dLbls>
          <c:showLegendKey val="0"/>
          <c:showVal val="0"/>
          <c:showCatName val="0"/>
          <c:showSerName val="0"/>
          <c:showPercent val="0"/>
          <c:showBubbleSize val="0"/>
        </c:dLbls>
        <c:marker val="1"/>
        <c:smooth val="0"/>
        <c:axId val="809915119"/>
        <c:axId val="809913871"/>
      </c:lineChart>
      <c:catAx>
        <c:axId val="80990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13039"/>
        <c:crosses val="autoZero"/>
        <c:auto val="1"/>
        <c:lblAlgn val="ctr"/>
        <c:lblOffset val="100"/>
        <c:noMultiLvlLbl val="0"/>
      </c:catAx>
      <c:valAx>
        <c:axId val="809913039"/>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08879"/>
        <c:crosses val="autoZero"/>
        <c:crossBetween val="between"/>
      </c:valAx>
      <c:valAx>
        <c:axId val="80991387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15119"/>
        <c:crosses val="max"/>
        <c:crossBetween val="between"/>
      </c:valAx>
      <c:catAx>
        <c:axId val="809915119"/>
        <c:scaling>
          <c:orientation val="minMax"/>
        </c:scaling>
        <c:delete val="1"/>
        <c:axPos val="b"/>
        <c:numFmt formatCode="General" sourceLinked="1"/>
        <c:majorTickMark val="out"/>
        <c:minorTickMark val="none"/>
        <c:tickLblPos val="nextTo"/>
        <c:crossAx val="8099138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Statistics.xlsx]Passenger_Flow!PivotTable2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Passenger_Flow!$B$3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D5-4FB8-8CE8-B119AFCFCE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D5-4FB8-8CE8-B119AFCFCE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D5-4FB8-8CE8-B119AFCFCE1A}"/>
              </c:ext>
            </c:extLst>
          </c:dPt>
          <c:cat>
            <c:strRef>
              <c:f>Passenger_Flow!$A$4:$A$6</c:f>
              <c:strCache>
                <c:ptCount val="3"/>
                <c:pt idx="0">
                  <c:v>Deplaned</c:v>
                </c:pt>
                <c:pt idx="1">
                  <c:v>Enplaned</c:v>
                </c:pt>
                <c:pt idx="2">
                  <c:v>Thru / Transit</c:v>
                </c:pt>
              </c:strCache>
            </c:strRef>
          </c:cat>
          <c:val>
            <c:numRef>
              <c:f>Passenger_Flow!$B$4:$B$6</c:f>
              <c:numCache>
                <c:formatCode>General</c:formatCode>
                <c:ptCount val="3"/>
                <c:pt idx="0">
                  <c:v>541931622</c:v>
                </c:pt>
                <c:pt idx="1">
                  <c:v>541110872</c:v>
                </c:pt>
                <c:pt idx="2">
                  <c:v>3778638</c:v>
                </c:pt>
              </c:numCache>
            </c:numRef>
          </c:val>
          <c:extLst>
            <c:ext xmlns:c16="http://schemas.microsoft.com/office/drawing/2014/chart" uri="{C3380CC4-5D6E-409C-BE32-E72D297353CC}">
              <c16:uniqueId val="{00000003-9CC9-483F-A538-F387F70422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Statistics.xlsx]IN vs Dom!PivotTable3</c:name>
    <c:fmtId val="0"/>
  </c:pivotSource>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 vs Dom'!$B$3</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 vs Dom'!$A$4:$A$5</c:f>
              <c:strCache>
                <c:ptCount val="2"/>
                <c:pt idx="0">
                  <c:v>Domestic</c:v>
                </c:pt>
                <c:pt idx="1">
                  <c:v>International</c:v>
                </c:pt>
              </c:strCache>
            </c:strRef>
          </c:cat>
          <c:val>
            <c:numRef>
              <c:f>'IN vs Dom'!$B$4:$B$5</c:f>
              <c:numCache>
                <c:formatCode>0.0,,"M"</c:formatCode>
                <c:ptCount val="2"/>
                <c:pt idx="0">
                  <c:v>810691151</c:v>
                </c:pt>
                <c:pt idx="1">
                  <c:v>276129981</c:v>
                </c:pt>
              </c:numCache>
            </c:numRef>
          </c:val>
          <c:extLst>
            <c:ext xmlns:c16="http://schemas.microsoft.com/office/drawing/2014/chart" uri="{C3380CC4-5D6E-409C-BE32-E72D297353CC}">
              <c16:uniqueId val="{00000003-83B4-4265-917B-ACF9500DF8A5}"/>
            </c:ext>
          </c:extLst>
        </c:ser>
        <c:dLbls>
          <c:dLblPos val="outEnd"/>
          <c:showLegendKey val="0"/>
          <c:showVal val="1"/>
          <c:showCatName val="0"/>
          <c:showSerName val="0"/>
          <c:showPercent val="0"/>
          <c:showBubbleSize val="0"/>
        </c:dLbls>
        <c:gapWidth val="219"/>
        <c:overlap val="-27"/>
        <c:axId val="1144889743"/>
        <c:axId val="1144888495"/>
      </c:barChart>
      <c:catAx>
        <c:axId val="114488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88495"/>
        <c:crosses val="autoZero"/>
        <c:auto val="1"/>
        <c:lblAlgn val="ctr"/>
        <c:lblOffset val="100"/>
        <c:noMultiLvlLbl val="0"/>
      </c:catAx>
      <c:valAx>
        <c:axId val="1144888495"/>
        <c:scaling>
          <c:orientation val="minMax"/>
        </c:scaling>
        <c:delete val="1"/>
        <c:axPos val="l"/>
        <c:numFmt formatCode="0.0,,&quot;M&quot;" sourceLinked="1"/>
        <c:majorTickMark val="none"/>
        <c:minorTickMark val="none"/>
        <c:tickLblPos val="nextTo"/>
        <c:crossAx val="114488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Statistics.xlsx]Top_Airlines!PivotTable7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Top_Airlines!$B$3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Top_Airlines!$A$4:$A$10</c:f>
              <c:strCache>
                <c:ptCount val="7"/>
                <c:pt idx="0">
                  <c:v>Virgin America</c:v>
                </c:pt>
                <c:pt idx="1">
                  <c:v>Southwest Airlines</c:v>
                </c:pt>
                <c:pt idx="2">
                  <c:v>Alaska Airlines</c:v>
                </c:pt>
                <c:pt idx="3">
                  <c:v>Delta Air Lines</c:v>
                </c:pt>
                <c:pt idx="4">
                  <c:v>SkyWest Airlines</c:v>
                </c:pt>
                <c:pt idx="5">
                  <c:v>American Airlines</c:v>
                </c:pt>
                <c:pt idx="6">
                  <c:v>United Airlines</c:v>
                </c:pt>
              </c:strCache>
            </c:strRef>
          </c:cat>
          <c:val>
            <c:numRef>
              <c:f>Top_Airlines!$B$4:$B$10</c:f>
              <c:numCache>
                <c:formatCode>0.0,,"M"</c:formatCode>
                <c:ptCount val="7"/>
                <c:pt idx="0">
                  <c:v>37843920</c:v>
                </c:pt>
                <c:pt idx="1">
                  <c:v>50109629</c:v>
                </c:pt>
                <c:pt idx="2">
                  <c:v>50878712</c:v>
                </c:pt>
                <c:pt idx="3">
                  <c:v>70255246</c:v>
                </c:pt>
                <c:pt idx="4">
                  <c:v>81109975</c:v>
                </c:pt>
                <c:pt idx="5">
                  <c:v>82215966</c:v>
                </c:pt>
                <c:pt idx="6">
                  <c:v>449886754</c:v>
                </c:pt>
              </c:numCache>
            </c:numRef>
          </c:val>
          <c:extLst>
            <c:ext xmlns:c16="http://schemas.microsoft.com/office/drawing/2014/chart" uri="{C3380CC4-5D6E-409C-BE32-E72D297353CC}">
              <c16:uniqueId val="{00000023-8831-49DB-A3B0-59C966F52CFE}"/>
            </c:ext>
          </c:extLst>
        </c:ser>
        <c:dLbls>
          <c:dLblPos val="outEnd"/>
          <c:showLegendKey val="0"/>
          <c:showVal val="1"/>
          <c:showCatName val="0"/>
          <c:showSerName val="0"/>
          <c:showPercent val="0"/>
          <c:showBubbleSize val="0"/>
        </c:dLbls>
        <c:gapWidth val="182"/>
        <c:axId val="1149282400"/>
        <c:axId val="1149282816"/>
      </c:barChart>
      <c:catAx>
        <c:axId val="114928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82816"/>
        <c:crosses val="autoZero"/>
        <c:auto val="1"/>
        <c:lblAlgn val="ctr"/>
        <c:lblOffset val="100"/>
        <c:noMultiLvlLbl val="0"/>
      </c:catAx>
      <c:valAx>
        <c:axId val="1149282816"/>
        <c:scaling>
          <c:orientation val="minMax"/>
        </c:scaling>
        <c:delete val="1"/>
        <c:axPos val="b"/>
        <c:numFmt formatCode="0.0,,&quot;M&quot;" sourceLinked="1"/>
        <c:majorTickMark val="none"/>
        <c:minorTickMark val="none"/>
        <c:tickLblPos val="nextTo"/>
        <c:crossAx val="114928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Statistics.xlsx]Top_Airlines!PivotTable7</c:name>
    <c:fmtId val="2"/>
  </c:pivotSource>
  <c:chart>
    <c:title>
      <c:tx>
        <c:rich>
          <a:bodyPr rot="0" spcFirstLastPara="1" vertOverflow="ellipsis" vert="horz" wrap="square" anchor="ctr" anchorCtr="1"/>
          <a:lstStyle/>
          <a:p>
            <a:pPr>
              <a:defRPr sz="1800" b="1" i="0" u="none" strike="noStrike" kern="1200" spc="0" baseline="0">
                <a:gradFill>
                  <a:gsLst>
                    <a:gs pos="0">
                      <a:srgbClr val="93E3FF"/>
                    </a:gs>
                    <a:gs pos="100000">
                      <a:srgbClr val="6481CA"/>
                    </a:gs>
                  </a:gsLst>
                  <a:lin ang="8100000" scaled="0"/>
                </a:gradFill>
                <a:latin typeface="+mn-lt"/>
                <a:ea typeface="+mn-ea"/>
                <a:cs typeface="+mn-cs"/>
              </a:defRPr>
            </a:pPr>
            <a:r>
              <a:rPr lang="en-US" sz="1800">
                <a:gradFill>
                  <a:gsLst>
                    <a:gs pos="0">
                      <a:srgbClr val="93E3FF"/>
                    </a:gs>
                    <a:gs pos="100000">
                      <a:srgbClr val="6481CA"/>
                    </a:gs>
                  </a:gsLst>
                  <a:lin ang="8100000" scaled="0"/>
                </a:gradFill>
              </a:rPr>
              <a:t>Top Airlines</a:t>
            </a:r>
          </a:p>
        </c:rich>
      </c:tx>
      <c:layout>
        <c:manualLayout>
          <c:xMode val="edge"/>
          <c:yMode val="edge"/>
          <c:x val="0.28777264910851663"/>
          <c:y val="1.7123287671232876E-2"/>
        </c:manualLayout>
      </c:layout>
      <c:overlay val="0"/>
      <c:spPr>
        <a:noFill/>
        <a:ln>
          <a:noFill/>
        </a:ln>
        <a:effectLst/>
      </c:spPr>
      <c:txPr>
        <a:bodyPr rot="0" spcFirstLastPara="1" vertOverflow="ellipsis" vert="horz" wrap="square" anchor="ctr" anchorCtr="1"/>
        <a:lstStyle/>
        <a:p>
          <a:pPr>
            <a:defRPr sz="1800" b="1" i="0" u="none" strike="noStrike" kern="1200" spc="0" baseline="0">
              <a:gradFill>
                <a:gsLst>
                  <a:gs pos="0">
                    <a:srgbClr val="93E3FF"/>
                  </a:gs>
                  <a:gs pos="100000">
                    <a:srgbClr val="6481CA"/>
                  </a:gs>
                </a:gsLst>
                <a:lin ang="8100000" scaled="0"/>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93E3FF"/>
              </a:gs>
              <a:gs pos="100000">
                <a:srgbClr val="6481CA"/>
              </a:gs>
            </a:gsLst>
            <a:lin ang="8100000" scaled="0"/>
          </a:gradFill>
          <a:ln>
            <a:noFill/>
          </a:ln>
          <a:effectLst>
            <a:outerShdw blurRad="406400" dist="190500" dir="8100000" algn="tr" rotWithShape="0">
              <a:schemeClr val="tx2">
                <a:alpha val="80000"/>
              </a:scheme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93E3FF"/>
              </a:gs>
              <a:gs pos="100000">
                <a:srgbClr val="6481CA"/>
              </a:gs>
            </a:gsLst>
            <a:lin ang="8100000" scaled="0"/>
          </a:gradFill>
          <a:ln>
            <a:noFill/>
          </a:ln>
          <a:effectLst>
            <a:outerShdw blurRad="406400" dist="190500" dir="8100000" algn="tr" rotWithShape="0">
              <a:schemeClr val="tx2">
                <a:alpha val="80000"/>
              </a:schemeClr>
            </a:outerShdw>
          </a:effectLst>
        </c:spPr>
        <c:dLbl>
          <c:idx val="0"/>
          <c:layout>
            <c:manualLayout>
              <c:x val="0"/>
              <c:y val="5.3003533568904623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15684677346366"/>
          <c:y val="0.16033105022831051"/>
          <c:w val="0.44862476242193866"/>
          <c:h val="0.77688356164383576"/>
        </c:manualLayout>
      </c:layout>
      <c:barChart>
        <c:barDir val="bar"/>
        <c:grouping val="clustered"/>
        <c:varyColors val="0"/>
        <c:ser>
          <c:idx val="0"/>
          <c:order val="0"/>
          <c:tx>
            <c:strRef>
              <c:f>Top_Airlines!$B$3</c:f>
              <c:strCache>
                <c:ptCount val="1"/>
                <c:pt idx="0">
                  <c:v>Total</c:v>
                </c:pt>
              </c:strCache>
            </c:strRef>
          </c:tx>
          <c:spPr>
            <a:gradFill>
              <a:gsLst>
                <a:gs pos="0">
                  <a:srgbClr val="93E3FF"/>
                </a:gs>
                <a:gs pos="100000">
                  <a:srgbClr val="6481CA"/>
                </a:gs>
              </a:gsLst>
              <a:lin ang="8100000" scaled="0"/>
            </a:gradFill>
            <a:ln>
              <a:noFill/>
            </a:ln>
            <a:effectLst>
              <a:outerShdw blurRad="406400" dist="190500" dir="8100000" algn="tr" rotWithShape="0">
                <a:schemeClr val="tx2">
                  <a:alpha val="80000"/>
                </a:schemeClr>
              </a:outerShdw>
            </a:effectLst>
          </c:spPr>
          <c:invertIfNegative val="0"/>
          <c:dPt>
            <c:idx val="6"/>
            <c:invertIfNegative val="0"/>
            <c:bubble3D val="0"/>
            <c:extLst>
              <c:ext xmlns:c16="http://schemas.microsoft.com/office/drawing/2014/chart" uri="{C3380CC4-5D6E-409C-BE32-E72D297353CC}">
                <c16:uniqueId val="{00000000-375B-42AE-B2F2-619A1E76CC08}"/>
              </c:ext>
            </c:extLst>
          </c:dPt>
          <c:dLbls>
            <c:dLbl>
              <c:idx val="6"/>
              <c:layout>
                <c:manualLayout>
                  <c:x val="0"/>
                  <c:y val="5.30035335689046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5B-42AE-B2F2-619A1E76CC08}"/>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Top_Airlines!$A$4:$A$10</c:f>
              <c:strCache>
                <c:ptCount val="7"/>
                <c:pt idx="0">
                  <c:v>Virgin America</c:v>
                </c:pt>
                <c:pt idx="1">
                  <c:v>Southwest Airlines</c:v>
                </c:pt>
                <c:pt idx="2">
                  <c:v>Alaska Airlines</c:v>
                </c:pt>
                <c:pt idx="3">
                  <c:v>Delta Air Lines</c:v>
                </c:pt>
                <c:pt idx="4">
                  <c:v>SkyWest Airlines</c:v>
                </c:pt>
                <c:pt idx="5">
                  <c:v>American Airlines</c:v>
                </c:pt>
                <c:pt idx="6">
                  <c:v>United Airlines</c:v>
                </c:pt>
              </c:strCache>
            </c:strRef>
          </c:cat>
          <c:val>
            <c:numRef>
              <c:f>Top_Airlines!$B$4:$B$10</c:f>
              <c:numCache>
                <c:formatCode>0.0,,"M"</c:formatCode>
                <c:ptCount val="7"/>
                <c:pt idx="0">
                  <c:v>37843920</c:v>
                </c:pt>
                <c:pt idx="1">
                  <c:v>50109629</c:v>
                </c:pt>
                <c:pt idx="2">
                  <c:v>50878712</c:v>
                </c:pt>
                <c:pt idx="3">
                  <c:v>70255246</c:v>
                </c:pt>
                <c:pt idx="4">
                  <c:v>81109975</c:v>
                </c:pt>
                <c:pt idx="5">
                  <c:v>82215966</c:v>
                </c:pt>
                <c:pt idx="6">
                  <c:v>449886754</c:v>
                </c:pt>
              </c:numCache>
            </c:numRef>
          </c:val>
          <c:extLst>
            <c:ext xmlns:c16="http://schemas.microsoft.com/office/drawing/2014/chart" uri="{C3380CC4-5D6E-409C-BE32-E72D297353CC}">
              <c16:uniqueId val="{00000023-478A-4D64-B7BC-A64700EB4937}"/>
            </c:ext>
          </c:extLst>
        </c:ser>
        <c:dLbls>
          <c:dLblPos val="outEnd"/>
          <c:showLegendKey val="0"/>
          <c:showVal val="1"/>
          <c:showCatName val="0"/>
          <c:showSerName val="0"/>
          <c:showPercent val="0"/>
          <c:showBubbleSize val="0"/>
        </c:dLbls>
        <c:gapWidth val="442"/>
        <c:axId val="1149282400"/>
        <c:axId val="1149282816"/>
      </c:barChart>
      <c:catAx>
        <c:axId val="114928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49282816"/>
        <c:crosses val="autoZero"/>
        <c:auto val="1"/>
        <c:lblAlgn val="ctr"/>
        <c:lblOffset val="100"/>
        <c:noMultiLvlLbl val="0"/>
      </c:catAx>
      <c:valAx>
        <c:axId val="1149282816"/>
        <c:scaling>
          <c:orientation val="minMax"/>
        </c:scaling>
        <c:delete val="1"/>
        <c:axPos val="b"/>
        <c:numFmt formatCode="0.0,,&quot;M&quot;" sourceLinked="1"/>
        <c:majorTickMark val="none"/>
        <c:minorTickMark val="none"/>
        <c:tickLblPos val="nextTo"/>
        <c:crossAx val="114928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Statistics.xlsx]Passenger_Trend_Yearly!PivotTable6</c:name>
    <c:fmtId val="3"/>
  </c:pivotSource>
  <c:chart>
    <c:title>
      <c:tx>
        <c:rich>
          <a:bodyPr rot="0" spcFirstLastPara="1" vertOverflow="ellipsis" vert="horz" wrap="square" anchor="ctr" anchorCtr="1"/>
          <a:lstStyle/>
          <a:p>
            <a:pPr>
              <a:defRPr sz="1800" b="1" i="0" u="none" strike="noStrike" kern="1200" spc="0" baseline="0">
                <a:gradFill>
                  <a:gsLst>
                    <a:gs pos="0">
                      <a:srgbClr val="93E3FF"/>
                    </a:gs>
                    <a:gs pos="100000">
                      <a:srgbClr val="6481CA"/>
                    </a:gs>
                  </a:gsLst>
                  <a:lin ang="8100000" scaled="0"/>
                </a:gradFill>
                <a:latin typeface="+mn-lt"/>
                <a:ea typeface="+mn-ea"/>
                <a:cs typeface="+mn-cs"/>
              </a:defRPr>
            </a:pPr>
            <a:r>
              <a:rPr lang="en-US" sz="1800"/>
              <a:t>Passenger Trend Yearly</a:t>
            </a:r>
          </a:p>
        </c:rich>
      </c:tx>
      <c:layout>
        <c:manualLayout>
          <c:xMode val="edge"/>
          <c:yMode val="edge"/>
          <c:x val="0.25929462205840198"/>
          <c:y val="0"/>
        </c:manualLayout>
      </c:layout>
      <c:overlay val="0"/>
      <c:spPr>
        <a:noFill/>
        <a:ln>
          <a:noFill/>
        </a:ln>
        <a:effectLst/>
      </c:spPr>
      <c:txPr>
        <a:bodyPr rot="0" spcFirstLastPara="1" vertOverflow="ellipsis" vert="horz" wrap="square" anchor="ctr" anchorCtr="1"/>
        <a:lstStyle/>
        <a:p>
          <a:pPr>
            <a:defRPr sz="1800" b="1" i="0" u="none" strike="noStrike" kern="1200" spc="0" baseline="0">
              <a:gradFill>
                <a:gsLst>
                  <a:gs pos="0">
                    <a:srgbClr val="93E3FF"/>
                  </a:gs>
                  <a:gs pos="100000">
                    <a:srgbClr val="6481CA"/>
                  </a:gs>
                </a:gsLst>
                <a:lin ang="8100000" scaled="0"/>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3E3FF"/>
              </a:gs>
              <a:gs pos="100000">
                <a:srgbClr val="6481CA"/>
              </a:gs>
            </a:gsLst>
            <a:lin ang="8100000" scaled="0"/>
          </a:gra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rgbClr val="93E3FF"/>
                      </a:gs>
                      <a:gs pos="100000">
                        <a:srgbClr val="6481CA"/>
                      </a:gs>
                    </a:gsLst>
                    <a:lin ang="8100000" scaled="0"/>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c:spPr>
      </c:pivotFmt>
      <c:pivotFmt>
        <c:idx val="4"/>
        <c:spPr>
          <a:solidFill>
            <a:schemeClr val="accent1"/>
          </a:solidFill>
          <a:ln>
            <a:noFill/>
          </a:ln>
          <a:effectLst>
            <a:outerShdw blurRad="50800" dist="38100" dir="8100000" algn="tr" rotWithShape="0">
              <a:prstClr val="black">
                <a:alpha val="40000"/>
              </a:prstClr>
            </a:outerShdw>
          </a:effectLst>
        </c:spPr>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5650223209273E-2"/>
          <c:y val="0.18761682242990657"/>
          <c:w val="0.86396239171940392"/>
          <c:h val="0.57520850197463647"/>
        </c:manualLayout>
      </c:layout>
      <c:barChart>
        <c:barDir val="col"/>
        <c:grouping val="clustered"/>
        <c:varyColors val="0"/>
        <c:ser>
          <c:idx val="0"/>
          <c:order val="0"/>
          <c:tx>
            <c:strRef>
              <c:f>Passenger_Trend_Yearly!$B$3</c:f>
              <c:strCache>
                <c:ptCount val="1"/>
                <c:pt idx="0">
                  <c:v>Total</c:v>
                </c:pt>
              </c:strCache>
            </c:strRef>
          </c:tx>
          <c:spPr>
            <a:gradFill>
              <a:gsLst>
                <a:gs pos="0">
                  <a:srgbClr val="93E3FF"/>
                </a:gs>
                <a:gs pos="100000">
                  <a:srgbClr val="6481CA"/>
                </a:gs>
              </a:gsLst>
              <a:lin ang="8100000" scaled="0"/>
            </a:gradFill>
            <a:ln>
              <a:noFill/>
            </a:ln>
            <a:effectLst>
              <a:outerShdw blurRad="50800" dist="38100" dir="8100000" algn="tr" rotWithShape="0">
                <a:prstClr val="black">
                  <a:alpha val="40000"/>
                </a:prstClr>
              </a:outerShdw>
            </a:effectLst>
          </c:spPr>
          <c:invertIfNegative val="0"/>
          <c:dPt>
            <c:idx val="21"/>
            <c:invertIfNegative val="0"/>
            <c:bubble3D val="0"/>
            <c:spPr>
              <a:solidFill>
                <a:schemeClr val="accent1"/>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3E9-4112-8FEE-09CBCEEE8DB0}"/>
              </c:ext>
            </c:extLst>
          </c:dPt>
          <c:dPt>
            <c:idx val="22"/>
            <c:invertIfNegative val="0"/>
            <c:bubble3D val="0"/>
            <c:spPr>
              <a:solidFill>
                <a:schemeClr val="accent1"/>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3E9-4112-8FEE-09CBCEEE8DB0}"/>
              </c:ext>
            </c:extLst>
          </c:dPt>
          <c:cat>
            <c:strRef>
              <c:f>Passenger_Trend_Yearly!$A$4:$A$30</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Passenger_Trend_Yearly!$B$4:$B$30</c:f>
              <c:numCache>
                <c:formatCode>0,,"M"</c:formatCode>
                <c:ptCount val="27"/>
                <c:pt idx="0">
                  <c:v>20982632</c:v>
                </c:pt>
                <c:pt idx="1">
                  <c:v>40691441</c:v>
                </c:pt>
                <c:pt idx="2">
                  <c:v>34287324</c:v>
                </c:pt>
                <c:pt idx="3">
                  <c:v>31091334</c:v>
                </c:pt>
                <c:pt idx="4">
                  <c:v>29049728</c:v>
                </c:pt>
                <c:pt idx="5">
                  <c:v>32450507</c:v>
                </c:pt>
                <c:pt idx="6">
                  <c:v>33099210</c:v>
                </c:pt>
                <c:pt idx="7">
                  <c:v>33332970</c:v>
                </c:pt>
                <c:pt idx="8">
                  <c:v>35554082</c:v>
                </c:pt>
                <c:pt idx="9">
                  <c:v>37234678</c:v>
                </c:pt>
                <c:pt idx="10">
                  <c:v>37338942</c:v>
                </c:pt>
                <c:pt idx="11">
                  <c:v>39253999</c:v>
                </c:pt>
                <c:pt idx="12">
                  <c:v>40927786</c:v>
                </c:pt>
                <c:pt idx="13">
                  <c:v>44399885</c:v>
                </c:pt>
                <c:pt idx="14">
                  <c:v>44945760</c:v>
                </c:pt>
                <c:pt idx="15">
                  <c:v>47114631</c:v>
                </c:pt>
                <c:pt idx="16">
                  <c:v>50057887</c:v>
                </c:pt>
                <c:pt idx="17">
                  <c:v>53103448</c:v>
                </c:pt>
                <c:pt idx="18">
                  <c:v>55823712</c:v>
                </c:pt>
                <c:pt idx="19">
                  <c:v>57746873</c:v>
                </c:pt>
                <c:pt idx="20">
                  <c:v>57418574</c:v>
                </c:pt>
                <c:pt idx="21">
                  <c:v>16418713</c:v>
                </c:pt>
                <c:pt idx="22">
                  <c:v>24334553</c:v>
                </c:pt>
                <c:pt idx="23">
                  <c:v>42209058</c:v>
                </c:pt>
                <c:pt idx="24">
                  <c:v>50141567</c:v>
                </c:pt>
                <c:pt idx="25">
                  <c:v>52210939</c:v>
                </c:pt>
                <c:pt idx="26">
                  <c:v>45600899</c:v>
                </c:pt>
              </c:numCache>
            </c:numRef>
          </c:val>
          <c:extLst>
            <c:ext xmlns:c16="http://schemas.microsoft.com/office/drawing/2014/chart" uri="{C3380CC4-5D6E-409C-BE32-E72D297353CC}">
              <c16:uniqueId val="{0000002B-B01F-4EF2-902C-32EE55066786}"/>
            </c:ext>
          </c:extLst>
        </c:ser>
        <c:dLbls>
          <c:showLegendKey val="0"/>
          <c:showVal val="0"/>
          <c:showCatName val="0"/>
          <c:showSerName val="0"/>
          <c:showPercent val="0"/>
          <c:showBubbleSize val="0"/>
        </c:dLbls>
        <c:gapWidth val="219"/>
        <c:overlap val="-27"/>
        <c:axId val="2104791536"/>
        <c:axId val="2104789456"/>
      </c:barChart>
      <c:catAx>
        <c:axId val="210479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gradFill>
                  <a:gsLst>
                    <a:gs pos="0">
                      <a:srgbClr val="93E3FF"/>
                    </a:gs>
                    <a:gs pos="100000">
                      <a:srgbClr val="6481CA"/>
                    </a:gs>
                  </a:gsLst>
                  <a:lin ang="8100000" scaled="0"/>
                </a:gradFill>
                <a:latin typeface="+mn-lt"/>
                <a:ea typeface="+mn-ea"/>
                <a:cs typeface="+mn-cs"/>
              </a:defRPr>
            </a:pPr>
            <a:endParaRPr lang="en-US"/>
          </a:p>
        </c:txPr>
        <c:crossAx val="2104789456"/>
        <c:crosses val="autoZero"/>
        <c:auto val="1"/>
        <c:lblAlgn val="ctr"/>
        <c:lblOffset val="100"/>
        <c:noMultiLvlLbl val="0"/>
      </c:catAx>
      <c:valAx>
        <c:axId val="2104789456"/>
        <c:scaling>
          <c:orientation val="minMax"/>
        </c:scaling>
        <c:delete val="0"/>
        <c:axPos val="l"/>
        <c:numFmt formatCode="0,,&quot;M&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gradFill>
                  <a:gsLst>
                    <a:gs pos="0">
                      <a:srgbClr val="93E3FF"/>
                    </a:gs>
                    <a:gs pos="100000">
                      <a:srgbClr val="6481CA"/>
                    </a:gs>
                  </a:gsLst>
                  <a:lin ang="8100000" scaled="0"/>
                </a:gradFill>
                <a:latin typeface="+mn-lt"/>
                <a:ea typeface="+mn-ea"/>
                <a:cs typeface="+mn-cs"/>
              </a:defRPr>
            </a:pPr>
            <a:endParaRPr lang="en-US"/>
          </a:p>
        </c:txPr>
        <c:crossAx val="210479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gradFill>
            <a:gsLst>
              <a:gs pos="0">
                <a:srgbClr val="93E3FF"/>
              </a:gs>
              <a:gs pos="100000">
                <a:srgbClr val="6481CA"/>
              </a:gs>
            </a:gsLst>
            <a:lin ang="8100000" scaled="0"/>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Statistics.xlsx]Passenger_Flow!PivotTable2</c:name>
    <c:fmtId val="22"/>
  </c:pivotSource>
  <c:chart>
    <c:title>
      <c:tx>
        <c:rich>
          <a:bodyPr rot="0" spcFirstLastPara="1" vertOverflow="ellipsis" vert="horz" wrap="square" anchor="ctr" anchorCtr="1"/>
          <a:lstStyle/>
          <a:p>
            <a:pPr>
              <a:defRPr sz="1400" b="1" i="0" u="none" strike="noStrike" kern="1200" spc="0" baseline="0">
                <a:gradFill>
                  <a:gsLst>
                    <a:gs pos="0">
                      <a:srgbClr val="93E3FF"/>
                    </a:gs>
                    <a:gs pos="100000">
                      <a:srgbClr val="6481CA"/>
                    </a:gs>
                  </a:gsLst>
                  <a:lin ang="8100000" scaled="0"/>
                </a:gradFill>
                <a:latin typeface="+mn-lt"/>
                <a:ea typeface="+mn-ea"/>
                <a:cs typeface="+mn-cs"/>
              </a:defRPr>
            </a:pPr>
            <a:r>
              <a:rPr lang="en-US"/>
              <a:t>Passenger Activity Mix</a:t>
            </a:r>
          </a:p>
        </c:rich>
      </c:tx>
      <c:layout>
        <c:manualLayout>
          <c:xMode val="edge"/>
          <c:yMode val="edge"/>
          <c:x val="0.12241698442927307"/>
          <c:y val="3.4183999405734661E-2"/>
        </c:manualLayout>
      </c:layout>
      <c:overlay val="0"/>
      <c:spPr>
        <a:noFill/>
        <a:ln>
          <a:noFill/>
        </a:ln>
        <a:effectLst/>
      </c:spPr>
      <c:txPr>
        <a:bodyPr rot="0" spcFirstLastPara="1" vertOverflow="ellipsis" vert="horz" wrap="square" anchor="ctr" anchorCtr="1"/>
        <a:lstStyle/>
        <a:p>
          <a:pPr>
            <a:defRPr sz="1400" b="1" i="0" u="none" strike="noStrike" kern="1200" spc="0" baseline="0">
              <a:gradFill>
                <a:gsLst>
                  <a:gs pos="0">
                    <a:srgbClr val="93E3FF"/>
                  </a:gs>
                  <a:gs pos="100000">
                    <a:srgbClr val="6481CA"/>
                  </a:gs>
                </a:gsLst>
                <a:lin ang="8100000" scaled="0"/>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93E3FF"/>
              </a:gs>
              <a:gs pos="100000">
                <a:srgbClr val="6481CA"/>
              </a:gs>
            </a:gsLst>
            <a:lin ang="8100000" scaled="0"/>
          </a:gradFill>
          <a:ln w="19050">
            <a:noFill/>
          </a:ln>
          <a:effectLst>
            <a:outerShdw blurRad="177800" dist="101600" dir="8100000" algn="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93E3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93E3FF"/>
              </a:gs>
              <a:gs pos="100000">
                <a:srgbClr val="6481CA"/>
              </a:gs>
            </a:gsLst>
            <a:lin ang="8100000" scaled="0"/>
          </a:gradFill>
          <a:ln w="19050">
            <a:noFill/>
          </a:ln>
          <a:effectLst>
            <a:outerShdw blurRad="177800" dist="101600" dir="8100000" algn="tr" rotWithShape="0">
              <a:prstClr val="black">
                <a:alpha val="40000"/>
              </a:prstClr>
            </a:outerShdw>
          </a:effectLst>
        </c:spPr>
        <c:dLbl>
          <c:idx val="0"/>
          <c:layout>
            <c:manualLayout>
              <c:x val="0.17559779940136611"/>
              <c:y val="0.16417910447761186"/>
            </c:manualLayout>
          </c:layout>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93E3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002979726421306"/>
                  <c:h val="0.14863095238095239"/>
                </c:manualLayout>
              </c15:layout>
            </c:ext>
          </c:extLst>
        </c:dLbl>
      </c:pivotFmt>
      <c:pivotFmt>
        <c:idx val="7"/>
        <c:spPr>
          <a:gradFill>
            <a:gsLst>
              <a:gs pos="0">
                <a:srgbClr val="D7079C"/>
              </a:gs>
              <a:gs pos="100000">
                <a:srgbClr val="FA82D8"/>
              </a:gs>
            </a:gsLst>
            <a:lin ang="8100000" scaled="0"/>
          </a:gradFill>
          <a:ln w="19050">
            <a:noFill/>
          </a:ln>
          <a:effectLst>
            <a:outerShdw blurRad="177800" dist="101600" dir="8100000" algn="tr" rotWithShape="0">
              <a:prstClr val="black">
                <a:alpha val="40000"/>
              </a:prstClr>
            </a:outerShdw>
          </a:effectLst>
        </c:spPr>
        <c:dLbl>
          <c:idx val="0"/>
          <c:layout>
            <c:manualLayout>
              <c:x val="-8.6811023622047248E-2"/>
              <c:y val="-0.24202600997364904"/>
            </c:manualLayout>
          </c:layout>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93E3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21877181145325"/>
                  <c:h val="0.14863095238095239"/>
                </c:manualLayout>
              </c15:layout>
            </c:ext>
          </c:extLst>
        </c:dLbl>
      </c:pivotFmt>
      <c:pivotFmt>
        <c:idx val="8"/>
        <c:spPr>
          <a:solidFill>
            <a:schemeClr val="bg1">
              <a:lumMod val="95000"/>
            </a:schemeClr>
          </a:solidFill>
          <a:ln w="19050">
            <a:noFill/>
          </a:ln>
          <a:effectLst>
            <a:outerShdw blurRad="177800" dist="101600" dir="8100000" algn="tr" rotWithShape="0">
              <a:prstClr val="black">
                <a:alpha val="40000"/>
              </a:prstClr>
            </a:outerShdw>
          </a:effectLst>
        </c:spPr>
        <c:dLbl>
          <c:idx val="0"/>
          <c:layout>
            <c:manualLayout>
              <c:x val="0.2407406529816809"/>
              <c:y val="-8.9552238805970144E-2"/>
            </c:manualLayout>
          </c:layout>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93E3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03062117235348"/>
          <c:y val="0.20983366581677959"/>
          <c:w val="0.59414654418197721"/>
          <c:h val="0.60765014658650085"/>
        </c:manualLayout>
      </c:layout>
      <c:doughnutChart>
        <c:varyColors val="1"/>
        <c:ser>
          <c:idx val="0"/>
          <c:order val="0"/>
          <c:tx>
            <c:strRef>
              <c:f>Passenger_Flow!$B$3</c:f>
              <c:strCache>
                <c:ptCount val="1"/>
                <c:pt idx="0">
                  <c:v>Total</c:v>
                </c:pt>
              </c:strCache>
            </c:strRef>
          </c:tx>
          <c:spPr>
            <a:gradFill>
              <a:gsLst>
                <a:gs pos="0">
                  <a:srgbClr val="93E3FF"/>
                </a:gs>
                <a:gs pos="100000">
                  <a:srgbClr val="6481CA"/>
                </a:gs>
              </a:gsLst>
              <a:lin ang="8100000" scaled="0"/>
            </a:gradFill>
            <a:ln>
              <a:noFill/>
            </a:ln>
            <a:effectLst>
              <a:outerShdw blurRad="177800" dist="101600" dir="8100000" algn="tr" rotWithShape="0">
                <a:prstClr val="black">
                  <a:alpha val="40000"/>
                </a:prstClr>
              </a:outerShdw>
            </a:effectLst>
          </c:spPr>
          <c:dPt>
            <c:idx val="0"/>
            <c:bubble3D val="0"/>
            <c:spPr>
              <a:gradFill>
                <a:gsLst>
                  <a:gs pos="0">
                    <a:srgbClr val="93E3FF"/>
                  </a:gs>
                  <a:gs pos="100000">
                    <a:srgbClr val="6481CA"/>
                  </a:gs>
                </a:gsLst>
                <a:lin ang="8100000" scaled="0"/>
              </a:gradFill>
              <a:ln w="19050">
                <a:noFill/>
              </a:ln>
              <a:effectLst>
                <a:outerShdw blurRad="177800" dist="101600" dir="8100000" algn="tr" rotWithShape="0">
                  <a:prstClr val="black">
                    <a:alpha val="40000"/>
                  </a:prstClr>
                </a:outerShdw>
              </a:effectLst>
            </c:spPr>
            <c:extLst>
              <c:ext xmlns:c16="http://schemas.microsoft.com/office/drawing/2014/chart" uri="{C3380CC4-5D6E-409C-BE32-E72D297353CC}">
                <c16:uniqueId val="{00000001-EFE1-4794-8C10-BB226A8D0288}"/>
              </c:ext>
            </c:extLst>
          </c:dPt>
          <c:dPt>
            <c:idx val="1"/>
            <c:bubble3D val="0"/>
            <c:spPr>
              <a:gradFill>
                <a:gsLst>
                  <a:gs pos="0">
                    <a:srgbClr val="D7079C"/>
                  </a:gs>
                  <a:gs pos="100000">
                    <a:srgbClr val="FA82D8"/>
                  </a:gs>
                </a:gsLst>
                <a:lin ang="8100000" scaled="0"/>
              </a:gradFill>
              <a:ln w="19050">
                <a:noFill/>
              </a:ln>
              <a:effectLst>
                <a:outerShdw blurRad="177800" dist="101600" dir="8100000" algn="tr" rotWithShape="0">
                  <a:prstClr val="black">
                    <a:alpha val="40000"/>
                  </a:prstClr>
                </a:outerShdw>
              </a:effectLst>
            </c:spPr>
            <c:extLst>
              <c:ext xmlns:c16="http://schemas.microsoft.com/office/drawing/2014/chart" uri="{C3380CC4-5D6E-409C-BE32-E72D297353CC}">
                <c16:uniqueId val="{00000003-EFE1-4794-8C10-BB226A8D0288}"/>
              </c:ext>
            </c:extLst>
          </c:dPt>
          <c:dPt>
            <c:idx val="2"/>
            <c:bubble3D val="0"/>
            <c:spPr>
              <a:solidFill>
                <a:schemeClr val="bg1">
                  <a:lumMod val="95000"/>
                </a:schemeClr>
              </a:solidFill>
              <a:ln w="19050">
                <a:noFill/>
              </a:ln>
              <a:effectLst>
                <a:outerShdw blurRad="177800" dist="101600" dir="8100000" algn="tr" rotWithShape="0">
                  <a:prstClr val="black">
                    <a:alpha val="40000"/>
                  </a:prstClr>
                </a:outerShdw>
              </a:effectLst>
            </c:spPr>
            <c:extLst>
              <c:ext xmlns:c16="http://schemas.microsoft.com/office/drawing/2014/chart" uri="{C3380CC4-5D6E-409C-BE32-E72D297353CC}">
                <c16:uniqueId val="{00000005-EFE1-4794-8C10-BB226A8D0288}"/>
              </c:ext>
            </c:extLst>
          </c:dPt>
          <c:dLbls>
            <c:dLbl>
              <c:idx val="0"/>
              <c:layout>
                <c:manualLayout>
                  <c:x val="0.17559779940136611"/>
                  <c:y val="0.16417910447761186"/>
                </c:manualLayout>
              </c:layout>
              <c:showLegendKey val="0"/>
              <c:showVal val="1"/>
              <c:showCatName val="0"/>
              <c:showSerName val="0"/>
              <c:showPercent val="0"/>
              <c:showBubbleSize val="0"/>
              <c:extLst>
                <c:ext xmlns:c15="http://schemas.microsoft.com/office/drawing/2012/chart" uri="{CE6537A1-D6FC-4f65-9D91-7224C49458BB}">
                  <c15:layout>
                    <c:manualLayout>
                      <c:w val="0.24002979726421306"/>
                      <c:h val="0.14863095238095239"/>
                    </c:manualLayout>
                  </c15:layout>
                </c:ext>
                <c:ext xmlns:c16="http://schemas.microsoft.com/office/drawing/2014/chart" uri="{C3380CC4-5D6E-409C-BE32-E72D297353CC}">
                  <c16:uniqueId val="{00000001-EFE1-4794-8C10-BB226A8D0288}"/>
                </c:ext>
              </c:extLst>
            </c:dLbl>
            <c:dLbl>
              <c:idx val="1"/>
              <c:layout>
                <c:manualLayout>
                  <c:x val="-8.6811023622047248E-2"/>
                  <c:y val="-0.24202600997364904"/>
                </c:manualLayout>
              </c:layout>
              <c:showLegendKey val="0"/>
              <c:showVal val="1"/>
              <c:showCatName val="0"/>
              <c:showSerName val="0"/>
              <c:showPercent val="0"/>
              <c:showBubbleSize val="0"/>
              <c:extLst>
                <c:ext xmlns:c15="http://schemas.microsoft.com/office/drawing/2012/chart" uri="{CE6537A1-D6FC-4f65-9D91-7224C49458BB}">
                  <c15:layout>
                    <c:manualLayout>
                      <c:w val="0.22821877181145325"/>
                      <c:h val="0.14863095238095239"/>
                    </c:manualLayout>
                  </c15:layout>
                </c:ext>
                <c:ext xmlns:c16="http://schemas.microsoft.com/office/drawing/2014/chart" uri="{C3380CC4-5D6E-409C-BE32-E72D297353CC}">
                  <c16:uniqueId val="{00000003-EFE1-4794-8C10-BB226A8D0288}"/>
                </c:ext>
              </c:extLst>
            </c:dLbl>
            <c:dLbl>
              <c:idx val="2"/>
              <c:layout>
                <c:manualLayout>
                  <c:x val="0.2407406529816809"/>
                  <c:y val="-8.95522388059701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E1-4794-8C10-BB226A8D0288}"/>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93E3FF"/>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Passenger_Flow!$A$4:$A$6</c:f>
              <c:strCache>
                <c:ptCount val="3"/>
                <c:pt idx="0">
                  <c:v>Deplaned</c:v>
                </c:pt>
                <c:pt idx="1">
                  <c:v>Enplaned</c:v>
                </c:pt>
                <c:pt idx="2">
                  <c:v>Thru / Transit</c:v>
                </c:pt>
              </c:strCache>
            </c:strRef>
          </c:cat>
          <c:val>
            <c:numRef>
              <c:f>Passenger_Flow!$B$4:$B$6</c:f>
              <c:numCache>
                <c:formatCode>General</c:formatCode>
                <c:ptCount val="3"/>
                <c:pt idx="0">
                  <c:v>541931622</c:v>
                </c:pt>
                <c:pt idx="1">
                  <c:v>541110872</c:v>
                </c:pt>
                <c:pt idx="2">
                  <c:v>3778638</c:v>
                </c:pt>
              </c:numCache>
            </c:numRef>
          </c:val>
          <c:extLst>
            <c:ext xmlns:c16="http://schemas.microsoft.com/office/drawing/2014/chart" uri="{C3380CC4-5D6E-409C-BE32-E72D297353CC}">
              <c16:uniqueId val="{00000009-A6E0-4E29-B964-4343B2955B37}"/>
            </c:ext>
          </c:extLst>
        </c:ser>
        <c:dLbls>
          <c:showLegendKey val="0"/>
          <c:showVal val="1"/>
          <c:showCatName val="0"/>
          <c:showSerName val="0"/>
          <c:showPercent val="0"/>
          <c:showBubbleSize val="0"/>
          <c:showLeaderLines val="1"/>
        </c:dLbls>
        <c:firstSliceAng val="0"/>
        <c:holeSize val="69"/>
      </c:doughnutChart>
      <c:spPr>
        <a:noFill/>
        <a:ln>
          <a:noFill/>
        </a:ln>
        <a:effectLst/>
      </c:spPr>
    </c:plotArea>
    <c:legend>
      <c:legendPos val="r"/>
      <c:layout>
        <c:manualLayout>
          <c:xMode val="edge"/>
          <c:yMode val="edge"/>
          <c:x val="0"/>
          <c:y val="0.84557437615174313"/>
          <c:w val="1"/>
          <c:h val="0.13974997304490563"/>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93E3FF"/>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gradFill>
            <a:gsLst>
              <a:gs pos="0">
                <a:srgbClr val="93E3FF"/>
              </a:gs>
              <a:gs pos="100000">
                <a:srgbClr val="6481CA"/>
              </a:gs>
            </a:gsLst>
            <a:lin ang="8100000" scaled="0"/>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Statistics.xlsx]IN vs Dom!PivotTable3</c:name>
    <c:fmtId val="2"/>
  </c:pivotSource>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93E3FF"/>
              </a:gs>
              <a:gs pos="100000">
                <a:srgbClr val="6481CA"/>
              </a:gs>
            </a:gsLst>
            <a:lin ang="8100000" scaled="0"/>
          </a:gradFill>
          <a:ln>
            <a:solidFill>
              <a:srgbClr val="93E3FF"/>
            </a:solidFill>
          </a:ln>
          <a:effectLst>
            <a:outerShdw blurRad="50800" dist="38100" dir="8100000" algn="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1050" b="1" i="0" u="none" strike="noStrike" kern="1200" baseline="0">
                  <a:solidFill>
                    <a:srgbClr val="93E3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93E3FF"/>
              </a:gs>
              <a:gs pos="100000">
                <a:srgbClr val="6481CA"/>
              </a:gs>
            </a:gsLst>
            <a:lin ang="8100000" scaled="0"/>
          </a:gradFill>
          <a:ln>
            <a:solidFill>
              <a:srgbClr val="93E3FF"/>
            </a:solidFill>
          </a:ln>
          <a:effectLst>
            <a:outerShdw blurRad="50800" dist="38100" dir="8100000" algn="tr" rotWithShape="0">
              <a:prstClr val="black">
                <a:alpha val="40000"/>
              </a:prstClr>
            </a:outerShdw>
          </a:effectLst>
        </c:spPr>
        <c:dLbl>
          <c:idx val="0"/>
          <c:numFmt formatCode="0.0,,&quot;M&quot;" sourceLinked="0"/>
          <c:spPr>
            <a:noFill/>
            <a:ln>
              <a:noFill/>
            </a:ln>
            <a:effectLst/>
          </c:spPr>
          <c:txPr>
            <a:bodyPr rot="0" spcFirstLastPara="1" vertOverflow="ellipsis" vert="horz" wrap="square" anchor="ctr" anchorCtr="1"/>
            <a:lstStyle/>
            <a:p>
              <a:pPr>
                <a:defRPr sz="1050" b="1" i="0" u="none" strike="noStrike" kern="1200" baseline="0">
                  <a:solidFill>
                    <a:srgbClr val="93E3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08789296531127"/>
                  <c:h val="0.13281914893617022"/>
                </c:manualLayout>
              </c15:layout>
            </c:ext>
          </c:extLst>
        </c:dLbl>
      </c:pivotFmt>
      <c:pivotFmt>
        <c:idx val="4"/>
        <c:spPr>
          <a:gradFill>
            <a:gsLst>
              <a:gs pos="0">
                <a:srgbClr val="93E3FF"/>
              </a:gs>
              <a:gs pos="100000">
                <a:srgbClr val="6481CA"/>
              </a:gs>
            </a:gsLst>
            <a:lin ang="8100000" scaled="0"/>
          </a:gradFill>
          <a:ln>
            <a:solidFill>
              <a:srgbClr val="93E3FF"/>
            </a:solidFill>
          </a:ln>
          <a:effectLst>
            <a:outerShdw blurRad="50800" dist="38100" dir="8100000" algn="tr" rotWithShape="0">
              <a:prstClr val="black">
                <a:alpha val="40000"/>
              </a:prstClr>
            </a:outerShdw>
          </a:effectLst>
        </c:spPr>
        <c:dLbl>
          <c:idx val="0"/>
          <c:numFmt formatCode="0.0,,&quot;M&quot;" sourceLinked="0"/>
          <c:spPr>
            <a:noFill/>
            <a:ln>
              <a:noFill/>
            </a:ln>
            <a:effectLst/>
          </c:spPr>
          <c:txPr>
            <a:bodyPr rot="0" spcFirstLastPara="1" vertOverflow="ellipsis" vert="horz" wrap="square" anchor="ctr" anchorCtr="1"/>
            <a:lstStyle/>
            <a:p>
              <a:pPr>
                <a:defRPr sz="1050" b="1" i="0" u="none" strike="noStrike" kern="1200" baseline="0">
                  <a:solidFill>
                    <a:srgbClr val="93E3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20554274870647"/>
                  <c:h val="0.13281914893617022"/>
                </c:manualLayout>
              </c15:layout>
            </c:ext>
          </c:extLst>
        </c:dLbl>
      </c:pivotFmt>
    </c:pivotFmts>
    <c:plotArea>
      <c:layout>
        <c:manualLayout>
          <c:layoutTarget val="inner"/>
          <c:xMode val="edge"/>
          <c:yMode val="edge"/>
          <c:x val="7.1669834374151503E-2"/>
          <c:y val="5.8510638297872342E-2"/>
          <c:w val="0.87058829523469417"/>
          <c:h val="0.81809432065672638"/>
        </c:manualLayout>
      </c:layout>
      <c:barChart>
        <c:barDir val="col"/>
        <c:grouping val="clustered"/>
        <c:varyColors val="0"/>
        <c:ser>
          <c:idx val="0"/>
          <c:order val="0"/>
          <c:tx>
            <c:strRef>
              <c:f>'IN vs Dom'!$B$3</c:f>
              <c:strCache>
                <c:ptCount val="1"/>
                <c:pt idx="0">
                  <c:v>Total</c:v>
                </c:pt>
              </c:strCache>
            </c:strRef>
          </c:tx>
          <c:spPr>
            <a:gradFill>
              <a:gsLst>
                <a:gs pos="0">
                  <a:srgbClr val="93E3FF"/>
                </a:gs>
                <a:gs pos="100000">
                  <a:srgbClr val="6481CA"/>
                </a:gs>
              </a:gsLst>
              <a:lin ang="8100000" scaled="0"/>
            </a:gradFill>
            <a:ln>
              <a:solidFill>
                <a:srgbClr val="93E3FF"/>
              </a:solidFill>
            </a:ln>
            <a:effectLst>
              <a:outerShdw blurRad="50800" dist="38100" dir="8100000" algn="tr"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0-B4FE-4488-9B1C-EF8520404E15}"/>
              </c:ext>
            </c:extLst>
          </c:dPt>
          <c:dPt>
            <c:idx val="1"/>
            <c:invertIfNegative val="0"/>
            <c:bubble3D val="0"/>
            <c:extLst>
              <c:ext xmlns:c16="http://schemas.microsoft.com/office/drawing/2014/chart" uri="{C3380CC4-5D6E-409C-BE32-E72D297353CC}">
                <c16:uniqueId val="{00000001-B4FE-4488-9B1C-EF8520404E1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908789296531127"/>
                      <c:h val="0.13281914893617022"/>
                    </c:manualLayout>
                  </c15:layout>
                </c:ext>
                <c:ext xmlns:c16="http://schemas.microsoft.com/office/drawing/2014/chart" uri="{C3380CC4-5D6E-409C-BE32-E72D297353CC}">
                  <c16:uniqueId val="{00000000-B4FE-4488-9B1C-EF8520404E1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320554274870647"/>
                      <c:h val="0.13281914893617022"/>
                    </c:manualLayout>
                  </c15:layout>
                </c:ext>
                <c:ext xmlns:c16="http://schemas.microsoft.com/office/drawing/2014/chart" uri="{C3380CC4-5D6E-409C-BE32-E72D297353CC}">
                  <c16:uniqueId val="{00000001-B4FE-4488-9B1C-EF8520404E15}"/>
                </c:ext>
              </c:extLst>
            </c:dLbl>
            <c:numFmt formatCode="0.0,,&quot;M&quot;" sourceLinked="0"/>
            <c:spPr>
              <a:noFill/>
              <a:ln>
                <a:noFill/>
              </a:ln>
              <a:effectLst/>
            </c:spPr>
            <c:txPr>
              <a:bodyPr rot="0" spcFirstLastPara="1" vertOverflow="ellipsis" vert="horz" wrap="square" anchor="ctr" anchorCtr="1"/>
              <a:lstStyle/>
              <a:p>
                <a:pPr>
                  <a:defRPr sz="1050" b="1" i="0" u="none" strike="noStrike" kern="1200" baseline="0">
                    <a:solidFill>
                      <a:srgbClr val="93E3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 vs Dom'!$A$4:$A$5</c:f>
              <c:strCache>
                <c:ptCount val="2"/>
                <c:pt idx="0">
                  <c:v>Domestic</c:v>
                </c:pt>
                <c:pt idx="1">
                  <c:v>International</c:v>
                </c:pt>
              </c:strCache>
            </c:strRef>
          </c:cat>
          <c:val>
            <c:numRef>
              <c:f>'IN vs Dom'!$B$4:$B$5</c:f>
              <c:numCache>
                <c:formatCode>0.0,,"M"</c:formatCode>
                <c:ptCount val="2"/>
                <c:pt idx="0">
                  <c:v>810691151</c:v>
                </c:pt>
                <c:pt idx="1">
                  <c:v>276129981</c:v>
                </c:pt>
              </c:numCache>
            </c:numRef>
          </c:val>
          <c:extLst>
            <c:ext xmlns:c16="http://schemas.microsoft.com/office/drawing/2014/chart" uri="{C3380CC4-5D6E-409C-BE32-E72D297353CC}">
              <c16:uniqueId val="{00000005-1D25-4C3C-BE39-DBF4CFB6AD01}"/>
            </c:ext>
          </c:extLst>
        </c:ser>
        <c:dLbls>
          <c:dLblPos val="outEnd"/>
          <c:showLegendKey val="0"/>
          <c:showVal val="1"/>
          <c:showCatName val="0"/>
          <c:showSerName val="0"/>
          <c:showPercent val="0"/>
          <c:showBubbleSize val="0"/>
        </c:dLbls>
        <c:gapWidth val="219"/>
        <c:overlap val="-27"/>
        <c:axId val="1144889743"/>
        <c:axId val="1144888495"/>
      </c:barChart>
      <c:catAx>
        <c:axId val="114488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3E3FF"/>
                </a:solidFill>
                <a:latin typeface="+mn-lt"/>
                <a:ea typeface="+mn-ea"/>
                <a:cs typeface="+mn-cs"/>
              </a:defRPr>
            </a:pPr>
            <a:endParaRPr lang="en-US"/>
          </a:p>
        </c:txPr>
        <c:crossAx val="1144888495"/>
        <c:crosses val="autoZero"/>
        <c:auto val="1"/>
        <c:lblAlgn val="ctr"/>
        <c:lblOffset val="100"/>
        <c:noMultiLvlLbl val="0"/>
      </c:catAx>
      <c:valAx>
        <c:axId val="1144888495"/>
        <c:scaling>
          <c:orientation val="minMax"/>
        </c:scaling>
        <c:delete val="1"/>
        <c:axPos val="l"/>
        <c:numFmt formatCode="0.0,,&quot;M&quot;" sourceLinked="1"/>
        <c:majorTickMark val="none"/>
        <c:minorTickMark val="none"/>
        <c:tickLblPos val="nextTo"/>
        <c:crossAx val="114488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gradFill>
            <a:gsLst>
              <a:gs pos="0">
                <a:srgbClr val="93E3FF"/>
              </a:gs>
              <a:gs pos="100000">
                <a:srgbClr val="6481CA"/>
              </a:gs>
            </a:gsLst>
            <a:lin ang="8100000" scaled="0"/>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93E3FF"/>
                </a:solidFill>
                <a:latin typeface="Arial" panose="020B0604020202020204" pitchFamily="34" charset="0"/>
                <a:ea typeface="+mn-ea"/>
                <a:cs typeface="Arial" panose="020B0604020202020204" pitchFamily="34" charset="0"/>
              </a:defRPr>
            </a:pPr>
            <a:r>
              <a:rPr lang="en-US" sz="1200" b="1" i="0" u="none" strike="noStrike" baseline="0"/>
              <a:t>Monthly Passenger Trend with </a:t>
            </a:r>
          </a:p>
          <a:p>
            <a:pPr>
              <a:defRPr sz="1200"/>
            </a:pPr>
            <a:r>
              <a:rPr lang="en-US" sz="1200" b="1" i="0" u="none" strike="noStrike" baseline="0"/>
              <a:t>YoY Growth (%)</a:t>
            </a:r>
            <a:endParaRPr lang="en-US" sz="1200"/>
          </a:p>
        </c:rich>
      </c:tx>
      <c:layout>
        <c:manualLayout>
          <c:xMode val="edge"/>
          <c:yMode val="edge"/>
          <c:x val="9.2805760652906619E-2"/>
          <c:y val="2.205882672227112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93E3FF"/>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5514818756858258E-2"/>
          <c:y val="0.17702208444622575"/>
          <c:w val="0.81431166455059567"/>
          <c:h val="0.55867148544920764"/>
        </c:manualLayout>
      </c:layout>
      <c:barChart>
        <c:barDir val="col"/>
        <c:grouping val="clustered"/>
        <c:varyColors val="0"/>
        <c:ser>
          <c:idx val="0"/>
          <c:order val="0"/>
          <c:tx>
            <c:strRef>
              <c:f>YoY_Growth_Trend!$E$3</c:f>
              <c:strCache>
                <c:ptCount val="1"/>
                <c:pt idx="0">
                  <c:v>No.of Passengers</c:v>
                </c:pt>
              </c:strCache>
            </c:strRef>
          </c:tx>
          <c:spPr>
            <a:gradFill>
              <a:gsLst>
                <a:gs pos="0">
                  <a:srgbClr val="93E3FF"/>
                </a:gs>
                <a:gs pos="100000">
                  <a:srgbClr val="6481CA"/>
                </a:gs>
              </a:gsLst>
              <a:lin ang="8100000" scaled="0"/>
            </a:gradFill>
            <a:ln>
              <a:noFill/>
            </a:ln>
            <a:effectLst>
              <a:outerShdw blurRad="50800" dist="38100" dir="8100000" algn="tr" rotWithShape="0">
                <a:prstClr val="black">
                  <a:alpha val="40000"/>
                </a:prstClr>
              </a:outerShdw>
            </a:effectLst>
          </c:spPr>
          <c:invertIfNegative val="0"/>
          <c:cat>
            <c:strRef>
              <c:f>YoY_Growth_Trend!$D$4:$D$13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YoY_Growth_Trend!$E$4:$E$13</c:f>
              <c:numCache>
                <c:formatCode>0.0,,"M"</c:formatCode>
                <c:ptCount val="10"/>
                <c:pt idx="0">
                  <c:v>78149168</c:v>
                </c:pt>
                <c:pt idx="1">
                  <c:v>71998948</c:v>
                </c:pt>
                <c:pt idx="2">
                  <c:v>85203762</c:v>
                </c:pt>
                <c:pt idx="3">
                  <c:v>85055739</c:v>
                </c:pt>
                <c:pt idx="4">
                  <c:v>91534778</c:v>
                </c:pt>
                <c:pt idx="5">
                  <c:v>99018155</c:v>
                </c:pt>
                <c:pt idx="6">
                  <c:v>108102452</c:v>
                </c:pt>
                <c:pt idx="7">
                  <c:v>107767901</c:v>
                </c:pt>
                <c:pt idx="8">
                  <c:v>92292190</c:v>
                </c:pt>
                <c:pt idx="9">
                  <c:v>96139982</c:v>
                </c:pt>
              </c:numCache>
            </c:numRef>
          </c:val>
          <c:extLst>
            <c:ext xmlns:c16="http://schemas.microsoft.com/office/drawing/2014/chart" uri="{C3380CC4-5D6E-409C-BE32-E72D297353CC}">
              <c16:uniqueId val="{00000000-5B0C-47E9-8F12-F10C990F024D}"/>
            </c:ext>
          </c:extLst>
        </c:ser>
        <c:dLbls>
          <c:showLegendKey val="0"/>
          <c:showVal val="0"/>
          <c:showCatName val="0"/>
          <c:showSerName val="0"/>
          <c:showPercent val="0"/>
          <c:showBubbleSize val="0"/>
        </c:dLbls>
        <c:gapWidth val="219"/>
        <c:overlap val="-27"/>
        <c:axId val="809908879"/>
        <c:axId val="809913039"/>
      </c:barChart>
      <c:lineChart>
        <c:grouping val="standard"/>
        <c:varyColors val="0"/>
        <c:ser>
          <c:idx val="1"/>
          <c:order val="1"/>
          <c:tx>
            <c:strRef>
              <c:f>YoY_Growth_Trend!$F$3</c:f>
              <c:strCache>
                <c:ptCount val="1"/>
                <c:pt idx="0">
                  <c:v>YoY%</c:v>
                </c:pt>
              </c:strCache>
            </c:strRef>
          </c:tx>
          <c:spPr>
            <a:ln w="34925" cap="rnd">
              <a:solidFill>
                <a:srgbClr val="FA82D8"/>
              </a:solidFill>
              <a:round/>
            </a:ln>
            <a:effectLst>
              <a:outerShdw blurRad="50800" dist="38100" dir="8100000" algn="tr" rotWithShape="0">
                <a:prstClr val="black">
                  <a:alpha val="40000"/>
                </a:prstClr>
              </a:outerShdw>
            </a:effectLst>
          </c:spPr>
          <c:marker>
            <c:symbol val="circle"/>
            <c:size val="7"/>
            <c:spPr>
              <a:solidFill>
                <a:schemeClr val="bg1">
                  <a:lumMod val="95000"/>
                </a:schemeClr>
              </a:solidFill>
              <a:ln w="9525">
                <a:solidFill>
                  <a:schemeClr val="tx1"/>
                </a:solidFill>
              </a:ln>
              <a:effectLst>
                <a:outerShdw blurRad="50800" dist="38100" dir="8100000" algn="tr" rotWithShape="0">
                  <a:prstClr val="black">
                    <a:alpha val="40000"/>
                  </a:prstClr>
                </a:outerShdw>
              </a:effectLst>
            </c:spPr>
          </c:marker>
          <c:cat>
            <c:strRef>
              <c:f>YoY_Growth_Trend!$D$4:$D$13</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YoY_Growth_Trend!$F$4:$F$13</c:f>
              <c:numCache>
                <c:formatCode>0.0%</c:formatCode>
                <c:ptCount val="10"/>
                <c:pt idx="0">
                  <c:v>5.4312370353780406E-2</c:v>
                </c:pt>
                <c:pt idx="1">
                  <c:v>5.1784182185238614E-2</c:v>
                </c:pt>
                <c:pt idx="2">
                  <c:v>5.2849357217509232E-2</c:v>
                </c:pt>
                <c:pt idx="3">
                  <c:v>5.5300569708470464E-2</c:v>
                </c:pt>
                <c:pt idx="4">
                  <c:v>5.6086820504090439E-2</c:v>
                </c:pt>
                <c:pt idx="5">
                  <c:v>5.4569458884279019E-2</c:v>
                </c:pt>
                <c:pt idx="6">
                  <c:v>5.1240879051217596E-2</c:v>
                </c:pt>
                <c:pt idx="7">
                  <c:v>4.6863372275557133E-2</c:v>
                </c:pt>
                <c:pt idx="8">
                  <c:v>5.0319715698207389E-2</c:v>
                </c:pt>
                <c:pt idx="9">
                  <c:v>5.2504665988118149E-2</c:v>
                </c:pt>
              </c:numCache>
            </c:numRef>
          </c:val>
          <c:smooth val="1"/>
          <c:extLst>
            <c:ext xmlns:c16="http://schemas.microsoft.com/office/drawing/2014/chart" uri="{C3380CC4-5D6E-409C-BE32-E72D297353CC}">
              <c16:uniqueId val="{00000001-5B0C-47E9-8F12-F10C990F024D}"/>
            </c:ext>
          </c:extLst>
        </c:ser>
        <c:dLbls>
          <c:showLegendKey val="0"/>
          <c:showVal val="0"/>
          <c:showCatName val="0"/>
          <c:showSerName val="0"/>
          <c:showPercent val="0"/>
          <c:showBubbleSize val="0"/>
        </c:dLbls>
        <c:marker val="1"/>
        <c:smooth val="0"/>
        <c:axId val="809915119"/>
        <c:axId val="809913871"/>
      </c:lineChart>
      <c:catAx>
        <c:axId val="80990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3E3FF"/>
                </a:solidFill>
                <a:latin typeface="Arial" panose="020B0604020202020204" pitchFamily="34" charset="0"/>
                <a:ea typeface="+mn-ea"/>
                <a:cs typeface="Arial" panose="020B0604020202020204" pitchFamily="34" charset="0"/>
              </a:defRPr>
            </a:pPr>
            <a:endParaRPr lang="en-US"/>
          </a:p>
        </c:txPr>
        <c:crossAx val="809913039"/>
        <c:crosses val="autoZero"/>
        <c:auto val="1"/>
        <c:lblAlgn val="ctr"/>
        <c:lblOffset val="100"/>
        <c:noMultiLvlLbl val="0"/>
      </c:catAx>
      <c:valAx>
        <c:axId val="809913039"/>
        <c:scaling>
          <c:orientation val="minMax"/>
          <c:max val="10000000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93E3FF"/>
                </a:solidFill>
                <a:latin typeface="Arial" panose="020B0604020202020204" pitchFamily="34" charset="0"/>
                <a:ea typeface="+mn-ea"/>
                <a:cs typeface="Arial" panose="020B0604020202020204" pitchFamily="34" charset="0"/>
              </a:defRPr>
            </a:pPr>
            <a:endParaRPr lang="en-US"/>
          </a:p>
        </c:txPr>
        <c:crossAx val="809908879"/>
        <c:crosses val="autoZero"/>
        <c:crossBetween val="between"/>
      </c:valAx>
      <c:valAx>
        <c:axId val="80991387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93E3FF"/>
                </a:solidFill>
                <a:latin typeface="Arial" panose="020B0604020202020204" pitchFamily="34" charset="0"/>
                <a:ea typeface="+mn-ea"/>
                <a:cs typeface="Arial" panose="020B0604020202020204" pitchFamily="34" charset="0"/>
              </a:defRPr>
            </a:pPr>
            <a:endParaRPr lang="en-US"/>
          </a:p>
        </c:txPr>
        <c:crossAx val="809915119"/>
        <c:crosses val="max"/>
        <c:crossBetween val="between"/>
      </c:valAx>
      <c:catAx>
        <c:axId val="809915119"/>
        <c:scaling>
          <c:orientation val="minMax"/>
        </c:scaling>
        <c:delete val="1"/>
        <c:axPos val="b"/>
        <c:numFmt formatCode="General" sourceLinked="1"/>
        <c:majorTickMark val="out"/>
        <c:minorTickMark val="none"/>
        <c:tickLblPos val="nextTo"/>
        <c:crossAx val="809913871"/>
        <c:crosses val="autoZero"/>
        <c:auto val="1"/>
        <c:lblAlgn val="ctr"/>
        <c:lblOffset val="100"/>
        <c:noMultiLvlLbl val="0"/>
      </c:catAx>
      <c:spPr>
        <a:noFill/>
        <a:ln>
          <a:noFill/>
        </a:ln>
        <a:effectLst/>
      </c:spPr>
    </c:plotArea>
    <c:legend>
      <c:legendPos val="r"/>
      <c:layout>
        <c:manualLayout>
          <c:xMode val="edge"/>
          <c:yMode val="edge"/>
          <c:x val="0.55317195678762576"/>
          <c:y val="1.4729043354713321E-3"/>
          <c:w val="0.38207983810569535"/>
          <c:h val="0.1483403989608034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93E3FF"/>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rgbClr val="93E3FF"/>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6.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7.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579120</xdr:colOff>
      <xdr:row>1</xdr:row>
      <xdr:rowOff>144780</xdr:rowOff>
    </xdr:from>
    <xdr:to>
      <xdr:col>10</xdr:col>
      <xdr:colOff>563880</xdr:colOff>
      <xdr:row>16</xdr:row>
      <xdr:rowOff>144780</xdr:rowOff>
    </xdr:to>
    <xdr:graphicFrame macro="">
      <xdr:nvGraphicFramePr>
        <xdr:cNvPr id="3" name="Chart 2">
          <a:extLst>
            <a:ext uri="{FF2B5EF4-FFF2-40B4-BE49-F238E27FC236}">
              <a16:creationId xmlns:a16="http://schemas.microsoft.com/office/drawing/2014/main" id="{03C2CDF3-F5E9-484C-BF07-A224D9A70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167640</xdr:colOff>
      <xdr:row>1</xdr:row>
      <xdr:rowOff>140970</xdr:rowOff>
    </xdr:from>
    <xdr:to>
      <xdr:col>13</xdr:col>
      <xdr:colOff>396240</xdr:colOff>
      <xdr:row>16</xdr:row>
      <xdr:rowOff>140970</xdr:rowOff>
    </xdr:to>
    <xdr:graphicFrame macro="">
      <xdr:nvGraphicFramePr>
        <xdr:cNvPr id="12" name="Chart 11">
          <a:extLst>
            <a:ext uri="{FF2B5EF4-FFF2-40B4-BE49-F238E27FC236}">
              <a16:creationId xmlns:a16="http://schemas.microsoft.com/office/drawing/2014/main" id="{ACD499D3-AAFB-446E-B4C5-6F9A2D585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198782</xdr:colOff>
      <xdr:row>2</xdr:row>
      <xdr:rowOff>9939</xdr:rowOff>
    </xdr:from>
    <xdr:to>
      <xdr:col>12</xdr:col>
      <xdr:colOff>119269</xdr:colOff>
      <xdr:row>16</xdr:row>
      <xdr:rowOff>155713</xdr:rowOff>
    </xdr:to>
    <xdr:graphicFrame macro="">
      <xdr:nvGraphicFramePr>
        <xdr:cNvPr id="4" name="Chart 3">
          <a:extLst>
            <a:ext uri="{FF2B5EF4-FFF2-40B4-BE49-F238E27FC236}">
              <a16:creationId xmlns:a16="http://schemas.microsoft.com/office/drawing/2014/main" id="{81CBB7DC-79C4-4809-B29F-E3F97FC6A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137160</xdr:colOff>
      <xdr:row>1</xdr:row>
      <xdr:rowOff>171450</xdr:rowOff>
    </xdr:from>
    <xdr:to>
      <xdr:col>9</xdr:col>
      <xdr:colOff>441960</xdr:colOff>
      <xdr:row>16</xdr:row>
      <xdr:rowOff>171450</xdr:rowOff>
    </xdr:to>
    <xdr:graphicFrame macro="">
      <xdr:nvGraphicFramePr>
        <xdr:cNvPr id="2" name="Chart 1">
          <a:extLst>
            <a:ext uri="{FF2B5EF4-FFF2-40B4-BE49-F238E27FC236}">
              <a16:creationId xmlns:a16="http://schemas.microsoft.com/office/drawing/2014/main" id="{C7994424-13BC-4320-8BD7-ACDB84E5F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167640</xdr:rowOff>
    </xdr:from>
    <xdr:to>
      <xdr:col>10</xdr:col>
      <xdr:colOff>152400</xdr:colOff>
      <xdr:row>16</xdr:row>
      <xdr:rowOff>167640</xdr:rowOff>
    </xdr:to>
    <xdr:graphicFrame macro="">
      <xdr:nvGraphicFramePr>
        <xdr:cNvPr id="2" name="Chart 1">
          <a:extLst>
            <a:ext uri="{FF2B5EF4-FFF2-40B4-BE49-F238E27FC236}">
              <a16:creationId xmlns:a16="http://schemas.microsoft.com/office/drawing/2014/main" id="{465884D7-BEAC-4FBB-8D22-88A325C72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335280</xdr:colOff>
      <xdr:row>2</xdr:row>
      <xdr:rowOff>7620</xdr:rowOff>
    </xdr:from>
    <xdr:to>
      <xdr:col>13</xdr:col>
      <xdr:colOff>335280</xdr:colOff>
      <xdr:row>15</xdr:row>
      <xdr:rowOff>97155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4D8BBBB-AA59-4CEA-86E4-F33AEA7F4C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5528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2</xdr:row>
      <xdr:rowOff>0</xdr:rowOff>
    </xdr:from>
    <xdr:to>
      <xdr:col>16</xdr:col>
      <xdr:colOff>495300</xdr:colOff>
      <xdr:row>15</xdr:row>
      <xdr:rowOff>89535</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FCAA81A8-9B0E-4765-8757-1A5FED58B94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94410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579120</xdr:colOff>
      <xdr:row>2</xdr:row>
      <xdr:rowOff>0</xdr:rowOff>
    </xdr:from>
    <xdr:to>
      <xdr:col>19</xdr:col>
      <xdr:colOff>579120</xdr:colOff>
      <xdr:row>15</xdr:row>
      <xdr:rowOff>89535</xdr:rowOff>
    </xdr:to>
    <mc:AlternateContent xmlns:mc="http://schemas.openxmlformats.org/markup-compatibility/2006" xmlns:a14="http://schemas.microsoft.com/office/drawing/2010/main">
      <mc:Choice Requires="a14">
        <xdr:graphicFrame macro="">
          <xdr:nvGraphicFramePr>
            <xdr:cNvPr id="7" name="GEO Region">
              <a:extLst>
                <a:ext uri="{FF2B5EF4-FFF2-40B4-BE49-F238E27FC236}">
                  <a16:creationId xmlns:a16="http://schemas.microsoft.com/office/drawing/2014/main" id="{A095B57E-BD68-4F5F-963C-CAC5D154B13F}"/>
                </a:ext>
              </a:extLst>
            </xdr:cNvPr>
            <xdr:cNvGraphicFramePr/>
          </xdr:nvGraphicFramePr>
          <xdr:xfrm>
            <a:off x="0" y="0"/>
            <a:ext cx="0" cy="0"/>
          </xdr:xfrm>
          <a:graphic>
            <a:graphicData uri="http://schemas.microsoft.com/office/drawing/2010/slicer">
              <sle:slicer xmlns:sle="http://schemas.microsoft.com/office/drawing/2010/slicer" name="GEO Region"/>
            </a:graphicData>
          </a:graphic>
        </xdr:graphicFrame>
      </mc:Choice>
      <mc:Fallback xmlns="">
        <xdr:sp macro="" textlink="">
          <xdr:nvSpPr>
            <xdr:cNvPr id="0" name=""/>
            <xdr:cNvSpPr>
              <a:spLocks noTextEdit="1"/>
            </xdr:cNvSpPr>
          </xdr:nvSpPr>
          <xdr:spPr>
            <a:xfrm>
              <a:off x="1185672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559525</xdr:colOff>
      <xdr:row>5</xdr:row>
      <xdr:rowOff>170904</xdr:rowOff>
    </xdr:from>
    <xdr:to>
      <xdr:col>21</xdr:col>
      <xdr:colOff>53218</xdr:colOff>
      <xdr:row>39</xdr:row>
      <xdr:rowOff>20560</xdr:rowOff>
    </xdr:to>
    <xdr:sp macro="" textlink="">
      <xdr:nvSpPr>
        <xdr:cNvPr id="2" name="Rectangle: Rounded Corners 1">
          <a:extLst>
            <a:ext uri="{FF2B5EF4-FFF2-40B4-BE49-F238E27FC236}">
              <a16:creationId xmlns:a16="http://schemas.microsoft.com/office/drawing/2014/main" id="{AB759DB9-1437-4788-B072-62F989B381FA}"/>
            </a:ext>
          </a:extLst>
        </xdr:cNvPr>
        <xdr:cNvSpPr/>
      </xdr:nvSpPr>
      <xdr:spPr>
        <a:xfrm>
          <a:off x="1169125" y="1096190"/>
          <a:ext cx="11685693" cy="6141599"/>
        </a:xfrm>
        <a:prstGeom prst="roundRect">
          <a:avLst>
            <a:gd name="adj" fmla="val 5727"/>
          </a:avLst>
        </a:prstGeom>
        <a:gradFill>
          <a:gsLst>
            <a:gs pos="0">
              <a:srgbClr val="002060"/>
            </a:gs>
            <a:gs pos="100000">
              <a:schemeClr val="tx1">
                <a:lumMod val="85000"/>
                <a:lumOff val="15000"/>
              </a:schemeClr>
            </a:gs>
          </a:gsLst>
          <a:lin ang="6600000" scaled="0"/>
        </a:gradFill>
        <a:ln w="12700">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1270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268167</xdr:colOff>
      <xdr:row>25</xdr:row>
      <xdr:rowOff>76200</xdr:rowOff>
    </xdr:from>
    <xdr:to>
      <xdr:col>6</xdr:col>
      <xdr:colOff>70152</xdr:colOff>
      <xdr:row>37</xdr:row>
      <xdr:rowOff>171752</xdr:rowOff>
    </xdr:to>
    <xdr:sp macro="" textlink="">
      <xdr:nvSpPr>
        <xdr:cNvPr id="43" name="Rectangle: Rounded Corners 42">
          <a:extLst>
            <a:ext uri="{FF2B5EF4-FFF2-40B4-BE49-F238E27FC236}">
              <a16:creationId xmlns:a16="http://schemas.microsoft.com/office/drawing/2014/main" id="{050CE48B-07FD-4EDB-BD4E-49D4BD904D0C}"/>
            </a:ext>
          </a:extLst>
        </xdr:cNvPr>
        <xdr:cNvSpPr/>
      </xdr:nvSpPr>
      <xdr:spPr>
        <a:xfrm>
          <a:off x="1487367" y="4600575"/>
          <a:ext cx="2240385" cy="2267252"/>
        </a:xfrm>
        <a:prstGeom prst="roundRect">
          <a:avLst>
            <a:gd name="adj" fmla="val 10639"/>
          </a:avLst>
        </a:prstGeom>
        <a:gradFill>
          <a:gsLst>
            <a:gs pos="0">
              <a:srgbClr val="002060"/>
            </a:gs>
            <a:gs pos="100000">
              <a:schemeClr val="tx1">
                <a:lumMod val="95000"/>
                <a:lumOff val="5000"/>
              </a:schemeClr>
            </a:gs>
          </a:gsLst>
          <a:lin ang="8400000" scaled="0"/>
        </a:gradFill>
        <a:ln w="9525">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1270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gradFill>
              <a:gsLst>
                <a:gs pos="0">
                  <a:srgbClr val="93E3FF"/>
                </a:gs>
                <a:gs pos="100000">
                  <a:srgbClr val="6481CA"/>
                </a:gs>
              </a:gsLst>
              <a:lin ang="8100000" scaled="0"/>
            </a:gradFill>
            <a:latin typeface="Arial" panose="020B0604020202020204" pitchFamily="34" charset="0"/>
            <a:cs typeface="Arial" panose="020B0604020202020204" pitchFamily="34" charset="0"/>
          </a:endParaRPr>
        </a:p>
      </xdr:txBody>
    </xdr:sp>
    <xdr:clientData/>
  </xdr:twoCellAnchor>
  <xdr:twoCellAnchor>
    <xdr:from>
      <xdr:col>6</xdr:col>
      <xdr:colOff>235253</xdr:colOff>
      <xdr:row>9</xdr:row>
      <xdr:rowOff>62896</xdr:rowOff>
    </xdr:from>
    <xdr:to>
      <xdr:col>13</xdr:col>
      <xdr:colOff>442687</xdr:colOff>
      <xdr:row>23</xdr:row>
      <xdr:rowOff>180219</xdr:rowOff>
    </xdr:to>
    <xdr:sp macro="" textlink="">
      <xdr:nvSpPr>
        <xdr:cNvPr id="16" name="Rectangle: Rounded Corners 15">
          <a:extLst>
            <a:ext uri="{FF2B5EF4-FFF2-40B4-BE49-F238E27FC236}">
              <a16:creationId xmlns:a16="http://schemas.microsoft.com/office/drawing/2014/main" id="{91D24E5D-A0C2-4ADF-96EA-2DFC4C5FA1FE}"/>
            </a:ext>
          </a:extLst>
        </xdr:cNvPr>
        <xdr:cNvSpPr/>
      </xdr:nvSpPr>
      <xdr:spPr>
        <a:xfrm>
          <a:off x="3892853" y="1728410"/>
          <a:ext cx="4474634" cy="2708123"/>
        </a:xfrm>
        <a:prstGeom prst="roundRect">
          <a:avLst>
            <a:gd name="adj" fmla="val 8366"/>
          </a:avLst>
        </a:prstGeom>
        <a:gradFill>
          <a:gsLst>
            <a:gs pos="0">
              <a:srgbClr val="002060"/>
            </a:gs>
            <a:gs pos="100000">
              <a:schemeClr val="tx1">
                <a:lumMod val="95000"/>
                <a:lumOff val="5000"/>
              </a:schemeClr>
            </a:gs>
          </a:gsLst>
          <a:lin ang="8400000" scaled="0"/>
        </a:gradFill>
        <a:ln w="9525">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1270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591955</xdr:colOff>
      <xdr:row>17</xdr:row>
      <xdr:rowOff>20562</xdr:rowOff>
    </xdr:from>
    <xdr:to>
      <xdr:col>16</xdr:col>
      <xdr:colOff>78619</xdr:colOff>
      <xdr:row>23</xdr:row>
      <xdr:rowOff>130629</xdr:rowOff>
    </xdr:to>
    <xdr:sp macro="" textlink="">
      <xdr:nvSpPr>
        <xdr:cNvPr id="20" name="Rectangle: Rounded Corners 19">
          <a:extLst>
            <a:ext uri="{FF2B5EF4-FFF2-40B4-BE49-F238E27FC236}">
              <a16:creationId xmlns:a16="http://schemas.microsoft.com/office/drawing/2014/main" id="{348C0574-A0BF-49FB-8963-FA03F0FAA1D6}"/>
            </a:ext>
          </a:extLst>
        </xdr:cNvPr>
        <xdr:cNvSpPr/>
      </xdr:nvSpPr>
      <xdr:spPr>
        <a:xfrm>
          <a:off x="8516755" y="3166533"/>
          <a:ext cx="1315464" cy="1220410"/>
        </a:xfrm>
        <a:prstGeom prst="roundRect">
          <a:avLst>
            <a:gd name="adj" fmla="val 12164"/>
          </a:avLst>
        </a:prstGeom>
        <a:gradFill>
          <a:gsLst>
            <a:gs pos="0">
              <a:srgbClr val="002060"/>
            </a:gs>
            <a:gs pos="100000">
              <a:schemeClr val="tx1">
                <a:lumMod val="95000"/>
                <a:lumOff val="5000"/>
              </a:schemeClr>
            </a:gs>
          </a:gsLst>
          <a:lin ang="8400000" scaled="0"/>
        </a:gradFill>
        <a:ln w="9525">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1270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gradFill>
              <a:gsLst>
                <a:gs pos="0">
                  <a:srgbClr val="93E3FF"/>
                </a:gs>
                <a:gs pos="100000">
                  <a:srgbClr val="6481CA"/>
                </a:gs>
              </a:gsLst>
              <a:lin ang="8100000" scaled="0"/>
            </a:gradFill>
            <a:latin typeface="Arial" panose="020B0604020202020204" pitchFamily="34" charset="0"/>
            <a:cs typeface="Arial" panose="020B0604020202020204" pitchFamily="34" charset="0"/>
          </a:endParaRPr>
        </a:p>
        <a:p>
          <a:pPr algn="ctr"/>
          <a:r>
            <a:rPr lang="en-US" sz="1400" b="1">
              <a:gradFill>
                <a:gsLst>
                  <a:gs pos="0">
                    <a:srgbClr val="93E3FF"/>
                  </a:gs>
                  <a:gs pos="100000">
                    <a:srgbClr val="6481CA"/>
                  </a:gs>
                </a:gsLst>
                <a:lin ang="8100000" scaled="0"/>
              </a:gradFill>
              <a:latin typeface="Arial" panose="020B0604020202020204" pitchFamily="34" charset="0"/>
              <a:cs typeface="Arial" panose="020B0604020202020204" pitchFamily="34" charset="0"/>
            </a:rPr>
            <a:t> YoY %</a:t>
          </a:r>
        </a:p>
      </xdr:txBody>
    </xdr:sp>
    <xdr:clientData/>
  </xdr:twoCellAnchor>
  <xdr:twoCellAnchor>
    <xdr:from>
      <xdr:col>13</xdr:col>
      <xdr:colOff>606834</xdr:colOff>
      <xdr:row>9</xdr:row>
      <xdr:rowOff>84061</xdr:rowOff>
    </xdr:from>
    <xdr:to>
      <xdr:col>16</xdr:col>
      <xdr:colOff>92272</xdr:colOff>
      <xdr:row>16</xdr:row>
      <xdr:rowOff>71363</xdr:rowOff>
    </xdr:to>
    <xdr:sp macro="" textlink="">
      <xdr:nvSpPr>
        <xdr:cNvPr id="21" name="Rectangle: Rounded Corners 20">
          <a:extLst>
            <a:ext uri="{FF2B5EF4-FFF2-40B4-BE49-F238E27FC236}">
              <a16:creationId xmlns:a16="http://schemas.microsoft.com/office/drawing/2014/main" id="{26936714-61B5-4E8B-B5D9-1999B0448767}"/>
            </a:ext>
          </a:extLst>
        </xdr:cNvPr>
        <xdr:cNvSpPr/>
      </xdr:nvSpPr>
      <xdr:spPr>
        <a:xfrm>
          <a:off x="8531634" y="1749575"/>
          <a:ext cx="1314238" cy="1282702"/>
        </a:xfrm>
        <a:prstGeom prst="roundRect">
          <a:avLst>
            <a:gd name="adj" fmla="val 10639"/>
          </a:avLst>
        </a:prstGeom>
        <a:gradFill>
          <a:gsLst>
            <a:gs pos="0">
              <a:srgbClr val="002060"/>
            </a:gs>
            <a:gs pos="100000">
              <a:schemeClr val="tx1">
                <a:lumMod val="95000"/>
                <a:lumOff val="5000"/>
              </a:schemeClr>
            </a:gs>
          </a:gsLst>
          <a:lin ang="8400000" scaled="0"/>
        </a:gradFill>
        <a:ln w="9525">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762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gradFill>
              <a:gsLst>
                <a:gs pos="0">
                  <a:srgbClr val="93E3FF"/>
                </a:gs>
                <a:gs pos="100000">
                  <a:srgbClr val="6481CA"/>
                </a:gs>
              </a:gsLst>
              <a:lin ang="8100000" scaled="0"/>
            </a:gradFill>
            <a:effectLst>
              <a:outerShdw blurRad="50800" dist="38100" dir="8100000" algn="tr" rotWithShape="0">
                <a:prstClr val="black">
                  <a:alpha val="40000"/>
                </a:prstClr>
              </a:outerShdw>
            </a:effectLst>
            <a:latin typeface="Arial" panose="020B0604020202020204" pitchFamily="34" charset="0"/>
            <a:cs typeface="Arial" panose="020B0604020202020204" pitchFamily="34" charset="0"/>
          </a:endParaRPr>
        </a:p>
        <a:p>
          <a:pPr algn="ctr"/>
          <a:r>
            <a:rPr lang="en-US" sz="1400" b="1">
              <a:gradFill>
                <a:gsLst>
                  <a:gs pos="0">
                    <a:srgbClr val="93E3FF"/>
                  </a:gs>
                  <a:gs pos="100000">
                    <a:srgbClr val="6481CA"/>
                  </a:gs>
                </a:gsLst>
                <a:lin ang="8100000" scaled="0"/>
              </a:gradFill>
              <a:effectLst>
                <a:outerShdw blurRad="50800" dist="38100" dir="8100000" algn="tr" rotWithShape="0">
                  <a:prstClr val="black">
                    <a:alpha val="40000"/>
                  </a:prstClr>
                </a:outerShdw>
              </a:effectLst>
              <a:latin typeface="Arial" panose="020B0604020202020204" pitchFamily="34" charset="0"/>
              <a:cs typeface="Arial" panose="020B0604020202020204" pitchFamily="34" charset="0"/>
            </a:rPr>
            <a:t>Total Passengers</a:t>
          </a:r>
          <a:r>
            <a:rPr lang="en-US" sz="1400" b="1">
              <a:gradFill>
                <a:gsLst>
                  <a:gs pos="0">
                    <a:srgbClr val="93E3FF"/>
                  </a:gs>
                  <a:gs pos="100000">
                    <a:srgbClr val="6481CA"/>
                  </a:gs>
                </a:gsLst>
                <a:lin ang="8100000" scaled="0"/>
              </a:gradFill>
              <a:latin typeface="Arial" panose="020B0604020202020204" pitchFamily="34" charset="0"/>
              <a:cs typeface="Arial" panose="020B0604020202020204" pitchFamily="34" charset="0"/>
            </a:rPr>
            <a:t> </a:t>
          </a:r>
        </a:p>
      </xdr:txBody>
    </xdr:sp>
    <xdr:clientData/>
  </xdr:twoCellAnchor>
  <xdr:twoCellAnchor>
    <xdr:from>
      <xdr:col>16</xdr:col>
      <xdr:colOff>315686</xdr:colOff>
      <xdr:row>25</xdr:row>
      <xdr:rowOff>40033</xdr:rowOff>
    </xdr:from>
    <xdr:to>
      <xdr:col>20</xdr:col>
      <xdr:colOff>280973</xdr:colOff>
      <xdr:row>37</xdr:row>
      <xdr:rowOff>139095</xdr:rowOff>
    </xdr:to>
    <xdr:sp macro="" textlink="">
      <xdr:nvSpPr>
        <xdr:cNvPr id="22" name="Rectangle: Rounded Corners 21">
          <a:extLst>
            <a:ext uri="{FF2B5EF4-FFF2-40B4-BE49-F238E27FC236}">
              <a16:creationId xmlns:a16="http://schemas.microsoft.com/office/drawing/2014/main" id="{71D1CD78-3361-4DCB-94CF-0699B8C42A89}"/>
            </a:ext>
          </a:extLst>
        </xdr:cNvPr>
        <xdr:cNvSpPr/>
      </xdr:nvSpPr>
      <xdr:spPr>
        <a:xfrm>
          <a:off x="10069286" y="4666462"/>
          <a:ext cx="2403687" cy="2319747"/>
        </a:xfrm>
        <a:prstGeom prst="roundRect">
          <a:avLst>
            <a:gd name="adj" fmla="val 8366"/>
          </a:avLst>
        </a:prstGeom>
        <a:gradFill>
          <a:gsLst>
            <a:gs pos="0">
              <a:srgbClr val="002060"/>
            </a:gs>
            <a:gs pos="100000">
              <a:schemeClr val="tx1">
                <a:lumMod val="95000"/>
                <a:lumOff val="5000"/>
              </a:schemeClr>
            </a:gs>
          </a:gsLst>
          <a:lin ang="8400000" scaled="0"/>
        </a:gradFill>
        <a:ln w="9525">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1270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256419</xdr:colOff>
      <xdr:row>25</xdr:row>
      <xdr:rowOff>29028</xdr:rowOff>
    </xdr:from>
    <xdr:to>
      <xdr:col>16</xdr:col>
      <xdr:colOff>78620</xdr:colOff>
      <xdr:row>37</xdr:row>
      <xdr:rowOff>142233</xdr:rowOff>
    </xdr:to>
    <xdr:sp macro="" textlink="">
      <xdr:nvSpPr>
        <xdr:cNvPr id="23" name="Rectangle: Rounded Corners 22">
          <a:extLst>
            <a:ext uri="{FF2B5EF4-FFF2-40B4-BE49-F238E27FC236}">
              <a16:creationId xmlns:a16="http://schemas.microsoft.com/office/drawing/2014/main" id="{8B1B5F79-ACCF-41FE-BCC7-151DB11240A4}"/>
            </a:ext>
          </a:extLst>
        </xdr:cNvPr>
        <xdr:cNvSpPr/>
      </xdr:nvSpPr>
      <xdr:spPr>
        <a:xfrm>
          <a:off x="3914019" y="4655457"/>
          <a:ext cx="5918201" cy="2333890"/>
        </a:xfrm>
        <a:prstGeom prst="roundRect">
          <a:avLst>
            <a:gd name="adj" fmla="val 8366"/>
          </a:avLst>
        </a:prstGeom>
        <a:gradFill>
          <a:gsLst>
            <a:gs pos="0">
              <a:srgbClr val="002060"/>
            </a:gs>
            <a:gs pos="100000">
              <a:schemeClr val="tx1">
                <a:lumMod val="95000"/>
                <a:lumOff val="5000"/>
              </a:schemeClr>
            </a:gs>
          </a:gsLst>
          <a:lin ang="8400000" scaled="0"/>
        </a:gradFill>
        <a:ln w="9525">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1270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149411</xdr:colOff>
      <xdr:row>6</xdr:row>
      <xdr:rowOff>86206</xdr:rowOff>
    </xdr:from>
    <xdr:to>
      <xdr:col>4</xdr:col>
      <xdr:colOff>433374</xdr:colOff>
      <xdr:row>8</xdr:row>
      <xdr:rowOff>164494</xdr:rowOff>
    </xdr:to>
    <xdr:grpSp>
      <xdr:nvGrpSpPr>
        <xdr:cNvPr id="7" name="Group 6">
          <a:extLst>
            <a:ext uri="{FF2B5EF4-FFF2-40B4-BE49-F238E27FC236}">
              <a16:creationId xmlns:a16="http://schemas.microsoft.com/office/drawing/2014/main" id="{364DAA82-E1CC-412D-87D2-8677327E6E21}"/>
            </a:ext>
          </a:extLst>
        </xdr:cNvPr>
        <xdr:cNvGrpSpPr/>
      </xdr:nvGrpSpPr>
      <xdr:grpSpPr>
        <a:xfrm>
          <a:off x="1368611" y="1172056"/>
          <a:ext cx="1503163" cy="440238"/>
          <a:chOff x="1019057" y="353512"/>
          <a:chExt cx="1503163" cy="559195"/>
        </a:xfrm>
      </xdr:grpSpPr>
      <xdr:pic>
        <xdr:nvPicPr>
          <xdr:cNvPr id="26" name="Graphic 25" descr="Airplane with solid fill">
            <a:extLst>
              <a:ext uri="{FF2B5EF4-FFF2-40B4-BE49-F238E27FC236}">
                <a16:creationId xmlns:a16="http://schemas.microsoft.com/office/drawing/2014/main" id="{BA77FE3D-4B2C-4D5D-896E-F14BCBAA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2147989">
            <a:off x="1019057" y="353512"/>
            <a:ext cx="436908" cy="447068"/>
          </a:xfrm>
          <a:prstGeom prst="rect">
            <a:avLst/>
          </a:prstGeom>
        </xdr:spPr>
      </xdr:pic>
      <xdr:sp macro="" textlink="">
        <xdr:nvSpPr>
          <xdr:cNvPr id="27" name="TextBox 26">
            <a:extLst>
              <a:ext uri="{FF2B5EF4-FFF2-40B4-BE49-F238E27FC236}">
                <a16:creationId xmlns:a16="http://schemas.microsoft.com/office/drawing/2014/main" id="{E7B0484A-02B0-43FD-87E5-FB08FA529075}"/>
              </a:ext>
            </a:extLst>
          </xdr:cNvPr>
          <xdr:cNvSpPr txBox="1"/>
        </xdr:nvSpPr>
        <xdr:spPr>
          <a:xfrm>
            <a:off x="1303020" y="361527"/>
            <a:ext cx="1219200" cy="551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3E3FF"/>
                </a:solidFill>
                <a:latin typeface="Arial" panose="020B0604020202020204" pitchFamily="34" charset="0"/>
                <a:cs typeface="Arial" panose="020B0604020202020204" pitchFamily="34" charset="0"/>
              </a:rPr>
              <a:t>AIR TRAFFIC ANALYTICS</a:t>
            </a:r>
          </a:p>
        </xdr:txBody>
      </xdr:sp>
    </xdr:grpSp>
    <xdr:clientData/>
  </xdr:twoCellAnchor>
  <xdr:twoCellAnchor>
    <xdr:from>
      <xdr:col>14</xdr:col>
      <xdr:colOff>20199</xdr:colOff>
      <xdr:row>13</xdr:row>
      <xdr:rowOff>36647</xdr:rowOff>
    </xdr:from>
    <xdr:to>
      <xdr:col>16</xdr:col>
      <xdr:colOff>112487</xdr:colOff>
      <xdr:row>15</xdr:row>
      <xdr:rowOff>120227</xdr:rowOff>
    </xdr:to>
    <xdr:sp macro="" textlink="KPI!B4">
      <xdr:nvSpPr>
        <xdr:cNvPr id="28" name="TextBox 27">
          <a:extLst>
            <a:ext uri="{FF2B5EF4-FFF2-40B4-BE49-F238E27FC236}">
              <a16:creationId xmlns:a16="http://schemas.microsoft.com/office/drawing/2014/main" id="{385AF533-9E89-4EC5-9C8F-81BE9AF4A01C}"/>
            </a:ext>
          </a:extLst>
        </xdr:cNvPr>
        <xdr:cNvSpPr txBox="1"/>
      </xdr:nvSpPr>
      <xdr:spPr>
        <a:xfrm>
          <a:off x="8554599" y="2442390"/>
          <a:ext cx="1311488" cy="453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9EB9C3-2D02-4C18-B1D2-7C508A829209}" type="TxLink">
            <a:rPr lang="en-US" sz="2800" b="1" i="0" u="none" strike="noStrike">
              <a:gradFill>
                <a:gsLst>
                  <a:gs pos="0">
                    <a:srgbClr val="93E3FF"/>
                  </a:gs>
                  <a:gs pos="100000">
                    <a:srgbClr val="6481CA"/>
                  </a:gs>
                </a:gsLst>
                <a:lin ang="6000000" scaled="0"/>
              </a:gradFill>
              <a:effectLst>
                <a:outerShdw blurRad="25400" dist="25400" algn="tr" rotWithShape="0">
                  <a:schemeClr val="accent3">
                    <a:lumMod val="40000"/>
                    <a:lumOff val="60000"/>
                    <a:alpha val="25000"/>
                  </a:schemeClr>
                </a:outerShdw>
              </a:effectLst>
              <a:latin typeface="Arial" panose="020B0604020202020204" pitchFamily="34" charset="0"/>
              <a:cs typeface="Arial" panose="020B0604020202020204" pitchFamily="34" charset="0"/>
            </a:rPr>
            <a:pPr algn="ctr"/>
            <a:t>1087M</a:t>
          </a:fld>
          <a:endParaRPr lang="en-US" sz="2800" b="1">
            <a:gradFill>
              <a:gsLst>
                <a:gs pos="0">
                  <a:srgbClr val="93E3FF"/>
                </a:gs>
                <a:gs pos="100000">
                  <a:srgbClr val="6481CA"/>
                </a:gs>
              </a:gsLst>
              <a:lin ang="6000000" scaled="0"/>
            </a:gradFill>
            <a:effectLst>
              <a:outerShdw blurRad="25400" dist="25400" algn="tr" rotWithShape="0">
                <a:schemeClr val="accent3">
                  <a:lumMod val="40000"/>
                  <a:lumOff val="60000"/>
                  <a:alpha val="25000"/>
                </a:schemeClr>
              </a:outerShdw>
            </a:effectLst>
            <a:latin typeface="Arial" panose="020B0604020202020204" pitchFamily="34" charset="0"/>
            <a:cs typeface="Arial" panose="020B0604020202020204" pitchFamily="34" charset="0"/>
          </a:endParaRPr>
        </a:p>
      </xdr:txBody>
    </xdr:sp>
    <xdr:clientData/>
  </xdr:twoCellAnchor>
  <xdr:twoCellAnchor>
    <xdr:from>
      <xdr:col>16</xdr:col>
      <xdr:colOff>349553</xdr:colOff>
      <xdr:row>25</xdr:row>
      <xdr:rowOff>55274</xdr:rowOff>
    </xdr:from>
    <xdr:to>
      <xdr:col>20</xdr:col>
      <xdr:colOff>212393</xdr:colOff>
      <xdr:row>37</xdr:row>
      <xdr:rowOff>85755</xdr:rowOff>
    </xdr:to>
    <xdr:graphicFrame macro="">
      <xdr:nvGraphicFramePr>
        <xdr:cNvPr id="29" name="Chart 28">
          <a:extLst>
            <a:ext uri="{FF2B5EF4-FFF2-40B4-BE49-F238E27FC236}">
              <a16:creationId xmlns:a16="http://schemas.microsoft.com/office/drawing/2014/main" id="{C8125B0F-7B93-4495-92FE-9125D6CF2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242873</xdr:colOff>
      <xdr:row>10</xdr:row>
      <xdr:rowOff>53016</xdr:rowOff>
    </xdr:from>
    <xdr:to>
      <xdr:col>13</xdr:col>
      <xdr:colOff>434219</xdr:colOff>
      <xdr:row>23</xdr:row>
      <xdr:rowOff>143871</xdr:rowOff>
    </xdr:to>
    <xdr:graphicFrame macro="">
      <xdr:nvGraphicFramePr>
        <xdr:cNvPr id="17" name="Chart 16">
          <a:extLst>
            <a:ext uri="{FF2B5EF4-FFF2-40B4-BE49-F238E27FC236}">
              <a16:creationId xmlns:a16="http://schemas.microsoft.com/office/drawing/2014/main" id="{F8C0F48D-90CF-4346-964E-3ED9EEBEC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290285</xdr:colOff>
      <xdr:row>9</xdr:row>
      <xdr:rowOff>91469</xdr:rowOff>
    </xdr:from>
    <xdr:to>
      <xdr:col>6</xdr:col>
      <xdr:colOff>53219</xdr:colOff>
      <xdr:row>24</xdr:row>
      <xdr:rowOff>149679</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5CAE006E-E2FE-4613-AC62-4F001C0073A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09485" y="1720244"/>
              <a:ext cx="2201334" cy="2772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27818</xdr:colOff>
      <xdr:row>19</xdr:row>
      <xdr:rowOff>120466</xdr:rowOff>
    </xdr:from>
    <xdr:to>
      <xdr:col>16</xdr:col>
      <xdr:colOff>87085</xdr:colOff>
      <xdr:row>22</xdr:row>
      <xdr:rowOff>109317</xdr:rowOff>
    </xdr:to>
    <xdr:sp macro="" textlink="KPI!E4">
      <xdr:nvSpPr>
        <xdr:cNvPr id="35" name="TextBox 34">
          <a:extLst>
            <a:ext uri="{FF2B5EF4-FFF2-40B4-BE49-F238E27FC236}">
              <a16:creationId xmlns:a16="http://schemas.microsoft.com/office/drawing/2014/main" id="{FC9BEEE2-F649-4B8C-AE41-4AA71D821566}"/>
            </a:ext>
          </a:extLst>
        </xdr:cNvPr>
        <xdr:cNvSpPr txBox="1"/>
      </xdr:nvSpPr>
      <xdr:spPr>
        <a:xfrm>
          <a:off x="8562218" y="3636552"/>
          <a:ext cx="1278467" cy="544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6EEAF6-1ACA-40E9-84EF-8A3C699E699F}" type="TxLink">
            <a:rPr lang="en-US" sz="2800" b="1" i="0" u="none" strike="noStrike">
              <a:gradFill>
                <a:gsLst>
                  <a:gs pos="0">
                    <a:srgbClr val="93E3FF"/>
                  </a:gs>
                  <a:gs pos="100000">
                    <a:srgbClr val="6481CA"/>
                  </a:gs>
                </a:gsLst>
                <a:lin ang="8100000" scaled="0"/>
              </a:gradFill>
              <a:effectLst>
                <a:outerShdw blurRad="25400" dist="25400" algn="tr" rotWithShape="0">
                  <a:schemeClr val="accent3">
                    <a:lumMod val="40000"/>
                    <a:lumOff val="60000"/>
                    <a:alpha val="25000"/>
                  </a:schemeClr>
                </a:outerShdw>
              </a:effectLst>
              <a:latin typeface="Arial" panose="020B0604020202020204" pitchFamily="34" charset="0"/>
              <a:cs typeface="Arial" panose="020B0604020202020204" pitchFamily="34" charset="0"/>
            </a:rPr>
            <a:pPr algn="ctr"/>
            <a:t>4.4%</a:t>
          </a:fld>
          <a:endParaRPr lang="en-US" sz="2800" b="1">
            <a:gradFill>
              <a:gsLst>
                <a:gs pos="0">
                  <a:srgbClr val="93E3FF"/>
                </a:gs>
                <a:gs pos="100000">
                  <a:srgbClr val="6481CA"/>
                </a:gs>
              </a:gsLst>
              <a:lin ang="8100000" scaled="0"/>
            </a:gradFill>
            <a:effectLst>
              <a:outerShdw blurRad="25400" dist="25400" algn="tr" rotWithShape="0">
                <a:schemeClr val="accent3">
                  <a:lumMod val="40000"/>
                  <a:lumOff val="60000"/>
                  <a:alpha val="25000"/>
                </a:schemeClr>
              </a:outerShdw>
            </a:effectLst>
            <a:latin typeface="Arial" panose="020B0604020202020204" pitchFamily="34" charset="0"/>
            <a:cs typeface="Arial" panose="020B0604020202020204" pitchFamily="34" charset="0"/>
          </a:endParaRPr>
        </a:p>
      </xdr:txBody>
    </xdr:sp>
    <xdr:clientData/>
  </xdr:twoCellAnchor>
  <xdr:twoCellAnchor editAs="oneCell">
    <xdr:from>
      <xdr:col>15</xdr:col>
      <xdr:colOff>366810</xdr:colOff>
      <xdr:row>22</xdr:row>
      <xdr:rowOff>24795</xdr:rowOff>
    </xdr:from>
    <xdr:to>
      <xdr:col>15</xdr:col>
      <xdr:colOff>605960</xdr:colOff>
      <xdr:row>23</xdr:row>
      <xdr:rowOff>9807</xdr:rowOff>
    </xdr:to>
    <xdr:pic>
      <xdr:nvPicPr>
        <xdr:cNvPr id="6" name="Graphic 5" descr="Upward trend with solid fill">
          <a:extLst>
            <a:ext uri="{FF2B5EF4-FFF2-40B4-BE49-F238E27FC236}">
              <a16:creationId xmlns:a16="http://schemas.microsoft.com/office/drawing/2014/main" id="{8F78567B-9659-4E92-B0B5-B1E0B419E13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l="25446" t="27822" r="1" b="27778"/>
        <a:stretch/>
      </xdr:blipFill>
      <xdr:spPr>
        <a:xfrm>
          <a:off x="9510810" y="4006245"/>
          <a:ext cx="239150" cy="165987"/>
        </a:xfrm>
        <a:prstGeom prst="rect">
          <a:avLst/>
        </a:prstGeom>
      </xdr:spPr>
    </xdr:pic>
    <xdr:clientData/>
  </xdr:twoCellAnchor>
  <xdr:twoCellAnchor>
    <xdr:from>
      <xdr:col>16</xdr:col>
      <xdr:colOff>326569</xdr:colOff>
      <xdr:row>9</xdr:row>
      <xdr:rowOff>84667</xdr:rowOff>
    </xdr:from>
    <xdr:to>
      <xdr:col>20</xdr:col>
      <xdr:colOff>233436</xdr:colOff>
      <xdr:row>24</xdr:row>
      <xdr:rowOff>8467</xdr:rowOff>
    </xdr:to>
    <xdr:sp macro="" textlink="">
      <xdr:nvSpPr>
        <xdr:cNvPr id="37" name="Rectangle: Rounded Corners 36">
          <a:extLst>
            <a:ext uri="{FF2B5EF4-FFF2-40B4-BE49-F238E27FC236}">
              <a16:creationId xmlns:a16="http://schemas.microsoft.com/office/drawing/2014/main" id="{4F705059-5747-4CE7-8621-6D02429B0C36}"/>
            </a:ext>
          </a:extLst>
        </xdr:cNvPr>
        <xdr:cNvSpPr/>
      </xdr:nvSpPr>
      <xdr:spPr>
        <a:xfrm>
          <a:off x="10080169" y="1750181"/>
          <a:ext cx="2345267" cy="2699657"/>
        </a:xfrm>
        <a:prstGeom prst="roundRect">
          <a:avLst>
            <a:gd name="adj" fmla="val 8366"/>
          </a:avLst>
        </a:prstGeom>
        <a:gradFill>
          <a:gsLst>
            <a:gs pos="0">
              <a:srgbClr val="002060"/>
            </a:gs>
            <a:gs pos="100000">
              <a:schemeClr val="tx1">
                <a:lumMod val="95000"/>
                <a:lumOff val="5000"/>
              </a:schemeClr>
            </a:gs>
          </a:gsLst>
          <a:lin ang="8400000" scaled="0"/>
        </a:gradFill>
        <a:ln w="9525">
          <a:gradFill>
            <a:gsLst>
              <a:gs pos="0">
                <a:srgbClr val="93E3FF"/>
              </a:gs>
              <a:gs pos="36100">
                <a:srgbClr val="6481CA"/>
              </a:gs>
              <a:gs pos="100000">
                <a:schemeClr val="accent1">
                  <a:lumMod val="45000"/>
                  <a:lumOff val="55000"/>
                </a:schemeClr>
              </a:gs>
              <a:gs pos="100000">
                <a:srgbClr val="002060"/>
              </a:gs>
            </a:gsLst>
            <a:lin ang="8100000" scaled="0"/>
          </a:gradFill>
        </a:ln>
        <a:effectLst>
          <a:outerShdw blurRad="190500" dist="127000" dir="8100000" algn="tr" rotWithShape="0">
            <a:prstClr val="black">
              <a:alpha val="8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315687</xdr:colOff>
      <xdr:row>9</xdr:row>
      <xdr:rowOff>71362</xdr:rowOff>
    </xdr:from>
    <xdr:to>
      <xdr:col>20</xdr:col>
      <xdr:colOff>197153</xdr:colOff>
      <xdr:row>23</xdr:row>
      <xdr:rowOff>156029</xdr:rowOff>
    </xdr:to>
    <xdr:graphicFrame macro="">
      <xdr:nvGraphicFramePr>
        <xdr:cNvPr id="36" name="Chart 35">
          <a:extLst>
            <a:ext uri="{FF2B5EF4-FFF2-40B4-BE49-F238E27FC236}">
              <a16:creationId xmlns:a16="http://schemas.microsoft.com/office/drawing/2014/main" id="{09A95ED1-37AD-4C38-AF0E-97A62B52E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273353</xdr:colOff>
      <xdr:row>25</xdr:row>
      <xdr:rowOff>161925</xdr:rowOff>
    </xdr:from>
    <xdr:to>
      <xdr:col>6</xdr:col>
      <xdr:colOff>44753</xdr:colOff>
      <xdr:row>38</xdr:row>
      <xdr:rowOff>3628</xdr:rowOff>
    </xdr:to>
    <xdr:graphicFrame macro="">
      <xdr:nvGraphicFramePr>
        <xdr:cNvPr id="41" name="Chart 40">
          <a:extLst>
            <a:ext uri="{FF2B5EF4-FFF2-40B4-BE49-F238E27FC236}">
              <a16:creationId xmlns:a16="http://schemas.microsoft.com/office/drawing/2014/main" id="{111FD15E-912A-489C-867A-583D16413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152400</xdr:colOff>
      <xdr:row>6</xdr:row>
      <xdr:rowOff>99937</xdr:rowOff>
    </xdr:from>
    <xdr:to>
      <xdr:col>20</xdr:col>
      <xdr:colOff>209550</xdr:colOff>
      <xdr:row>8</xdr:row>
      <xdr:rowOff>142875</xdr:rowOff>
    </xdr:to>
    <mc:AlternateContent xmlns:mc="http://schemas.openxmlformats.org/markup-compatibility/2006" xmlns:a14="http://schemas.microsoft.com/office/drawing/2010/main">
      <mc:Choice Requires="a14">
        <xdr:graphicFrame macro="">
          <xdr:nvGraphicFramePr>
            <xdr:cNvPr id="47" name="GEO Region 1">
              <a:extLst>
                <a:ext uri="{FF2B5EF4-FFF2-40B4-BE49-F238E27FC236}">
                  <a16:creationId xmlns:a16="http://schemas.microsoft.com/office/drawing/2014/main" id="{8FBDA73C-A218-4AC3-BC18-86F9DF0AF7A5}"/>
                </a:ext>
              </a:extLst>
            </xdr:cNvPr>
            <xdr:cNvGraphicFramePr/>
          </xdr:nvGraphicFramePr>
          <xdr:xfrm>
            <a:off x="0" y="0"/>
            <a:ext cx="0" cy="0"/>
          </xdr:xfrm>
          <a:graphic>
            <a:graphicData uri="http://schemas.microsoft.com/office/drawing/2010/slicer">
              <sle:slicer xmlns:sle="http://schemas.microsoft.com/office/drawing/2010/slicer" name="GEO Region 1"/>
            </a:graphicData>
          </a:graphic>
        </xdr:graphicFrame>
      </mc:Choice>
      <mc:Fallback xmlns="">
        <xdr:sp macro="" textlink="">
          <xdr:nvSpPr>
            <xdr:cNvPr id="0" name=""/>
            <xdr:cNvSpPr>
              <a:spLocks noTextEdit="1"/>
            </xdr:cNvSpPr>
          </xdr:nvSpPr>
          <xdr:spPr>
            <a:xfrm>
              <a:off x="3810000" y="1185787"/>
              <a:ext cx="8591550" cy="404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256419</xdr:colOff>
      <xdr:row>25</xdr:row>
      <xdr:rowOff>37495</xdr:rowOff>
    </xdr:from>
    <xdr:to>
      <xdr:col>16</xdr:col>
      <xdr:colOff>44752</xdr:colOff>
      <xdr:row>37</xdr:row>
      <xdr:rowOff>105229</xdr:rowOff>
    </xdr:to>
    <xdr:graphicFrame macro="">
      <xdr:nvGraphicFramePr>
        <xdr:cNvPr id="48" name="Chart 47">
          <a:extLst>
            <a:ext uri="{FF2B5EF4-FFF2-40B4-BE49-F238E27FC236}">
              <a16:creationId xmlns:a16="http://schemas.microsoft.com/office/drawing/2014/main" id="{5DABDF94-7B78-4821-BD57-99B3B4B6B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1839814813" backgroundQuery="1" createdVersion="7" refreshedVersion="7" minRefreshableVersion="3" recordCount="0" supportSubquery="1" supportAdvancedDrill="1" xr:uid="{1B8E173B-5195-4063-80B5-2E3B72CF3769}">
  <cacheSource type="external" connectionId="3"/>
  <cacheFields count="2">
    <cacheField name="[Measures].[YoY%]" caption="YoY%" numFmtId="0" hierarchy="42" level="32767"/>
    <cacheField name="[Air_Traffic_Passenger_Statistic].[GEO Region].[GEO Region]" caption="GEO Region" numFmtId="0" hierarchy="10"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1"/>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oneField="1">
      <fieldsUsage count="1">
        <fieldUsage x="0"/>
      </fieldsUsage>
    </cacheHierarchy>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1841319444" backgroundQuery="1" createdVersion="7" refreshedVersion="7" minRefreshableVersion="3" recordCount="0" supportSubquery="1" supportAdvancedDrill="1" xr:uid="{F049FCE8-13A6-4B03-BFA7-CEAFFE9A6A50}">
  <cacheSource type="external" connectionId="3"/>
  <cacheFields count="3">
    <cacheField name="[Measures].[YoY%]" caption="YoY%" numFmtId="0" hierarchy="42" level="32767"/>
    <cacheField name="[Air_Traffic_Passenger_Statistic].[Month Name].[Month Name]" caption="Month Name" numFmtId="0" hierarchy="2" level="1">
      <sharedItems count="10">
        <s v="April"/>
        <s v="August"/>
        <s v="February"/>
        <s v="January"/>
        <s v="July"/>
        <s v="June"/>
        <s v="March"/>
        <s v="May"/>
        <s v="October"/>
        <s v="September"/>
      </sharedItems>
    </cacheField>
    <cacheField name="[Air_Traffic_Passenger_Statistic].[GEO Region].[GEO Region]" caption="GEO Region" numFmtId="0" hierarchy="10"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fieldsUsage count="2">
        <fieldUsage x="-1"/>
        <fieldUsage x="1"/>
      </fieldsUsage>
    </cacheHierarchy>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2"/>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oneField="1">
      <fieldsUsage count="1">
        <fieldUsage x="0"/>
      </fieldsUsage>
    </cacheHierarchy>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242291667" backgroundQuery="1" createdVersion="7" refreshedVersion="7" minRefreshableVersion="3" recordCount="0" supportSubquery="1" supportAdvancedDrill="1" xr:uid="{AB9EEC0D-FE1A-4856-A6AC-8DA48009A6D8}">
  <cacheSource type="external" connectionId="3"/>
  <cacheFields count="2">
    <cacheField name="[Measures].[Total Passengers]" caption="Total Passengers" numFmtId="0" hierarchy="40" level="32767"/>
    <cacheField name="[Air_Traffic_Passenger_Statistic].[Year].[Year]" caption="Year" numFmtId="0" hierarchy="3"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1"/>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oneField="1">
      <fieldsUsage count="1">
        <fieldUsage x="0"/>
      </fieldsUsage>
    </cacheHierarchy>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242349537" backgroundQuery="1" createdVersion="7" refreshedVersion="7" minRefreshableVersion="3" recordCount="0" supportSubquery="1" supportAdvancedDrill="1" xr:uid="{2E87E10D-CC83-4CE1-B349-1B5A1EDBEF4D}">
  <cacheSource type="external" connectionId="3"/>
  <cacheFields count="3">
    <cacheField name="[Air_Traffic_Passenger_Statistic].[Terminal_Type].[Terminal_Type]" caption="Terminal_Type" numFmtId="0" hierarchy="15" level="1">
      <sharedItems count="2">
        <s v="Domestic"/>
        <s v="International"/>
      </sharedItems>
    </cacheField>
    <cacheField name="[Measures].[Sum of Passenger Count]" caption="Sum of Passenger Count" numFmtId="0" hierarchy="31" level="32767"/>
    <cacheField name="[Air_Traffic_Passenger_Statistic].[Year].[Year]" caption="Year" numFmtId="0" hierarchy="3"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2"/>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2" memberValueDatatype="130" unbalanced="0">
      <fieldsUsage count="2">
        <fieldUsage x="-1"/>
        <fieldUsage x="0"/>
      </fieldsUsage>
    </cacheHierarchy>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2423958332" backgroundQuery="1" createdVersion="7" refreshedVersion="7" minRefreshableVersion="3" recordCount="0" supportSubquery="1" supportAdvancedDrill="1" xr:uid="{BC2FF212-93BD-4D48-BC2A-B14A8812E267}">
  <cacheSource type="external" connectionId="3"/>
  <cacheFields count="3">
    <cacheField name="[Measures].[Sum of Passenger Count]" caption="Sum of Passenger Count" numFmtId="0" hierarchy="31" level="32767"/>
    <cacheField name="[Air_Traffic_Passenger_Statistic].[Month Name].[Month Name]" caption="Month Name" numFmtId="0" hierarchy="2" level="1">
      <sharedItems count="10">
        <s v="April"/>
        <s v="August"/>
        <s v="February"/>
        <s v="January"/>
        <s v="July"/>
        <s v="June"/>
        <s v="March"/>
        <s v="May"/>
        <s v="October"/>
        <s v="September"/>
      </sharedItems>
    </cacheField>
    <cacheField name="[Air_Traffic_Passenger_Statistic].[Year].[Year]" caption="Year" numFmtId="0" hierarchy="3"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fieldsUsage count="2">
        <fieldUsage x="-1"/>
        <fieldUsage x="1"/>
      </fieldsUsage>
    </cacheHierarchy>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2"/>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oneField="1">
      <fieldsUsage count="1">
        <fieldUsage x="0"/>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2424421294" backgroundQuery="1" createdVersion="7" refreshedVersion="7" minRefreshableVersion="3" recordCount="0" supportSubquery="1" supportAdvancedDrill="1" xr:uid="{02E4CCED-4800-4F9F-A6FB-850C0C80583A}">
  <cacheSource type="external" connectionId="3"/>
  <cacheFields count="3">
    <cacheField name="[Calendar].[Year].[Year]" caption="Year" numFmtId="0" hierarchy="25" level="1">
      <sharedItems containsSemiMixedTypes="0" containsString="0" containsNumber="1" containsInteger="1" minValue="1999" maxValue="2025" count="27">
        <n v="1999"/>
        <n v="2000"/>
        <n v="2001"/>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Calendar].[Year].&amp;[1999]"/>
            <x15:cachedUniqueName index="1" name="[Calendar].[Year].&amp;[2000]"/>
            <x15:cachedUniqueName index="2" name="[Calendar].[Year].&amp;[2001]"/>
            <x15:cachedUniqueName index="3" name="[Calendar].[Year].&amp;[2002]"/>
            <x15:cachedUniqueName index="4" name="[Calendar].[Year].&amp;[2003]"/>
            <x15:cachedUniqueName index="5" name="[Calendar].[Year].&amp;[2004]"/>
            <x15:cachedUniqueName index="6" name="[Calendar].[Year].&amp;[2005]"/>
            <x15:cachedUniqueName index="7" name="[Calendar].[Year].&amp;[2006]"/>
            <x15:cachedUniqueName index="8" name="[Calendar].[Year].&amp;[2007]"/>
            <x15:cachedUniqueName index="9" name="[Calendar].[Year].&amp;[2008]"/>
            <x15:cachedUniqueName index="10" name="[Calendar].[Year].&amp;[2009]"/>
            <x15:cachedUniqueName index="11" name="[Calendar].[Year].&amp;[2010]"/>
            <x15:cachedUniqueName index="12" name="[Calendar].[Year].&amp;[2011]"/>
            <x15:cachedUniqueName index="13" name="[Calendar].[Year].&amp;[2012]"/>
            <x15:cachedUniqueName index="14" name="[Calendar].[Year].&amp;[2013]"/>
            <x15:cachedUniqueName index="15" name="[Calendar].[Year].&amp;[2014]"/>
            <x15:cachedUniqueName index="16" name="[Calendar].[Year].&amp;[2015]"/>
            <x15:cachedUniqueName index="17" name="[Calendar].[Year].&amp;[2016]"/>
            <x15:cachedUniqueName index="18" name="[Calendar].[Year].&amp;[2017]"/>
            <x15:cachedUniqueName index="19" name="[Calendar].[Year].&amp;[2018]"/>
            <x15:cachedUniqueName index="20" name="[Calendar].[Year].&amp;[2019]"/>
            <x15:cachedUniqueName index="21" name="[Calendar].[Year].&amp;[2020]"/>
            <x15:cachedUniqueName index="22" name="[Calendar].[Year].&amp;[2021]"/>
            <x15:cachedUniqueName index="23" name="[Calendar].[Year].&amp;[2022]"/>
            <x15:cachedUniqueName index="24" name="[Calendar].[Year].&amp;[2023]"/>
            <x15:cachedUniqueName index="25" name="[Calendar].[Year].&amp;[2024]"/>
            <x15:cachedUniqueName index="26" name="[Calendar].[Year].&amp;[2025]"/>
          </x15:cachedUniqueNames>
        </ext>
      </extLst>
    </cacheField>
    <cacheField name="[Measures].[Sum of Passenger Count]" caption="Sum of Passenger Count" numFmtId="0" hierarchy="31" level="32767"/>
    <cacheField name="[Air_Traffic_Passenger_Statistic].[Year].[Year]" caption="Year" numFmtId="0" hierarchy="3"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2"/>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0"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2425000002" backgroundQuery="1" createdVersion="7" refreshedVersion="7" minRefreshableVersion="3" recordCount="0" supportSubquery="1" supportAdvancedDrill="1" xr:uid="{C68B624F-2512-4E1D-AB09-8663581F23B5}">
  <cacheSource type="external" connectionId="3"/>
  <cacheFields count="4">
    <cacheField name="[Air_Traffic_Passenger_Statistic].[Month Name].[Month Name]" caption="Month Name" numFmtId="0" hierarchy="2" level="1">
      <sharedItems count="12">
        <s v="August"/>
        <s v="December"/>
        <s v="July"/>
        <s v="November"/>
        <s v="October"/>
        <s v="September"/>
        <s v="April"/>
        <s v="February"/>
        <s v="January"/>
        <s v="June"/>
        <s v="March"/>
        <s v="May"/>
      </sharedItems>
    </cacheField>
    <cacheField name="[Measures].[Sum of Passenger Count]" caption="Sum of Passenger Count" numFmtId="0" hierarchy="31" level="32767"/>
    <cacheField name="[Air_Traffic_Passenger_Statistic].[Activity Type Code].[Activity Type Code]" caption="Activity Type Code" numFmtId="0" hierarchy="11" level="1">
      <sharedItems count="3">
        <s v="Deplaned"/>
        <s v="Enplaned"/>
        <s v="Thru / Transit"/>
      </sharedItems>
    </cacheField>
    <cacheField name="[Air_Traffic_Passenger_Statistic].[Year].[Year]" caption="Year" numFmtId="0" hierarchy="3"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fieldsUsage count="2">
        <fieldUsage x="-1"/>
        <fieldUsage x="0"/>
      </fieldsUsage>
    </cacheHierarchy>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3"/>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2" memberValueDatatype="130" unbalanced="0">
      <fieldsUsage count="2">
        <fieldUsage x="-1"/>
        <fieldUsage x="2"/>
      </fieldsUsage>
    </cacheHierarchy>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2425231479" backgroundQuery="1" createdVersion="7" refreshedVersion="7" minRefreshableVersion="3" recordCount="0" supportSubquery="1" supportAdvancedDrill="1" xr:uid="{E0DBCD6B-77A9-4E54-8154-4EBF676E9EE2}">
  <cacheSource type="external" connectionId="3"/>
  <cacheFields count="2">
    <cacheField name="[Measures].[International %]" caption="International %" numFmtId="0" hierarchy="44" level="32767"/>
    <cacheField name="[Air_Traffic_Passenger_Statistic].[Year].[Year]" caption="Year" numFmtId="0" hierarchy="3"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1"/>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oneField="1">
      <fieldsUsage count="1">
        <fieldUsage x="0"/>
      </fieldsUsage>
    </cacheHierarchy>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32425694441" backgroundQuery="1" createdVersion="7" refreshedVersion="7" minRefreshableVersion="3" recordCount="0" supportSubquery="1" supportAdvancedDrill="1" xr:uid="{CA9201C8-0061-422D-AE32-E502342AB5C2}">
  <cacheSource type="external" connectionId="3"/>
  <cacheFields count="3">
    <cacheField name="[Air_Traffic_Passenger_Statistic].[Operating Airline].[Operating Airline]" caption="Operating Airline" numFmtId="0" hierarchy="5" level="1">
      <sharedItems count="7">
        <s v="Alaska Airlines"/>
        <s v="American Airlines"/>
        <s v="Delta Air Lines"/>
        <s v="SkyWest Airlines"/>
        <s v="Southwest Airlines"/>
        <s v="United Airlines"/>
        <s v="Virgin America"/>
      </sharedItems>
    </cacheField>
    <cacheField name="[Measures].[Sum of Passenger Count]" caption="Sum of Passenger Count" numFmtId="0" hierarchy="31" level="32767"/>
    <cacheField name="[Air_Traffic_Passenger_Statistic].[Year].[Year]" caption="Year" numFmtId="0" hierarchy="3" level="1">
      <sharedItems containsSemiMixedTypes="0" containsNonDate="0" containsString="0"/>
    </cacheField>
  </cacheFields>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2"/>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2" memberValueDatatype="130" unbalanced="0">
      <fieldsUsage count="2">
        <fieldUsage x="-1"/>
        <fieldUsage x="0"/>
      </fieldsUsage>
    </cacheHierarchy>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042.724613773149" backgroundQuery="1" createdVersion="3" refreshedVersion="7" minRefreshableVersion="3" recordCount="0" supportSubquery="1" supportAdvancedDrill="1" xr:uid="{35FFACB9-E6B1-4C10-9234-368ACBAC5216}">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6"/>
        </ext>
      </extLst>
    </cacheHierarchy>
    <cacheHierarchy uniqueName="[Measures].[Total Passengers]" caption="Total Passengers" measure="1" displayFolder="" measureGroup="Air_Traffic_Passenger_Statistic" count="0"/>
    <cacheHierarchy uniqueName="[Measures].[Passengers_Prev_Year]" caption="Passengers_Prev_Year" measure="1" displayFolder="" measureGroup="Air_Traffic_Passenger_Statistic" count="0"/>
    <cacheHierarchy uniqueName="[Measures].[YoY%]" caption="YoY%" measure="1" displayFolder="" measureGroup="Air_Traffic_Passenger_Statistic" count="0"/>
    <cacheHierarchy uniqueName="[Measures].[International Passengers]" caption="International Passengers" measure="1" displayFolder="" measureGroup="Air_Traffic_Passenger_Statistic" count="0"/>
    <cacheHierarchy uniqueName="[Measures].[International %]" caption="International %" measure="1" displayFolder="" measureGroup="Air_Traffic_Passenger_Statistic" count="0"/>
    <cacheHierarchy uniqueName="[Measures].[YoY% Display]" caption="YoY% Display"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706118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389A3-8D95-4D0C-A744-ED66867FE99D}" name="PivotTable5" cacheId="7" applyNumberFormats="0" applyBorderFormats="0" applyFontFormats="0" applyPatternFormats="0" applyAlignmentFormats="0" applyWidthHeightFormats="1" dataCaption="Values" tag="c1bf3709-408b-4013-91cd-8f911b8c1f3a" updatedVersion="7" minRefreshableVersion="3" useAutoFormatting="1" subtotalHiddenItems="1" itemPrintTitles="1" createdVersion="7"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5">
      <pivotArea outline="0" collapsedLevelsAreSubtotals="1" fieldPosition="0"/>
    </format>
  </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37E986-9EEC-4FF0-8C36-E3B8CFCC0751}" name="PivotTable4" cacheId="0" applyNumberFormats="0" applyBorderFormats="0" applyFontFormats="0" applyPatternFormats="0" applyAlignmentFormats="0" applyWidthHeightFormats="1" dataCaption="Values" tag="7b19d33d-1d56-4659-be6d-fd98dcc2cb51" updatedVersion="7" minRefreshableVersion="3" useAutoFormatting="1" subtotalHiddenItems="1" itemPrintTitles="1" createdVersion="7"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6">
      <pivotArea outline="0" collapsedLevelsAreSubtotals="1" fieldPosition="0"/>
    </format>
  </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7FAB0-3F3E-4821-87D6-71568E5B838D}" name="PivotTable2" cacheId="2" applyNumberFormats="0" applyBorderFormats="0" applyFontFormats="0" applyPatternFormats="0" applyAlignmentFormats="0" applyWidthHeightFormats="1" dataCaption="Values" tag="2ce8f79a-e949-4ac4-b143-7b91a9b0e01f"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7">
      <pivotArea outline="0" collapsedLevelsAreSubtotals="1" fieldPosition="0"/>
    </format>
  </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DA320-0B2C-41D1-B255-4B892EB7A091}" name="PivotTable6" cacheId="5" applyNumberFormats="0" applyBorderFormats="0" applyFontFormats="0" applyPatternFormats="0" applyAlignmentFormats="0" applyWidthHeightFormats="1" dataCaption="Values" tag="3b46d0b0-c7d0-4fc3-84c3-ff57bbfa7a23" updatedVersion="7" minRefreshableVersion="3" useAutoFormatting="1" subtotalHiddenItems="1" rowGrandTotals="0" colGrandTotals="0" itemPrintTitles="1" createdVersion="7" indent="0" outline="1" outlineData="1" multipleFieldFilters="0" chartFormat="6" rowHeaderCaption="Year">
  <location ref="A3:B30" firstHeaderRow="1"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name="Sum of Passenger Count" fld="1" baseField="0" baseItem="0" numFmtId="164"/>
  </dataFields>
  <formats count="1">
    <format dxfId="4">
      <pivotArea outline="0" collapsedLevelsAreSubtotals="1" fieldPosition="0"/>
    </format>
  </formats>
  <chartFormats count="5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1"/>
          </reference>
        </references>
      </pivotArea>
    </chartFormat>
    <chartFormat chart="3" format="4">
      <pivotArea type="data" outline="0" fieldPosition="0">
        <references count="2">
          <reference field="4294967294" count="1" selected="0">
            <x v="0"/>
          </reference>
          <reference field="0" count="1" selected="0">
            <x v="22"/>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2">
          <reference field="4294967294" count="1" selected="0">
            <x v="0"/>
          </reference>
          <reference field="0" count="1" selected="0">
            <x v="2"/>
          </reference>
        </references>
      </pivotArea>
    </chartFormat>
    <chartFormat chart="3" format="7" series="1">
      <pivotArea type="data" outline="0" fieldPosition="0">
        <references count="2">
          <reference field="4294967294" count="1" selected="0">
            <x v="0"/>
          </reference>
          <reference field="0" count="1" selected="0">
            <x v="3"/>
          </reference>
        </references>
      </pivotArea>
    </chartFormat>
    <chartFormat chart="3" format="8" series="1">
      <pivotArea type="data" outline="0" fieldPosition="0">
        <references count="2">
          <reference field="4294967294" count="1" selected="0">
            <x v="0"/>
          </reference>
          <reference field="0" count="1" selected="0">
            <x v="4"/>
          </reference>
        </references>
      </pivotArea>
    </chartFormat>
    <chartFormat chart="3" format="9" series="1">
      <pivotArea type="data" outline="0" fieldPosition="0">
        <references count="2">
          <reference field="4294967294" count="1" selected="0">
            <x v="0"/>
          </reference>
          <reference field="0" count="1" selected="0">
            <x v="5"/>
          </reference>
        </references>
      </pivotArea>
    </chartFormat>
    <chartFormat chart="3" format="10" series="1">
      <pivotArea type="data" outline="0" fieldPosition="0">
        <references count="2">
          <reference field="4294967294" count="1" selected="0">
            <x v="0"/>
          </reference>
          <reference field="0" count="1" selected="0">
            <x v="6"/>
          </reference>
        </references>
      </pivotArea>
    </chartFormat>
    <chartFormat chart="3" format="11" series="1">
      <pivotArea type="data" outline="0" fieldPosition="0">
        <references count="2">
          <reference field="4294967294" count="1" selected="0">
            <x v="0"/>
          </reference>
          <reference field="0" count="1" selected="0">
            <x v="7"/>
          </reference>
        </references>
      </pivotArea>
    </chartFormat>
    <chartFormat chart="3" format="12" series="1">
      <pivotArea type="data" outline="0" fieldPosition="0">
        <references count="2">
          <reference field="4294967294" count="1" selected="0">
            <x v="0"/>
          </reference>
          <reference field="0" count="1" selected="0">
            <x v="8"/>
          </reference>
        </references>
      </pivotArea>
    </chartFormat>
    <chartFormat chart="3" format="13" series="1">
      <pivotArea type="data" outline="0" fieldPosition="0">
        <references count="2">
          <reference field="4294967294" count="1" selected="0">
            <x v="0"/>
          </reference>
          <reference field="0" count="1" selected="0">
            <x v="9"/>
          </reference>
        </references>
      </pivotArea>
    </chartFormat>
    <chartFormat chart="3" format="14" series="1">
      <pivotArea type="data" outline="0" fieldPosition="0">
        <references count="2">
          <reference field="4294967294" count="1" selected="0">
            <x v="0"/>
          </reference>
          <reference field="0" count="1" selected="0">
            <x v="10"/>
          </reference>
        </references>
      </pivotArea>
    </chartFormat>
    <chartFormat chart="3" format="15" series="1">
      <pivotArea type="data" outline="0" fieldPosition="0">
        <references count="2">
          <reference field="4294967294" count="1" selected="0">
            <x v="0"/>
          </reference>
          <reference field="0" count="1" selected="0">
            <x v="11"/>
          </reference>
        </references>
      </pivotArea>
    </chartFormat>
    <chartFormat chart="3" format="16" series="1">
      <pivotArea type="data" outline="0" fieldPosition="0">
        <references count="2">
          <reference field="4294967294" count="1" selected="0">
            <x v="0"/>
          </reference>
          <reference field="0" count="1" selected="0">
            <x v="12"/>
          </reference>
        </references>
      </pivotArea>
    </chartFormat>
    <chartFormat chart="3" format="17" series="1">
      <pivotArea type="data" outline="0" fieldPosition="0">
        <references count="2">
          <reference field="4294967294" count="1" selected="0">
            <x v="0"/>
          </reference>
          <reference field="0" count="1" selected="0">
            <x v="13"/>
          </reference>
        </references>
      </pivotArea>
    </chartFormat>
    <chartFormat chart="3" format="18" series="1">
      <pivotArea type="data" outline="0" fieldPosition="0">
        <references count="2">
          <reference field="4294967294" count="1" selected="0">
            <x v="0"/>
          </reference>
          <reference field="0" count="1" selected="0">
            <x v="14"/>
          </reference>
        </references>
      </pivotArea>
    </chartFormat>
    <chartFormat chart="3" format="19" series="1">
      <pivotArea type="data" outline="0" fieldPosition="0">
        <references count="2">
          <reference field="4294967294" count="1" selected="0">
            <x v="0"/>
          </reference>
          <reference field="0" count="1" selected="0">
            <x v="15"/>
          </reference>
        </references>
      </pivotArea>
    </chartFormat>
    <chartFormat chart="3" format="20" series="1">
      <pivotArea type="data" outline="0" fieldPosition="0">
        <references count="2">
          <reference field="4294967294" count="1" selected="0">
            <x v="0"/>
          </reference>
          <reference field="0" count="1" selected="0">
            <x v="16"/>
          </reference>
        </references>
      </pivotArea>
    </chartFormat>
    <chartFormat chart="3" format="21" series="1">
      <pivotArea type="data" outline="0" fieldPosition="0">
        <references count="2">
          <reference field="4294967294" count="1" selected="0">
            <x v="0"/>
          </reference>
          <reference field="0" count="1" selected="0">
            <x v="17"/>
          </reference>
        </references>
      </pivotArea>
    </chartFormat>
    <chartFormat chart="3" format="22" series="1">
      <pivotArea type="data" outline="0" fieldPosition="0">
        <references count="2">
          <reference field="4294967294" count="1" selected="0">
            <x v="0"/>
          </reference>
          <reference field="0" count="1" selected="0">
            <x v="18"/>
          </reference>
        </references>
      </pivotArea>
    </chartFormat>
    <chartFormat chart="3" format="23" series="1">
      <pivotArea type="data" outline="0" fieldPosition="0">
        <references count="2">
          <reference field="4294967294" count="1" selected="0">
            <x v="0"/>
          </reference>
          <reference field="0" count="1" selected="0">
            <x v="19"/>
          </reference>
        </references>
      </pivotArea>
    </chartFormat>
    <chartFormat chart="3" format="24" series="1">
      <pivotArea type="data" outline="0" fieldPosition="0">
        <references count="2">
          <reference field="4294967294" count="1" selected="0">
            <x v="0"/>
          </reference>
          <reference field="0" count="1" selected="0">
            <x v="20"/>
          </reference>
        </references>
      </pivotArea>
    </chartFormat>
    <chartFormat chart="3" format="25" series="1">
      <pivotArea type="data" outline="0" fieldPosition="0">
        <references count="2">
          <reference field="4294967294" count="1" selected="0">
            <x v="0"/>
          </reference>
          <reference field="0" count="1" selected="0">
            <x v="21"/>
          </reference>
        </references>
      </pivotArea>
    </chartFormat>
    <chartFormat chart="3" format="26" series="1">
      <pivotArea type="data" outline="0" fieldPosition="0">
        <references count="2">
          <reference field="4294967294" count="1" selected="0">
            <x v="0"/>
          </reference>
          <reference field="0" count="1" selected="0">
            <x v="22"/>
          </reference>
        </references>
      </pivotArea>
    </chartFormat>
    <chartFormat chart="3" format="27" series="1">
      <pivotArea type="data" outline="0" fieldPosition="0">
        <references count="2">
          <reference field="4294967294" count="1" selected="0">
            <x v="0"/>
          </reference>
          <reference field="0" count="1" selected="0">
            <x v="23"/>
          </reference>
        </references>
      </pivotArea>
    </chartFormat>
    <chartFormat chart="3" format="28" series="1">
      <pivotArea type="data" outline="0" fieldPosition="0">
        <references count="2">
          <reference field="4294967294" count="1" selected="0">
            <x v="0"/>
          </reference>
          <reference field="0" count="1" selected="0">
            <x v="24"/>
          </reference>
        </references>
      </pivotArea>
    </chartFormat>
    <chartFormat chart="3" format="29" series="1">
      <pivotArea type="data" outline="0" fieldPosition="0">
        <references count="2">
          <reference field="4294967294" count="1" selected="0">
            <x v="0"/>
          </reference>
          <reference field="0" count="1" selected="0">
            <x v="25"/>
          </reference>
        </references>
      </pivotArea>
    </chartFormat>
    <chartFormat chart="3" format="30" series="1">
      <pivotArea type="data" outline="0" fieldPosition="0">
        <references count="2">
          <reference field="4294967294" count="1" selected="0">
            <x v="0"/>
          </reference>
          <reference field="0" count="1" selected="0">
            <x v="26"/>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2">
          <reference field="4294967294" count="1" selected="0">
            <x v="0"/>
          </reference>
          <reference field="0" count="1" selected="0">
            <x v="7"/>
          </reference>
        </references>
      </pivotArea>
    </chartFormat>
    <chartFormat chart="1" format="8" series="1">
      <pivotArea type="data" outline="0" fieldPosition="0">
        <references count="2">
          <reference field="4294967294" count="1" selected="0">
            <x v="0"/>
          </reference>
          <reference field="0" count="1" selected="0">
            <x v="8"/>
          </reference>
        </references>
      </pivotArea>
    </chartFormat>
    <chartFormat chart="1" format="9" series="1">
      <pivotArea type="data" outline="0" fieldPosition="0">
        <references count="2">
          <reference field="4294967294" count="1" selected="0">
            <x v="0"/>
          </reference>
          <reference field="0" count="1" selected="0">
            <x v="9"/>
          </reference>
        </references>
      </pivotArea>
    </chartFormat>
    <chartFormat chart="1" format="10" series="1">
      <pivotArea type="data" outline="0" fieldPosition="0">
        <references count="2">
          <reference field="4294967294" count="1" selected="0">
            <x v="0"/>
          </reference>
          <reference field="0" count="1" selected="0">
            <x v="10"/>
          </reference>
        </references>
      </pivotArea>
    </chartFormat>
    <chartFormat chart="1" format="11" series="1">
      <pivotArea type="data" outline="0" fieldPosition="0">
        <references count="2">
          <reference field="4294967294" count="1" selected="0">
            <x v="0"/>
          </reference>
          <reference field="0" count="1" selected="0">
            <x v="11"/>
          </reference>
        </references>
      </pivotArea>
    </chartFormat>
    <chartFormat chart="1" format="12" series="1">
      <pivotArea type="data" outline="0" fieldPosition="0">
        <references count="2">
          <reference field="4294967294" count="1" selected="0">
            <x v="0"/>
          </reference>
          <reference field="0" count="1" selected="0">
            <x v="12"/>
          </reference>
        </references>
      </pivotArea>
    </chartFormat>
    <chartFormat chart="1" format="13" series="1">
      <pivotArea type="data" outline="0" fieldPosition="0">
        <references count="2">
          <reference field="4294967294" count="1" selected="0">
            <x v="0"/>
          </reference>
          <reference field="0" count="1" selected="0">
            <x v="13"/>
          </reference>
        </references>
      </pivotArea>
    </chartFormat>
    <chartFormat chart="1" format="14" series="1">
      <pivotArea type="data" outline="0" fieldPosition="0">
        <references count="2">
          <reference field="4294967294" count="1" selected="0">
            <x v="0"/>
          </reference>
          <reference field="0" count="1" selected="0">
            <x v="14"/>
          </reference>
        </references>
      </pivotArea>
    </chartFormat>
    <chartFormat chart="1" format="15" series="1">
      <pivotArea type="data" outline="0" fieldPosition="0">
        <references count="2">
          <reference field="4294967294" count="1" selected="0">
            <x v="0"/>
          </reference>
          <reference field="0" count="1" selected="0">
            <x v="15"/>
          </reference>
        </references>
      </pivotArea>
    </chartFormat>
    <chartFormat chart="1" format="16" series="1">
      <pivotArea type="data" outline="0" fieldPosition="0">
        <references count="2">
          <reference field="4294967294" count="1" selected="0">
            <x v="0"/>
          </reference>
          <reference field="0" count="1" selected="0">
            <x v="16"/>
          </reference>
        </references>
      </pivotArea>
    </chartFormat>
    <chartFormat chart="1" format="17" series="1">
      <pivotArea type="data" outline="0" fieldPosition="0">
        <references count="2">
          <reference field="4294967294" count="1" selected="0">
            <x v="0"/>
          </reference>
          <reference field="0" count="1" selected="0">
            <x v="17"/>
          </reference>
        </references>
      </pivotArea>
    </chartFormat>
    <chartFormat chart="1" format="18" series="1">
      <pivotArea type="data" outline="0" fieldPosition="0">
        <references count="2">
          <reference field="4294967294" count="1" selected="0">
            <x v="0"/>
          </reference>
          <reference field="0" count="1" selected="0">
            <x v="18"/>
          </reference>
        </references>
      </pivotArea>
    </chartFormat>
    <chartFormat chart="1" format="19" series="1">
      <pivotArea type="data" outline="0" fieldPosition="0">
        <references count="2">
          <reference field="4294967294" count="1" selected="0">
            <x v="0"/>
          </reference>
          <reference field="0" count="1" selected="0">
            <x v="19"/>
          </reference>
        </references>
      </pivotArea>
    </chartFormat>
    <chartFormat chart="1" format="20" series="1">
      <pivotArea type="data" outline="0" fieldPosition="0">
        <references count="2">
          <reference field="4294967294" count="1" selected="0">
            <x v="0"/>
          </reference>
          <reference field="0" count="1" selected="0">
            <x v="20"/>
          </reference>
        </references>
      </pivotArea>
    </chartFormat>
    <chartFormat chart="1" format="21" series="1">
      <pivotArea type="data" outline="0" fieldPosition="0">
        <references count="2">
          <reference field="4294967294" count="1" selected="0">
            <x v="0"/>
          </reference>
          <reference field="0" count="1" selected="0">
            <x v="21"/>
          </reference>
        </references>
      </pivotArea>
    </chartFormat>
    <chartFormat chart="1" format="22" series="1">
      <pivotArea type="data" outline="0" fieldPosition="0">
        <references count="2">
          <reference field="4294967294" count="1" selected="0">
            <x v="0"/>
          </reference>
          <reference field="0" count="1" selected="0">
            <x v="22"/>
          </reference>
        </references>
      </pivotArea>
    </chartFormat>
    <chartFormat chart="1" format="23" series="1">
      <pivotArea type="data" outline="0" fieldPosition="0">
        <references count="2">
          <reference field="4294967294" count="1" selected="0">
            <x v="0"/>
          </reference>
          <reference field="0" count="1" selected="0">
            <x v="23"/>
          </reference>
        </references>
      </pivotArea>
    </chartFormat>
    <chartFormat chart="1" format="24" series="1">
      <pivotArea type="data" outline="0" fieldPosition="0">
        <references count="2">
          <reference field="4294967294" count="1" selected="0">
            <x v="0"/>
          </reference>
          <reference field="0" count="1" selected="0">
            <x v="24"/>
          </reference>
        </references>
      </pivotArea>
    </chartFormat>
    <chartFormat chart="1" format="25" series="1">
      <pivotArea type="data" outline="0" fieldPosition="0">
        <references count="2">
          <reference field="4294967294" count="1" selected="0">
            <x v="0"/>
          </reference>
          <reference field="0" count="1" selected="0">
            <x v="25"/>
          </reference>
        </references>
      </pivotArea>
    </chartFormat>
    <chartFormat chart="1" format="26" series="1">
      <pivotArea type="data" outline="0" fieldPosition="0">
        <references count="2">
          <reference field="4294967294" count="1" selected="0">
            <x v="0"/>
          </reference>
          <reference field="0" count="1" selected="0">
            <x v="26"/>
          </reference>
        </references>
      </pivotArea>
    </chartFormat>
  </chart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9AE0C2-6E5D-4652-ABAE-C86F71DF25B3}" name="PivotTable9" cacheId="1" applyNumberFormats="0" applyBorderFormats="0" applyFontFormats="0" applyPatternFormats="0" applyAlignmentFormats="0" applyWidthHeightFormats="1" dataCaption="Values" tag="0faf9455-0a2d-4a4b-985a-77d2ca2c6578" updatedVersion="7" minRefreshableVersion="3" useAutoFormatting="1" rowGrandTotals="0" colGrandTotals="0" itemPrintTitles="1" createdVersion="7" indent="0" outline="1" outlineData="1" multipleFieldFilters="0" chartFormat="6">
  <location ref="A20:B30" firstHeaderRow="1" firstDataRow="1" firstDataCol="1"/>
  <pivotFields count="3">
    <pivotField dataField="1" subtotalTop="0" showAll="0" defaultSubtotal="0"/>
    <pivotField axis="axisRow" allDrilled="1" subtotalTop="0" showAll="0" sortType="ascending" defaultSubtotal="0" defaultAttributeDrillState="1">
      <items count="10">
        <item s="1" x="3"/>
        <item s="1" x="2"/>
        <item s="1" x="6"/>
        <item s="1" x="0"/>
        <item s="1" x="7"/>
        <item s="1" x="5"/>
        <item s="1" x="4"/>
        <item s="1" x="1"/>
        <item s="1" x="9"/>
        <item s="1" x="8"/>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fld="0" subtotal="count" baseField="0" baseItem="0"/>
  </dataFields>
  <formats count="1">
    <format dxfId="2">
      <pivotArea collapsedLevelsAreSubtotals="1" fieldPosition="0">
        <references count="1">
          <reference field="1" count="0"/>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5E566-AD70-4F1F-8C74-73773FBD70C6}" name="PivotTable8" cacheId="4" applyNumberFormats="0" applyBorderFormats="0" applyFontFormats="0" applyPatternFormats="0" applyAlignmentFormats="0" applyWidthHeightFormats="1" dataCaption="Values" tag="d7b274f3-b847-4571-a946-e9d9b81fdd19" updatedVersion="7" minRefreshableVersion="3" useAutoFormatting="1" subtotalHiddenItems="1" rowGrandTotals="0" colGrandTotals="0" itemPrintTitles="1" createdVersion="7" indent="0" outline="1" outlineData="1" multipleFieldFilters="0" chartFormat="7">
  <location ref="A3:B13" firstHeaderRow="1" firstDataRow="1" firstDataCol="1"/>
  <pivotFields count="3">
    <pivotField dataField="1" subtotalTop="0" showAll="0" defaultSubtotal="0"/>
    <pivotField axis="axisRow" allDrilled="1" subtotalTop="0" showAll="0" sortType="ascending" defaultSubtotal="0" defaultAttributeDrillState="1">
      <items count="10">
        <item s="1" x="3"/>
        <item s="1" x="2"/>
        <item s="1" x="6"/>
        <item s="1" x="0"/>
        <item s="1" x="7"/>
        <item s="1" x="5"/>
        <item s="1" x="4"/>
        <item s="1" x="1"/>
        <item s="1" x="9"/>
        <item s="1" x="8"/>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Passenger Count" fld="0" baseField="0" baseItem="0" numFmtId="167"/>
  </dataFields>
  <formats count="1">
    <format dxfId="3">
      <pivotArea outline="0" collapsedLevelsAreSubtotals="1" fieldPosition="0">
        <references count="1">
          <reference field="4294967294" count="1" selected="0">
            <x v="0"/>
          </reference>
        </references>
      </pivotArea>
    </format>
  </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E6A967-87AD-4B2A-ACB9-8F84F73AA2DD}" name="PivotTable2" cacheId="6" applyNumberFormats="0" applyBorderFormats="0" applyFontFormats="0" applyPatternFormats="0" applyAlignmentFormats="0" applyWidthHeightFormats="1" dataCaption="Values" tag="70107bae-576c-4d80-9391-73646dc3275d" updatedVersion="7" minRefreshableVersion="3" useAutoFormatting="1" subtotalHiddenItems="1" rowGrandTotals="0" colGrandTotals="0" itemPrintTitles="1" createdVersion="7" indent="0" outline="1" outlineData="1" multipleFieldFilters="0" chartFormat="25">
  <location ref="A3:B6" firstHeaderRow="1" firstDataRow="1" firstDataCol="1"/>
  <pivotFields count="4">
    <pivotField allDrilled="1" subtotalTop="0" showAll="0" sortType="ascending" defaultSubtotal="0" defaultAttributeDrillState="1">
      <items count="12">
        <item x="8"/>
        <item x="7"/>
        <item x="10"/>
        <item x="6"/>
        <item x="11"/>
        <item x="9"/>
        <item x="2"/>
        <item x="0"/>
        <item x="5"/>
        <item x="4"/>
        <item x="3"/>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Sum of Passenger Count" fld="1" baseField="0" baseItem="0"/>
  </dataFields>
  <chartFormats count="8">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2" count="1" selected="0">
            <x v="0"/>
          </reference>
        </references>
      </pivotArea>
    </chartFormat>
    <chartFormat chart="22" format="7">
      <pivotArea type="data" outline="0" fieldPosition="0">
        <references count="2">
          <reference field="4294967294" count="1" selected="0">
            <x v="0"/>
          </reference>
          <reference field="2" count="1" selected="0">
            <x v="1"/>
          </reference>
        </references>
      </pivotArea>
    </chartFormat>
    <chartFormat chart="22" format="8">
      <pivotArea type="data" outline="0" fieldPosition="0">
        <references count="2">
          <reference field="4294967294" count="1" selected="0">
            <x v="0"/>
          </reference>
          <reference field="2" count="1" selected="0">
            <x v="2"/>
          </reference>
        </references>
      </pivotArea>
    </chartFormat>
    <chartFormat chart="20" format="1">
      <pivotArea type="data" outline="0" fieldPosition="0">
        <references count="2">
          <reference field="4294967294" count="1" selected="0">
            <x v="0"/>
          </reference>
          <reference field="2" count="1" selected="0">
            <x v="0"/>
          </reference>
        </references>
      </pivotArea>
    </chartFormat>
    <chartFormat chart="20" format="2">
      <pivotArea type="data" outline="0" fieldPosition="0">
        <references count="2">
          <reference field="4294967294" count="1" selected="0">
            <x v="0"/>
          </reference>
          <reference field="2" count="1" selected="0">
            <x v="1"/>
          </reference>
        </references>
      </pivotArea>
    </chartFormat>
    <chartFormat chart="20" format="3">
      <pivotArea type="data" outline="0" fieldPosition="0">
        <references count="2">
          <reference field="4294967294" count="1" selected="0">
            <x v="0"/>
          </reference>
          <reference field="2" count="1" selected="0">
            <x v="2"/>
          </reference>
        </references>
      </pivotArea>
    </chartFormat>
  </chart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FB5461-6530-40EC-88CF-BC68197CC32D}" name="PivotTable3" cacheId="3" applyNumberFormats="0" applyBorderFormats="0" applyFontFormats="0" applyPatternFormats="0" applyAlignmentFormats="0" applyWidthHeightFormats="1" dataCaption="Values" tag="ff19793f-8cbf-42cc-aa15-f0bde9785c53" updatedVersion="7" minRefreshableVersion="3" useAutoFormatting="1" subtotalHiddenItems="1" rowGrandTotals="0" colGrandTotals="0" itemPrintTitles="1" createdVersion="7" indent="0" outline="1" outlineData="1" multipleFieldFilters="0" chartFormat="3">
  <location ref="A3: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Passenger Count" fld="1" baseField="0" baseItem="0" numFmtId="167"/>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8C8C0F-F5A0-4BFC-850A-E8C74ABE9FEA}" name="PivotTable7" cacheId="8" applyNumberFormats="0" applyBorderFormats="0" applyFontFormats="0" applyPatternFormats="0" applyAlignmentFormats="0" applyWidthHeightFormats="1" dataCaption="Values" tag="c56674cb-d085-47b9-91d6-db3253be8e3b" updatedVersion="7" minRefreshableVersion="3" useAutoFormatting="1" subtotalHiddenItems="1" rowGrandTotals="0" colGrandTotals="0" itemPrintTitles="1" createdVersion="7" indent="0" outline="1" outlineData="1" multipleFieldFilters="0" chartFormat="3" rowHeaderCaption="Operating Airlines">
  <location ref="A3:B10" firstHeaderRow="1" firstDataRow="1" firstDataCol="1"/>
  <pivotFields count="3">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6"/>
    </i>
    <i>
      <x v="4"/>
    </i>
    <i>
      <x/>
    </i>
    <i>
      <x v="2"/>
    </i>
    <i>
      <x v="3"/>
    </i>
    <i>
      <x v="1"/>
    </i>
    <i>
      <x v="5"/>
    </i>
  </rowItems>
  <colItems count="1">
    <i/>
  </colItems>
  <dataFields count="1">
    <dataField name="Sum of Passenger Count" fld="1" baseField="0" baseItem="0" numFmtId="167"/>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s>
  <pivotHierarchies count="4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31">
      <autoFilter ref="A1">
        <filterColumn colId="0">
          <top10 val="7" filterVal="7"/>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852544D-96B0-4076-A11F-4631861A70C4}" sourceName="[Air_Traffic_Passenger_Statistic].[Month Name]">
  <pivotTables>
    <pivotTable tabId="10" name="PivotTable2"/>
    <pivotTable tabId="4" name="PivotTable6"/>
    <pivotTable tabId="3" name="PivotTable2"/>
    <pivotTable tabId="3" name="PivotTable4"/>
    <pivotTable tabId="3" name="PivotTable5"/>
  </pivotTables>
  <data>
    <olap pivotCacheId="270611857">
      <levels count="2">
        <level uniqueName="[Air_Traffic_Passenger_Statistic].[Month Name].[(All)]" sourceCaption="(All)" count="0"/>
        <level uniqueName="[Air_Traffic_Passenger_Statistic].[Month Name].[Month Name]" sourceCaption="Month Name" count="12">
          <ranges>
            <range startItem="0">
              <i n="[Air_Traffic_Passenger_Statistic].[Month Name].&amp;[April]" c="April"/>
              <i n="[Air_Traffic_Passenger_Statistic].[Month Name].&amp;[August]" c="August"/>
              <i n="[Air_Traffic_Passenger_Statistic].[Month Name].&amp;[December]" c="December"/>
              <i n="[Air_Traffic_Passenger_Statistic].[Month Name].&amp;[February]" c="February"/>
              <i n="[Air_Traffic_Passenger_Statistic].[Month Name].&amp;[January]" c="January"/>
              <i n="[Air_Traffic_Passenger_Statistic].[Month Name].&amp;[July]" c="July"/>
              <i n="[Air_Traffic_Passenger_Statistic].[Month Name].&amp;[June]" c="June"/>
              <i n="[Air_Traffic_Passenger_Statistic].[Month Name].&amp;[March]" c="March"/>
              <i n="[Air_Traffic_Passenger_Statistic].[Month Name].&amp;[May]" c="May"/>
              <i n="[Air_Traffic_Passenger_Statistic].[Month Name].&amp;[November]" c="November"/>
              <i n="[Air_Traffic_Passenger_Statistic].[Month Name].&amp;[October]" c="October"/>
              <i n="[Air_Traffic_Passenger_Statistic].[Month Name].&amp;[September]" c="September"/>
            </range>
          </ranges>
        </level>
      </levels>
      <selections count="1">
        <selection n="[Air_Traffic_Passenger_Statistic].[Month Name].[All]"/>
      </selections>
    </olap>
  </data>
  <extLst>
    <x:ext xmlns:x15="http://schemas.microsoft.com/office/spreadsheetml/2010/11/main" uri="{470722E0-AACD-4C17-9CDC-17EF765DBC7E}">
      <x15:slicerCacheHideItemsWithNoData count="1">
        <x15:slicerCacheOlapLevelName uniqueName="[Air_Traffic_Passenger_Statistic].[Month Name].[Month 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_Region" xr10:uid="{E82A6568-F86F-4ED8-A0F5-8C3539410B14}" sourceName="[Air_Traffic_Passenger_Statistic].[GEO Region]">
  <pivotTables>
    <pivotTable tabId="6" name="PivotTable7"/>
    <pivotTable tabId="11" name="PivotTable3"/>
    <pivotTable tabId="3" name="PivotTable2"/>
    <pivotTable tabId="3" name="PivotTable4"/>
    <pivotTable tabId="3" name="PivotTable5"/>
    <pivotTable tabId="10" name="PivotTable2"/>
    <pivotTable tabId="7" name="PivotTable8"/>
    <pivotTable tabId="7" name="PivotTable9"/>
  </pivotTables>
  <data>
    <olap pivotCacheId="270611857">
      <levels count="2">
        <level uniqueName="[Air_Traffic_Passenger_Statistic].[GEO Region].[(All)]" sourceCaption="(All)" count="0"/>
        <level uniqueName="[Air_Traffic_Passenger_Statistic].[GEO Region].[GEO Region]" sourceCaption="GEO Region" count="9">
          <ranges>
            <range startItem="0">
              <i n="[Air_Traffic_Passenger_Statistic].[GEO Region].&amp;[Asia]" c="Asia"/>
              <i n="[Air_Traffic_Passenger_Statistic].[GEO Region].&amp;[Australia / Oceania]" c="Australia / Oceania"/>
              <i n="[Air_Traffic_Passenger_Statistic].[GEO Region].&amp;[Canada]" c="Canada"/>
              <i n="[Air_Traffic_Passenger_Statistic].[GEO Region].&amp;[Central America]" c="Central America"/>
              <i n="[Air_Traffic_Passenger_Statistic].[GEO Region].&amp;[Europe]" c="Europe"/>
              <i n="[Air_Traffic_Passenger_Statistic].[GEO Region].&amp;[Mexico]" c="Mexico"/>
              <i n="[Air_Traffic_Passenger_Statistic].[GEO Region].&amp;[Middle East]" c="Middle East"/>
              <i n="[Air_Traffic_Passenger_Statistic].[GEO Region].&amp;[South America]" c="South America"/>
              <i n="[Air_Traffic_Passenger_Statistic].[GEO Region].&amp;[US]" c="US"/>
            </range>
          </ranges>
        </level>
      </levels>
      <selections count="1">
        <selection n="[Air_Traffic_Passenger_Statistic].[GEO 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01DAB46-E117-4D64-B5AC-F327F8A1628A}" sourceName="[Air_Traffic_Passenger_Statistic].[Year]">
  <pivotTables>
    <pivotTable tabId="3" name="PivotTable2"/>
    <pivotTable tabId="11" name="PivotTable3"/>
    <pivotTable tabId="7" name="PivotTable8"/>
    <pivotTable tabId="4" name="PivotTable6"/>
    <pivotTable tabId="10" name="PivotTable2"/>
    <pivotTable tabId="3" name="PivotTable5"/>
    <pivotTable tabId="6" name="PivotTable7"/>
  </pivotTables>
  <data>
    <olap pivotCacheId="270611857">
      <levels count="2">
        <level uniqueName="[Air_Traffic_Passenger_Statistic].[Year].[(All)]" sourceCaption="(All)" count="0"/>
        <level uniqueName="[Air_Traffic_Passenger_Statistic].[Year].[Year]" sourceCaption="Year" count="27">
          <ranges>
            <range startItem="0">
              <i n="[Air_Traffic_Passenger_Statistic].[Year].&amp;[1999]" c="1999"/>
              <i n="[Air_Traffic_Passenger_Statistic].[Year].&amp;[2000]" c="2000"/>
              <i n="[Air_Traffic_Passenger_Statistic].[Year].&amp;[2001]" c="2001"/>
              <i n="[Air_Traffic_Passenger_Statistic].[Year].&amp;[2002]" c="2002"/>
              <i n="[Air_Traffic_Passenger_Statistic].[Year].&amp;[2003]" c="2003"/>
              <i n="[Air_Traffic_Passenger_Statistic].[Year].&amp;[2004]" c="2004"/>
              <i n="[Air_Traffic_Passenger_Statistic].[Year].&amp;[2005]" c="2005"/>
              <i n="[Air_Traffic_Passenger_Statistic].[Year].&amp;[2006]" c="2006"/>
              <i n="[Air_Traffic_Passenger_Statistic].[Year].&amp;[2007]" c="2007"/>
              <i n="[Air_Traffic_Passenger_Statistic].[Year].&amp;[2008]" c="2008"/>
              <i n="[Air_Traffic_Passenger_Statistic].[Year].&amp;[2009]" c="2009"/>
              <i n="[Air_Traffic_Passenger_Statistic].[Year].&amp;[2010]" c="2010"/>
              <i n="[Air_Traffic_Passenger_Statistic].[Year].&amp;[2011]" c="2011"/>
              <i n="[Air_Traffic_Passenger_Statistic].[Year].&amp;[2012]" c="2012"/>
              <i n="[Air_Traffic_Passenger_Statistic].[Year].&amp;[2013]" c="2013"/>
              <i n="[Air_Traffic_Passenger_Statistic].[Year].&amp;[2014]" c="2014"/>
              <i n="[Air_Traffic_Passenger_Statistic].[Year].&amp;[2015]" c="2015"/>
              <i n="[Air_Traffic_Passenger_Statistic].[Year].&amp;[2016]" c="2016"/>
              <i n="[Air_Traffic_Passenger_Statistic].[Year].&amp;[2017]" c="2017"/>
              <i n="[Air_Traffic_Passenger_Statistic].[Year].&amp;[2018]" c="2018"/>
              <i n="[Air_Traffic_Passenger_Statistic].[Year].&amp;[2019]" c="2019"/>
              <i n="[Air_Traffic_Passenger_Statistic].[Year].&amp;[2020]" c="2020"/>
              <i n="[Air_Traffic_Passenger_Statistic].[Year].&amp;[2021]" c="2021"/>
              <i n="[Air_Traffic_Passenger_Statistic].[Year].&amp;[2022]" c="2022"/>
              <i n="[Air_Traffic_Passenger_Statistic].[Year].&amp;[2023]" c="2023"/>
              <i n="[Air_Traffic_Passenger_Statistic].[Year].&amp;[2024]" c="2024"/>
              <i n="[Air_Traffic_Passenger_Statistic].[Year].&amp;[2025]" c="2025"/>
            </range>
          </ranges>
        </level>
      </levels>
      <selections count="1">
        <selection n="[Air_Traffic_Passenger_Statistic].[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A0E1AA9C-B213-4A77-9F5B-BDBDB0ED9818}" cache="Slicer_Month_Name" caption="Month Name" level="1" rowHeight="234950"/>
  <slicer name="GEO Region" xr10:uid="{BCD678E0-BC79-4404-90A7-3A83F6ECC1AD}" cache="Slicer_GEO_Region" caption="GEO Region" level="1" rowHeight="234950"/>
  <slicer name="Year" xr10:uid="{B014172E-7C9D-426A-A7ED-C628F80E3F81}" cache="Slicer_Year1"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 Region 1" xr10:uid="{B37CAB8A-8F16-4AE5-B2E8-248E6482F1C1}" cache="Slicer_GEO_Region" caption="GEO Region" columnCount="9" showCaption="0" level="1" style="Slicer Style 1 2" rowHeight="234950"/>
  <slicer name="Year 1" xr10:uid="{EF7E61C2-4EED-4C6B-A1A2-1BAB198C083C}" cache="Slicer_Year1" caption="Year" columnCount="3"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AEA5-0EE4-435B-B1A2-0CBB6F9C99F8}">
  <dimension ref="A3:H4"/>
  <sheetViews>
    <sheetView workbookViewId="0">
      <selection activeCell="I32" sqref="I32"/>
    </sheetView>
  </sheetViews>
  <sheetFormatPr defaultRowHeight="14.4" x14ac:dyDescent="0.3"/>
  <cols>
    <col min="1" max="1" width="15" bestFit="1" customWidth="1"/>
    <col min="2" max="2" width="14.6640625" bestFit="1" customWidth="1"/>
    <col min="3" max="3" width="19.88671875" bestFit="1" customWidth="1"/>
    <col min="4" max="4" width="6" bestFit="1" customWidth="1"/>
    <col min="5" max="5" width="15" bestFit="1" customWidth="1"/>
    <col min="7" max="7" width="13.88671875" bestFit="1" customWidth="1"/>
  </cols>
  <sheetData>
    <row r="3" spans="1:8" x14ac:dyDescent="0.3">
      <c r="A3" t="s">
        <v>22</v>
      </c>
      <c r="D3" t="s">
        <v>23</v>
      </c>
      <c r="G3" t="s">
        <v>24</v>
      </c>
    </row>
    <row r="4" spans="1:8" x14ac:dyDescent="0.3">
      <c r="A4" s="7">
        <v>1086821132</v>
      </c>
      <c r="B4" s="5">
        <f>GETPIVOTDATA("[Measures].[Total Passengers]",$A$3)</f>
        <v>1086821132</v>
      </c>
      <c r="D4" s="4">
        <v>4.3795632811142272E-2</v>
      </c>
      <c r="E4" s="6">
        <f>GETPIVOTDATA("[Measures].[YoY%]",$D$3)</f>
        <v>4.3795632811142272E-2</v>
      </c>
      <c r="G4" s="6">
        <v>0.25407122926645487</v>
      </c>
      <c r="H4" s="6">
        <f>GETPIVOTDATA("[Measures].[International %]",$G$3)</f>
        <v>0.25407122926645487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DC6D-05B8-4194-8642-0D5F8CF505AC}">
  <dimension ref="A3:B30"/>
  <sheetViews>
    <sheetView workbookViewId="0">
      <selection activeCell="B10" sqref="B10"/>
    </sheetView>
  </sheetViews>
  <sheetFormatPr defaultRowHeight="14.4" x14ac:dyDescent="0.3"/>
  <cols>
    <col min="1" max="1" width="6.88671875" bestFit="1" customWidth="1"/>
    <col min="2" max="2" width="21.77734375" bestFit="1" customWidth="1"/>
    <col min="3" max="28" width="5" bestFit="1" customWidth="1"/>
  </cols>
  <sheetData>
    <row r="3" spans="1:2" x14ac:dyDescent="0.3">
      <c r="A3" s="1" t="s">
        <v>25</v>
      </c>
      <c r="B3" t="s">
        <v>1</v>
      </c>
    </row>
    <row r="4" spans="1:2" x14ac:dyDescent="0.3">
      <c r="A4" s="2">
        <v>1999</v>
      </c>
      <c r="B4" s="5">
        <v>20982632</v>
      </c>
    </row>
    <row r="5" spans="1:2" x14ac:dyDescent="0.3">
      <c r="A5" s="2">
        <v>2000</v>
      </c>
      <c r="B5" s="5">
        <v>40691441</v>
      </c>
    </row>
    <row r="6" spans="1:2" x14ac:dyDescent="0.3">
      <c r="A6" s="2">
        <v>2001</v>
      </c>
      <c r="B6" s="5">
        <v>34287324</v>
      </c>
    </row>
    <row r="7" spans="1:2" x14ac:dyDescent="0.3">
      <c r="A7" s="2">
        <v>2002</v>
      </c>
      <c r="B7" s="5">
        <v>31091334</v>
      </c>
    </row>
    <row r="8" spans="1:2" x14ac:dyDescent="0.3">
      <c r="A8" s="2">
        <v>2003</v>
      </c>
      <c r="B8" s="5">
        <v>29049728</v>
      </c>
    </row>
    <row r="9" spans="1:2" x14ac:dyDescent="0.3">
      <c r="A9" s="2">
        <v>2004</v>
      </c>
      <c r="B9" s="5">
        <v>32450507</v>
      </c>
    </row>
    <row r="10" spans="1:2" x14ac:dyDescent="0.3">
      <c r="A10" s="2">
        <v>2005</v>
      </c>
      <c r="B10" s="5">
        <v>33099210</v>
      </c>
    </row>
    <row r="11" spans="1:2" x14ac:dyDescent="0.3">
      <c r="A11" s="2">
        <v>2006</v>
      </c>
      <c r="B11" s="5">
        <v>33332970</v>
      </c>
    </row>
    <row r="12" spans="1:2" x14ac:dyDescent="0.3">
      <c r="A12" s="2">
        <v>2007</v>
      </c>
      <c r="B12" s="5">
        <v>35554082</v>
      </c>
    </row>
    <row r="13" spans="1:2" x14ac:dyDescent="0.3">
      <c r="A13" s="2">
        <v>2008</v>
      </c>
      <c r="B13" s="5">
        <v>37234678</v>
      </c>
    </row>
    <row r="14" spans="1:2" x14ac:dyDescent="0.3">
      <c r="A14" s="2">
        <v>2009</v>
      </c>
      <c r="B14" s="5">
        <v>37338942</v>
      </c>
    </row>
    <row r="15" spans="1:2" x14ac:dyDescent="0.3">
      <c r="A15" s="2">
        <v>2010</v>
      </c>
      <c r="B15" s="5">
        <v>39253999</v>
      </c>
    </row>
    <row r="16" spans="1:2" x14ac:dyDescent="0.3">
      <c r="A16" s="2">
        <v>2011</v>
      </c>
      <c r="B16" s="5">
        <v>40927786</v>
      </c>
    </row>
    <row r="17" spans="1:2" x14ac:dyDescent="0.3">
      <c r="A17" s="2">
        <v>2012</v>
      </c>
      <c r="B17" s="5">
        <v>44399885</v>
      </c>
    </row>
    <row r="18" spans="1:2" x14ac:dyDescent="0.3">
      <c r="A18" s="2">
        <v>2013</v>
      </c>
      <c r="B18" s="5">
        <v>44945760</v>
      </c>
    </row>
    <row r="19" spans="1:2" x14ac:dyDescent="0.3">
      <c r="A19" s="2">
        <v>2014</v>
      </c>
      <c r="B19" s="5">
        <v>47114631</v>
      </c>
    </row>
    <row r="20" spans="1:2" x14ac:dyDescent="0.3">
      <c r="A20" s="2">
        <v>2015</v>
      </c>
      <c r="B20" s="5">
        <v>50057887</v>
      </c>
    </row>
    <row r="21" spans="1:2" x14ac:dyDescent="0.3">
      <c r="A21" s="2">
        <v>2016</v>
      </c>
      <c r="B21" s="5">
        <v>53103448</v>
      </c>
    </row>
    <row r="22" spans="1:2" x14ac:dyDescent="0.3">
      <c r="A22" s="2">
        <v>2017</v>
      </c>
      <c r="B22" s="5">
        <v>55823712</v>
      </c>
    </row>
    <row r="23" spans="1:2" x14ac:dyDescent="0.3">
      <c r="A23" s="2">
        <v>2018</v>
      </c>
      <c r="B23" s="5">
        <v>57746873</v>
      </c>
    </row>
    <row r="24" spans="1:2" x14ac:dyDescent="0.3">
      <c r="A24" s="2">
        <v>2019</v>
      </c>
      <c r="B24" s="5">
        <v>57418574</v>
      </c>
    </row>
    <row r="25" spans="1:2" x14ac:dyDescent="0.3">
      <c r="A25" s="2">
        <v>2020</v>
      </c>
      <c r="B25" s="5">
        <v>16418713</v>
      </c>
    </row>
    <row r="26" spans="1:2" x14ac:dyDescent="0.3">
      <c r="A26" s="2">
        <v>2021</v>
      </c>
      <c r="B26" s="5">
        <v>24334553</v>
      </c>
    </row>
    <row r="27" spans="1:2" x14ac:dyDescent="0.3">
      <c r="A27" s="2">
        <v>2022</v>
      </c>
      <c r="B27" s="5">
        <v>42209058</v>
      </c>
    </row>
    <row r="28" spans="1:2" x14ac:dyDescent="0.3">
      <c r="A28" s="2">
        <v>2023</v>
      </c>
      <c r="B28" s="5">
        <v>50141567</v>
      </c>
    </row>
    <row r="29" spans="1:2" x14ac:dyDescent="0.3">
      <c r="A29" s="2">
        <v>2024</v>
      </c>
      <c r="B29" s="5">
        <v>52210939</v>
      </c>
    </row>
    <row r="30" spans="1:2" x14ac:dyDescent="0.3">
      <c r="A30" s="2">
        <v>2025</v>
      </c>
      <c r="B30" s="5">
        <v>45600899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25076-A7C3-4798-B485-AEBD76647B26}">
  <dimension ref="A3:F333"/>
  <sheetViews>
    <sheetView workbookViewId="0">
      <selection activeCell="A20" sqref="A20"/>
    </sheetView>
  </sheetViews>
  <sheetFormatPr defaultRowHeight="14.4" x14ac:dyDescent="0.3"/>
  <cols>
    <col min="1" max="1" width="12.5546875" bestFit="1" customWidth="1"/>
    <col min="2" max="2" width="21.77734375" bestFit="1" customWidth="1"/>
    <col min="3" max="3" width="15" style="9" bestFit="1" customWidth="1"/>
    <col min="5" max="5" width="15.21875" bestFit="1" customWidth="1"/>
    <col min="6" max="6" width="13.109375" bestFit="1" customWidth="1"/>
    <col min="8" max="8" width="10" bestFit="1" customWidth="1"/>
  </cols>
  <sheetData>
    <row r="3" spans="1:6" x14ac:dyDescent="0.3">
      <c r="A3" s="1" t="s">
        <v>0</v>
      </c>
      <c r="B3" t="s">
        <v>1</v>
      </c>
      <c r="C3"/>
      <c r="D3" s="10" t="s">
        <v>30</v>
      </c>
      <c r="E3" s="10" t="s">
        <v>29</v>
      </c>
      <c r="F3" s="10" t="s">
        <v>23</v>
      </c>
    </row>
    <row r="4" spans="1:6" x14ac:dyDescent="0.3">
      <c r="A4" s="2" t="s">
        <v>12</v>
      </c>
      <c r="B4" s="8">
        <v>78149168</v>
      </c>
      <c r="C4"/>
      <c r="D4" s="11" t="str" cm="1">
        <f t="array" ref="D4:D13">A4:A13</f>
        <v>January</v>
      </c>
      <c r="E4" s="12" cm="1">
        <f t="array" ref="E4:E13">B4:B13</f>
        <v>78149168</v>
      </c>
      <c r="F4" s="13" cm="1">
        <f t="array" ref="F4:F13">B21:B30</f>
        <v>5.4312370353780406E-2</v>
      </c>
    </row>
    <row r="5" spans="1:6" x14ac:dyDescent="0.3">
      <c r="A5" s="2" t="s">
        <v>11</v>
      </c>
      <c r="B5" s="8">
        <v>71998948</v>
      </c>
      <c r="C5"/>
      <c r="D5" s="11" t="str">
        <v>February</v>
      </c>
      <c r="E5" s="12">
        <v>71998948</v>
      </c>
      <c r="F5" s="13">
        <v>5.1784182185238614E-2</v>
      </c>
    </row>
    <row r="6" spans="1:6" x14ac:dyDescent="0.3">
      <c r="A6" s="2" t="s">
        <v>15</v>
      </c>
      <c r="B6" s="8">
        <v>85203762</v>
      </c>
      <c r="C6"/>
      <c r="D6" s="11" t="str">
        <v>March</v>
      </c>
      <c r="E6" s="12">
        <v>85203762</v>
      </c>
      <c r="F6" s="13">
        <v>5.2849357217509232E-2</v>
      </c>
    </row>
    <row r="7" spans="1:6" x14ac:dyDescent="0.3">
      <c r="A7" s="2" t="s">
        <v>9</v>
      </c>
      <c r="B7" s="8">
        <v>85055739</v>
      </c>
      <c r="C7"/>
      <c r="D7" s="11" t="str">
        <v>April</v>
      </c>
      <c r="E7" s="12">
        <v>85055739</v>
      </c>
      <c r="F7" s="13">
        <v>5.5300569708470464E-2</v>
      </c>
    </row>
    <row r="8" spans="1:6" x14ac:dyDescent="0.3">
      <c r="A8" s="2" t="s">
        <v>16</v>
      </c>
      <c r="B8" s="8">
        <v>91534778</v>
      </c>
      <c r="C8"/>
      <c r="D8" s="11" t="str">
        <v>May</v>
      </c>
      <c r="E8" s="12">
        <v>91534778</v>
      </c>
      <c r="F8" s="13">
        <v>5.6086820504090439E-2</v>
      </c>
    </row>
    <row r="9" spans="1:6" x14ac:dyDescent="0.3">
      <c r="A9" s="2" t="s">
        <v>14</v>
      </c>
      <c r="B9" s="8">
        <v>99018155</v>
      </c>
      <c r="C9"/>
      <c r="D9" s="11" t="str">
        <v>June</v>
      </c>
      <c r="E9" s="12">
        <v>99018155</v>
      </c>
      <c r="F9" s="13">
        <v>5.4569458884279019E-2</v>
      </c>
    </row>
    <row r="10" spans="1:6" x14ac:dyDescent="0.3">
      <c r="A10" s="2" t="s">
        <v>13</v>
      </c>
      <c r="B10" s="8">
        <v>108102452</v>
      </c>
      <c r="C10"/>
      <c r="D10" s="11" t="str">
        <v>July</v>
      </c>
      <c r="E10" s="12">
        <v>108102452</v>
      </c>
      <c r="F10" s="13">
        <v>5.1240879051217596E-2</v>
      </c>
    </row>
    <row r="11" spans="1:6" x14ac:dyDescent="0.3">
      <c r="A11" s="2" t="s">
        <v>10</v>
      </c>
      <c r="B11" s="8">
        <v>107767901</v>
      </c>
      <c r="C11"/>
      <c r="D11" s="11" t="str">
        <v>August</v>
      </c>
      <c r="E11" s="12">
        <v>107767901</v>
      </c>
      <c r="F11" s="13">
        <v>4.6863372275557133E-2</v>
      </c>
    </row>
    <row r="12" spans="1:6" x14ac:dyDescent="0.3">
      <c r="A12" s="2" t="s">
        <v>18</v>
      </c>
      <c r="B12" s="8">
        <v>92292190</v>
      </c>
      <c r="C12"/>
      <c r="D12" s="11" t="str">
        <v>September</v>
      </c>
      <c r="E12" s="12">
        <v>92292190</v>
      </c>
      <c r="F12" s="13">
        <v>5.0319715698207389E-2</v>
      </c>
    </row>
    <row r="13" spans="1:6" x14ac:dyDescent="0.3">
      <c r="A13" s="2" t="s">
        <v>17</v>
      </c>
      <c r="B13" s="8">
        <v>96139982</v>
      </c>
      <c r="C13"/>
      <c r="D13" s="11" t="str">
        <v>October</v>
      </c>
      <c r="E13" s="12">
        <v>96139982</v>
      </c>
      <c r="F13" s="13">
        <v>5.2504665988118149E-2</v>
      </c>
    </row>
    <row r="14" spans="1:6" x14ac:dyDescent="0.3">
      <c r="C14"/>
    </row>
    <row r="15" spans="1:6" x14ac:dyDescent="0.3">
      <c r="C15"/>
    </row>
    <row r="16" spans="1:6" x14ac:dyDescent="0.3">
      <c r="C16"/>
    </row>
    <row r="17" spans="1:3" x14ac:dyDescent="0.3">
      <c r="C17"/>
    </row>
    <row r="18" spans="1:3" x14ac:dyDescent="0.3">
      <c r="C18"/>
    </row>
    <row r="19" spans="1:3" x14ac:dyDescent="0.3">
      <c r="C19"/>
    </row>
    <row r="20" spans="1:3" x14ac:dyDescent="0.3">
      <c r="A20" s="1" t="s">
        <v>0</v>
      </c>
      <c r="B20" t="s">
        <v>23</v>
      </c>
      <c r="C20"/>
    </row>
    <row r="21" spans="1:3" x14ac:dyDescent="0.3">
      <c r="A21" s="2" t="s">
        <v>12</v>
      </c>
      <c r="B21" s="6">
        <v>5.4312370353780406E-2</v>
      </c>
      <c r="C21"/>
    </row>
    <row r="22" spans="1:3" x14ac:dyDescent="0.3">
      <c r="A22" s="2" t="s">
        <v>11</v>
      </c>
      <c r="B22" s="6">
        <v>5.1784182185238614E-2</v>
      </c>
      <c r="C22"/>
    </row>
    <row r="23" spans="1:3" x14ac:dyDescent="0.3">
      <c r="A23" s="2" t="s">
        <v>15</v>
      </c>
      <c r="B23" s="6">
        <v>5.2849357217509232E-2</v>
      </c>
      <c r="C23"/>
    </row>
    <row r="24" spans="1:3" x14ac:dyDescent="0.3">
      <c r="A24" s="2" t="s">
        <v>9</v>
      </c>
      <c r="B24" s="6">
        <v>5.5300569708470464E-2</v>
      </c>
      <c r="C24"/>
    </row>
    <row r="25" spans="1:3" x14ac:dyDescent="0.3">
      <c r="A25" s="2" t="s">
        <v>16</v>
      </c>
      <c r="B25" s="6">
        <v>5.6086820504090439E-2</v>
      </c>
      <c r="C25"/>
    </row>
    <row r="26" spans="1:3" x14ac:dyDescent="0.3">
      <c r="A26" s="2" t="s">
        <v>14</v>
      </c>
      <c r="B26" s="6">
        <v>5.4569458884279019E-2</v>
      </c>
      <c r="C26"/>
    </row>
    <row r="27" spans="1:3" x14ac:dyDescent="0.3">
      <c r="A27" s="2" t="s">
        <v>13</v>
      </c>
      <c r="B27" s="6">
        <v>5.1240879051217596E-2</v>
      </c>
      <c r="C27"/>
    </row>
    <row r="28" spans="1:3" x14ac:dyDescent="0.3">
      <c r="A28" s="2" t="s">
        <v>10</v>
      </c>
      <c r="B28" s="6">
        <v>4.6863372275557133E-2</v>
      </c>
      <c r="C28"/>
    </row>
    <row r="29" spans="1:3" x14ac:dyDescent="0.3">
      <c r="A29" s="2" t="s">
        <v>18</v>
      </c>
      <c r="B29" s="6">
        <v>5.0319715698207389E-2</v>
      </c>
      <c r="C29"/>
    </row>
    <row r="30" spans="1:3" x14ac:dyDescent="0.3">
      <c r="A30" s="2" t="s">
        <v>17</v>
      </c>
      <c r="B30" s="6">
        <v>5.2504665988118149E-2</v>
      </c>
      <c r="C30"/>
    </row>
    <row r="31" spans="1:3" x14ac:dyDescent="0.3">
      <c r="C31"/>
    </row>
    <row r="32" spans="1:3"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7B8E-25D0-4032-A608-C14CE465D2C4}">
  <dimension ref="A3:C6"/>
  <sheetViews>
    <sheetView zoomScale="115" workbookViewId="0">
      <selection activeCell="A4" sqref="A4:B6"/>
    </sheetView>
  </sheetViews>
  <sheetFormatPr defaultRowHeight="14.4" x14ac:dyDescent="0.3"/>
  <cols>
    <col min="1" max="1" width="12.5546875" bestFit="1" customWidth="1"/>
    <col min="2" max="2" width="21.77734375" bestFit="1" customWidth="1"/>
    <col min="3" max="3" width="10.44140625" bestFit="1" customWidth="1"/>
    <col min="4" max="22" width="6.33203125" bestFit="1" customWidth="1"/>
    <col min="23" max="23" width="5.21875" bestFit="1" customWidth="1"/>
    <col min="24" max="28" width="6.33203125" bestFit="1" customWidth="1"/>
  </cols>
  <sheetData>
    <row r="3" spans="1:3" x14ac:dyDescent="0.3">
      <c r="A3" s="1" t="s">
        <v>0</v>
      </c>
      <c r="B3" t="s">
        <v>1</v>
      </c>
    </row>
    <row r="4" spans="1:3" x14ac:dyDescent="0.3">
      <c r="A4" s="2" t="s">
        <v>19</v>
      </c>
      <c r="B4" s="3">
        <v>541931622</v>
      </c>
      <c r="C4" s="8"/>
    </row>
    <row r="5" spans="1:3" x14ac:dyDescent="0.3">
      <c r="A5" s="2" t="s">
        <v>20</v>
      </c>
      <c r="B5" s="3">
        <v>541110872</v>
      </c>
      <c r="C5" s="8"/>
    </row>
    <row r="6" spans="1:3" x14ac:dyDescent="0.3">
      <c r="A6" s="2" t="s">
        <v>21</v>
      </c>
      <c r="B6" s="3">
        <v>3778638</v>
      </c>
      <c r="C6" s="8"/>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072B-1F8A-4193-AC69-BDE3E4A05185}">
  <dimension ref="A3:B5"/>
  <sheetViews>
    <sheetView workbookViewId="0">
      <selection activeCell="B7" sqref="B7"/>
    </sheetView>
  </sheetViews>
  <sheetFormatPr defaultRowHeight="14.4" x14ac:dyDescent="0.3"/>
  <cols>
    <col min="1" max="1" width="12.5546875" bestFit="1" customWidth="1"/>
    <col min="2" max="2" width="21.77734375" bestFit="1" customWidth="1"/>
  </cols>
  <sheetData>
    <row r="3" spans="1:2" x14ac:dyDescent="0.3">
      <c r="A3" s="1" t="s">
        <v>0</v>
      </c>
      <c r="B3" t="s">
        <v>1</v>
      </c>
    </row>
    <row r="4" spans="1:2" x14ac:dyDescent="0.3">
      <c r="A4" s="2" t="s">
        <v>2</v>
      </c>
      <c r="B4" s="8">
        <v>810691151</v>
      </c>
    </row>
    <row r="5" spans="1:2" x14ac:dyDescent="0.3">
      <c r="A5" s="2" t="s">
        <v>3</v>
      </c>
      <c r="B5" s="8">
        <v>276129981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058A-13A1-4A35-907B-0076F9974571}">
  <dimension ref="A3:B10"/>
  <sheetViews>
    <sheetView workbookViewId="0">
      <selection activeCell="A7" sqref="A7"/>
    </sheetView>
  </sheetViews>
  <sheetFormatPr defaultRowHeight="14.4" x14ac:dyDescent="0.3"/>
  <cols>
    <col min="1" max="1" width="18.21875" bestFit="1" customWidth="1"/>
    <col min="2" max="2" width="21.77734375" bestFit="1" customWidth="1"/>
  </cols>
  <sheetData>
    <row r="3" spans="1:2" x14ac:dyDescent="0.3">
      <c r="A3" s="1" t="s">
        <v>27</v>
      </c>
      <c r="B3" t="s">
        <v>1</v>
      </c>
    </row>
    <row r="4" spans="1:2" x14ac:dyDescent="0.3">
      <c r="A4" s="2" t="s">
        <v>28</v>
      </c>
      <c r="B4" s="8">
        <v>37843920</v>
      </c>
    </row>
    <row r="5" spans="1:2" x14ac:dyDescent="0.3">
      <c r="A5" s="2" t="s">
        <v>26</v>
      </c>
      <c r="B5" s="8">
        <v>50109629</v>
      </c>
    </row>
    <row r="6" spans="1:2" x14ac:dyDescent="0.3">
      <c r="A6" s="2" t="s">
        <v>4</v>
      </c>
      <c r="B6" s="8">
        <v>50878712</v>
      </c>
    </row>
    <row r="7" spans="1:2" x14ac:dyDescent="0.3">
      <c r="A7" s="2" t="s">
        <v>6</v>
      </c>
      <c r="B7" s="8">
        <v>70255246</v>
      </c>
    </row>
    <row r="8" spans="1:2" x14ac:dyDescent="0.3">
      <c r="A8" s="2" t="s">
        <v>7</v>
      </c>
      <c r="B8" s="8">
        <v>81109975</v>
      </c>
    </row>
    <row r="9" spans="1:2" x14ac:dyDescent="0.3">
      <c r="A9" s="2" t="s">
        <v>5</v>
      </c>
      <c r="B9" s="8">
        <v>82215966</v>
      </c>
    </row>
    <row r="10" spans="1:2" x14ac:dyDescent="0.3">
      <c r="A10" s="2" t="s">
        <v>8</v>
      </c>
      <c r="B10" s="8">
        <v>449886754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0CA1-8036-4800-BE48-B961CFE9C891}">
  <dimension ref="A1"/>
  <sheetViews>
    <sheetView showGridLines="0" showRowColHeaders="0" tabSelected="1" topLeftCell="A4" zoomScale="80" zoomScaleNormal="80" workbookViewId="0">
      <selection activeCell="AA21" sqref="AA21"/>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90F65F75-268E-4225-ADDC-1E58FE0A25D6}">
  <ds:schemaRefs/>
</ds:datastoreItem>
</file>

<file path=customXml/itemProps2.xml><?xml version="1.0" encoding="utf-8"?>
<ds:datastoreItem xmlns:ds="http://schemas.openxmlformats.org/officeDocument/2006/customXml" ds:itemID="{2ABB4243-7B06-427F-BACE-0BB8C3E52927}">
  <ds:schemaRefs/>
</ds:datastoreItem>
</file>

<file path=customXml/itemProps3.xml><?xml version="1.0" encoding="utf-8"?>
<ds:datastoreItem xmlns:ds="http://schemas.openxmlformats.org/officeDocument/2006/customXml" ds:itemID="{4BBCB66A-3C40-43C8-A01D-4582ABE540DA}">
  <ds:schemaRefs/>
</ds:datastoreItem>
</file>

<file path=customXml/itemProps4.xml><?xml version="1.0" encoding="utf-8"?>
<ds:datastoreItem xmlns:ds="http://schemas.openxmlformats.org/officeDocument/2006/customXml" ds:itemID="{7C2DD78A-CDBA-46BA-AAC4-A6A4A92CF0D3}">
  <ds:schemaRefs/>
</ds:datastoreItem>
</file>

<file path=customXml/itemProps5.xml><?xml version="1.0" encoding="utf-8"?>
<ds:datastoreItem xmlns:ds="http://schemas.openxmlformats.org/officeDocument/2006/customXml" ds:itemID="{6D3626EC-09EE-49C5-A151-C4C0CD107062}">
  <ds:schemaRefs/>
</ds:datastoreItem>
</file>

<file path=customXml/itemProps6.xml><?xml version="1.0" encoding="utf-8"?>
<ds:datastoreItem xmlns:ds="http://schemas.openxmlformats.org/officeDocument/2006/customXml" ds:itemID="{2BA7689B-FB24-4A57-948D-EEAF8882F87E}">
  <ds:schemaRefs/>
</ds:datastoreItem>
</file>

<file path=customXml/itemProps7.xml><?xml version="1.0" encoding="utf-8"?>
<ds:datastoreItem xmlns:ds="http://schemas.openxmlformats.org/officeDocument/2006/customXml" ds:itemID="{1EB0E3D6-3F03-409C-B14E-886B48D80D9C}">
  <ds:schemaRefs/>
</ds:datastoreItem>
</file>

<file path=customXml/itemProps8.xml><?xml version="1.0" encoding="utf-8"?>
<ds:datastoreItem xmlns:ds="http://schemas.openxmlformats.org/officeDocument/2006/customXml" ds:itemID="{AA02FE36-0F42-4FC8-A8E5-777E050C08FD}">
  <ds:schemaRefs/>
</ds:datastoreItem>
</file>

<file path=customXml/itemProps9.xml><?xml version="1.0" encoding="utf-8"?>
<ds:datastoreItem xmlns:ds="http://schemas.openxmlformats.org/officeDocument/2006/customXml" ds:itemID="{8D777DE6-7F38-44BD-85CA-681068B2D4F1}">
  <ds:schemaRefs/>
</ds:datastoreItem>
</file>

<file path=customXml/itemProps10.xml><?xml version="1.0" encoding="utf-8"?>
<ds:datastoreItem xmlns:ds="http://schemas.openxmlformats.org/officeDocument/2006/customXml" ds:itemID="{46021F99-E5E9-4B14-A131-F39BC41A784E}">
  <ds:schemaRefs/>
</ds:datastoreItem>
</file>

<file path=customXml/itemProps11.xml><?xml version="1.0" encoding="utf-8"?>
<ds:datastoreItem xmlns:ds="http://schemas.openxmlformats.org/officeDocument/2006/customXml" ds:itemID="{D64F1BEE-B816-4F25-A173-BD25C01857B8}">
  <ds:schemaRefs/>
</ds:datastoreItem>
</file>

<file path=customXml/itemProps12.xml><?xml version="1.0" encoding="utf-8"?>
<ds:datastoreItem xmlns:ds="http://schemas.openxmlformats.org/officeDocument/2006/customXml" ds:itemID="{923EE2F7-420A-4B64-B7A8-1F0EF38542FA}">
  <ds:schemaRefs/>
</ds:datastoreItem>
</file>

<file path=customXml/itemProps13.xml><?xml version="1.0" encoding="utf-8"?>
<ds:datastoreItem xmlns:ds="http://schemas.openxmlformats.org/officeDocument/2006/customXml" ds:itemID="{67B1FAD2-365C-4A99-B48C-F1BD2BDBA49C}">
  <ds:schemaRefs/>
</ds:datastoreItem>
</file>

<file path=customXml/itemProps14.xml><?xml version="1.0" encoding="utf-8"?>
<ds:datastoreItem xmlns:ds="http://schemas.openxmlformats.org/officeDocument/2006/customXml" ds:itemID="{2DF8284C-08C7-45CE-AE6D-EEAD3826170D}">
  <ds:schemaRefs/>
</ds:datastoreItem>
</file>

<file path=customXml/itemProps15.xml><?xml version="1.0" encoding="utf-8"?>
<ds:datastoreItem xmlns:ds="http://schemas.openxmlformats.org/officeDocument/2006/customXml" ds:itemID="{CD14871A-57F9-4A9D-BE6A-D956B96835C1}">
  <ds:schemaRefs/>
</ds:datastoreItem>
</file>

<file path=customXml/itemProps16.xml><?xml version="1.0" encoding="utf-8"?>
<ds:datastoreItem xmlns:ds="http://schemas.openxmlformats.org/officeDocument/2006/customXml" ds:itemID="{1CDA3C27-23E2-43B3-9FF7-1BB1EE885B47}">
  <ds:schemaRefs/>
</ds:datastoreItem>
</file>

<file path=customXml/itemProps17.xml><?xml version="1.0" encoding="utf-8"?>
<ds:datastoreItem xmlns:ds="http://schemas.openxmlformats.org/officeDocument/2006/customXml" ds:itemID="{17804EA2-6E60-4DFD-9972-BE5AB319A2A8}">
  <ds:schemaRefs/>
</ds:datastoreItem>
</file>

<file path=customXml/itemProps18.xml><?xml version="1.0" encoding="utf-8"?>
<ds:datastoreItem xmlns:ds="http://schemas.openxmlformats.org/officeDocument/2006/customXml" ds:itemID="{FE0A3D8E-1DBA-49EC-B74C-4D5E55676EFD}">
  <ds:schemaRefs/>
</ds:datastoreItem>
</file>

<file path=customXml/itemProps19.xml><?xml version="1.0" encoding="utf-8"?>
<ds:datastoreItem xmlns:ds="http://schemas.openxmlformats.org/officeDocument/2006/customXml" ds:itemID="{A29EA67E-A29D-4ECC-9B06-5306C3CBD7DC}">
  <ds:schemaRefs/>
</ds:datastoreItem>
</file>

<file path=customXml/itemProps20.xml><?xml version="1.0" encoding="utf-8"?>
<ds:datastoreItem xmlns:ds="http://schemas.openxmlformats.org/officeDocument/2006/customXml" ds:itemID="{3380BE38-71B0-4FCF-B60C-A9DADFE41DC6}">
  <ds:schemaRefs/>
</ds:datastoreItem>
</file>

<file path=customXml/itemProps21.xml><?xml version="1.0" encoding="utf-8"?>
<ds:datastoreItem xmlns:ds="http://schemas.openxmlformats.org/officeDocument/2006/customXml" ds:itemID="{91F2AE8C-C28A-4970-B5BD-3E3034C7CEDC}">
  <ds:schemaRefs/>
</ds:datastoreItem>
</file>

<file path=customXml/itemProps22.xml><?xml version="1.0" encoding="utf-8"?>
<ds:datastoreItem xmlns:ds="http://schemas.openxmlformats.org/officeDocument/2006/customXml" ds:itemID="{9E592643-7BF0-47C2-A18E-9F63392F0366}">
  <ds:schemaRefs/>
</ds:datastoreItem>
</file>

<file path=customXml/itemProps23.xml><?xml version="1.0" encoding="utf-8"?>
<ds:datastoreItem xmlns:ds="http://schemas.openxmlformats.org/officeDocument/2006/customXml" ds:itemID="{4674BCE4-6909-4160-ABC6-E4223FE95522}">
  <ds:schemaRefs/>
</ds:datastoreItem>
</file>

<file path=customXml/itemProps24.xml><?xml version="1.0" encoding="utf-8"?>
<ds:datastoreItem xmlns:ds="http://schemas.openxmlformats.org/officeDocument/2006/customXml" ds:itemID="{1A5212F4-B9EB-47DA-9AA1-103105B924BB}">
  <ds:schemaRefs/>
</ds:datastoreItem>
</file>

<file path=customXml/itemProps25.xml><?xml version="1.0" encoding="utf-8"?>
<ds:datastoreItem xmlns:ds="http://schemas.openxmlformats.org/officeDocument/2006/customXml" ds:itemID="{4DA1C21C-F8A4-4BEA-BCF9-47F3D79AECFF}">
  <ds:schemaRefs/>
</ds:datastoreItem>
</file>

<file path=customXml/itemProps26.xml><?xml version="1.0" encoding="utf-8"?>
<ds:datastoreItem xmlns:ds="http://schemas.openxmlformats.org/officeDocument/2006/customXml" ds:itemID="{00183931-0CDB-4CB1-BE0A-23A0AB49E60A}">
  <ds:schemaRefs/>
</ds:datastoreItem>
</file>

<file path=customXml/itemProps27.xml><?xml version="1.0" encoding="utf-8"?>
<ds:datastoreItem xmlns:ds="http://schemas.openxmlformats.org/officeDocument/2006/customXml" ds:itemID="{55E53A4C-1574-491D-B4AE-C51E3BDF2CE0}">
  <ds:schemaRefs>
    <ds:schemaRef ds:uri="http://schemas.microsoft.com/DataMashup"/>
  </ds:schemaRefs>
</ds:datastoreItem>
</file>

<file path=customXml/itemProps28.xml><?xml version="1.0" encoding="utf-8"?>
<ds:datastoreItem xmlns:ds="http://schemas.openxmlformats.org/officeDocument/2006/customXml" ds:itemID="{4273FAFF-2EDB-41CB-A15C-BBF2300A01D4}">
  <ds:schemaRefs/>
</ds:datastoreItem>
</file>

<file path=customXml/itemProps29.xml><?xml version="1.0" encoding="utf-8"?>
<ds:datastoreItem xmlns:ds="http://schemas.openxmlformats.org/officeDocument/2006/customXml" ds:itemID="{D1731077-B4F7-4C50-98D0-2A5ADA13B819}">
  <ds:schemaRefs/>
</ds:datastoreItem>
</file>

<file path=customXml/itemProps30.xml><?xml version="1.0" encoding="utf-8"?>
<ds:datastoreItem xmlns:ds="http://schemas.openxmlformats.org/officeDocument/2006/customXml" ds:itemID="{7CDBC535-E57A-438A-9067-B499BEA09DF5}">
  <ds:schemaRefs/>
</ds:datastoreItem>
</file>

<file path=customXml/itemProps31.xml><?xml version="1.0" encoding="utf-8"?>
<ds:datastoreItem xmlns:ds="http://schemas.openxmlformats.org/officeDocument/2006/customXml" ds:itemID="{E9B0D521-D672-43FA-9450-C2EA9AEFE84C}">
  <ds:schemaRefs/>
</ds:datastoreItem>
</file>

<file path=customXml/itemProps32.xml><?xml version="1.0" encoding="utf-8"?>
<ds:datastoreItem xmlns:ds="http://schemas.openxmlformats.org/officeDocument/2006/customXml" ds:itemID="{1D2F5B94-007D-48D2-9E1D-1BEAF2C81427}">
  <ds:schemaRefs/>
</ds:datastoreItem>
</file>

<file path=customXml/itemProps33.xml><?xml version="1.0" encoding="utf-8"?>
<ds:datastoreItem xmlns:ds="http://schemas.openxmlformats.org/officeDocument/2006/customXml" ds:itemID="{0893BC9D-8D80-4F67-A53C-EEE9FC3E15EB}">
  <ds:schemaRefs/>
</ds:datastoreItem>
</file>

<file path=customXml/itemProps34.xml><?xml version="1.0" encoding="utf-8"?>
<ds:datastoreItem xmlns:ds="http://schemas.openxmlformats.org/officeDocument/2006/customXml" ds:itemID="{EB0D3602-EE67-4B07-8097-093FCCD9B008}">
  <ds:schemaRefs/>
</ds:datastoreItem>
</file>

<file path=customXml/itemProps35.xml><?xml version="1.0" encoding="utf-8"?>
<ds:datastoreItem xmlns:ds="http://schemas.openxmlformats.org/officeDocument/2006/customXml" ds:itemID="{00F6F66B-E058-417F-AB8E-E0B8B99834BB}">
  <ds:schemaRefs/>
</ds:datastoreItem>
</file>

<file path=customXml/itemProps36.xml><?xml version="1.0" encoding="utf-8"?>
<ds:datastoreItem xmlns:ds="http://schemas.openxmlformats.org/officeDocument/2006/customXml" ds:itemID="{56625131-DF46-4672-A77F-F98B76F44E9D}">
  <ds:schemaRefs/>
</ds:datastoreItem>
</file>

<file path=customXml/itemProps37.xml><?xml version="1.0" encoding="utf-8"?>
<ds:datastoreItem xmlns:ds="http://schemas.openxmlformats.org/officeDocument/2006/customXml" ds:itemID="{277E74BC-5D80-4303-A27B-6F2E1A41A08A}">
  <ds:schemaRefs/>
</ds:datastoreItem>
</file>

<file path=customXml/itemProps38.xml><?xml version="1.0" encoding="utf-8"?>
<ds:datastoreItem xmlns:ds="http://schemas.openxmlformats.org/officeDocument/2006/customXml" ds:itemID="{EB961FA3-AF58-4BD1-B624-8936DF573E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Passenger_Trend_Yearly</vt:lpstr>
      <vt:lpstr>YoY_Growth_Trend</vt:lpstr>
      <vt:lpstr>Passenger_Flow</vt:lpstr>
      <vt:lpstr>IN vs Dom</vt:lpstr>
      <vt:lpstr>Top_Airlines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Ankkona Das</dc:creator>
  <cp:lastModifiedBy>Ankkona Das</cp:lastModifiedBy>
  <dcterms:created xsi:type="dcterms:W3CDTF">2026-01-18T08:47:02Z</dcterms:created>
  <dcterms:modified xsi:type="dcterms:W3CDTF">2026-01-24T08:08:13Z</dcterms:modified>
</cp:coreProperties>
</file>