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D:\PROJECTS\EXCEL\"/>
    </mc:Choice>
  </mc:AlternateContent>
  <xr:revisionPtr revIDLastSave="0" documentId="13_ncr:1_{26B1B67E-7871-46C6-9CC2-ACD3292AA00B}" xr6:coauthVersionLast="47" xr6:coauthVersionMax="47" xr10:uidLastSave="{00000000-0000-0000-0000-000000000000}"/>
  <bookViews>
    <workbookView xWindow="-108" yWindow="-108" windowWidth="23256" windowHeight="12456" xr2:uid="{AA3C1E50-38F1-6644-B051-514CE6CAA6A2}"/>
  </bookViews>
  <sheets>
    <sheet name="Dashboard" sheetId="6" r:id="rId1"/>
    <sheet name="Analyze" sheetId="5" r:id="rId2"/>
    <sheet name="Data" sheetId="1" r:id="rId3"/>
  </sheets>
  <definedNames>
    <definedName name="Slicer_Beverage_Brand">#N/A</definedName>
    <definedName name="Slicer_Region">#N/A</definedName>
    <definedName name="Slicer_Retaile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3" i="6" l="1"/>
  <c r="L14" i="6"/>
  <c r="L15" i="6"/>
  <c r="L16" i="6"/>
  <c r="L17" i="6"/>
  <c r="L18" i="6"/>
  <c r="L12" i="6"/>
  <c r="F13" i="6"/>
  <c r="F14" i="6"/>
  <c r="F15" i="6"/>
  <c r="F16" i="6"/>
  <c r="F17" i="6"/>
  <c r="F18" i="6"/>
  <c r="F12" i="6"/>
  <c r="F46" i="5"/>
  <c r="G46" i="5"/>
  <c r="H46" i="5"/>
  <c r="F47" i="5"/>
  <c r="G47" i="5"/>
  <c r="H47" i="5"/>
  <c r="F48" i="5"/>
  <c r="G48" i="5"/>
  <c r="H48" i="5"/>
  <c r="E49" i="5"/>
  <c r="F49" i="5"/>
  <c r="G49" i="5"/>
  <c r="H49" i="5"/>
  <c r="F50" i="5"/>
  <c r="G50" i="5"/>
  <c r="H50" i="5"/>
  <c r="F51" i="5"/>
  <c r="G51" i="5"/>
  <c r="H51" i="5"/>
  <c r="F52" i="5"/>
  <c r="G52" i="5"/>
  <c r="H52" i="5"/>
  <c r="F45" i="5"/>
  <c r="G45" i="5"/>
  <c r="H45" i="5"/>
  <c r="E45" i="5"/>
  <c r="B4" i="5"/>
  <c r="A4" i="5"/>
  <c r="C4" i="5"/>
  <c r="D4" i="5"/>
</calcChain>
</file>

<file path=xl/sharedStrings.xml><?xml version="1.0" encoding="utf-8"?>
<sst xmlns="http://schemas.openxmlformats.org/spreadsheetml/2006/main" count="48336" uniqueCount="155">
  <si>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</si>
  <si>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</si>
  <si>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</si>
  <si>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</si>
  <si>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</si>
  <si>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</si>
  <si>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</si>
  <si>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</si>
  <si>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</si>
  <si>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</si>
  <si>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</si>
  <si>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</si>
  <si>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</si>
  <si>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</si>
  <si>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</si>
  <si>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</si>
  <si>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</si>
  <si>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</si>
  <si>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</si>
  <si>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</si>
  <si>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</si>
  <si>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</si>
  <si>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</si>
  <si>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</si>
  <si>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</si>
  <si>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</si>
  <si>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</si>
  <si>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</si>
  <si>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</si>
  <si>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</si>
  <si>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</si>
  <si>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</si>
  <si>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</si>
  <si>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</si>
  <si>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</si>
  <si>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</si>
  <si>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</si>
  <si>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</si>
  <si>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</si>
  <si>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</si>
  <si>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</si>
  <si>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</si>
  <si>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</si>
  <si>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</si>
  <si>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</si>
  <si>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</si>
  <si>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</si>
  <si>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</si>
  <si>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</si>
  <si>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</si>
  <si>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</si>
  <si>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</si>
  <si>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</si>
  <si>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</si>
  <si>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</si>
  <si>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</si>
  <si>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</si>
  <si>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</si>
  <si>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</si>
  <si>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</si>
  <si>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</si>
  <si>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</si>
  <si>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</si>
  <si>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</si>
  <si>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</si>
  <si>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</si>
  <si>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</si>
  <si>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</si>
  <si>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</si>
  <si>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</si>
  <si>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</si>
  <si>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</si>
  <si>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</si>
  <si>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</si>
  <si>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</si>
  <si>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</si>
  <si>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</si>
  <si>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</si>
  <si>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</si>
  <si>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</si>
  <si>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</si>
  <si>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</si>
  <si>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</si>
  <si>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</si>
  <si>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</si>
  <si>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</si>
  <si>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</si>
  <si>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</si>
  <si>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</si>
  <si>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</si>
  <si>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</si>
  <si>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</si>
  <si>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</si>
  <si>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</si>
  <si>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</si>
  <si>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</si>
  <si>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</si>
  <si>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</si>
  <si>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</si>
  <si>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</si>
  <si>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</si>
  <si>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</si>
  <si>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</si>
  <si>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</si>
  <si>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</si>
  <si>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</si>
  <si>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</si>
  <si>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</si>
  <si>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</si>
  <si>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</si>
  <si>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</si>
  <si>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</si>
  <si>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</si>
  <si>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</si>
  <si>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</si>
  <si>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</si>
  <si>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</si>
  <si>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</si>
  <si>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</si>
  <si>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</si>
  <si>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</si>
  <si>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</si>
  <si>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</si>
  <si>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</si>
  <si>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</si>
  <si>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</si>
  <si>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</si>
  <si>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</si>
  <si>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</si>
  <si>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</si>
  <si>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</si>
  <si>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</si>
  <si>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</si>
  <si>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</si>
  <si>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2023</t>
  </si>
  <si>
    <t>Sales 2022</t>
  </si>
  <si>
    <t>Variance</t>
  </si>
  <si>
    <t>Sales and Operating Profit Margin by Quarter</t>
  </si>
  <si>
    <t>Sum of Units Sold</t>
  </si>
  <si>
    <t>Sum of Total Sales</t>
  </si>
  <si>
    <t>Sum of Operating Profit</t>
  </si>
  <si>
    <t>Average of Price per Unit</t>
  </si>
  <si>
    <t>Row Labels</t>
  </si>
  <si>
    <t>Grand Total</t>
  </si>
  <si>
    <t>2022</t>
  </si>
  <si>
    <t>2023</t>
  </si>
  <si>
    <t>Column Labels</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</si>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</sst>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quot;$&quot;#,##0_);[Red]\(&quot;$&quot;#,##0\)"/>
    <numFmt numFmtId="165" formatCode="&quot;$&quot;#,##0.00_);[Red]\(&quot;$&quot;#,##0.00\)"/>
    <numFmt numFmtId="166" formatCode="_ * #,##0_ ;_ * \-#,##0_ ;_ * &quot;-&quot;??_ ;_ @_ "/>
  </numFmts>
  <fonts count="8"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rgb="FF002060"/>
      <name val="Calibri"/>
      <family val="2"/>
      <scheme val="minor"/>
    </font>
    <font>
      <sz val="12"/>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FF00"/>
        <bgColor theme="4" tint="0.79998168889431442"/>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43" fontId="6" fillId="0" borderId="0" applyFont="0" applyFill="0" applyBorder="0" applyAlignment="0" applyProtection="0"/>
  </cellStyleXfs>
  <cellXfs count="24">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2" fillId="4" borderId="0" xfId="0" applyFont="1" applyFill="1"/>
    <xf numFmtId="0" fontId="2" fillId="4" borderId="0" xfId="0" applyFont="1" applyFill="1" applyAlignment="1">
      <alignment shrinkToFit="1"/>
    </xf>
    <xf numFmtId="0" fontId="0" fillId="0" borderId="0" xfId="0" pivotButton="1"/>
    <xf numFmtId="0" fontId="0" fillId="0" borderId="0" xfId="0" applyAlignment="1">
      <alignment horizontal="left"/>
    </xf>
    <xf numFmtId="166" fontId="0" fillId="0" borderId="0" xfId="2" applyNumberFormat="1" applyFont="1"/>
    <xf numFmtId="0" fontId="7" fillId="5" borderId="2" xfId="0" applyFont="1" applyFill="1" applyBorder="1" applyAlignment="1">
      <alignment horizontal="left"/>
    </xf>
    <xf numFmtId="166" fontId="7" fillId="5" borderId="2" xfId="2" applyNumberFormat="1" applyFont="1" applyFill="1" applyBorder="1"/>
    <xf numFmtId="166" fontId="0" fillId="6" borderId="2" xfId="2" applyNumberFormat="1" applyFont="1" applyFill="1" applyBorder="1"/>
    <xf numFmtId="43" fontId="0" fillId="0" borderId="0" xfId="0" applyNumberFormat="1"/>
    <xf numFmtId="166" fontId="0" fillId="0" borderId="0" xfId="0" applyNumberFormat="1"/>
    <xf numFmtId="0" fontId="2" fillId="3" borderId="0" xfId="0" applyFont="1" applyFill="1" applyAlignment="1">
      <alignment horizontal="center"/>
    </xf>
    <xf numFmtId="0" fontId="5" fillId="3" borderId="0" xfId="0" applyFont="1" applyFill="1" applyAlignment="1">
      <alignment horizontal="center"/>
    </xf>
    <xf numFmtId="0" fontId="0" fillId="3" borderId="0" xfId="0" applyFill="1" applyAlignment="1">
      <alignment horizontal="center"/>
    </xf>
  </cellXfs>
  <cellStyles count="3">
    <cellStyle name="Comma" xfId="2" builtinId="3"/>
    <cellStyle name="Hyperlink 2" xfId="1" xr:uid="{229837FD-7C70-47AC-B854-CBC5538B0B97}"/>
    <cellStyle name="Normal" xfId="0" builtinId="0"/>
  </cellStyles>
  <dxfs count="21">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35" formatCode="_ * #,##0.00_ ;_ * \-#,##0.00_ ;_ * &quot;-&quot;??_ ;_ @_ "/>
    </dxf>
    <dxf>
      <numFmt numFmtId="166" formatCode="_ * #,##0_ ;_ * \-#,##0_ ;_ * &quot;-&quot;??_ ;_ @_ "/>
    </dxf>
    <dxf>
      <font>
        <b/>
        <color theme="1"/>
      </font>
      <border>
        <bottom style="thin">
          <color theme="4"/>
        </bottom>
        <vertical/>
        <horizontal/>
      </border>
    </dxf>
    <dxf>
      <font>
        <b/>
        <i val="0"/>
        <sz val="11"/>
        <color rgb="FF002060"/>
      </font>
      <fill>
        <patternFill>
          <bgColor theme="0"/>
        </patternFill>
      </fill>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i val="0"/>
        <sz val="11"/>
        <color theme="1"/>
      </font>
      <border diagonalUp="0" diagonalDown="0">
        <left/>
        <right/>
        <top/>
        <bottom/>
        <vertical/>
        <horizontal/>
      </border>
    </dxf>
  </dxfs>
  <tableStyles count="2" defaultTableStyle="TableStyleMedium2" defaultPivotStyle="PivotStyleLight16">
    <tableStyle name="SlicerStyleDark1 2" pivot="0" table="0" count="10" xr9:uid="{6DFF2DCF-B216-4629-BA19-1FB677B8E967}">
      <tableStyleElement type="wholeTable" dxfId="20"/>
      <tableStyleElement type="headerRow" dxfId="19"/>
    </tableStyle>
    <tableStyle name="SlicerStyleLight1 2" pivot="0" table="0" count="10" xr9:uid="{0616F94B-F4FC-4526-BA5A-45BBCDD69E3E}">
      <tableStyleElement type="wholeTable" dxfId="18"/>
      <tableStyleElement type="headerRow" dxfId="17"/>
    </tableStyle>
  </tableStyles>
  <colors>
    <mruColors>
      <color rgb="FFFFFF99"/>
      <color rgb="FF073673"/>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02060"/>
            </a:solidFill>
            <a:ln>
              <a:noFill/>
            </a:ln>
            <a:effectLst/>
          </c:spPr>
          <c:invertIfNegative val="0"/>
          <c:cat>
            <c:multiLvlStrRef>
              <c:f>Analyze!$E$45:$F$52</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Analyze!$G$45:$G$52</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944E-47FB-8485-2F2402D23FC5}"/>
            </c:ext>
          </c:extLst>
        </c:ser>
        <c:dLbls>
          <c:showLegendKey val="0"/>
          <c:showVal val="0"/>
          <c:showCatName val="0"/>
          <c:showSerName val="0"/>
          <c:showPercent val="0"/>
          <c:showBubbleSize val="0"/>
        </c:dLbls>
        <c:gapWidth val="219"/>
        <c:axId val="1065112911"/>
        <c:axId val="1065113391"/>
      </c:barChart>
      <c:lineChart>
        <c:grouping val="standard"/>
        <c:varyColors val="0"/>
        <c:ser>
          <c:idx val="1"/>
          <c:order val="1"/>
          <c:tx>
            <c:v>Operating Profit Margin</c:v>
          </c:tx>
          <c:spPr>
            <a:ln w="28575" cap="rnd">
              <a:solidFill>
                <a:schemeClr val="accent2">
                  <a:lumMod val="50000"/>
                </a:schemeClr>
              </a:solidFill>
              <a:round/>
            </a:ln>
            <a:effectLst/>
          </c:spPr>
          <c:marker>
            <c:symbol val="dash"/>
            <c:size val="5"/>
            <c:spPr>
              <a:solidFill>
                <a:schemeClr val="accent2"/>
              </a:solidFill>
              <a:ln w="12700">
                <a:solidFill>
                  <a:schemeClr val="bg1"/>
                </a:solidFill>
              </a:ln>
              <a:effectLst/>
            </c:spPr>
          </c:marker>
          <c:cat>
            <c:multiLvlStrRef>
              <c:f>Analyze!$E$45:$F$52</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Analyze!$H$45:$H$52</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944E-47FB-8485-2F2402D23FC5}"/>
            </c:ext>
          </c:extLst>
        </c:ser>
        <c:dLbls>
          <c:showLegendKey val="0"/>
          <c:showVal val="0"/>
          <c:showCatName val="0"/>
          <c:showSerName val="0"/>
          <c:showPercent val="0"/>
          <c:showBubbleSize val="0"/>
        </c:dLbls>
        <c:marker val="1"/>
        <c:smooth val="0"/>
        <c:axId val="1073097183"/>
        <c:axId val="1073116383"/>
      </c:lineChart>
      <c:catAx>
        <c:axId val="106511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113391"/>
        <c:crosses val="autoZero"/>
        <c:auto val="1"/>
        <c:lblAlgn val="ctr"/>
        <c:lblOffset val="100"/>
        <c:noMultiLvlLbl val="0"/>
      </c:catAx>
      <c:valAx>
        <c:axId val="1065113391"/>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112911"/>
        <c:crosses val="autoZero"/>
        <c:crossBetween val="between"/>
      </c:valAx>
      <c:valAx>
        <c:axId val="1073116383"/>
        <c:scaling>
          <c:orientation val="minMax"/>
        </c:scaling>
        <c:delete val="1"/>
        <c:axPos val="r"/>
        <c:numFmt formatCode="General" sourceLinked="1"/>
        <c:majorTickMark val="out"/>
        <c:minorTickMark val="none"/>
        <c:tickLblPos val="nextTo"/>
        <c:crossAx val="1073097183"/>
        <c:crosses val="max"/>
        <c:crossBetween val="between"/>
      </c:valAx>
      <c:catAx>
        <c:axId val="1073097183"/>
        <c:scaling>
          <c:orientation val="minMax"/>
        </c:scaling>
        <c:delete val="1"/>
        <c:axPos val="b"/>
        <c:numFmt formatCode="General" sourceLinked="1"/>
        <c:majorTickMark val="out"/>
        <c:minorTickMark val="none"/>
        <c:tickLblPos val="nextTo"/>
        <c:crossAx val="107311638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http://commons.wikimedia.org/wiki/File:Coca-Cola_logo.svg" TargetMode="External"/><Relationship Id="rId1" Type="http://schemas.openxmlformats.org/officeDocument/2006/relationships/image" Target="../media/image1.png"/><Relationship Id="rId4"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91440</xdr:rowOff>
    </xdr:from>
    <xdr:to>
      <xdr:col>13</xdr:col>
      <xdr:colOff>0</xdr:colOff>
      <xdr:row>4</xdr:row>
      <xdr:rowOff>22860</xdr:rowOff>
    </xdr:to>
    <xdr:sp macro="" textlink="">
      <xdr:nvSpPr>
        <xdr:cNvPr id="2" name="Rectangle 1">
          <a:extLst>
            <a:ext uri="{FF2B5EF4-FFF2-40B4-BE49-F238E27FC236}">
              <a16:creationId xmlns:a16="http://schemas.microsoft.com/office/drawing/2014/main" id="{E35254BB-8A6F-A060-0126-DDEC980A6DB5}"/>
            </a:ext>
          </a:extLst>
        </xdr:cNvPr>
        <xdr:cNvSpPr/>
      </xdr:nvSpPr>
      <xdr:spPr>
        <a:xfrm>
          <a:off x="2781300" y="91440"/>
          <a:ext cx="7223760" cy="723900"/>
        </a:xfrm>
        <a:prstGeom prst="rect">
          <a:avLst/>
        </a:prstGeom>
        <a:solidFill>
          <a:srgbClr val="00206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IN" sz="2400" b="1">
              <a:solidFill>
                <a:schemeClr val="bg1"/>
              </a:solidFill>
            </a:rPr>
            <a:t>Coca-Cola</a:t>
          </a:r>
          <a:r>
            <a:rPr lang="en-IN" sz="2400" b="1" baseline="0">
              <a:solidFill>
                <a:schemeClr val="bg1"/>
              </a:solidFill>
            </a:rPr>
            <a:t> USA Retailer Dashboard</a:t>
          </a:r>
          <a:endParaRPr lang="en-IN" sz="1400" b="1" baseline="0">
            <a:solidFill>
              <a:schemeClr val="bg1"/>
            </a:solidFill>
          </a:endParaRPr>
        </a:p>
      </xdr:txBody>
    </xdr:sp>
    <xdr:clientData/>
  </xdr:twoCellAnchor>
  <xdr:twoCellAnchor>
    <xdr:from>
      <xdr:col>2</xdr:col>
      <xdr:colOff>0</xdr:colOff>
      <xdr:row>4</xdr:row>
      <xdr:rowOff>137160</xdr:rowOff>
    </xdr:from>
    <xdr:to>
      <xdr:col>3</xdr:col>
      <xdr:colOff>632460</xdr:colOff>
      <xdr:row>7</xdr:row>
      <xdr:rowOff>152400</xdr:rowOff>
    </xdr:to>
    <xdr:sp macro="" textlink="">
      <xdr:nvSpPr>
        <xdr:cNvPr id="3" name="Rectangle 2">
          <a:extLst>
            <a:ext uri="{FF2B5EF4-FFF2-40B4-BE49-F238E27FC236}">
              <a16:creationId xmlns:a16="http://schemas.microsoft.com/office/drawing/2014/main" id="{E9693144-3389-475A-8BB2-7EF95CACCE8D}"/>
            </a:ext>
          </a:extLst>
        </xdr:cNvPr>
        <xdr:cNvSpPr/>
      </xdr:nvSpPr>
      <xdr:spPr>
        <a:xfrm>
          <a:off x="2781300" y="929640"/>
          <a:ext cx="1485900" cy="60960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2060"/>
            </a:solidFill>
          </a:endParaRPr>
        </a:p>
      </xdr:txBody>
    </xdr:sp>
    <xdr:clientData/>
  </xdr:twoCellAnchor>
  <xdr:twoCellAnchor>
    <xdr:from>
      <xdr:col>10</xdr:col>
      <xdr:colOff>60960</xdr:colOff>
      <xdr:row>4</xdr:row>
      <xdr:rowOff>137160</xdr:rowOff>
    </xdr:from>
    <xdr:to>
      <xdr:col>13</xdr:col>
      <xdr:colOff>7620</xdr:colOff>
      <xdr:row>7</xdr:row>
      <xdr:rowOff>152400</xdr:rowOff>
    </xdr:to>
    <xdr:sp macro="" textlink="">
      <xdr:nvSpPr>
        <xdr:cNvPr id="4" name="Rectangle 3">
          <a:extLst>
            <a:ext uri="{FF2B5EF4-FFF2-40B4-BE49-F238E27FC236}">
              <a16:creationId xmlns:a16="http://schemas.microsoft.com/office/drawing/2014/main" id="{56513422-666A-4F47-B8DB-0526044E25D9}"/>
            </a:ext>
          </a:extLst>
        </xdr:cNvPr>
        <xdr:cNvSpPr/>
      </xdr:nvSpPr>
      <xdr:spPr>
        <a:xfrm>
          <a:off x="9014460" y="929640"/>
          <a:ext cx="1760220" cy="60960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2060"/>
            </a:solidFill>
          </a:endParaRPr>
        </a:p>
      </xdr:txBody>
    </xdr:sp>
    <xdr:clientData/>
  </xdr:twoCellAnchor>
  <xdr:twoCellAnchor>
    <xdr:from>
      <xdr:col>3</xdr:col>
      <xdr:colOff>731520</xdr:colOff>
      <xdr:row>4</xdr:row>
      <xdr:rowOff>137160</xdr:rowOff>
    </xdr:from>
    <xdr:to>
      <xdr:col>6</xdr:col>
      <xdr:colOff>0</xdr:colOff>
      <xdr:row>7</xdr:row>
      <xdr:rowOff>152400</xdr:rowOff>
    </xdr:to>
    <xdr:sp macro="" textlink="">
      <xdr:nvSpPr>
        <xdr:cNvPr id="5" name="Rectangle 4">
          <a:extLst>
            <a:ext uri="{FF2B5EF4-FFF2-40B4-BE49-F238E27FC236}">
              <a16:creationId xmlns:a16="http://schemas.microsoft.com/office/drawing/2014/main" id="{BEC0A3D4-565E-472B-BDB7-2C3BCA844030}"/>
            </a:ext>
          </a:extLst>
        </xdr:cNvPr>
        <xdr:cNvSpPr/>
      </xdr:nvSpPr>
      <xdr:spPr>
        <a:xfrm>
          <a:off x="4366260" y="929640"/>
          <a:ext cx="1524000" cy="60960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2060"/>
            </a:solidFill>
          </a:endParaRPr>
        </a:p>
      </xdr:txBody>
    </xdr:sp>
    <xdr:clientData/>
  </xdr:twoCellAnchor>
  <xdr:twoCellAnchor>
    <xdr:from>
      <xdr:col>8</xdr:col>
      <xdr:colOff>50800</xdr:colOff>
      <xdr:row>4</xdr:row>
      <xdr:rowOff>137160</xdr:rowOff>
    </xdr:from>
    <xdr:to>
      <xdr:col>9</xdr:col>
      <xdr:colOff>838200</xdr:colOff>
      <xdr:row>7</xdr:row>
      <xdr:rowOff>152400</xdr:rowOff>
    </xdr:to>
    <xdr:sp macro="" textlink="">
      <xdr:nvSpPr>
        <xdr:cNvPr id="6" name="Rectangle 5">
          <a:extLst>
            <a:ext uri="{FF2B5EF4-FFF2-40B4-BE49-F238E27FC236}">
              <a16:creationId xmlns:a16="http://schemas.microsoft.com/office/drawing/2014/main" id="{C3CDA8EF-6D58-49D9-B7A1-6212B62E6506}"/>
            </a:ext>
          </a:extLst>
        </xdr:cNvPr>
        <xdr:cNvSpPr/>
      </xdr:nvSpPr>
      <xdr:spPr>
        <a:xfrm>
          <a:off x="6626860" y="929640"/>
          <a:ext cx="1640840" cy="60960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2060"/>
            </a:solidFill>
          </a:endParaRPr>
        </a:p>
      </xdr:txBody>
    </xdr:sp>
    <xdr:clientData/>
  </xdr:twoCellAnchor>
  <xdr:twoCellAnchor>
    <xdr:from>
      <xdr:col>2</xdr:col>
      <xdr:colOff>0</xdr:colOff>
      <xdr:row>2</xdr:row>
      <xdr:rowOff>7620</xdr:rowOff>
    </xdr:from>
    <xdr:to>
      <xdr:col>4</xdr:col>
      <xdr:colOff>99060</xdr:colOff>
      <xdr:row>3</xdr:row>
      <xdr:rowOff>53340</xdr:rowOff>
    </xdr:to>
    <xdr:sp macro="" textlink="">
      <xdr:nvSpPr>
        <xdr:cNvPr id="7" name="TextBox 6">
          <a:extLst>
            <a:ext uri="{FF2B5EF4-FFF2-40B4-BE49-F238E27FC236}">
              <a16:creationId xmlns:a16="http://schemas.microsoft.com/office/drawing/2014/main" id="{E42BE67B-E450-A2B4-ACE3-DFFAFD70441A}"/>
            </a:ext>
          </a:extLst>
        </xdr:cNvPr>
        <xdr:cNvSpPr txBox="1"/>
      </xdr:nvSpPr>
      <xdr:spPr>
        <a:xfrm>
          <a:off x="2987040" y="403860"/>
          <a:ext cx="1805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3">
                  <a:lumMod val="75000"/>
                </a:schemeClr>
              </a:solidFill>
              <a:latin typeface="+mn-lt"/>
            </a:rPr>
            <a:t>Figrures</a:t>
          </a:r>
          <a:r>
            <a:rPr lang="en-IN" sz="1100" baseline="0">
              <a:solidFill>
                <a:schemeClr val="accent3">
                  <a:lumMod val="75000"/>
                </a:schemeClr>
              </a:solidFill>
              <a:latin typeface="+mn-lt"/>
            </a:rPr>
            <a:t> in </a:t>
          </a:r>
          <a:r>
            <a:rPr lang="en-IN" sz="1100" u="none" baseline="0">
              <a:solidFill>
                <a:schemeClr val="accent3">
                  <a:lumMod val="75000"/>
                </a:schemeClr>
              </a:solidFill>
              <a:latin typeface="+mn-lt"/>
            </a:rPr>
            <a:t>USD</a:t>
          </a:r>
          <a:endParaRPr lang="en-IN" sz="1100" u="none">
            <a:solidFill>
              <a:schemeClr val="accent3">
                <a:lumMod val="75000"/>
              </a:schemeClr>
            </a:solidFill>
            <a:latin typeface="+mn-lt"/>
          </a:endParaRPr>
        </a:p>
      </xdr:txBody>
    </xdr:sp>
    <xdr:clientData/>
  </xdr:twoCellAnchor>
  <xdr:twoCellAnchor editAs="oneCell">
    <xdr:from>
      <xdr:col>0</xdr:col>
      <xdr:colOff>83820</xdr:colOff>
      <xdr:row>0</xdr:row>
      <xdr:rowOff>45720</xdr:rowOff>
    </xdr:from>
    <xdr:to>
      <xdr:col>0</xdr:col>
      <xdr:colOff>2080260</xdr:colOff>
      <xdr:row>3</xdr:row>
      <xdr:rowOff>828</xdr:rowOff>
    </xdr:to>
    <xdr:pic>
      <xdr:nvPicPr>
        <xdr:cNvPr id="11" name="Picture 10">
          <a:extLst>
            <a:ext uri="{FF2B5EF4-FFF2-40B4-BE49-F238E27FC236}">
              <a16:creationId xmlns:a16="http://schemas.microsoft.com/office/drawing/2014/main" id="{FFC9FC4A-4A96-3DC9-E05B-9F4479DAC5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83820" y="45720"/>
          <a:ext cx="1996440" cy="546081"/>
        </a:xfrm>
        <a:prstGeom prst="rect">
          <a:avLst/>
        </a:prstGeom>
      </xdr:spPr>
    </xdr:pic>
    <xdr:clientData/>
  </xdr:twoCellAnchor>
  <xdr:oneCellAnchor>
    <xdr:from>
      <xdr:col>11</xdr:col>
      <xdr:colOff>525780</xdr:colOff>
      <xdr:row>20</xdr:row>
      <xdr:rowOff>52945</xdr:rowOff>
    </xdr:from>
    <xdr:ext cx="2552700" cy="233205"/>
    <xdr:sp macro="" textlink="">
      <xdr:nvSpPr>
        <xdr:cNvPr id="12" name="TextBox 11">
          <a:extLst>
            <a:ext uri="{FF2B5EF4-FFF2-40B4-BE49-F238E27FC236}">
              <a16:creationId xmlns:a16="http://schemas.microsoft.com/office/drawing/2014/main" id="{AA831D12-7FB6-A97A-6D9C-A2017BF11A93}"/>
            </a:ext>
          </a:extLst>
        </xdr:cNvPr>
        <xdr:cNvSpPr txBox="1"/>
      </xdr:nvSpPr>
      <xdr:spPr>
        <a:xfrm>
          <a:off x="9662160" y="4015345"/>
          <a:ext cx="25527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twoCellAnchor>
    <xdr:from>
      <xdr:col>2</xdr:col>
      <xdr:colOff>106680</xdr:colOff>
      <xdr:row>5</xdr:row>
      <xdr:rowOff>133350</xdr:rowOff>
    </xdr:from>
    <xdr:to>
      <xdr:col>3</xdr:col>
      <xdr:colOff>541020</xdr:colOff>
      <xdr:row>7</xdr:row>
      <xdr:rowOff>64770</xdr:rowOff>
    </xdr:to>
    <xdr:sp macro="" textlink="Analyze!A4">
      <xdr:nvSpPr>
        <xdr:cNvPr id="8" name="TextBox 7">
          <a:extLst>
            <a:ext uri="{FF2B5EF4-FFF2-40B4-BE49-F238E27FC236}">
              <a16:creationId xmlns:a16="http://schemas.microsoft.com/office/drawing/2014/main" id="{2414DD4F-EDA9-3554-C6C9-42F6BDC9E153}"/>
            </a:ext>
          </a:extLst>
        </xdr:cNvPr>
        <xdr:cNvSpPr txBox="1"/>
      </xdr:nvSpPr>
      <xdr:spPr>
        <a:xfrm>
          <a:off x="2887980" y="1123950"/>
          <a:ext cx="12877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236A00D-123B-4612-B7B9-606EE274A1A7}" type="TxLink">
            <a:rPr lang="en-US" sz="2000" b="1" i="0" u="none" strike="noStrike">
              <a:solidFill>
                <a:schemeClr val="bg1"/>
              </a:solidFill>
              <a:latin typeface="Calibri"/>
              <a:ea typeface="Calibri"/>
              <a:cs typeface="Calibri"/>
            </a:rPr>
            <a:pPr/>
            <a:t> 1,20,16,665 </a:t>
          </a:fld>
          <a:endParaRPr lang="en-IN" sz="2400" b="1">
            <a:solidFill>
              <a:schemeClr val="bg1"/>
            </a:solidFill>
          </a:endParaRPr>
        </a:p>
      </xdr:txBody>
    </xdr:sp>
    <xdr:clientData/>
  </xdr:twoCellAnchor>
  <xdr:twoCellAnchor>
    <xdr:from>
      <xdr:col>4</xdr:col>
      <xdr:colOff>190500</xdr:colOff>
      <xdr:row>5</xdr:row>
      <xdr:rowOff>144780</xdr:rowOff>
    </xdr:from>
    <xdr:to>
      <xdr:col>5</xdr:col>
      <xdr:colOff>533400</xdr:colOff>
      <xdr:row>7</xdr:row>
      <xdr:rowOff>38100</xdr:rowOff>
    </xdr:to>
    <xdr:sp macro="" textlink="Analyze!B4">
      <xdr:nvSpPr>
        <xdr:cNvPr id="9" name="TextBox 8">
          <a:extLst>
            <a:ext uri="{FF2B5EF4-FFF2-40B4-BE49-F238E27FC236}">
              <a16:creationId xmlns:a16="http://schemas.microsoft.com/office/drawing/2014/main" id="{A9E44FBB-DF43-4539-8DE3-ECAC84E88041}"/>
            </a:ext>
          </a:extLst>
        </xdr:cNvPr>
        <xdr:cNvSpPr txBox="1"/>
      </xdr:nvSpPr>
      <xdr:spPr>
        <a:xfrm>
          <a:off x="4770120" y="1135380"/>
          <a:ext cx="12877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F2E87B-1025-4B48-954D-D2495BE93C4F}" type="TxLink">
            <a:rPr lang="en-US" sz="2000" b="1" i="0" u="none" strike="noStrike">
              <a:solidFill>
                <a:schemeClr val="bg1"/>
              </a:solidFill>
              <a:latin typeface="Calibri"/>
              <a:ea typeface="Calibri"/>
              <a:cs typeface="Calibri"/>
            </a:rPr>
            <a:pPr/>
            <a:t> 2,47,88,610 </a:t>
          </a:fld>
          <a:endParaRPr lang="en-IN" sz="2400" b="1">
            <a:solidFill>
              <a:schemeClr val="bg1"/>
            </a:solidFill>
          </a:endParaRPr>
        </a:p>
      </xdr:txBody>
    </xdr:sp>
    <xdr:clientData/>
  </xdr:twoCellAnchor>
  <xdr:twoCellAnchor>
    <xdr:from>
      <xdr:col>8</xdr:col>
      <xdr:colOff>475615</xdr:colOff>
      <xdr:row>5</xdr:row>
      <xdr:rowOff>148590</xdr:rowOff>
    </xdr:from>
    <xdr:to>
      <xdr:col>9</xdr:col>
      <xdr:colOff>909955</xdr:colOff>
      <xdr:row>7</xdr:row>
      <xdr:rowOff>95250</xdr:rowOff>
    </xdr:to>
    <xdr:sp macro="" textlink="Analyze!C4">
      <xdr:nvSpPr>
        <xdr:cNvPr id="10" name="TextBox 9">
          <a:extLst>
            <a:ext uri="{FF2B5EF4-FFF2-40B4-BE49-F238E27FC236}">
              <a16:creationId xmlns:a16="http://schemas.microsoft.com/office/drawing/2014/main" id="{A8D7689F-F6D8-49B1-9386-EDFA11A42E1A}"/>
            </a:ext>
          </a:extLst>
        </xdr:cNvPr>
        <xdr:cNvSpPr txBox="1"/>
      </xdr:nvSpPr>
      <xdr:spPr>
        <a:xfrm>
          <a:off x="7628890" y="1148715"/>
          <a:ext cx="1291590" cy="346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F0A1A7C-2F01-4D2E-987E-6BF1C2BA234B}" type="TxLink">
            <a:rPr lang="en-US" sz="2000" b="1" i="0" u="none" strike="noStrike">
              <a:solidFill>
                <a:schemeClr val="bg1"/>
              </a:solidFill>
              <a:latin typeface="Calibri"/>
              <a:ea typeface="Calibri"/>
              <a:cs typeface="Calibri"/>
            </a:rPr>
            <a:pPr/>
            <a:t> 0.45 </a:t>
          </a:fld>
          <a:endParaRPr lang="en-IN" sz="2400" b="1">
            <a:solidFill>
              <a:schemeClr val="bg1"/>
            </a:solidFill>
          </a:endParaRPr>
        </a:p>
      </xdr:txBody>
    </xdr:sp>
    <xdr:clientData/>
  </xdr:twoCellAnchor>
  <xdr:twoCellAnchor>
    <xdr:from>
      <xdr:col>10</xdr:col>
      <xdr:colOff>396240</xdr:colOff>
      <xdr:row>5</xdr:row>
      <xdr:rowOff>152400</xdr:rowOff>
    </xdr:from>
    <xdr:to>
      <xdr:col>11</xdr:col>
      <xdr:colOff>739140</xdr:colOff>
      <xdr:row>7</xdr:row>
      <xdr:rowOff>30480</xdr:rowOff>
    </xdr:to>
    <xdr:sp macro="" textlink="Analyze!D4">
      <xdr:nvSpPr>
        <xdr:cNvPr id="13" name="TextBox 12">
          <a:extLst>
            <a:ext uri="{FF2B5EF4-FFF2-40B4-BE49-F238E27FC236}">
              <a16:creationId xmlns:a16="http://schemas.microsoft.com/office/drawing/2014/main" id="{C773CFE4-A42E-4A59-82B5-95BE536F1D62}"/>
            </a:ext>
          </a:extLst>
        </xdr:cNvPr>
        <xdr:cNvSpPr txBox="1"/>
      </xdr:nvSpPr>
      <xdr:spPr>
        <a:xfrm>
          <a:off x="9349740" y="1143000"/>
          <a:ext cx="12877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AFBC08F-4E64-4E8B-83CA-A2C2E4896BB5}" type="TxLink">
            <a:rPr lang="en-US" sz="2000" b="1" i="0" u="none" strike="noStrike">
              <a:solidFill>
                <a:schemeClr val="bg1"/>
              </a:solidFill>
              <a:latin typeface="Calibri"/>
              <a:ea typeface="Calibri"/>
              <a:cs typeface="Calibri"/>
            </a:rPr>
            <a:pPr/>
            <a:t> 47,22,497 </a:t>
          </a:fld>
          <a:endParaRPr lang="en-IN" sz="2400" b="1">
            <a:solidFill>
              <a:schemeClr val="bg1"/>
            </a:solidFill>
          </a:endParaRPr>
        </a:p>
      </xdr:txBody>
    </xdr:sp>
    <xdr:clientData/>
  </xdr:twoCellAnchor>
  <xdr:twoCellAnchor>
    <xdr:from>
      <xdr:col>2</xdr:col>
      <xdr:colOff>259080</xdr:colOff>
      <xdr:row>4</xdr:row>
      <xdr:rowOff>99060</xdr:rowOff>
    </xdr:from>
    <xdr:to>
      <xdr:col>3</xdr:col>
      <xdr:colOff>662940</xdr:colOff>
      <xdr:row>6</xdr:row>
      <xdr:rowOff>83820</xdr:rowOff>
    </xdr:to>
    <xdr:sp macro="" textlink="">
      <xdr:nvSpPr>
        <xdr:cNvPr id="15" name="TextBox 14">
          <a:extLst>
            <a:ext uri="{FF2B5EF4-FFF2-40B4-BE49-F238E27FC236}">
              <a16:creationId xmlns:a16="http://schemas.microsoft.com/office/drawing/2014/main" id="{F2BA60E9-2245-D069-F910-0176FC3EC510}"/>
            </a:ext>
          </a:extLst>
        </xdr:cNvPr>
        <xdr:cNvSpPr txBox="1"/>
      </xdr:nvSpPr>
      <xdr:spPr>
        <a:xfrm>
          <a:off x="3040380" y="891540"/>
          <a:ext cx="12573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Total Sales</a:t>
          </a:r>
        </a:p>
      </xdr:txBody>
    </xdr:sp>
    <xdr:clientData/>
  </xdr:twoCellAnchor>
  <xdr:twoCellAnchor>
    <xdr:from>
      <xdr:col>8</xdr:col>
      <xdr:colOff>327660</xdr:colOff>
      <xdr:row>4</xdr:row>
      <xdr:rowOff>91440</xdr:rowOff>
    </xdr:from>
    <xdr:to>
      <xdr:col>9</xdr:col>
      <xdr:colOff>853440</xdr:colOff>
      <xdr:row>6</xdr:row>
      <xdr:rowOff>60960</xdr:rowOff>
    </xdr:to>
    <xdr:sp macro="" textlink="">
      <xdr:nvSpPr>
        <xdr:cNvPr id="16" name="TextBox 15">
          <a:extLst>
            <a:ext uri="{FF2B5EF4-FFF2-40B4-BE49-F238E27FC236}">
              <a16:creationId xmlns:a16="http://schemas.microsoft.com/office/drawing/2014/main" id="{07D85D5B-1B94-473A-B79A-DB1A0A5A05F3}"/>
            </a:ext>
          </a:extLst>
        </xdr:cNvPr>
        <xdr:cNvSpPr txBox="1"/>
      </xdr:nvSpPr>
      <xdr:spPr>
        <a:xfrm>
          <a:off x="7482840" y="883920"/>
          <a:ext cx="137922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Average</a:t>
          </a:r>
          <a:r>
            <a:rPr lang="en-IN" sz="1200" b="1" baseline="0">
              <a:solidFill>
                <a:schemeClr val="bg1"/>
              </a:solidFill>
            </a:rPr>
            <a:t> Price</a:t>
          </a:r>
          <a:endParaRPr lang="en-IN" sz="1200" b="1">
            <a:solidFill>
              <a:schemeClr val="bg1"/>
            </a:solidFill>
          </a:endParaRPr>
        </a:p>
      </xdr:txBody>
    </xdr:sp>
    <xdr:clientData/>
  </xdr:twoCellAnchor>
  <xdr:twoCellAnchor>
    <xdr:from>
      <xdr:col>4</xdr:col>
      <xdr:colOff>411480</xdr:colOff>
      <xdr:row>4</xdr:row>
      <xdr:rowOff>99060</xdr:rowOff>
    </xdr:from>
    <xdr:to>
      <xdr:col>5</xdr:col>
      <xdr:colOff>624840</xdr:colOff>
      <xdr:row>6</xdr:row>
      <xdr:rowOff>60960</xdr:rowOff>
    </xdr:to>
    <xdr:sp macro="" textlink="">
      <xdr:nvSpPr>
        <xdr:cNvPr id="17" name="TextBox 16">
          <a:extLst>
            <a:ext uri="{FF2B5EF4-FFF2-40B4-BE49-F238E27FC236}">
              <a16:creationId xmlns:a16="http://schemas.microsoft.com/office/drawing/2014/main" id="{EDB93BDE-7827-4C11-91FF-9587F44F046A}"/>
            </a:ext>
          </a:extLst>
        </xdr:cNvPr>
        <xdr:cNvSpPr txBox="1"/>
      </xdr:nvSpPr>
      <xdr:spPr>
        <a:xfrm>
          <a:off x="4991100" y="891540"/>
          <a:ext cx="115824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Unit</a:t>
          </a:r>
          <a:r>
            <a:rPr lang="en-IN" sz="1200" b="1" baseline="0">
              <a:solidFill>
                <a:schemeClr val="bg1"/>
              </a:solidFill>
            </a:rPr>
            <a:t> Sold</a:t>
          </a:r>
        </a:p>
      </xdr:txBody>
    </xdr:sp>
    <xdr:clientData/>
  </xdr:twoCellAnchor>
  <xdr:twoCellAnchor>
    <xdr:from>
      <xdr:col>10</xdr:col>
      <xdr:colOff>137160</xdr:colOff>
      <xdr:row>4</xdr:row>
      <xdr:rowOff>114300</xdr:rowOff>
    </xdr:from>
    <xdr:to>
      <xdr:col>13</xdr:col>
      <xdr:colOff>304800</xdr:colOff>
      <xdr:row>6</xdr:row>
      <xdr:rowOff>60960</xdr:rowOff>
    </xdr:to>
    <xdr:sp macro="" textlink="">
      <xdr:nvSpPr>
        <xdr:cNvPr id="18" name="TextBox 17">
          <a:extLst>
            <a:ext uri="{FF2B5EF4-FFF2-40B4-BE49-F238E27FC236}">
              <a16:creationId xmlns:a16="http://schemas.microsoft.com/office/drawing/2014/main" id="{DF674C56-8B22-460C-BB6C-6D222F0F488B}"/>
            </a:ext>
          </a:extLst>
        </xdr:cNvPr>
        <xdr:cNvSpPr txBox="1"/>
      </xdr:nvSpPr>
      <xdr:spPr>
        <a:xfrm>
          <a:off x="9090660" y="906780"/>
          <a:ext cx="19812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Total Operating Profit</a:t>
          </a:r>
        </a:p>
      </xdr:txBody>
    </xdr:sp>
    <xdr:clientData/>
  </xdr:twoCellAnchor>
  <xdr:twoCellAnchor>
    <xdr:from>
      <xdr:col>1</xdr:col>
      <xdr:colOff>632460</xdr:colOff>
      <xdr:row>20</xdr:row>
      <xdr:rowOff>91440</xdr:rowOff>
    </xdr:from>
    <xdr:to>
      <xdr:col>13</xdr:col>
      <xdr:colOff>0</xdr:colOff>
      <xdr:row>32</xdr:row>
      <xdr:rowOff>129540</xdr:rowOff>
    </xdr:to>
    <xdr:graphicFrame macro="">
      <xdr:nvGraphicFramePr>
        <xdr:cNvPr id="19" name="Chart 18">
          <a:extLst>
            <a:ext uri="{FF2B5EF4-FFF2-40B4-BE49-F238E27FC236}">
              <a16:creationId xmlns:a16="http://schemas.microsoft.com/office/drawing/2014/main" id="{704A818C-A892-448A-8830-BB0A8B34FC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30479</xdr:colOff>
      <xdr:row>3</xdr:row>
      <xdr:rowOff>99061</xdr:rowOff>
    </xdr:from>
    <xdr:to>
      <xdr:col>0</xdr:col>
      <xdr:colOff>2114550</xdr:colOff>
      <xdr:row>14</xdr:row>
      <xdr:rowOff>45720</xdr:rowOff>
    </xdr:to>
    <mc:AlternateContent xmlns:mc="http://schemas.openxmlformats.org/markup-compatibility/2006" xmlns:a14="http://schemas.microsoft.com/office/drawing/2010/main">
      <mc:Choice Requires="a14">
        <xdr:graphicFrame macro="">
          <xdr:nvGraphicFramePr>
            <xdr:cNvPr id="20" name="Beverage Brand">
              <a:extLst>
                <a:ext uri="{FF2B5EF4-FFF2-40B4-BE49-F238E27FC236}">
                  <a16:creationId xmlns:a16="http://schemas.microsoft.com/office/drawing/2014/main" id="{50C178EA-655F-4B7E-8E0B-9E1F8EF4B0B9}"/>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mlns="">
        <xdr:sp macro="" textlink="">
          <xdr:nvSpPr>
            <xdr:cNvPr id="0" name=""/>
            <xdr:cNvSpPr>
              <a:spLocks noTextEdit="1"/>
            </xdr:cNvSpPr>
          </xdr:nvSpPr>
          <xdr:spPr>
            <a:xfrm>
              <a:off x="30480" y="693421"/>
              <a:ext cx="2095500" cy="2125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14</xdr:row>
      <xdr:rowOff>83821</xdr:rowOff>
    </xdr:from>
    <xdr:to>
      <xdr:col>0</xdr:col>
      <xdr:colOff>2110740</xdr:colOff>
      <xdr:row>25</xdr:row>
      <xdr:rowOff>22860</xdr:rowOff>
    </xdr:to>
    <mc:AlternateContent xmlns:mc="http://schemas.openxmlformats.org/markup-compatibility/2006" xmlns:a14="http://schemas.microsoft.com/office/drawing/2010/main">
      <mc:Choice Requires="a14">
        <xdr:graphicFrame macro="">
          <xdr:nvGraphicFramePr>
            <xdr:cNvPr id="21" name="Retailer">
              <a:extLst>
                <a:ext uri="{FF2B5EF4-FFF2-40B4-BE49-F238E27FC236}">
                  <a16:creationId xmlns:a16="http://schemas.microsoft.com/office/drawing/2014/main" id="{47951946-08DE-4F3B-B3D7-4575F121441A}"/>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53340" y="2857501"/>
              <a:ext cx="2057400" cy="2118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60960</xdr:colOff>
      <xdr:row>25</xdr:row>
      <xdr:rowOff>60961</xdr:rowOff>
    </xdr:from>
    <xdr:to>
      <xdr:col>0</xdr:col>
      <xdr:colOff>2118360</xdr:colOff>
      <xdr:row>31</xdr:row>
      <xdr:rowOff>175260</xdr:rowOff>
    </xdr:to>
    <mc:AlternateContent xmlns:mc="http://schemas.openxmlformats.org/markup-compatibility/2006" xmlns:a14="http://schemas.microsoft.com/office/drawing/2010/main">
      <mc:Choice Requires="a14">
        <xdr:graphicFrame macro="">
          <xdr:nvGraphicFramePr>
            <xdr:cNvPr id="22" name="Region">
              <a:extLst>
                <a:ext uri="{FF2B5EF4-FFF2-40B4-BE49-F238E27FC236}">
                  <a16:creationId xmlns:a16="http://schemas.microsoft.com/office/drawing/2014/main" id="{D4A13AAF-91C8-4DB9-81D7-EBF6C5F2E93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0960" y="5013961"/>
              <a:ext cx="2057400" cy="13030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297009</xdr:colOff>
      <xdr:row>0</xdr:row>
      <xdr:rowOff>113166</xdr:rowOff>
    </xdr:from>
    <xdr:to>
      <xdr:col>11</xdr:col>
      <xdr:colOff>795869</xdr:colOff>
      <xdr:row>4</xdr:row>
      <xdr:rowOff>7545</xdr:rowOff>
    </xdr:to>
    <xdr:pic>
      <xdr:nvPicPr>
        <xdr:cNvPr id="24" name="Picture 23">
          <a:extLst>
            <a:ext uri="{FF2B5EF4-FFF2-40B4-BE49-F238E27FC236}">
              <a16:creationId xmlns:a16="http://schemas.microsoft.com/office/drawing/2014/main" id="{00259ADE-F1E7-58F4-9072-6E3F18FC5E4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271676" y="113166"/>
          <a:ext cx="1447126" cy="67331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refreshedDate="45398.84363703704" createdVersion="8" refreshedVersion="8" minRefreshableVersion="3" recordCount="9648" xr:uid="{CAA9EA74-9E66-4E50-8455-D4E87E873D50}">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4740457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22103E-E22F-48BA-9290-DC7EC0D327C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1C9FB3-4194-42FD-9385-FFB92280651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2" firstHeaderRow="0" firstDataRow="1" firstDataCol="0"/>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dataField name="Sum of Units Sold" fld="8" baseField="0" baseItem="0"/>
    <dataField name="Average of Price per Unit" fld="7" subtotal="average" baseField="0" baseItem="0" numFmtId="43"/>
    <dataField name="Sum of Operating Profit" fld="10" baseField="0" baseItem="0"/>
  </dataFields>
  <formats count="2">
    <format dxfId="16">
      <pivotArea outline="0" collapsedLevelsAreSubtotals="1" fieldPosition="0"/>
    </format>
    <format dxfId="1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E1AFC1-7126-41CB-9608-D90DC3AC1025}"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4:D53"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08C7A1-9B5E-45CF-8991-C75EAF04C3C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2:D40"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6E47ED-BF35-4481-99E0-BB7A442A25F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D27"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 xr10:uid="{DE917632-BBA3-40B3-B4AB-FE0925A593AF}" sourceName="Beverage Brand">
  <pivotTables>
    <pivotTable tabId="5" name="PivotTable2"/>
    <pivotTable tabId="5" name="PivotTable1"/>
    <pivotTable tabId="5" name="PivotTable3"/>
    <pivotTable tabId="5" name="PivotTable4"/>
    <pivotTable tabId="5" name="PivotTable5"/>
  </pivotTables>
  <data>
    <tabular pivotCacheId="474045788">
      <items count="6">
        <i x="0" s="1"/>
        <i x="5" s="1"/>
        <i x="1" s="1"/>
        <i x="3"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BA2A4DAB-F531-4634-81A0-883F9089535A}" sourceName="Retailer">
  <pivotTables>
    <pivotTable tabId="5" name="PivotTable2"/>
    <pivotTable tabId="5" name="PivotTable1"/>
    <pivotTable tabId="5" name="PivotTable3"/>
    <pivotTable tabId="5" name="PivotTable4"/>
    <pivotTable tabId="5" name="PivotTable5"/>
  </pivotTables>
  <data>
    <tabular pivotCacheId="474045788">
      <items count="6">
        <i x="1" s="1"/>
        <i x="0" s="1"/>
        <i x="2" s="1"/>
        <i x="5"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C44092C-9958-4B92-A842-01C536CC67BA}" sourceName="Region">
  <pivotTables>
    <pivotTable tabId="5" name="PivotTable2"/>
    <pivotTable tabId="5" name="PivotTable1"/>
    <pivotTable tabId="5" name="PivotTable3"/>
    <pivotTable tabId="5" name="PivotTable4"/>
    <pivotTable tabId="5" name="PivotTable5"/>
  </pivotTables>
  <data>
    <tabular pivotCacheId="474045788">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everage Brand" xr10:uid="{BD284641-0FD3-4A66-9AF8-FF7FDDE5CCEF}" cache="Slicer_Beverage_Brand" caption="Beverage Brand" style="SlicerStyleDark1 2" rowHeight="260350"/>
  <slicer name="Retailer" xr10:uid="{277C815A-CF2C-4E63-8D92-16BD6D6B4D9E}" cache="Slicer_Retailer" caption="Retailer" style="SlicerStyleDark1 2" rowHeight="260350"/>
  <slicer name="Region" xr10:uid="{2D7987BB-0EC1-439E-9D68-1BA4F07172C5}" cache="Slicer_Region" caption="Region" columnCount="2" style="SlicerStyleDark1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sheetPr>
    <tabColor rgb="FF002060"/>
  </sheetPr>
  <dimension ref="A10:M20"/>
  <sheetViews>
    <sheetView showGridLines="0" tabSelected="1" zoomScale="90" zoomScaleNormal="80" workbookViewId="0">
      <selection activeCell="B5" sqref="B5"/>
    </sheetView>
  </sheetViews>
  <sheetFormatPr defaultColWidth="11.19921875" defaultRowHeight="15.6" x14ac:dyDescent="0.3"/>
  <cols>
    <col min="1" max="1" width="28" style="10" customWidth="1"/>
    <col min="2" max="2" width="8.5" customWidth="1"/>
    <col min="4" max="6" width="12.3984375" bestFit="1" customWidth="1"/>
    <col min="7" max="7" width="9" hidden="1" customWidth="1"/>
    <col min="8" max="8" width="9" customWidth="1"/>
    <col min="10" max="11" width="12.3984375" bestFit="1" customWidth="1"/>
    <col min="12" max="12" width="11.19921875" customWidth="1"/>
    <col min="13" max="13" width="0.19921875" customWidth="1"/>
  </cols>
  <sheetData>
    <row r="10" spans="3:13" x14ac:dyDescent="0.3">
      <c r="C10" s="21" t="s">
        <v>131</v>
      </c>
      <c r="D10" s="22"/>
      <c r="E10" s="22"/>
      <c r="F10" s="22"/>
      <c r="G10" s="22"/>
      <c r="I10" s="21" t="s">
        <v>132</v>
      </c>
      <c r="J10" s="23"/>
      <c r="K10" s="23"/>
      <c r="L10" s="23"/>
      <c r="M10" s="23"/>
    </row>
    <row r="11" spans="3:13" x14ac:dyDescent="0.3">
      <c r="C11" s="11" t="s">
        <v>133</v>
      </c>
      <c r="D11" s="11" t="s">
        <v>135</v>
      </c>
      <c r="E11" s="11" t="s">
        <v>134</v>
      </c>
      <c r="F11" s="12" t="s">
        <v>136</v>
      </c>
      <c r="I11" s="11" t="s">
        <v>0</v>
      </c>
      <c r="J11" s="11" t="s">
        <v>135</v>
      </c>
      <c r="K11" s="11" t="s">
        <v>134</v>
      </c>
      <c r="L11" s="12" t="s">
        <v>136</v>
      </c>
    </row>
    <row r="12" spans="3:13" x14ac:dyDescent="0.3">
      <c r="C12" s="14" t="s">
        <v>14</v>
      </c>
      <c r="D12" s="15">
        <v>499102.00000000017</v>
      </c>
      <c r="E12" s="15">
        <v>2268974.9000000032</v>
      </c>
      <c r="F12" s="15">
        <f>E12-D12</f>
        <v>1769872.9000000029</v>
      </c>
      <c r="I12" s="14" t="s">
        <v>130</v>
      </c>
      <c r="J12" s="15">
        <v>276210</v>
      </c>
      <c r="K12" s="15">
        <v>1009698.7</v>
      </c>
      <c r="L12" s="15">
        <f>K12-J12</f>
        <v>733488.7</v>
      </c>
    </row>
    <row r="13" spans="3:13" x14ac:dyDescent="0.3">
      <c r="C13" s="14" t="s">
        <v>19</v>
      </c>
      <c r="D13" s="15">
        <v>469270.69999999984</v>
      </c>
      <c r="E13" s="15">
        <v>1917827.7999999949</v>
      </c>
      <c r="F13" s="15">
        <f t="shared" ref="F13:F18" si="0">E13-D13</f>
        <v>1448557.099999995</v>
      </c>
      <c r="I13" s="14" t="s">
        <v>20</v>
      </c>
      <c r="J13" s="15">
        <v>466787.99999999994</v>
      </c>
      <c r="K13" s="15">
        <v>2327606.5000000019</v>
      </c>
      <c r="L13" s="15">
        <f t="shared" ref="L13:L18" si="1">K13-J13</f>
        <v>1860818.5000000019</v>
      </c>
    </row>
    <row r="14" spans="3:13" x14ac:dyDescent="0.3">
      <c r="C14" s="14" t="s">
        <v>15</v>
      </c>
      <c r="D14" s="15">
        <v>423758.70000000007</v>
      </c>
      <c r="E14" s="15">
        <v>1633959.3000000005</v>
      </c>
      <c r="F14" s="15">
        <f t="shared" si="0"/>
        <v>1210200.6000000006</v>
      </c>
      <c r="I14" s="14" t="s">
        <v>127</v>
      </c>
      <c r="J14" s="15">
        <v>161210.1</v>
      </c>
      <c r="K14" s="15">
        <v>2262827.0999999978</v>
      </c>
      <c r="L14" s="15">
        <f t="shared" si="1"/>
        <v>2101616.9999999977</v>
      </c>
    </row>
    <row r="15" spans="3:13" x14ac:dyDescent="0.3">
      <c r="C15" s="14" t="s">
        <v>17</v>
      </c>
      <c r="D15" s="15">
        <v>315489.20000000013</v>
      </c>
      <c r="E15" s="15">
        <v>1116062.9000000027</v>
      </c>
      <c r="F15" s="15">
        <f t="shared" si="0"/>
        <v>800573.70000000251</v>
      </c>
      <c r="I15" s="14" t="s">
        <v>129</v>
      </c>
      <c r="J15" s="15">
        <v>9250.3000000000011</v>
      </c>
      <c r="K15" s="15">
        <v>1341994.9999999998</v>
      </c>
      <c r="L15" s="15">
        <f t="shared" si="1"/>
        <v>1332744.6999999997</v>
      </c>
    </row>
    <row r="16" spans="3:13" x14ac:dyDescent="0.3">
      <c r="C16" s="14" t="s">
        <v>18</v>
      </c>
      <c r="D16" s="15">
        <v>349533.89999999997</v>
      </c>
      <c r="E16" s="15">
        <v>1302529.3000000012</v>
      </c>
      <c r="F16" s="15">
        <f t="shared" si="0"/>
        <v>952995.4000000013</v>
      </c>
      <c r="I16" s="14" t="s">
        <v>126</v>
      </c>
      <c r="J16" s="15">
        <v>339912.5</v>
      </c>
      <c r="K16" s="15">
        <v>580211.00000000023</v>
      </c>
      <c r="L16" s="15">
        <f t="shared" si="1"/>
        <v>240298.50000000023</v>
      </c>
    </row>
    <row r="17" spans="3:13" x14ac:dyDescent="0.3">
      <c r="C17" s="14" t="s">
        <v>16</v>
      </c>
      <c r="D17" s="15">
        <v>366577.99999999988</v>
      </c>
      <c r="E17" s="15">
        <v>1353578.2999999986</v>
      </c>
      <c r="F17" s="15">
        <f t="shared" si="0"/>
        <v>987000.29999999877</v>
      </c>
      <c r="I17" s="14" t="s">
        <v>128</v>
      </c>
      <c r="J17" s="15">
        <v>1170361.5999999996</v>
      </c>
      <c r="K17" s="15">
        <v>2070594.1999999993</v>
      </c>
      <c r="L17" s="15">
        <f t="shared" si="1"/>
        <v>900232.59999999963</v>
      </c>
    </row>
    <row r="18" spans="3:13" x14ac:dyDescent="0.3">
      <c r="C18" s="16" t="s">
        <v>154</v>
      </c>
      <c r="D18" s="17">
        <v>2423732.5</v>
      </c>
      <c r="E18" s="17">
        <v>9592932.5000000019</v>
      </c>
      <c r="F18" s="18">
        <f t="shared" si="0"/>
        <v>7169200.0000000019</v>
      </c>
      <c r="I18" s="16" t="s">
        <v>143</v>
      </c>
      <c r="J18" s="17">
        <v>2423732.4999999995</v>
      </c>
      <c r="K18" s="17">
        <v>9592932.5</v>
      </c>
      <c r="L18" s="18">
        <f t="shared" si="1"/>
        <v>7169200</v>
      </c>
    </row>
    <row r="20" spans="3:13" x14ac:dyDescent="0.3">
      <c r="C20" s="21" t="s">
        <v>137</v>
      </c>
      <c r="D20" s="23"/>
      <c r="E20" s="23"/>
      <c r="F20" s="23"/>
      <c r="G20" s="23"/>
      <c r="H20" s="23"/>
      <c r="I20" s="23"/>
      <c r="J20" s="23"/>
      <c r="K20" s="23"/>
      <c r="L20" s="23"/>
      <c r="M20" s="23"/>
    </row>
  </sheetData>
  <mergeCells count="3">
    <mergeCell ref="C10:G10"/>
    <mergeCell ref="I10:M10"/>
    <mergeCell ref="C20:M20"/>
  </mergeCells>
  <conditionalFormatting sqref="F12:F17">
    <cfRule type="dataBar" priority="3">
      <dataBar>
        <cfvo type="min"/>
        <cfvo type="max"/>
        <color rgb="FF63C384"/>
      </dataBar>
      <extLst>
        <ext xmlns:x14="http://schemas.microsoft.com/office/spreadsheetml/2009/9/main" uri="{B025F937-C7B1-47D3-B67F-A62EFF666E3E}">
          <x14:id>{0E73E1DB-2A63-4FCF-BCBA-984A528B5173}</x14:id>
        </ext>
      </extLst>
    </cfRule>
  </conditionalFormatting>
  <conditionalFormatting sqref="L12:M17">
    <cfRule type="dataBar" priority="1">
      <dataBar>
        <cfvo type="min"/>
        <cfvo type="max"/>
        <color rgb="FF63C384"/>
      </dataBar>
      <extLst>
        <ext xmlns:x14="http://schemas.microsoft.com/office/spreadsheetml/2009/9/main" uri="{B025F937-C7B1-47D3-B67F-A62EFF666E3E}">
          <x14:id>{AC658375-F225-434A-99AB-D90523505987}</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0E73E1DB-2A63-4FCF-BCBA-984A528B5173}">
            <x14:dataBar minLength="0" maxLength="100" border="1" negativeBarBorderColorSameAsPositive="0">
              <x14:cfvo type="autoMin"/>
              <x14:cfvo type="autoMax"/>
              <x14:borderColor rgb="FF63C384"/>
              <x14:negativeFillColor rgb="FFFF0000"/>
              <x14:negativeBorderColor rgb="FFFF0000"/>
              <x14:axisColor rgb="FF000000"/>
            </x14:dataBar>
          </x14:cfRule>
          <xm:sqref>F12:F17</xm:sqref>
        </x14:conditionalFormatting>
        <x14:conditionalFormatting xmlns:xm="http://schemas.microsoft.com/office/excel/2006/main">
          <x14:cfRule type="dataBar" id="{AC658375-F225-434A-99AB-D90523505987}">
            <x14:dataBar minLength="0" maxLength="100" border="1" negativeBarBorderColorSameAsPositive="0">
              <x14:cfvo type="autoMin"/>
              <x14:cfvo type="autoMax"/>
              <x14:borderColor rgb="FF63C384"/>
              <x14:negativeFillColor rgb="FFFF0000"/>
              <x14:negativeBorderColor rgb="FFFF0000"/>
              <x14:axisColor rgb="FF000000"/>
            </x14:dataBar>
          </x14:cfRule>
          <xm:sqref>L12:M17</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sheetPr>
    <tabColor rgb="FFFF0000"/>
  </sheetPr>
  <dimension ref="A1:H53"/>
  <sheetViews>
    <sheetView workbookViewId="0">
      <selection activeCell="B3" sqref="B3"/>
    </sheetView>
  </sheetViews>
  <sheetFormatPr defaultColWidth="8.796875" defaultRowHeight="15.6" x14ac:dyDescent="0.3"/>
  <cols>
    <col min="1" max="1" width="16.296875" bestFit="1" customWidth="1"/>
    <col min="2" max="2" width="22.59765625" bestFit="1" customWidth="1"/>
    <col min="3" max="3" width="16.296875" bestFit="1" customWidth="1"/>
    <col min="4" max="4" width="25.5" bestFit="1" customWidth="1"/>
    <col min="5" max="5" width="21.296875" bestFit="1" customWidth="1"/>
    <col min="6" max="7" width="27.19921875" bestFit="1" customWidth="1"/>
    <col min="8" max="725" width="10.09765625" bestFit="1" customWidth="1"/>
    <col min="726" max="726" width="10.8984375" bestFit="1" customWidth="1"/>
  </cols>
  <sheetData>
    <row r="1" spans="1:4" x14ac:dyDescent="0.3">
      <c r="A1" t="s">
        <v>139</v>
      </c>
      <c r="B1" t="s">
        <v>138</v>
      </c>
      <c r="C1" t="s">
        <v>141</v>
      </c>
      <c r="D1" t="s">
        <v>140</v>
      </c>
    </row>
    <row r="2" spans="1:4" x14ac:dyDescent="0.3">
      <c r="A2" s="20">
        <v>12016664.999999965</v>
      </c>
      <c r="B2" s="20">
        <v>24788610</v>
      </c>
      <c r="C2" s="19">
        <v>0.45216625207296596</v>
      </c>
      <c r="D2" s="20">
        <v>4722496.7700000061</v>
      </c>
    </row>
    <row r="4" spans="1:4" x14ac:dyDescent="0.3">
      <c r="A4" s="20">
        <f>GETPIVOTDATA("Sum of Total Sales",$A$1)</f>
        <v>12016664.999999965</v>
      </c>
      <c r="B4" s="20">
        <f>GETPIVOTDATA("Sum of Units Sold",$A$1)</f>
        <v>24788610</v>
      </c>
      <c r="C4" s="19">
        <f>GETPIVOTDATA("Average of Price per Unit",$A$1)</f>
        <v>0.45216625207296596</v>
      </c>
      <c r="D4" s="20">
        <f>GETPIVOTDATA("Sum of Operating Profit",$A$1)</f>
        <v>4722496.7700000061</v>
      </c>
    </row>
    <row r="7" spans="1:4" x14ac:dyDescent="0.3">
      <c r="A7" s="13" t="s">
        <v>139</v>
      </c>
      <c r="B7" s="13" t="s">
        <v>146</v>
      </c>
    </row>
    <row r="8" spans="1:4" x14ac:dyDescent="0.3">
      <c r="A8" s="13" t="s">
        <v>142</v>
      </c>
      <c r="B8" t="s">
        <v>144</v>
      </c>
      <c r="C8" t="s">
        <v>145</v>
      </c>
      <c r="D8" t="s">
        <v>143</v>
      </c>
    </row>
    <row r="9" spans="1:4" x14ac:dyDescent="0.3">
      <c r="A9" s="14" t="s">
        <v>14</v>
      </c>
      <c r="B9">
        <v>499102.00000000017</v>
      </c>
      <c r="C9">
        <v>2268974.9000000032</v>
      </c>
      <c r="D9">
        <v>2768076.9000000032</v>
      </c>
    </row>
    <row r="10" spans="1:4" x14ac:dyDescent="0.3">
      <c r="A10" s="14" t="s">
        <v>19</v>
      </c>
      <c r="B10">
        <v>469270.69999999984</v>
      </c>
      <c r="C10">
        <v>1917827.7999999949</v>
      </c>
      <c r="D10">
        <v>2387098.4999999949</v>
      </c>
    </row>
    <row r="11" spans="1:4" x14ac:dyDescent="0.3">
      <c r="A11" s="14" t="s">
        <v>15</v>
      </c>
      <c r="B11">
        <v>423758.70000000007</v>
      </c>
      <c r="C11">
        <v>1633959.3000000005</v>
      </c>
      <c r="D11">
        <v>2057718.0000000005</v>
      </c>
    </row>
    <row r="12" spans="1:4" x14ac:dyDescent="0.3">
      <c r="A12" s="14" t="s">
        <v>17</v>
      </c>
      <c r="B12">
        <v>315489.20000000013</v>
      </c>
      <c r="C12">
        <v>1116062.9000000027</v>
      </c>
      <c r="D12">
        <v>1431552.1000000029</v>
      </c>
    </row>
    <row r="13" spans="1:4" x14ac:dyDescent="0.3">
      <c r="A13" s="14" t="s">
        <v>18</v>
      </c>
      <c r="B13">
        <v>349533.89999999997</v>
      </c>
      <c r="C13">
        <v>1302529.3000000012</v>
      </c>
      <c r="D13">
        <v>1652063.2000000011</v>
      </c>
    </row>
    <row r="14" spans="1:4" x14ac:dyDescent="0.3">
      <c r="A14" s="14" t="s">
        <v>16</v>
      </c>
      <c r="B14">
        <v>366577.99999999988</v>
      </c>
      <c r="C14">
        <v>1353578.2999999986</v>
      </c>
      <c r="D14">
        <v>1720156.2999999984</v>
      </c>
    </row>
    <row r="15" spans="1:4" x14ac:dyDescent="0.3">
      <c r="A15" s="14" t="s">
        <v>143</v>
      </c>
      <c r="B15">
        <v>2423732.5</v>
      </c>
      <c r="C15">
        <v>9592932.5000000019</v>
      </c>
      <c r="D15">
        <v>12016665.000000002</v>
      </c>
    </row>
    <row r="19" spans="1:4" x14ac:dyDescent="0.3">
      <c r="A19" s="13" t="s">
        <v>139</v>
      </c>
      <c r="B19" s="13" t="s">
        <v>146</v>
      </c>
    </row>
    <row r="20" spans="1:4" x14ac:dyDescent="0.3">
      <c r="A20" s="13" t="s">
        <v>142</v>
      </c>
      <c r="B20" t="s">
        <v>144</v>
      </c>
      <c r="C20" t="s">
        <v>145</v>
      </c>
      <c r="D20" t="s">
        <v>143</v>
      </c>
    </row>
    <row r="21" spans="1:4" x14ac:dyDescent="0.3">
      <c r="A21" s="14" t="s">
        <v>130</v>
      </c>
      <c r="B21">
        <v>276210</v>
      </c>
      <c r="C21">
        <v>1009698.7</v>
      </c>
      <c r="D21">
        <v>1285908.7</v>
      </c>
    </row>
    <row r="22" spans="1:4" x14ac:dyDescent="0.3">
      <c r="A22" s="14" t="s">
        <v>20</v>
      </c>
      <c r="B22">
        <v>466787.99999999994</v>
      </c>
      <c r="C22">
        <v>2327606.5000000019</v>
      </c>
      <c r="D22">
        <v>2794394.5000000019</v>
      </c>
    </row>
    <row r="23" spans="1:4" x14ac:dyDescent="0.3">
      <c r="A23" s="14" t="s">
        <v>127</v>
      </c>
      <c r="B23">
        <v>161210.1</v>
      </c>
      <c r="C23">
        <v>2262827.0999999978</v>
      </c>
      <c r="D23">
        <v>2424037.1999999979</v>
      </c>
    </row>
    <row r="24" spans="1:4" x14ac:dyDescent="0.3">
      <c r="A24" s="14" t="s">
        <v>129</v>
      </c>
      <c r="B24">
        <v>9250.3000000000011</v>
      </c>
      <c r="C24">
        <v>1341994.9999999998</v>
      </c>
      <c r="D24">
        <v>1351245.2999999998</v>
      </c>
    </row>
    <row r="25" spans="1:4" x14ac:dyDescent="0.3">
      <c r="A25" s="14" t="s">
        <v>126</v>
      </c>
      <c r="B25">
        <v>339912.5</v>
      </c>
      <c r="C25">
        <v>580211.00000000023</v>
      </c>
      <c r="D25">
        <v>920123.50000000023</v>
      </c>
    </row>
    <row r="26" spans="1:4" x14ac:dyDescent="0.3">
      <c r="A26" s="14" t="s">
        <v>128</v>
      </c>
      <c r="B26">
        <v>1170361.5999999996</v>
      </c>
      <c r="C26">
        <v>2070594.1999999993</v>
      </c>
      <c r="D26">
        <v>3240955.7999999989</v>
      </c>
    </row>
    <row r="27" spans="1:4" x14ac:dyDescent="0.3">
      <c r="A27" s="14" t="s">
        <v>143</v>
      </c>
      <c r="B27">
        <v>2423732.4999999995</v>
      </c>
      <c r="C27">
        <v>9592932.5</v>
      </c>
      <c r="D27">
        <v>12016665</v>
      </c>
    </row>
    <row r="32" spans="1:4" x14ac:dyDescent="0.3">
      <c r="A32" s="13" t="s">
        <v>139</v>
      </c>
      <c r="B32" s="13" t="s">
        <v>146</v>
      </c>
    </row>
    <row r="33" spans="1:8" x14ac:dyDescent="0.3">
      <c r="A33" s="13" t="s">
        <v>142</v>
      </c>
      <c r="B33" t="s">
        <v>144</v>
      </c>
      <c r="C33" t="s">
        <v>145</v>
      </c>
      <c r="D33" t="s">
        <v>143</v>
      </c>
    </row>
    <row r="34" spans="1:8" x14ac:dyDescent="0.3">
      <c r="A34" s="14" t="s">
        <v>130</v>
      </c>
      <c r="B34">
        <v>276210</v>
      </c>
      <c r="C34">
        <v>1009698.7</v>
      </c>
      <c r="D34">
        <v>1285908.7</v>
      </c>
    </row>
    <row r="35" spans="1:8" x14ac:dyDescent="0.3">
      <c r="A35" s="14" t="s">
        <v>20</v>
      </c>
      <c r="B35">
        <v>466787.99999999994</v>
      </c>
      <c r="C35">
        <v>2327606.5000000019</v>
      </c>
      <c r="D35">
        <v>2794394.5000000019</v>
      </c>
    </row>
    <row r="36" spans="1:8" x14ac:dyDescent="0.3">
      <c r="A36" s="14" t="s">
        <v>127</v>
      </c>
      <c r="B36">
        <v>161210.1</v>
      </c>
      <c r="C36">
        <v>2262827.0999999978</v>
      </c>
      <c r="D36">
        <v>2424037.1999999979</v>
      </c>
    </row>
    <row r="37" spans="1:8" x14ac:dyDescent="0.3">
      <c r="A37" s="14" t="s">
        <v>129</v>
      </c>
      <c r="B37">
        <v>9250.3000000000011</v>
      </c>
      <c r="C37">
        <v>1341994.9999999998</v>
      </c>
      <c r="D37">
        <v>1351245.2999999998</v>
      </c>
    </row>
    <row r="38" spans="1:8" x14ac:dyDescent="0.3">
      <c r="A38" s="14" t="s">
        <v>126</v>
      </c>
      <c r="B38">
        <v>339912.5</v>
      </c>
      <c r="C38">
        <v>580211.00000000023</v>
      </c>
      <c r="D38">
        <v>920123.50000000023</v>
      </c>
    </row>
    <row r="39" spans="1:8" x14ac:dyDescent="0.3">
      <c r="A39" s="14" t="s">
        <v>128</v>
      </c>
      <c r="B39">
        <v>1170361.5999999996</v>
      </c>
      <c r="C39">
        <v>2070594.1999999993</v>
      </c>
      <c r="D39">
        <v>3240955.7999999989</v>
      </c>
    </row>
    <row r="40" spans="1:8" x14ac:dyDescent="0.3">
      <c r="A40" s="14" t="s">
        <v>143</v>
      </c>
      <c r="B40">
        <v>2423732.4999999995</v>
      </c>
      <c r="C40">
        <v>9592932.5</v>
      </c>
      <c r="D40">
        <v>12016665</v>
      </c>
    </row>
    <row r="44" spans="1:8" x14ac:dyDescent="0.3">
      <c r="A44" s="13" t="s">
        <v>152</v>
      </c>
      <c r="B44" s="13" t="s">
        <v>153</v>
      </c>
      <c r="C44" t="s">
        <v>139</v>
      </c>
      <c r="D44" t="s">
        <v>147</v>
      </c>
    </row>
    <row r="45" spans="1:8" x14ac:dyDescent="0.3">
      <c r="A45" t="s">
        <v>144</v>
      </c>
      <c r="B45" t="s">
        <v>148</v>
      </c>
      <c r="C45">
        <v>692776.09999999986</v>
      </c>
      <c r="D45">
        <v>0.40174683544303763</v>
      </c>
      <c r="E45" t="str">
        <f>A45</f>
        <v>2022</v>
      </c>
      <c r="F45" t="str">
        <f t="shared" ref="F45:H45" si="0">B45</f>
        <v>Qtr1</v>
      </c>
      <c r="G45">
        <f t="shared" si="0"/>
        <v>692776.09999999986</v>
      </c>
      <c r="H45">
        <f t="shared" si="0"/>
        <v>0.40174683544303763</v>
      </c>
    </row>
    <row r="46" spans="1:8" x14ac:dyDescent="0.3">
      <c r="B46" t="s">
        <v>149</v>
      </c>
      <c r="C46">
        <v>644203.89999999932</v>
      </c>
      <c r="D46">
        <v>0.40000000000000013</v>
      </c>
      <c r="F46" t="str">
        <f t="shared" ref="F46:F52" si="1">B46</f>
        <v>Qtr2</v>
      </c>
      <c r="G46">
        <f t="shared" ref="G46:G52" si="2">C46</f>
        <v>644203.89999999932</v>
      </c>
      <c r="H46">
        <f t="shared" ref="H46:H52" si="3">D46</f>
        <v>0.40000000000000013</v>
      </c>
    </row>
    <row r="47" spans="1:8" x14ac:dyDescent="0.3">
      <c r="B47" t="s">
        <v>150</v>
      </c>
      <c r="C47">
        <v>719170.39999999979</v>
      </c>
      <c r="D47">
        <v>0.41026548672566376</v>
      </c>
      <c r="F47" t="str">
        <f t="shared" si="1"/>
        <v>Qtr3</v>
      </c>
      <c r="G47">
        <f t="shared" si="2"/>
        <v>719170.39999999979</v>
      </c>
      <c r="H47">
        <f t="shared" si="3"/>
        <v>0.41026548672566376</v>
      </c>
    </row>
    <row r="48" spans="1:8" x14ac:dyDescent="0.3">
      <c r="B48" t="s">
        <v>151</v>
      </c>
      <c r="C48">
        <v>367582.10000000015</v>
      </c>
      <c r="D48">
        <v>0.40243816254416953</v>
      </c>
      <c r="F48" t="str">
        <f t="shared" si="1"/>
        <v>Qtr4</v>
      </c>
      <c r="G48">
        <f t="shared" si="2"/>
        <v>367582.10000000015</v>
      </c>
      <c r="H48">
        <f t="shared" si="3"/>
        <v>0.40243816254416953</v>
      </c>
    </row>
    <row r="49" spans="1:8" x14ac:dyDescent="0.3">
      <c r="A49" t="s">
        <v>145</v>
      </c>
      <c r="B49" t="s">
        <v>148</v>
      </c>
      <c r="C49">
        <v>1877584.300000001</v>
      </c>
      <c r="D49">
        <v>0.41657045009784782</v>
      </c>
      <c r="E49" t="str">
        <f t="shared" ref="E49" si="4">A49</f>
        <v>2023</v>
      </c>
      <c r="F49" t="str">
        <f t="shared" si="1"/>
        <v>Qtr1</v>
      </c>
      <c r="G49">
        <f t="shared" si="2"/>
        <v>1877584.300000001</v>
      </c>
      <c r="H49">
        <f t="shared" si="3"/>
        <v>0.41657045009784782</v>
      </c>
    </row>
    <row r="50" spans="1:8" x14ac:dyDescent="0.3">
      <c r="B50" t="s">
        <v>149</v>
      </c>
      <c r="C50">
        <v>2379424.800000004</v>
      </c>
      <c r="D50">
        <v>0.42755819477434692</v>
      </c>
      <c r="F50" t="str">
        <f t="shared" si="1"/>
        <v>Qtr2</v>
      </c>
      <c r="G50">
        <f t="shared" si="2"/>
        <v>2379424.800000004</v>
      </c>
      <c r="H50">
        <f t="shared" si="3"/>
        <v>0.42755819477434692</v>
      </c>
    </row>
    <row r="51" spans="1:8" x14ac:dyDescent="0.3">
      <c r="B51" t="s">
        <v>150</v>
      </c>
      <c r="C51">
        <v>2805752.5000000005</v>
      </c>
      <c r="D51">
        <v>0.4347017045454537</v>
      </c>
      <c r="F51" t="str">
        <f t="shared" si="1"/>
        <v>Qtr3</v>
      </c>
      <c r="G51">
        <f t="shared" si="2"/>
        <v>2805752.5000000005</v>
      </c>
      <c r="H51">
        <f t="shared" si="3"/>
        <v>0.4347017045454537</v>
      </c>
    </row>
    <row r="52" spans="1:8" x14ac:dyDescent="0.3">
      <c r="B52" t="s">
        <v>151</v>
      </c>
      <c r="C52">
        <v>2530170.899999999</v>
      </c>
      <c r="D52">
        <v>0.42483932853717082</v>
      </c>
      <c r="F52" t="str">
        <f t="shared" si="1"/>
        <v>Qtr4</v>
      </c>
      <c r="G52">
        <f t="shared" si="2"/>
        <v>2530170.899999999</v>
      </c>
      <c r="H52">
        <f t="shared" si="3"/>
        <v>0.42483932853717082</v>
      </c>
    </row>
    <row r="53" spans="1:8" x14ac:dyDescent="0.3">
      <c r="A53" t="s">
        <v>143</v>
      </c>
      <c r="C53">
        <v>12016664.999999991</v>
      </c>
      <c r="D53">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sheetPr>
    <tabColor rgb="FFFFC000"/>
  </sheetPr>
  <dimension ref="B2:M9652"/>
  <sheetViews>
    <sheetView zoomScaleNormal="100" workbookViewId="0"/>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Analyze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deepak kumar</cp:lastModifiedBy>
  <dcterms:created xsi:type="dcterms:W3CDTF">2023-12-18T11:08:00Z</dcterms:created>
  <dcterms:modified xsi:type="dcterms:W3CDTF">2024-12-17T11:27:54Z</dcterms:modified>
</cp:coreProperties>
</file>