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2DB874C-F24E-4B68-B4AB-E30104CFFF91}" xr6:coauthVersionLast="43" xr6:coauthVersionMax="43" xr10:uidLastSave="{00000000-0000-0000-0000-000000000000}"/>
  <bookViews>
    <workbookView xWindow="405" yWindow="675" windowWidth="27870" windowHeight="13740" xr2:uid="{00000000-000D-0000-FFFF-FFFF00000000}"/>
  </bookViews>
  <sheets>
    <sheet name="Лист1" sheetId="1" r:id="rId1"/>
    <sheet name="Корреляц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5" i="1" l="1"/>
  <c r="BB6" i="1"/>
  <c r="BB9" i="1"/>
  <c r="BB10" i="1"/>
  <c r="BB13" i="1"/>
  <c r="BB14" i="1"/>
  <c r="BB17" i="1"/>
  <c r="BB18" i="1"/>
  <c r="BB21" i="1"/>
  <c r="BA6" i="1"/>
  <c r="BA10" i="1"/>
  <c r="BA14" i="1"/>
  <c r="BA18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3" i="1"/>
  <c r="AZ22" i="1" s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3" i="1"/>
  <c r="AY22" i="1" s="1"/>
  <c r="AX21" i="1"/>
  <c r="AX20" i="1"/>
  <c r="AX17" i="1"/>
  <c r="AX16" i="1"/>
  <c r="AX13" i="1"/>
  <c r="AX12" i="1"/>
  <c r="AX9" i="1"/>
  <c r="AX8" i="1"/>
  <c r="AX5" i="1"/>
  <c r="AX4" i="1"/>
  <c r="AU22" i="1"/>
  <c r="AT22" i="1"/>
  <c r="AS22" i="1"/>
  <c r="BD22" i="1" s="1"/>
  <c r="AR22" i="1"/>
  <c r="BC22" i="1" s="1"/>
  <c r="AV21" i="1"/>
  <c r="AW21" i="1" s="1"/>
  <c r="AV20" i="1"/>
  <c r="AW20" i="1" s="1"/>
  <c r="AV19" i="1"/>
  <c r="AW19" i="1" s="1"/>
  <c r="AX19" i="1" s="1"/>
  <c r="AV18" i="1"/>
  <c r="AW18" i="1" s="1"/>
  <c r="AX18" i="1" s="1"/>
  <c r="AV17" i="1"/>
  <c r="AW17" i="1" s="1"/>
  <c r="AV16" i="1"/>
  <c r="AW16" i="1" s="1"/>
  <c r="AV15" i="1"/>
  <c r="AW15" i="1" s="1"/>
  <c r="AX15" i="1" s="1"/>
  <c r="AV14" i="1"/>
  <c r="AW14" i="1" s="1"/>
  <c r="AX14" i="1" s="1"/>
  <c r="AV13" i="1"/>
  <c r="AW13" i="1" s="1"/>
  <c r="AV12" i="1"/>
  <c r="AW12" i="1" s="1"/>
  <c r="AV11" i="1"/>
  <c r="AW11" i="1" s="1"/>
  <c r="AX11" i="1" s="1"/>
  <c r="AV10" i="1"/>
  <c r="AW10" i="1" s="1"/>
  <c r="AX10" i="1" s="1"/>
  <c r="AV9" i="1"/>
  <c r="AW9" i="1" s="1"/>
  <c r="AV8" i="1"/>
  <c r="AW8" i="1" s="1"/>
  <c r="AV7" i="1"/>
  <c r="AW7" i="1" s="1"/>
  <c r="AX7" i="1" s="1"/>
  <c r="AV6" i="1"/>
  <c r="AW6" i="1" s="1"/>
  <c r="AX6" i="1" s="1"/>
  <c r="AV5" i="1"/>
  <c r="AW5" i="1" s="1"/>
  <c r="AV4" i="1"/>
  <c r="AW4" i="1" s="1"/>
  <c r="AV3" i="1"/>
  <c r="AW3" i="1" s="1"/>
  <c r="AX3" i="1" s="1"/>
  <c r="BA19" i="1" l="1"/>
  <c r="BA11" i="1"/>
  <c r="BB3" i="1"/>
  <c r="BA21" i="1"/>
  <c r="BA17" i="1"/>
  <c r="BA13" i="1"/>
  <c r="BA9" i="1"/>
  <c r="BA5" i="1"/>
  <c r="BB20" i="1"/>
  <c r="BB16" i="1"/>
  <c r="BB12" i="1"/>
  <c r="BB8" i="1"/>
  <c r="BB4" i="1"/>
  <c r="BA15" i="1"/>
  <c r="BA7" i="1"/>
  <c r="BA3" i="1"/>
  <c r="BA20" i="1"/>
  <c r="BA16" i="1"/>
  <c r="BA12" i="1"/>
  <c r="BA8" i="1"/>
  <c r="BA4" i="1"/>
  <c r="BB19" i="1"/>
  <c r="BB15" i="1"/>
  <c r="BB11" i="1"/>
  <c r="BB7" i="1"/>
  <c r="AV22" i="1"/>
  <c r="AW22" i="1" s="1"/>
  <c r="AX22" i="1" s="1"/>
  <c r="BA22" i="1" l="1"/>
  <c r="BB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F4" i="1"/>
  <c r="AF5" i="1"/>
  <c r="AF6" i="1"/>
  <c r="AF7" i="1"/>
  <c r="AF8" i="1"/>
  <c r="AF9" i="1"/>
  <c r="AF10" i="1"/>
  <c r="AF11" i="1"/>
  <c r="AF12" i="1"/>
  <c r="AF13" i="1"/>
  <c r="AF14" i="1"/>
  <c r="AF16" i="1"/>
  <c r="AF18" i="1"/>
  <c r="AF19" i="1"/>
  <c r="AF20" i="1"/>
  <c r="AF21" i="1"/>
  <c r="AF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T4" i="1"/>
  <c r="T5" i="1"/>
  <c r="U5" i="1" s="1"/>
  <c r="T6" i="1"/>
  <c r="U6" i="1" s="1"/>
  <c r="T7" i="1"/>
  <c r="T8" i="1"/>
  <c r="U8" i="1" s="1"/>
  <c r="T9" i="1"/>
  <c r="U9" i="1" s="1"/>
  <c r="T10" i="1"/>
  <c r="T11" i="1"/>
  <c r="T12" i="1"/>
  <c r="U12" i="1" s="1"/>
  <c r="T13" i="1"/>
  <c r="U13" i="1" s="1"/>
  <c r="T14" i="1"/>
  <c r="U14" i="1" s="1"/>
  <c r="T15" i="1"/>
  <c r="U15" i="1" s="1"/>
  <c r="T16" i="1"/>
  <c r="T17" i="1"/>
  <c r="T18" i="1"/>
  <c r="U18" i="1" s="1"/>
  <c r="T19" i="1"/>
  <c r="U19" i="1" s="1"/>
  <c r="T20" i="1"/>
  <c r="U20" i="1" s="1"/>
  <c r="T21" i="1"/>
  <c r="U21" i="1" s="1"/>
  <c r="T3" i="1"/>
  <c r="U3" i="1" s="1"/>
  <c r="U17" i="1"/>
  <c r="U16" i="1"/>
  <c r="U11" i="1"/>
  <c r="U10" i="1"/>
  <c r="U7" i="1"/>
  <c r="U4" i="1"/>
  <c r="E22" i="1"/>
  <c r="F22" i="1"/>
  <c r="G22" i="1"/>
  <c r="J22" i="1"/>
  <c r="N22" i="1" s="1"/>
  <c r="K22" i="1"/>
  <c r="L22" i="1"/>
  <c r="M22" i="1"/>
  <c r="P22" i="1"/>
  <c r="Q22" i="1"/>
  <c r="R22" i="1"/>
  <c r="S22" i="1"/>
  <c r="V22" i="1"/>
  <c r="W22" i="1"/>
  <c r="X22" i="1"/>
  <c r="Y22" i="1"/>
  <c r="D22" i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Z3" i="1"/>
  <c r="AA3" i="1" s="1"/>
  <c r="O22" i="1" l="1"/>
  <c r="B3" i="2" a="1"/>
  <c r="Z22" i="1"/>
  <c r="AA22" i="1" s="1"/>
  <c r="T22" i="1"/>
  <c r="U22" i="1" s="1"/>
  <c r="H22" i="1"/>
  <c r="I22" i="1" s="1"/>
  <c r="B4" i="2" l="1" a="1"/>
  <c r="B5" i="2" a="1"/>
  <c r="E3" i="2"/>
  <c r="F3" i="2"/>
  <c r="B3" i="2"/>
  <c r="D3" i="2"/>
  <c r="C3" i="2"/>
  <c r="B2" i="2" a="1"/>
  <c r="N3" i="1"/>
  <c r="O3" i="1" s="1"/>
  <c r="H3" i="1"/>
  <c r="I3" i="1" s="1"/>
  <c r="B2" i="2" l="1"/>
  <c r="D2" i="2"/>
  <c r="F2" i="2"/>
  <c r="C2" i="2"/>
  <c r="E2" i="2"/>
  <c r="E7" i="2"/>
  <c r="B5" i="2"/>
  <c r="C5" i="2"/>
  <c r="F5" i="2"/>
  <c r="E5" i="2"/>
  <c r="D5" i="2"/>
  <c r="B4" i="2"/>
  <c r="B7" i="2" s="1"/>
  <c r="D4" i="2"/>
  <c r="D7" i="2" s="1"/>
  <c r="F4" i="2"/>
  <c r="F7" i="2" s="1"/>
  <c r="E4" i="2"/>
  <c r="C4" i="2"/>
  <c r="C7" i="2" s="1"/>
  <c r="C6" i="2" l="1"/>
  <c r="F6" i="2"/>
  <c r="D6" i="2"/>
  <c r="E6" i="2"/>
  <c r="B6" i="2"/>
</calcChain>
</file>

<file path=xl/sharedStrings.xml><?xml version="1.0" encoding="utf-8"?>
<sst xmlns="http://schemas.openxmlformats.org/spreadsheetml/2006/main" count="97" uniqueCount="34">
  <si>
    <t>Компонент</t>
  </si>
  <si>
    <t>Бот</t>
  </si>
  <si>
    <t>Распространение</t>
  </si>
  <si>
    <t>Проектирование</t>
  </si>
  <si>
    <t>Реализация</t>
  </si>
  <si>
    <t>Тестирование</t>
  </si>
  <si>
    <t>Монетизация</t>
  </si>
  <si>
    <t>Сайт</t>
  </si>
  <si>
    <t>Получение</t>
  </si>
  <si>
    <t>Модерация</t>
  </si>
  <si>
    <t>БД</t>
  </si>
  <si>
    <t>Интеграция</t>
  </si>
  <si>
    <t>Документация</t>
  </si>
  <si>
    <t>Средная</t>
  </si>
  <si>
    <t>Коковин</t>
  </si>
  <si>
    <t>Болотов</t>
  </si>
  <si>
    <t>Иванов</t>
  </si>
  <si>
    <t>Харлашко</t>
  </si>
  <si>
    <t>Первая итерация</t>
  </si>
  <si>
    <t>Вторая итерация</t>
  </si>
  <si>
    <t>Третья итерация</t>
  </si>
  <si>
    <t>Четвертая итерация</t>
  </si>
  <si>
    <t>Итог</t>
  </si>
  <si>
    <t>Стандартное Отклонение</t>
  </si>
  <si>
    <t>Отклонение</t>
  </si>
  <si>
    <t>Коэффициент</t>
  </si>
  <si>
    <t>Корреляция</t>
  </si>
  <si>
    <t>Корреляция без первой итерации</t>
  </si>
  <si>
    <t>ср. - откл</t>
  </si>
  <si>
    <t>ср. + откл</t>
  </si>
  <si>
    <t>Min каждый</t>
  </si>
  <si>
    <t>Max каждый</t>
  </si>
  <si>
    <t>Min общий</t>
  </si>
  <si>
    <t>Max общий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</si>
</sst>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0" fillId="10" borderId="1" xfId="0" applyFont="1" applyFill="1" applyBorder="1"/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/>
    <xf numFmtId="0" fontId="0" fillId="9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horizontal="right" vertical="center"/>
    </xf>
    <xf numFmtId="0" fontId="0" fillId="15" borderId="1" xfId="0" applyFont="1" applyFill="1" applyBorder="1" applyAlignment="1">
      <alignment horizontal="right" vertical="center"/>
    </xf>
    <xf numFmtId="0" fontId="0" fillId="9" borderId="0" xfId="0" applyFill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" xfId="0" applyFill="1" applyBorder="1"/>
    <xf numFmtId="0" fontId="0" fillId="1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right" vertical="center"/>
    </xf>
    <xf numFmtId="0" fontId="0" fillId="14" borderId="1" xfId="0" applyFont="1" applyFill="1" applyBorder="1" applyAlignment="1">
      <alignment horizontal="right" vertical="center"/>
    </xf>
    <xf numFmtId="0" fontId="0" fillId="13" borderId="1" xfId="0" applyFont="1" applyFill="1" applyBorder="1" applyAlignment="1">
      <alignment horizontal="center" vertical="center"/>
    </xf>
    <xf numFmtId="0" fontId="0" fillId="8" borderId="2" xfId="0" applyFill="1" applyBorder="1"/>
    <xf numFmtId="0" fontId="0" fillId="0" borderId="2" xfId="0" applyBorder="1" applyAlignment="1"/>
    <xf numFmtId="0" fontId="0" fillId="9" borderId="2" xfId="0" applyFill="1" applyBorder="1"/>
    <xf numFmtId="0" fontId="0" fillId="11" borderId="3" xfId="0" applyFill="1" applyBorder="1" applyAlignment="1">
      <alignment horizontal="center" wrapText="1"/>
    </xf>
    <xf numFmtId="0" fontId="0" fillId="12" borderId="3" xfId="0" applyFill="1" applyBorder="1"/>
    <xf numFmtId="0" fontId="0" fillId="9" borderId="3" xfId="0" applyFill="1" applyBorder="1"/>
    <xf numFmtId="0" fontId="0" fillId="4" borderId="4" xfId="0" applyFill="1" applyBorder="1"/>
    <xf numFmtId="0" fontId="0" fillId="10" borderId="5" xfId="0" applyFont="1" applyFill="1" applyBorder="1"/>
    <xf numFmtId="0" fontId="0" fillId="9" borderId="6" xfId="0" applyFont="1" applyFill="1" applyBorder="1"/>
    <xf numFmtId="0" fontId="0" fillId="11" borderId="2" xfId="0" applyFill="1" applyBorder="1" applyAlignment="1">
      <alignment horizontal="center" wrapText="1"/>
    </xf>
    <xf numFmtId="0" fontId="0" fillId="12" borderId="2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0" xfId="0" applyFill="1" applyBorder="1"/>
    <xf numFmtId="0" fontId="0" fillId="10" borderId="11" xfId="0" applyFont="1" applyFill="1" applyBorder="1"/>
    <xf numFmtId="0" fontId="0" fillId="10" borderId="12" xfId="0" applyFont="1" applyFill="1" applyBorder="1"/>
    <xf numFmtId="0" fontId="0" fillId="9" borderId="13" xfId="0" applyFont="1" applyFill="1" applyBorder="1"/>
    <xf numFmtId="0" fontId="0" fillId="9" borderId="14" xfId="0" applyFont="1" applyFill="1" applyBorder="1"/>
    <xf numFmtId="0" fontId="0" fillId="9" borderId="15" xfId="0" applyFont="1" applyFill="1" applyBorder="1"/>
    <xf numFmtId="0" fontId="0" fillId="9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Стандартное отклонение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Первая итерация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Лист1!$I$3:$I$21</c:f>
              <c:numCache>
                <c:formatCode>General</c:formatCode>
                <c:ptCount val="19"/>
                <c:pt idx="0">
                  <c:v>3.4186985827943359</c:v>
                </c:pt>
                <c:pt idx="1">
                  <c:v>22.599778759979046</c:v>
                </c:pt>
                <c:pt idx="2">
                  <c:v>5.9319052588523364</c:v>
                </c:pt>
                <c:pt idx="3">
                  <c:v>2</c:v>
                </c:pt>
                <c:pt idx="4">
                  <c:v>6.49519052838329</c:v>
                </c:pt>
                <c:pt idx="5">
                  <c:v>5</c:v>
                </c:pt>
                <c:pt idx="6">
                  <c:v>5</c:v>
                </c:pt>
                <c:pt idx="7">
                  <c:v>12.99038105676658</c:v>
                </c:pt>
                <c:pt idx="8">
                  <c:v>8.1853527718724504</c:v>
                </c:pt>
                <c:pt idx="9">
                  <c:v>6.1390145789043373</c:v>
                </c:pt>
                <c:pt idx="10">
                  <c:v>11.224972160321824</c:v>
                </c:pt>
                <c:pt idx="11">
                  <c:v>12.24744871391589</c:v>
                </c:pt>
                <c:pt idx="12">
                  <c:v>0</c:v>
                </c:pt>
                <c:pt idx="13">
                  <c:v>2.1650635094610968</c:v>
                </c:pt>
                <c:pt idx="14">
                  <c:v>0</c:v>
                </c:pt>
                <c:pt idx="15">
                  <c:v>4.3301270189221936</c:v>
                </c:pt>
                <c:pt idx="16">
                  <c:v>5.196152422706632</c:v>
                </c:pt>
                <c:pt idx="17">
                  <c:v>16.454482671904334</c:v>
                </c:pt>
                <c:pt idx="18">
                  <c:v>10.63014581273465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8-492A-8736-E8FB7A27D1EE}"/>
            </c:ext>
          </c:extLst>
        </c:ser>
        <c:ser>
          <c:idx val="1"/>
          <c:order val="1"/>
          <c:tx>
            <c:v>Вторая итерация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Лист1!$O$3:$O$21</c:f>
              <c:numCache>
                <c:formatCode>General</c:formatCode>
                <c:ptCount val="19"/>
                <c:pt idx="0">
                  <c:v>4.0850336595920478</c:v>
                </c:pt>
                <c:pt idx="1">
                  <c:v>7.3824115301167001</c:v>
                </c:pt>
                <c:pt idx="2">
                  <c:v>4.5483513496650634</c:v>
                </c:pt>
                <c:pt idx="3">
                  <c:v>3.8405728739343039</c:v>
                </c:pt>
                <c:pt idx="4">
                  <c:v>10.271319292087069</c:v>
                </c:pt>
                <c:pt idx="5">
                  <c:v>7.2240916383999449</c:v>
                </c:pt>
                <c:pt idx="6">
                  <c:v>5.1659945799429563</c:v>
                </c:pt>
                <c:pt idx="7">
                  <c:v>14.428704030508076</c:v>
                </c:pt>
                <c:pt idx="8">
                  <c:v>13.045593125649749</c:v>
                </c:pt>
                <c:pt idx="9">
                  <c:v>7.9056941504209481</c:v>
                </c:pt>
                <c:pt idx="10">
                  <c:v>11.202678251204039</c:v>
                </c:pt>
                <c:pt idx="11">
                  <c:v>15.313392831113555</c:v>
                </c:pt>
                <c:pt idx="12">
                  <c:v>2.8613807855648994</c:v>
                </c:pt>
                <c:pt idx="13">
                  <c:v>9.9341582431527637</c:v>
                </c:pt>
                <c:pt idx="14">
                  <c:v>4.0233692348577703</c:v>
                </c:pt>
                <c:pt idx="15">
                  <c:v>4.0233692348577703</c:v>
                </c:pt>
                <c:pt idx="16">
                  <c:v>7.0843136576523769</c:v>
                </c:pt>
                <c:pt idx="17">
                  <c:v>12.68857754044952</c:v>
                </c:pt>
                <c:pt idx="18">
                  <c:v>12.754901018824098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92A-8736-E8FB7A27D1EE}"/>
            </c:ext>
          </c:extLst>
        </c:ser>
        <c:ser>
          <c:idx val="2"/>
          <c:order val="2"/>
          <c:tx>
            <c:v>Третья итерация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Лист1!$U$3:$U$21</c:f>
              <c:numCache>
                <c:formatCode>General</c:formatCode>
                <c:ptCount val="19"/>
                <c:pt idx="0">
                  <c:v>1.7853571071357126</c:v>
                </c:pt>
                <c:pt idx="1">
                  <c:v>1.299038105676658</c:v>
                </c:pt>
                <c:pt idx="2">
                  <c:v>1.920286436967152</c:v>
                </c:pt>
                <c:pt idx="3">
                  <c:v>1.4142135623730951</c:v>
                </c:pt>
                <c:pt idx="4">
                  <c:v>3.9370039370059056</c:v>
                </c:pt>
                <c:pt idx="5">
                  <c:v>2.9154759474226504</c:v>
                </c:pt>
                <c:pt idx="6">
                  <c:v>1.479019945774904</c:v>
                </c:pt>
                <c:pt idx="7">
                  <c:v>7.0133800695527686</c:v>
                </c:pt>
                <c:pt idx="8">
                  <c:v>6.4420493633625631</c:v>
                </c:pt>
                <c:pt idx="9">
                  <c:v>4.7169905660283016</c:v>
                </c:pt>
                <c:pt idx="10">
                  <c:v>5.9319052588523364</c:v>
                </c:pt>
                <c:pt idx="11">
                  <c:v>6.2649820430708338</c:v>
                </c:pt>
                <c:pt idx="12">
                  <c:v>1.6583123951776999</c:v>
                </c:pt>
                <c:pt idx="13">
                  <c:v>4.6097722286464435</c:v>
                </c:pt>
                <c:pt idx="14">
                  <c:v>2.5495097567963922</c:v>
                </c:pt>
                <c:pt idx="15">
                  <c:v>3.9607448794387148</c:v>
                </c:pt>
                <c:pt idx="16">
                  <c:v>3.0310889132455352</c:v>
                </c:pt>
                <c:pt idx="17">
                  <c:v>7.0710678118654755</c:v>
                </c:pt>
                <c:pt idx="18">
                  <c:v>5.2618912949622967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8-492A-8736-E8FB7A27D1EE}"/>
            </c:ext>
          </c:extLst>
        </c:ser>
        <c:ser>
          <c:idx val="3"/>
          <c:order val="3"/>
          <c:tx>
            <c:v>Четвертая итерация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Лист1!$AA$3:$AA$21</c:f>
              <c:numCache>
                <c:formatCode>General</c:formatCode>
                <c:ptCount val="19"/>
                <c:pt idx="0">
                  <c:v>0.70710678118654757</c:v>
                </c:pt>
                <c:pt idx="1">
                  <c:v>1.299038105676658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0.4330127018922193</c:v>
                </c:pt>
                <c:pt idx="7">
                  <c:v>0.4330127018922193</c:v>
                </c:pt>
                <c:pt idx="8">
                  <c:v>1.0897247358851685</c:v>
                </c:pt>
                <c:pt idx="9">
                  <c:v>1.299038105676658</c:v>
                </c:pt>
                <c:pt idx="10">
                  <c:v>3.6314597615834874</c:v>
                </c:pt>
                <c:pt idx="11">
                  <c:v>2.2776083947860748</c:v>
                </c:pt>
                <c:pt idx="12">
                  <c:v>0.5</c:v>
                </c:pt>
                <c:pt idx="13">
                  <c:v>0.5</c:v>
                </c:pt>
                <c:pt idx="14">
                  <c:v>0.4330127018922193</c:v>
                </c:pt>
                <c:pt idx="15">
                  <c:v>2.1650635094610968</c:v>
                </c:pt>
                <c:pt idx="16">
                  <c:v>0.82915619758884995</c:v>
                </c:pt>
                <c:pt idx="17">
                  <c:v>1.299038105676658</c:v>
                </c:pt>
                <c:pt idx="18">
                  <c:v>2.8722813232690143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28-492A-8736-E8FB7A27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194240"/>
        <c:axId val="807191616"/>
      </c:lineChart>
      <c:catAx>
        <c:axId val="8071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191616"/>
        <c:crosses val="autoZero"/>
        <c:auto val="1"/>
        <c:lblAlgn val="ctr"/>
        <c:lblOffset val="100"/>
        <c:noMultiLvlLbl val="0"/>
      </c:catAx>
      <c:valAx>
        <c:axId val="8071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1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Средная оценка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Первая итерация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Лист1!$H$3:$H$21</c:f>
              <c:numCache>
                <c:formatCode>General</c:formatCode>
                <c:ptCount val="19"/>
                <c:pt idx="0">
                  <c:v>3.25</c:v>
                </c:pt>
                <c:pt idx="1">
                  <c:v>45.5</c:v>
                </c:pt>
                <c:pt idx="2">
                  <c:v>20.25</c:v>
                </c:pt>
                <c:pt idx="3">
                  <c:v>2</c:v>
                </c:pt>
                <c:pt idx="4">
                  <c:v>6.25</c:v>
                </c:pt>
                <c:pt idx="5">
                  <c:v>5</c:v>
                </c:pt>
                <c:pt idx="6">
                  <c:v>5</c:v>
                </c:pt>
                <c:pt idx="7">
                  <c:v>22.5</c:v>
                </c:pt>
                <c:pt idx="8">
                  <c:v>17</c:v>
                </c:pt>
                <c:pt idx="9">
                  <c:v>4.75</c:v>
                </c:pt>
                <c:pt idx="10">
                  <c:v>14</c:v>
                </c:pt>
                <c:pt idx="11">
                  <c:v>10</c:v>
                </c:pt>
                <c:pt idx="12">
                  <c:v>0</c:v>
                </c:pt>
                <c:pt idx="13">
                  <c:v>1.25</c:v>
                </c:pt>
                <c:pt idx="14">
                  <c:v>0</c:v>
                </c:pt>
                <c:pt idx="15">
                  <c:v>2.5</c:v>
                </c:pt>
                <c:pt idx="16">
                  <c:v>3</c:v>
                </c:pt>
                <c:pt idx="17">
                  <c:v>9.5</c:v>
                </c:pt>
                <c:pt idx="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F-4EE4-95C3-43BA71F22BF2}"/>
            </c:ext>
          </c:extLst>
        </c:ser>
        <c:ser>
          <c:idx val="1"/>
          <c:order val="1"/>
          <c:tx>
            <c:v>Вторая итерация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Лист1!$N$3:$N$21</c:f>
              <c:numCache>
                <c:formatCode>General</c:formatCode>
                <c:ptCount val="19"/>
                <c:pt idx="0">
                  <c:v>9.25</c:v>
                </c:pt>
                <c:pt idx="1">
                  <c:v>33</c:v>
                </c:pt>
                <c:pt idx="2">
                  <c:v>15.25</c:v>
                </c:pt>
                <c:pt idx="3">
                  <c:v>6.5</c:v>
                </c:pt>
                <c:pt idx="4">
                  <c:v>14</c:v>
                </c:pt>
                <c:pt idx="5">
                  <c:v>9.75</c:v>
                </c:pt>
                <c:pt idx="6">
                  <c:v>7.25</c:v>
                </c:pt>
                <c:pt idx="7">
                  <c:v>21.75</c:v>
                </c:pt>
                <c:pt idx="8">
                  <c:v>13.75</c:v>
                </c:pt>
                <c:pt idx="9">
                  <c:v>11</c:v>
                </c:pt>
                <c:pt idx="10">
                  <c:v>24</c:v>
                </c:pt>
                <c:pt idx="11">
                  <c:v>20</c:v>
                </c:pt>
                <c:pt idx="12">
                  <c:v>4.25</c:v>
                </c:pt>
                <c:pt idx="13">
                  <c:v>14.75</c:v>
                </c:pt>
                <c:pt idx="14">
                  <c:v>9.75</c:v>
                </c:pt>
                <c:pt idx="15">
                  <c:v>10.25</c:v>
                </c:pt>
                <c:pt idx="16">
                  <c:v>10.25</c:v>
                </c:pt>
                <c:pt idx="17">
                  <c:v>29</c:v>
                </c:pt>
                <c:pt idx="18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F-4EE4-95C3-43BA71F22BF2}"/>
            </c:ext>
          </c:extLst>
        </c:ser>
        <c:ser>
          <c:idx val="2"/>
          <c:order val="2"/>
          <c:tx>
            <c:v>Третья итерация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Лист1!$T$3:$T$21</c:f>
              <c:numCache>
                <c:formatCode>General</c:formatCode>
                <c:ptCount val="19"/>
                <c:pt idx="0">
                  <c:v>6.25</c:v>
                </c:pt>
                <c:pt idx="1">
                  <c:v>31.25</c:v>
                </c:pt>
                <c:pt idx="2">
                  <c:v>17.25</c:v>
                </c:pt>
                <c:pt idx="3">
                  <c:v>4</c:v>
                </c:pt>
                <c:pt idx="4">
                  <c:v>10</c:v>
                </c:pt>
                <c:pt idx="5">
                  <c:v>8</c:v>
                </c:pt>
                <c:pt idx="6">
                  <c:v>6.25</c:v>
                </c:pt>
                <c:pt idx="7">
                  <c:v>15.75</c:v>
                </c:pt>
                <c:pt idx="8">
                  <c:v>12</c:v>
                </c:pt>
                <c:pt idx="9">
                  <c:v>7.5</c:v>
                </c:pt>
                <c:pt idx="10">
                  <c:v>19.75</c:v>
                </c:pt>
                <c:pt idx="11">
                  <c:v>17.5</c:v>
                </c:pt>
                <c:pt idx="12">
                  <c:v>3.5</c:v>
                </c:pt>
                <c:pt idx="13">
                  <c:v>9.5</c:v>
                </c:pt>
                <c:pt idx="14">
                  <c:v>9</c:v>
                </c:pt>
                <c:pt idx="15">
                  <c:v>9.25</c:v>
                </c:pt>
                <c:pt idx="16">
                  <c:v>9.75</c:v>
                </c:pt>
                <c:pt idx="17">
                  <c:v>30</c:v>
                </c:pt>
                <c:pt idx="18">
                  <c:v>17.25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F-4EE4-95C3-43BA71F22BF2}"/>
            </c:ext>
          </c:extLst>
        </c:ser>
        <c:ser>
          <c:idx val="3"/>
          <c:order val="3"/>
          <c:tx>
            <c:v>Четвертая итерация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Лист1!$Z$3:$Z$21</c:f>
              <c:numCache>
                <c:formatCode>General</c:formatCode>
                <c:ptCount val="19"/>
                <c:pt idx="0">
                  <c:v>6</c:v>
                </c:pt>
                <c:pt idx="1">
                  <c:v>31.25</c:v>
                </c:pt>
                <c:pt idx="2">
                  <c:v>17</c:v>
                </c:pt>
                <c:pt idx="3">
                  <c:v>4</c:v>
                </c:pt>
                <c:pt idx="4">
                  <c:v>9</c:v>
                </c:pt>
                <c:pt idx="5">
                  <c:v>8</c:v>
                </c:pt>
                <c:pt idx="6">
                  <c:v>6.25</c:v>
                </c:pt>
                <c:pt idx="7">
                  <c:v>15.25</c:v>
                </c:pt>
                <c:pt idx="8">
                  <c:v>10.25</c:v>
                </c:pt>
                <c:pt idx="9">
                  <c:v>6.75</c:v>
                </c:pt>
                <c:pt idx="10">
                  <c:v>15.75</c:v>
                </c:pt>
                <c:pt idx="11">
                  <c:v>15.75</c:v>
                </c:pt>
                <c:pt idx="12">
                  <c:v>3.5</c:v>
                </c:pt>
                <c:pt idx="13">
                  <c:v>8.5</c:v>
                </c:pt>
                <c:pt idx="14">
                  <c:v>8.75</c:v>
                </c:pt>
                <c:pt idx="15">
                  <c:v>11.75</c:v>
                </c:pt>
                <c:pt idx="16">
                  <c:v>8.75</c:v>
                </c:pt>
                <c:pt idx="17">
                  <c:v>30.75</c:v>
                </c:pt>
                <c:pt idx="18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DF-4EE4-95C3-43BA71F2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136408"/>
        <c:axId val="925133784"/>
      </c:lineChart>
      <c:catAx>
        <c:axId val="925136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133784"/>
        <c:crosses val="autoZero"/>
        <c:auto val="1"/>
        <c:lblAlgn val="ctr"/>
        <c:lblOffset val="100"/>
        <c:noMultiLvlLbl val="0"/>
      </c:catAx>
      <c:valAx>
        <c:axId val="9251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13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Коэффициенты отклонения по</a:t>
            </a:r>
            <a:r>
              <a:rPr lang="ru-RU" baseline="0"/>
              <a:t> итерациям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Первая итерация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Лист1!$AF$3:$AF$21</c:f>
              <c:numCache>
                <c:formatCode>General</c:formatCode>
                <c:ptCount val="19"/>
                <c:pt idx="0">
                  <c:v>1.0519072562444109</c:v>
                </c:pt>
                <c:pt idx="1">
                  <c:v>0.49669843428525373</c:v>
                </c:pt>
                <c:pt idx="2">
                  <c:v>0.29293359302974503</c:v>
                </c:pt>
                <c:pt idx="3">
                  <c:v>1</c:v>
                </c:pt>
                <c:pt idx="4">
                  <c:v>1.0392304845413265</c:v>
                </c:pt>
                <c:pt idx="5">
                  <c:v>1</c:v>
                </c:pt>
                <c:pt idx="6">
                  <c:v>1</c:v>
                </c:pt>
                <c:pt idx="7">
                  <c:v>0.57735026918962573</c:v>
                </c:pt>
                <c:pt idx="8">
                  <c:v>0.48149133952190887</c:v>
                </c:pt>
                <c:pt idx="9">
                  <c:v>1.2924241218745973</c:v>
                </c:pt>
                <c:pt idx="10">
                  <c:v>0.80178372573727319</c:v>
                </c:pt>
                <c:pt idx="11">
                  <c:v>1.2247448713915889</c:v>
                </c:pt>
                <c:pt idx="12">
                  <c:v>0</c:v>
                </c:pt>
                <c:pt idx="13">
                  <c:v>1.7320508075688774</c:v>
                </c:pt>
                <c:pt idx="14">
                  <c:v>0</c:v>
                </c:pt>
                <c:pt idx="15">
                  <c:v>1.7320508075688774</c:v>
                </c:pt>
                <c:pt idx="16">
                  <c:v>1.7320508075688774</c:v>
                </c:pt>
                <c:pt idx="17">
                  <c:v>1.7320508075688772</c:v>
                </c:pt>
                <c:pt idx="18">
                  <c:v>1.1811273125260722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A-4768-860B-9818C68AB618}"/>
            </c:ext>
          </c:extLst>
        </c:ser>
        <c:ser>
          <c:idx val="1"/>
          <c:order val="1"/>
          <c:tx>
            <c:v>Вторая итерация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Лист1!$AI$3:$AI$21</c:f>
              <c:numCache>
                <c:formatCode>General</c:formatCode>
                <c:ptCount val="19"/>
                <c:pt idx="0">
                  <c:v>0.44162526049643758</c:v>
                </c:pt>
                <c:pt idx="1">
                  <c:v>0.22370944030656667</c:v>
                </c:pt>
                <c:pt idx="2">
                  <c:v>0.29825254751902053</c:v>
                </c:pt>
                <c:pt idx="3">
                  <c:v>0.59085736522066212</c:v>
                </c:pt>
                <c:pt idx="4">
                  <c:v>0.7336656637205049</c:v>
                </c:pt>
                <c:pt idx="5">
                  <c:v>0.74093247573332766</c:v>
                </c:pt>
                <c:pt idx="6">
                  <c:v>0.71255097654385602</c:v>
                </c:pt>
                <c:pt idx="7">
                  <c:v>0.66338869105784259</c:v>
                </c:pt>
                <c:pt idx="8">
                  <c:v>0.94877040913816357</c:v>
                </c:pt>
                <c:pt idx="9">
                  <c:v>0.71869946822008623</c:v>
                </c:pt>
                <c:pt idx="10">
                  <c:v>0.46677826046683496</c:v>
                </c:pt>
                <c:pt idx="11">
                  <c:v>0.76566964155567774</c:v>
                </c:pt>
                <c:pt idx="12">
                  <c:v>0.67326606719174098</c:v>
                </c:pt>
                <c:pt idx="13">
                  <c:v>0.67350225377306872</c:v>
                </c:pt>
                <c:pt idx="14">
                  <c:v>0.41265325485720722</c:v>
                </c:pt>
                <c:pt idx="15">
                  <c:v>0.39252382779100198</c:v>
                </c:pt>
                <c:pt idx="16">
                  <c:v>0.69115255196608549</c:v>
                </c:pt>
                <c:pt idx="17">
                  <c:v>0.43753715656722486</c:v>
                </c:pt>
                <c:pt idx="18">
                  <c:v>0.51534953611410494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A-4768-860B-9818C68AB618}"/>
            </c:ext>
          </c:extLst>
        </c:ser>
        <c:ser>
          <c:idx val="2"/>
          <c:order val="2"/>
          <c:tx>
            <c:v>Третья итерация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Лист1!$AL$3:$AL$21</c:f>
              <c:numCache>
                <c:formatCode>General</c:formatCode>
                <c:ptCount val="19"/>
                <c:pt idx="0">
                  <c:v>0.28565713714171403</c:v>
                </c:pt>
                <c:pt idx="1">
                  <c:v>4.1569219381653054E-2</c:v>
                </c:pt>
                <c:pt idx="2">
                  <c:v>0.11132095286766099</c:v>
                </c:pt>
                <c:pt idx="3">
                  <c:v>0.35355339059327379</c:v>
                </c:pt>
                <c:pt idx="4">
                  <c:v>0.39370039370059057</c:v>
                </c:pt>
                <c:pt idx="5">
                  <c:v>0.3644344934278313</c:v>
                </c:pt>
                <c:pt idx="6">
                  <c:v>0.23664319132398465</c:v>
                </c:pt>
                <c:pt idx="7">
                  <c:v>0.44529397267001708</c:v>
                </c:pt>
                <c:pt idx="8">
                  <c:v>0.53683744694688029</c:v>
                </c:pt>
                <c:pt idx="9">
                  <c:v>0.62893207547044017</c:v>
                </c:pt>
                <c:pt idx="10">
                  <c:v>0.30034963335961196</c:v>
                </c:pt>
                <c:pt idx="11">
                  <c:v>0.35799897388976193</c:v>
                </c:pt>
                <c:pt idx="12">
                  <c:v>0.47380354147934284</c:v>
                </c:pt>
                <c:pt idx="13">
                  <c:v>0.48523918196278354</c:v>
                </c:pt>
                <c:pt idx="14">
                  <c:v>0.28327886186626583</c:v>
                </c:pt>
                <c:pt idx="15">
                  <c:v>0.4281886356149962</c:v>
                </c:pt>
                <c:pt idx="16">
                  <c:v>0.31088091417902924</c:v>
                </c:pt>
                <c:pt idx="17">
                  <c:v>0.23570226039551584</c:v>
                </c:pt>
                <c:pt idx="18">
                  <c:v>0.30503717651955342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A-4768-860B-9818C68AB618}"/>
            </c:ext>
          </c:extLst>
        </c:ser>
        <c:ser>
          <c:idx val="3"/>
          <c:order val="3"/>
          <c:tx>
            <c:v>Четвертая итерация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Лист1!$AO$3:$AO$21</c:f>
              <c:numCache>
                <c:formatCode>General</c:formatCode>
                <c:ptCount val="19"/>
                <c:pt idx="0">
                  <c:v>0.11785113019775793</c:v>
                </c:pt>
                <c:pt idx="1">
                  <c:v>4.1569219381653054E-2</c:v>
                </c:pt>
                <c:pt idx="2">
                  <c:v>5.8823529411764705E-2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6.9282032302755092E-2</c:v>
                </c:pt>
                <c:pt idx="7">
                  <c:v>2.8394275533916019E-2</c:v>
                </c:pt>
                <c:pt idx="8">
                  <c:v>0.10631460837904083</c:v>
                </c:pt>
                <c:pt idx="9">
                  <c:v>0.19245008972987526</c:v>
                </c:pt>
                <c:pt idx="10">
                  <c:v>0.23056887375133253</c:v>
                </c:pt>
                <c:pt idx="11">
                  <c:v>0.14461005681181427</c:v>
                </c:pt>
                <c:pt idx="12">
                  <c:v>0.14285714285714285</c:v>
                </c:pt>
                <c:pt idx="13">
                  <c:v>5.8823529411764705E-2</c:v>
                </c:pt>
                <c:pt idx="14">
                  <c:v>4.9487165930539347E-2</c:v>
                </c:pt>
                <c:pt idx="15">
                  <c:v>0.18426072420945505</c:v>
                </c:pt>
                <c:pt idx="16">
                  <c:v>9.4760708295868565E-2</c:v>
                </c:pt>
                <c:pt idx="17">
                  <c:v>4.22451416480214E-2</c:v>
                </c:pt>
                <c:pt idx="18">
                  <c:v>0.14729647811635971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A-4768-860B-9818C68A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951928"/>
        <c:axId val="788950616"/>
      </c:lineChart>
      <c:catAx>
        <c:axId val="788951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950616"/>
        <c:crosses val="autoZero"/>
        <c:auto val="1"/>
        <c:lblAlgn val="ctr"/>
        <c:lblOffset val="100"/>
        <c:noMultiLvlLbl val="0"/>
      </c:catAx>
      <c:valAx>
        <c:axId val="78895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95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270105</xdr:colOff>
      <xdr:row>24</xdr:row>
      <xdr:rowOff>7886</xdr:rowOff>
    </xdr:from>
    <xdr:to>
      <xdr:col>20</xdr:col>
      <xdr:colOff>925066</xdr:colOff>
      <xdr:row>47</xdr:row>
      <xdr:rowOff>62795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60B8E4-F258-4E31-872C-E77A31BD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178963</xdr:colOff>
      <xdr:row>23</xdr:row>
      <xdr:rowOff>150624</xdr:rowOff>
    </xdr:from>
    <xdr:to>
      <xdr:col>8</xdr:col>
      <xdr:colOff>931551</xdr:colOff>
      <xdr:row>43</xdr:row>
      <xdr:rowOff>178319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A91AC32-2745-4179-A76E-8B862F1E6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364190</xdr:colOff>
      <xdr:row>23</xdr:row>
      <xdr:rowOff>90768</xdr:rowOff>
    </xdr:from>
    <xdr:to>
      <xdr:col>40</xdr:col>
      <xdr:colOff>425824</xdr:colOff>
      <xdr:row>49</xdr:row>
      <xdr:rowOff>33618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9B86BA1-24F9-4B5A-B9E2-550A8D759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tabSelected="1" topLeftCell="AL1" zoomScale="85" zoomScaleNormal="85" workbookViewId="0">
      <selection activeCell="BC3" sqref="BC3"/>
    </sheetView>
  </sheetViews>
  <sheetFormatPr defaultColWidth="11.5703125" defaultRowHeight="15" x14ac:dyDescent="0.25"/>
  <cols>
    <col min="1" max="1" width="5.140625" bestFit="1" customWidth="1"/>
    <col min="2" max="2" width="17.28515625" bestFit="1" customWidth="1"/>
    <col min="3" max="3" width="16.5703125" bestFit="1" customWidth="1"/>
    <col min="4" max="4" width="17.140625" bestFit="1" customWidth="1"/>
    <col min="5" max="5" width="8.5703125" bestFit="1" customWidth="1"/>
    <col min="6" max="6" width="10.42578125" bestFit="1" customWidth="1"/>
    <col min="7" max="7" width="7.85546875" bestFit="1" customWidth="1"/>
    <col min="8" max="8" width="8.85546875" bestFit="1" customWidth="1"/>
    <col min="9" max="9" width="16.28515625" customWidth="1"/>
    <col min="10" max="10" width="17" bestFit="1" customWidth="1"/>
    <col min="11" max="11" width="8.5703125" bestFit="1" customWidth="1"/>
    <col min="12" max="12" width="10.42578125" bestFit="1" customWidth="1"/>
    <col min="13" max="13" width="7.85546875" bestFit="1" customWidth="1"/>
    <col min="14" max="14" width="8.85546875" bestFit="1" customWidth="1"/>
    <col min="15" max="15" width="15.28515625" customWidth="1"/>
    <col min="16" max="16" width="16.5703125" bestFit="1" customWidth="1"/>
    <col min="17" max="17" width="8.5703125" bestFit="1" customWidth="1"/>
    <col min="18" max="18" width="10.42578125" bestFit="1" customWidth="1"/>
    <col min="19" max="19" width="7.85546875" bestFit="1" customWidth="1"/>
    <col min="20" max="20" width="8.85546875" bestFit="1" customWidth="1"/>
    <col min="21" max="21" width="15" customWidth="1"/>
    <col min="22" max="22" width="20.140625" bestFit="1" customWidth="1"/>
    <col min="23" max="23" width="8.5703125" bestFit="1" customWidth="1"/>
    <col min="24" max="24" width="10.42578125" bestFit="1" customWidth="1"/>
    <col min="25" max="25" width="7.85546875" bestFit="1" customWidth="1"/>
    <col min="26" max="26" width="8.85546875" bestFit="1" customWidth="1"/>
    <col min="27" max="27" width="16.7109375" customWidth="1"/>
    <col min="28" max="28" width="15.140625" customWidth="1"/>
    <col min="30" max="30" width="8.7109375" bestFit="1" customWidth="1"/>
    <col min="31" max="31" width="12.28515625" bestFit="1" customWidth="1"/>
    <col min="32" max="32" width="13.5703125" bestFit="1" customWidth="1"/>
    <col min="33" max="33" width="8.7109375" bestFit="1" customWidth="1"/>
    <col min="34" max="34" width="12.28515625" bestFit="1" customWidth="1"/>
    <col min="35" max="35" width="13.5703125" bestFit="1" customWidth="1"/>
    <col min="36" max="36" width="8.7109375" bestFit="1" customWidth="1"/>
    <col min="37" max="37" width="12.28515625" bestFit="1" customWidth="1"/>
    <col min="38" max="38" width="13.5703125" bestFit="1" customWidth="1"/>
    <col min="39" max="39" width="8.7109375" bestFit="1" customWidth="1"/>
    <col min="40" max="40" width="12.28515625" bestFit="1" customWidth="1"/>
    <col min="41" max="41" width="13.5703125" bestFit="1" customWidth="1"/>
    <col min="49" max="49" width="12.85546875" bestFit="1" customWidth="1"/>
  </cols>
  <sheetData>
    <row r="1" spans="1:56" ht="15.75" thickBot="1" x14ac:dyDescent="0.3">
      <c r="A1" s="35" t="s">
        <v>0</v>
      </c>
      <c r="B1" s="35"/>
      <c r="C1" s="35"/>
      <c r="D1" s="30" t="s">
        <v>18</v>
      </c>
      <c r="E1" s="30"/>
      <c r="F1" s="30"/>
      <c r="G1" s="30"/>
      <c r="H1" s="30"/>
      <c r="I1" s="30"/>
      <c r="J1" s="31" t="s">
        <v>19</v>
      </c>
      <c r="K1" s="31"/>
      <c r="L1" s="31"/>
      <c r="M1" s="31"/>
      <c r="N1" s="31"/>
      <c r="O1" s="31"/>
      <c r="P1" s="30" t="s">
        <v>20</v>
      </c>
      <c r="Q1" s="30"/>
      <c r="R1" s="30"/>
      <c r="S1" s="30"/>
      <c r="T1" s="30"/>
      <c r="U1" s="30"/>
      <c r="V1" s="31" t="s">
        <v>21</v>
      </c>
      <c r="W1" s="31"/>
      <c r="X1" s="31"/>
      <c r="Y1" s="31"/>
      <c r="Z1" s="31"/>
      <c r="AA1" s="31"/>
      <c r="AD1" s="27" t="s">
        <v>18</v>
      </c>
      <c r="AE1" s="27"/>
      <c r="AF1" s="27"/>
      <c r="AG1" s="28" t="s">
        <v>19</v>
      </c>
      <c r="AH1" s="28"/>
      <c r="AI1" s="28"/>
      <c r="AJ1" s="27" t="s">
        <v>20</v>
      </c>
      <c r="AK1" s="27"/>
      <c r="AL1" s="27"/>
      <c r="AM1" s="28" t="s">
        <v>21</v>
      </c>
      <c r="AN1" s="28"/>
      <c r="AO1" s="28"/>
    </row>
    <row r="2" spans="1:56" ht="38.25" customHeight="1" x14ac:dyDescent="0.25">
      <c r="A2" s="35"/>
      <c r="B2" s="35"/>
      <c r="C2" s="35"/>
      <c r="D2" s="5" t="s">
        <v>14</v>
      </c>
      <c r="E2" s="6" t="s">
        <v>15</v>
      </c>
      <c r="F2" s="5" t="s">
        <v>17</v>
      </c>
      <c r="G2" s="6" t="s">
        <v>16</v>
      </c>
      <c r="H2" s="4" t="s">
        <v>13</v>
      </c>
      <c r="I2" s="17" t="s">
        <v>23</v>
      </c>
      <c r="J2" s="9" t="s">
        <v>14</v>
      </c>
      <c r="K2" s="10" t="s">
        <v>15</v>
      </c>
      <c r="L2" s="9" t="s">
        <v>17</v>
      </c>
      <c r="M2" s="10" t="s">
        <v>16</v>
      </c>
      <c r="N2" s="7" t="s">
        <v>13</v>
      </c>
      <c r="O2" s="17" t="s">
        <v>23</v>
      </c>
      <c r="P2" s="8" t="s">
        <v>14</v>
      </c>
      <c r="Q2" s="6" t="s">
        <v>15</v>
      </c>
      <c r="R2" s="5" t="s">
        <v>17</v>
      </c>
      <c r="S2" s="6" t="s">
        <v>16</v>
      </c>
      <c r="T2" s="4" t="s">
        <v>13</v>
      </c>
      <c r="U2" s="17" t="s">
        <v>23</v>
      </c>
      <c r="V2" s="9" t="s">
        <v>14</v>
      </c>
      <c r="W2" s="10" t="s">
        <v>15</v>
      </c>
      <c r="X2" s="9" t="s">
        <v>17</v>
      </c>
      <c r="Y2" s="10" t="s">
        <v>16</v>
      </c>
      <c r="Z2" s="4" t="s">
        <v>13</v>
      </c>
      <c r="AA2" s="17" t="s">
        <v>23</v>
      </c>
      <c r="AB2" s="16"/>
      <c r="AD2" s="24" t="s">
        <v>13</v>
      </c>
      <c r="AE2" s="24" t="s">
        <v>24</v>
      </c>
      <c r="AF2" s="24" t="s">
        <v>25</v>
      </c>
      <c r="AG2" s="24" t="s">
        <v>13</v>
      </c>
      <c r="AH2" s="24" t="s">
        <v>24</v>
      </c>
      <c r="AI2" s="24" t="s">
        <v>25</v>
      </c>
      <c r="AJ2" s="24" t="s">
        <v>13</v>
      </c>
      <c r="AK2" s="24" t="s">
        <v>24</v>
      </c>
      <c r="AL2" s="24" t="s">
        <v>25</v>
      </c>
      <c r="AM2" s="24" t="s">
        <v>13</v>
      </c>
      <c r="AN2" s="24" t="s">
        <v>24</v>
      </c>
      <c r="AO2" s="24" t="s">
        <v>25</v>
      </c>
      <c r="AR2" s="9" t="s">
        <v>14</v>
      </c>
      <c r="AS2" s="10" t="s">
        <v>15</v>
      </c>
      <c r="AT2" s="9" t="s">
        <v>17</v>
      </c>
      <c r="AU2" s="36" t="s">
        <v>16</v>
      </c>
      <c r="AV2" s="42" t="s">
        <v>13</v>
      </c>
      <c r="AW2" s="39" t="s">
        <v>23</v>
      </c>
      <c r="AX2" s="45" t="s">
        <v>25</v>
      </c>
      <c r="AY2" s="49" t="s">
        <v>30</v>
      </c>
      <c r="AZ2" s="50" t="s">
        <v>31</v>
      </c>
      <c r="BA2" s="49" t="s">
        <v>28</v>
      </c>
      <c r="BB2" s="50" t="s">
        <v>29</v>
      </c>
      <c r="BC2" s="49" t="s">
        <v>32</v>
      </c>
      <c r="BD2" s="50" t="s">
        <v>33</v>
      </c>
    </row>
    <row r="3" spans="1:56" x14ac:dyDescent="0.25">
      <c r="A3" s="32" t="s">
        <v>1</v>
      </c>
      <c r="B3" s="32" t="s">
        <v>2</v>
      </c>
      <c r="C3" s="20" t="s">
        <v>3</v>
      </c>
      <c r="D3" s="1">
        <v>8</v>
      </c>
      <c r="E3" s="1">
        <v>5</v>
      </c>
      <c r="F3" s="1">
        <v>0</v>
      </c>
      <c r="G3" s="1">
        <v>0</v>
      </c>
      <c r="H3" s="13">
        <f>AVERAGE(D3:G3)</f>
        <v>3.25</v>
      </c>
      <c r="I3" s="18">
        <f>STDEV(D3:H3)</f>
        <v>3.4186985827943359</v>
      </c>
      <c r="J3" s="1">
        <v>5</v>
      </c>
      <c r="K3" s="1">
        <v>8</v>
      </c>
      <c r="L3" s="1">
        <v>16</v>
      </c>
      <c r="M3" s="1">
        <v>8</v>
      </c>
      <c r="N3" s="13">
        <f>AVERAGE(J3:M3)</f>
        <v>9.25</v>
      </c>
      <c r="O3" s="18">
        <f>STDEV(J3:N3)</f>
        <v>4.0850336595920478</v>
      </c>
      <c r="P3" s="1">
        <v>5</v>
      </c>
      <c r="Q3" s="1">
        <v>8</v>
      </c>
      <c r="R3" s="1">
        <v>8</v>
      </c>
      <c r="S3" s="1">
        <v>4</v>
      </c>
      <c r="T3" s="14">
        <f>AVERAGE(P3:S3)</f>
        <v>6.25</v>
      </c>
      <c r="U3" s="18">
        <f>STDEV(P3:T3)</f>
        <v>1.7853571071357126</v>
      </c>
      <c r="V3" s="2">
        <v>5</v>
      </c>
      <c r="W3" s="3">
        <v>7</v>
      </c>
      <c r="X3" s="2">
        <v>6</v>
      </c>
      <c r="Y3" s="2">
        <v>6</v>
      </c>
      <c r="Z3" s="15">
        <f t="shared" ref="Z3:Z22" si="0">AVERAGE(V3:Y3)</f>
        <v>6</v>
      </c>
      <c r="AA3" s="18">
        <f>STDEV(V3:Z3)</f>
        <v>0.70710678118654757</v>
      </c>
      <c r="AD3" s="23">
        <v>3.25</v>
      </c>
      <c r="AE3" s="23">
        <v>3.4186985827943359</v>
      </c>
      <c r="AF3" s="22">
        <f>AE3/AD3</f>
        <v>1.0519072562444109</v>
      </c>
      <c r="AG3">
        <v>9.25</v>
      </c>
      <c r="AH3">
        <v>4.0850336595920478</v>
      </c>
      <c r="AI3" s="22">
        <f>AH3/AG3</f>
        <v>0.44162526049643758</v>
      </c>
      <c r="AJ3">
        <v>6.25</v>
      </c>
      <c r="AK3">
        <v>1.7853571071357126</v>
      </c>
      <c r="AL3" s="22">
        <f>AK3/AJ3</f>
        <v>0.28565713714171403</v>
      </c>
      <c r="AM3">
        <v>6</v>
      </c>
      <c r="AN3">
        <v>0.70710678118654757</v>
      </c>
      <c r="AO3" s="22">
        <f>AN3/AM3</f>
        <v>0.11785113019775793</v>
      </c>
      <c r="AR3" s="2">
        <v>5</v>
      </c>
      <c r="AS3" s="3">
        <v>7</v>
      </c>
      <c r="AT3" s="2">
        <v>6</v>
      </c>
      <c r="AU3" s="37">
        <v>6</v>
      </c>
      <c r="AV3" s="43">
        <f t="shared" ref="AV3:AV22" si="1">AVERAGE(AR3:AU3)</f>
        <v>6</v>
      </c>
      <c r="AW3" s="40">
        <f>STDEV(AR3:AV3)</f>
        <v>0.70710678118654757</v>
      </c>
      <c r="AX3" s="46">
        <f>AW3/AV3</f>
        <v>0.11785113019775793</v>
      </c>
      <c r="AY3" s="51">
        <f>MIN(AR3:AU3)</f>
        <v>5</v>
      </c>
      <c r="AZ3" s="52">
        <f>MAX(AR3:AU3)</f>
        <v>7</v>
      </c>
      <c r="BA3" s="51">
        <f>AV3-AW3</f>
        <v>5.2928932188134521</v>
      </c>
      <c r="BB3" s="52">
        <f>AV3+AW3</f>
        <v>6.7071067811865479</v>
      </c>
      <c r="BC3" s="47"/>
      <c r="BD3" s="48"/>
    </row>
    <row r="4" spans="1:56" x14ac:dyDescent="0.25">
      <c r="A4" s="32"/>
      <c r="B4" s="32"/>
      <c r="C4" s="20" t="s">
        <v>4</v>
      </c>
      <c r="D4" s="1">
        <v>50</v>
      </c>
      <c r="E4" s="1">
        <v>20</v>
      </c>
      <c r="F4" s="1">
        <v>32</v>
      </c>
      <c r="G4" s="1">
        <v>80</v>
      </c>
      <c r="H4" s="13">
        <f t="shared" ref="H4:H22" si="2">AVERAGE(D4:G4)</f>
        <v>45.5</v>
      </c>
      <c r="I4" s="18">
        <f t="shared" ref="I4:I22" si="3">STDEV(D4:H4)</f>
        <v>22.599778759979046</v>
      </c>
      <c r="J4" s="1">
        <v>25</v>
      </c>
      <c r="K4" s="1">
        <v>30</v>
      </c>
      <c r="L4" s="1">
        <v>45</v>
      </c>
      <c r="M4" s="1">
        <v>32</v>
      </c>
      <c r="N4" s="13">
        <f t="shared" ref="N4:N22" si="4">AVERAGE(J4:M4)</f>
        <v>33</v>
      </c>
      <c r="O4" s="18">
        <f t="shared" ref="O4:O22" si="5">STDEV(J4:N4)</f>
        <v>7.3824115301167001</v>
      </c>
      <c r="P4" s="1">
        <v>30</v>
      </c>
      <c r="Q4" s="1">
        <v>30</v>
      </c>
      <c r="R4" s="1">
        <v>33</v>
      </c>
      <c r="S4" s="1">
        <v>32</v>
      </c>
      <c r="T4" s="14">
        <f t="shared" ref="T4:T22" si="6">AVERAGE(P4:S4)</f>
        <v>31.25</v>
      </c>
      <c r="U4" s="18">
        <f t="shared" ref="U4:U21" si="7">STDEV(P4:T4)</f>
        <v>1.299038105676658</v>
      </c>
      <c r="V4" s="2">
        <v>30</v>
      </c>
      <c r="W4" s="3">
        <v>30</v>
      </c>
      <c r="X4" s="2">
        <v>33</v>
      </c>
      <c r="Y4" s="2">
        <v>32</v>
      </c>
      <c r="Z4" s="15">
        <f t="shared" si="0"/>
        <v>31.25</v>
      </c>
      <c r="AA4" s="18">
        <f t="shared" ref="AA4:AA22" si="8">STDEV(V4:Z4)</f>
        <v>1.299038105676658</v>
      </c>
      <c r="AD4" s="23">
        <v>45.5</v>
      </c>
      <c r="AE4" s="23">
        <v>22.599778759979046</v>
      </c>
      <c r="AF4" s="22">
        <f t="shared" ref="AF4:AF21" si="9">AE4/AD4</f>
        <v>0.49669843428525373</v>
      </c>
      <c r="AG4">
        <v>33</v>
      </c>
      <c r="AH4">
        <v>7.3824115301167001</v>
      </c>
      <c r="AI4" s="22">
        <f t="shared" ref="AI4:AI21" si="10">AH4/AG4</f>
        <v>0.22370944030656667</v>
      </c>
      <c r="AJ4">
        <v>31.25</v>
      </c>
      <c r="AK4">
        <v>1.299038105676658</v>
      </c>
      <c r="AL4" s="22">
        <f t="shared" ref="AL4:AL21" si="11">AK4/AJ4</f>
        <v>4.1569219381653054E-2</v>
      </c>
      <c r="AM4">
        <v>31.25</v>
      </c>
      <c r="AN4">
        <v>1.299038105676658</v>
      </c>
      <c r="AO4" s="22">
        <f t="shared" ref="AO4:AO21" si="12">AN4/AM4</f>
        <v>4.1569219381653054E-2</v>
      </c>
      <c r="AR4" s="2">
        <v>30</v>
      </c>
      <c r="AS4" s="3">
        <v>30</v>
      </c>
      <c r="AT4" s="2">
        <v>33</v>
      </c>
      <c r="AU4" s="37">
        <v>32</v>
      </c>
      <c r="AV4" s="43">
        <f t="shared" si="1"/>
        <v>31.25</v>
      </c>
      <c r="AW4" s="40">
        <f t="shared" ref="AW4:AW22" si="13">STDEV(AR4:AV4)</f>
        <v>1.299038105676658</v>
      </c>
      <c r="AX4" s="46">
        <f t="shared" ref="AX4:AX22" si="14">AW4/AV4</f>
        <v>4.1569219381653054E-2</v>
      </c>
      <c r="AY4" s="51">
        <f t="shared" ref="AY4:AZ21" si="15">MIN(AR4:AU4)</f>
        <v>30</v>
      </c>
      <c r="AZ4" s="52">
        <f t="shared" ref="AZ4:AZ21" si="16">MAX(AR4:AU4)</f>
        <v>33</v>
      </c>
      <c r="BA4" s="51">
        <f>AV4-AW4</f>
        <v>29.950961894323342</v>
      </c>
      <c r="BB4" s="52">
        <f>AV4+AW4</f>
        <v>32.549038105676658</v>
      </c>
      <c r="BC4" s="47"/>
      <c r="BD4" s="48"/>
    </row>
    <row r="5" spans="1:56" x14ac:dyDescent="0.25">
      <c r="A5" s="32"/>
      <c r="B5" s="32"/>
      <c r="C5" s="20" t="s">
        <v>5</v>
      </c>
      <c r="D5" s="1">
        <v>20</v>
      </c>
      <c r="E5" s="1">
        <v>15</v>
      </c>
      <c r="F5" s="1">
        <v>16</v>
      </c>
      <c r="G5" s="1">
        <v>30</v>
      </c>
      <c r="H5" s="13">
        <f t="shared" si="2"/>
        <v>20.25</v>
      </c>
      <c r="I5" s="18">
        <f t="shared" si="3"/>
        <v>5.9319052588523364</v>
      </c>
      <c r="J5" s="1">
        <v>20</v>
      </c>
      <c r="K5" s="1">
        <v>15</v>
      </c>
      <c r="L5" s="1">
        <v>18</v>
      </c>
      <c r="M5" s="1">
        <v>8</v>
      </c>
      <c r="N5" s="13">
        <f t="shared" si="4"/>
        <v>15.25</v>
      </c>
      <c r="O5" s="18">
        <f t="shared" si="5"/>
        <v>4.5483513496650634</v>
      </c>
      <c r="P5" s="1">
        <v>20</v>
      </c>
      <c r="Q5" s="1">
        <v>15</v>
      </c>
      <c r="R5" s="1">
        <v>18</v>
      </c>
      <c r="S5" s="1">
        <v>16</v>
      </c>
      <c r="T5" s="14">
        <f t="shared" si="6"/>
        <v>17.25</v>
      </c>
      <c r="U5" s="18">
        <f t="shared" si="7"/>
        <v>1.920286436967152</v>
      </c>
      <c r="V5" s="2">
        <v>18</v>
      </c>
      <c r="W5" s="3">
        <v>16</v>
      </c>
      <c r="X5" s="2">
        <v>18</v>
      </c>
      <c r="Y5" s="2">
        <v>16</v>
      </c>
      <c r="Z5" s="15">
        <f t="shared" si="0"/>
        <v>17</v>
      </c>
      <c r="AA5" s="18">
        <f t="shared" si="8"/>
        <v>1</v>
      </c>
      <c r="AD5" s="23">
        <v>20.25</v>
      </c>
      <c r="AE5" s="23">
        <v>5.9319052588523364</v>
      </c>
      <c r="AF5" s="22">
        <f t="shared" si="9"/>
        <v>0.29293359302974503</v>
      </c>
      <c r="AG5">
        <v>15.25</v>
      </c>
      <c r="AH5">
        <v>4.5483513496650634</v>
      </c>
      <c r="AI5" s="22">
        <f t="shared" si="10"/>
        <v>0.29825254751902053</v>
      </c>
      <c r="AJ5">
        <v>17.25</v>
      </c>
      <c r="AK5">
        <v>1.920286436967152</v>
      </c>
      <c r="AL5" s="22">
        <f t="shared" si="11"/>
        <v>0.11132095286766099</v>
      </c>
      <c r="AM5">
        <v>17</v>
      </c>
      <c r="AN5">
        <v>1</v>
      </c>
      <c r="AO5" s="22">
        <f t="shared" si="12"/>
        <v>5.8823529411764705E-2</v>
      </c>
      <c r="AR5" s="2">
        <v>18</v>
      </c>
      <c r="AS5" s="3">
        <v>16</v>
      </c>
      <c r="AT5" s="2">
        <v>18</v>
      </c>
      <c r="AU5" s="37">
        <v>16</v>
      </c>
      <c r="AV5" s="43">
        <f t="shared" si="1"/>
        <v>17</v>
      </c>
      <c r="AW5" s="40">
        <f t="shared" si="13"/>
        <v>1</v>
      </c>
      <c r="AX5" s="46">
        <f t="shared" si="14"/>
        <v>5.8823529411764705E-2</v>
      </c>
      <c r="AY5" s="51">
        <f t="shared" si="15"/>
        <v>16</v>
      </c>
      <c r="AZ5" s="52">
        <f t="shared" si="16"/>
        <v>18</v>
      </c>
      <c r="BA5" s="51">
        <f>AV5-AW5</f>
        <v>16</v>
      </c>
      <c r="BB5" s="52">
        <f>AV5+AW5</f>
        <v>18</v>
      </c>
      <c r="BC5" s="47"/>
      <c r="BD5" s="48"/>
    </row>
    <row r="6" spans="1:56" x14ac:dyDescent="0.25">
      <c r="A6" s="32"/>
      <c r="B6" s="32" t="s">
        <v>6</v>
      </c>
      <c r="C6" s="20" t="s">
        <v>3</v>
      </c>
      <c r="D6" s="1">
        <v>4</v>
      </c>
      <c r="E6" s="1">
        <v>4</v>
      </c>
      <c r="F6" s="1">
        <v>0</v>
      </c>
      <c r="G6" s="1">
        <v>0</v>
      </c>
      <c r="H6" s="13">
        <f t="shared" si="2"/>
        <v>2</v>
      </c>
      <c r="I6" s="18">
        <f t="shared" si="3"/>
        <v>2</v>
      </c>
      <c r="J6" s="1">
        <v>4</v>
      </c>
      <c r="K6" s="1">
        <v>2</v>
      </c>
      <c r="L6" s="1">
        <v>12</v>
      </c>
      <c r="M6" s="1">
        <v>8</v>
      </c>
      <c r="N6" s="13">
        <f t="shared" si="4"/>
        <v>6.5</v>
      </c>
      <c r="O6" s="18">
        <f t="shared" si="5"/>
        <v>3.8405728739343039</v>
      </c>
      <c r="P6" s="1">
        <v>4</v>
      </c>
      <c r="Q6" s="1">
        <v>2</v>
      </c>
      <c r="R6" s="1">
        <v>6</v>
      </c>
      <c r="S6" s="1">
        <v>4</v>
      </c>
      <c r="T6" s="14">
        <f t="shared" si="6"/>
        <v>4</v>
      </c>
      <c r="U6" s="18">
        <f t="shared" si="7"/>
        <v>1.4142135623730951</v>
      </c>
      <c r="V6" s="2">
        <v>4</v>
      </c>
      <c r="W6" s="3">
        <v>4</v>
      </c>
      <c r="X6" s="2">
        <v>4</v>
      </c>
      <c r="Y6" s="2">
        <v>4</v>
      </c>
      <c r="Z6" s="15">
        <f t="shared" si="0"/>
        <v>4</v>
      </c>
      <c r="AA6" s="18">
        <f t="shared" si="8"/>
        <v>0</v>
      </c>
      <c r="AD6" s="23">
        <v>2</v>
      </c>
      <c r="AE6" s="23">
        <v>2</v>
      </c>
      <c r="AF6" s="22">
        <f t="shared" si="9"/>
        <v>1</v>
      </c>
      <c r="AG6">
        <v>6.5</v>
      </c>
      <c r="AH6">
        <v>3.8405728739343039</v>
      </c>
      <c r="AI6" s="22">
        <f t="shared" si="10"/>
        <v>0.59085736522066212</v>
      </c>
      <c r="AJ6">
        <v>4</v>
      </c>
      <c r="AK6">
        <v>1.4142135623730951</v>
      </c>
      <c r="AL6" s="22">
        <f t="shared" si="11"/>
        <v>0.35355339059327379</v>
      </c>
      <c r="AM6">
        <v>4</v>
      </c>
      <c r="AN6">
        <v>0</v>
      </c>
      <c r="AO6" s="22">
        <f t="shared" si="12"/>
        <v>0</v>
      </c>
      <c r="AR6" s="2">
        <v>4</v>
      </c>
      <c r="AS6" s="3">
        <v>4</v>
      </c>
      <c r="AT6" s="2">
        <v>4</v>
      </c>
      <c r="AU6" s="37">
        <v>4</v>
      </c>
      <c r="AV6" s="43">
        <f t="shared" si="1"/>
        <v>4</v>
      </c>
      <c r="AW6" s="40">
        <f t="shared" si="13"/>
        <v>0</v>
      </c>
      <c r="AX6" s="46">
        <f t="shared" si="14"/>
        <v>0</v>
      </c>
      <c r="AY6" s="51">
        <f t="shared" si="15"/>
        <v>4</v>
      </c>
      <c r="AZ6" s="52">
        <f t="shared" si="16"/>
        <v>4</v>
      </c>
      <c r="BA6" s="51">
        <f>AV6-AW6</f>
        <v>4</v>
      </c>
      <c r="BB6" s="52">
        <f>AV6+AW6</f>
        <v>4</v>
      </c>
      <c r="BC6" s="47"/>
      <c r="BD6" s="48"/>
    </row>
    <row r="7" spans="1:56" x14ac:dyDescent="0.25">
      <c r="A7" s="32"/>
      <c r="B7" s="32"/>
      <c r="C7" s="20" t="s">
        <v>4</v>
      </c>
      <c r="D7" s="1">
        <v>15</v>
      </c>
      <c r="E7" s="1">
        <v>10</v>
      </c>
      <c r="F7" s="1">
        <v>0</v>
      </c>
      <c r="G7" s="1">
        <v>0</v>
      </c>
      <c r="H7" s="13">
        <f t="shared" si="2"/>
        <v>6.25</v>
      </c>
      <c r="I7" s="18">
        <f t="shared" si="3"/>
        <v>6.49519052838329</v>
      </c>
      <c r="J7" s="1">
        <v>5</v>
      </c>
      <c r="K7" s="1">
        <v>5</v>
      </c>
      <c r="L7" s="1">
        <v>30</v>
      </c>
      <c r="M7" s="1">
        <v>16</v>
      </c>
      <c r="N7" s="13">
        <f t="shared" si="4"/>
        <v>14</v>
      </c>
      <c r="O7" s="18">
        <f t="shared" si="5"/>
        <v>10.271319292087069</v>
      </c>
      <c r="P7" s="1">
        <v>10</v>
      </c>
      <c r="Q7" s="1">
        <v>5</v>
      </c>
      <c r="R7" s="1">
        <v>9</v>
      </c>
      <c r="S7" s="1">
        <v>16</v>
      </c>
      <c r="T7" s="14">
        <f t="shared" si="6"/>
        <v>10</v>
      </c>
      <c r="U7" s="18">
        <f t="shared" si="7"/>
        <v>3.9370039370059056</v>
      </c>
      <c r="V7" s="2">
        <v>10</v>
      </c>
      <c r="W7" s="3">
        <v>8</v>
      </c>
      <c r="X7" s="2">
        <v>8</v>
      </c>
      <c r="Y7" s="2">
        <v>10</v>
      </c>
      <c r="Z7" s="15">
        <f t="shared" si="0"/>
        <v>9</v>
      </c>
      <c r="AA7" s="18">
        <f t="shared" si="8"/>
        <v>1</v>
      </c>
      <c r="AD7" s="23">
        <v>6.25</v>
      </c>
      <c r="AE7" s="23">
        <v>6.49519052838329</v>
      </c>
      <c r="AF7" s="22">
        <f t="shared" si="9"/>
        <v>1.0392304845413265</v>
      </c>
      <c r="AG7">
        <v>14</v>
      </c>
      <c r="AH7">
        <v>10.271319292087069</v>
      </c>
      <c r="AI7" s="22">
        <f t="shared" si="10"/>
        <v>0.7336656637205049</v>
      </c>
      <c r="AJ7">
        <v>10</v>
      </c>
      <c r="AK7">
        <v>3.9370039370059056</v>
      </c>
      <c r="AL7" s="22">
        <f t="shared" si="11"/>
        <v>0.39370039370059057</v>
      </c>
      <c r="AM7">
        <v>9</v>
      </c>
      <c r="AN7">
        <v>1</v>
      </c>
      <c r="AO7" s="22">
        <f t="shared" si="12"/>
        <v>0.1111111111111111</v>
      </c>
      <c r="AR7" s="2">
        <v>10</v>
      </c>
      <c r="AS7" s="3">
        <v>8</v>
      </c>
      <c r="AT7" s="2">
        <v>8</v>
      </c>
      <c r="AU7" s="37">
        <v>10</v>
      </c>
      <c r="AV7" s="43">
        <f t="shared" si="1"/>
        <v>9</v>
      </c>
      <c r="AW7" s="40">
        <f t="shared" si="13"/>
        <v>1</v>
      </c>
      <c r="AX7" s="46">
        <f t="shared" si="14"/>
        <v>0.1111111111111111</v>
      </c>
      <c r="AY7" s="51">
        <f t="shared" si="15"/>
        <v>8</v>
      </c>
      <c r="AZ7" s="52">
        <f t="shared" si="16"/>
        <v>10</v>
      </c>
      <c r="BA7" s="51">
        <f>AV7-AW7</f>
        <v>8</v>
      </c>
      <c r="BB7" s="52">
        <f>AV7+AW7</f>
        <v>10</v>
      </c>
      <c r="BC7" s="47"/>
      <c r="BD7" s="48"/>
    </row>
    <row r="8" spans="1:56" x14ac:dyDescent="0.25">
      <c r="A8" s="32"/>
      <c r="B8" s="32"/>
      <c r="C8" s="20" t="s">
        <v>5</v>
      </c>
      <c r="D8" s="1">
        <v>10</v>
      </c>
      <c r="E8" s="1">
        <v>10</v>
      </c>
      <c r="F8" s="1">
        <v>0</v>
      </c>
      <c r="G8" s="1">
        <v>0</v>
      </c>
      <c r="H8" s="13">
        <f t="shared" si="2"/>
        <v>5</v>
      </c>
      <c r="I8" s="18">
        <f t="shared" si="3"/>
        <v>5</v>
      </c>
      <c r="J8" s="1">
        <v>5</v>
      </c>
      <c r="K8" s="1">
        <v>4</v>
      </c>
      <c r="L8" s="1">
        <v>22</v>
      </c>
      <c r="M8" s="1">
        <v>8</v>
      </c>
      <c r="N8" s="13">
        <f t="shared" si="4"/>
        <v>9.75</v>
      </c>
      <c r="O8" s="18">
        <f t="shared" si="5"/>
        <v>7.2240916383999449</v>
      </c>
      <c r="P8" s="1">
        <v>7</v>
      </c>
      <c r="Q8" s="1">
        <v>4</v>
      </c>
      <c r="R8" s="1">
        <v>9</v>
      </c>
      <c r="S8" s="1">
        <v>12</v>
      </c>
      <c r="T8" s="14">
        <f t="shared" si="6"/>
        <v>8</v>
      </c>
      <c r="U8" s="18">
        <f t="shared" si="7"/>
        <v>2.9154759474226504</v>
      </c>
      <c r="V8" s="2">
        <v>8</v>
      </c>
      <c r="W8" s="3">
        <v>8</v>
      </c>
      <c r="X8" s="2">
        <v>8</v>
      </c>
      <c r="Y8" s="2">
        <v>8</v>
      </c>
      <c r="Z8" s="15">
        <f t="shared" si="0"/>
        <v>8</v>
      </c>
      <c r="AA8" s="18">
        <f t="shared" si="8"/>
        <v>0</v>
      </c>
      <c r="AD8" s="23">
        <v>5</v>
      </c>
      <c r="AE8" s="23">
        <v>5</v>
      </c>
      <c r="AF8" s="22">
        <f t="shared" si="9"/>
        <v>1</v>
      </c>
      <c r="AG8">
        <v>9.75</v>
      </c>
      <c r="AH8">
        <v>7.2240916383999449</v>
      </c>
      <c r="AI8" s="22">
        <f t="shared" si="10"/>
        <v>0.74093247573332766</v>
      </c>
      <c r="AJ8">
        <v>8</v>
      </c>
      <c r="AK8">
        <v>2.9154759474226504</v>
      </c>
      <c r="AL8" s="22">
        <f t="shared" si="11"/>
        <v>0.3644344934278313</v>
      </c>
      <c r="AM8">
        <v>8</v>
      </c>
      <c r="AN8">
        <v>0</v>
      </c>
      <c r="AO8" s="22">
        <f t="shared" si="12"/>
        <v>0</v>
      </c>
      <c r="AR8" s="2">
        <v>8</v>
      </c>
      <c r="AS8" s="3">
        <v>8</v>
      </c>
      <c r="AT8" s="2">
        <v>8</v>
      </c>
      <c r="AU8" s="37">
        <v>8</v>
      </c>
      <c r="AV8" s="43">
        <f t="shared" si="1"/>
        <v>8</v>
      </c>
      <c r="AW8" s="40">
        <f t="shared" si="13"/>
        <v>0</v>
      </c>
      <c r="AX8" s="46">
        <f t="shared" si="14"/>
        <v>0</v>
      </c>
      <c r="AY8" s="51">
        <f t="shared" si="15"/>
        <v>8</v>
      </c>
      <c r="AZ8" s="52">
        <f t="shared" si="16"/>
        <v>8</v>
      </c>
      <c r="BA8" s="51">
        <f>AV8-AW8</f>
        <v>8</v>
      </c>
      <c r="BB8" s="52">
        <f>AV8+AW8</f>
        <v>8</v>
      </c>
      <c r="BC8" s="47"/>
      <c r="BD8" s="48"/>
    </row>
    <row r="9" spans="1:56" x14ac:dyDescent="0.25">
      <c r="A9" s="26" t="s">
        <v>7</v>
      </c>
      <c r="B9" s="26" t="s">
        <v>8</v>
      </c>
      <c r="C9" s="21" t="s">
        <v>3</v>
      </c>
      <c r="D9" s="1">
        <v>10</v>
      </c>
      <c r="E9" s="1">
        <v>10</v>
      </c>
      <c r="F9" s="1">
        <v>0</v>
      </c>
      <c r="G9" s="1">
        <v>0</v>
      </c>
      <c r="H9" s="13">
        <f t="shared" si="2"/>
        <v>5</v>
      </c>
      <c r="I9" s="18">
        <f t="shared" si="3"/>
        <v>5</v>
      </c>
      <c r="J9" s="1">
        <v>3</v>
      </c>
      <c r="K9" s="1">
        <v>6</v>
      </c>
      <c r="L9" s="1">
        <v>16</v>
      </c>
      <c r="M9" s="1">
        <v>4</v>
      </c>
      <c r="N9" s="13">
        <f t="shared" si="4"/>
        <v>7.25</v>
      </c>
      <c r="O9" s="18">
        <f t="shared" si="5"/>
        <v>5.1659945799429563</v>
      </c>
      <c r="P9" s="1">
        <v>7</v>
      </c>
      <c r="Q9" s="1">
        <v>6</v>
      </c>
      <c r="R9" s="1">
        <v>8</v>
      </c>
      <c r="S9" s="1">
        <v>4</v>
      </c>
      <c r="T9" s="14">
        <f t="shared" si="6"/>
        <v>6.25</v>
      </c>
      <c r="U9" s="18">
        <f t="shared" si="7"/>
        <v>1.479019945774904</v>
      </c>
      <c r="V9" s="2">
        <v>7</v>
      </c>
      <c r="W9" s="3">
        <v>6</v>
      </c>
      <c r="X9" s="2">
        <v>6</v>
      </c>
      <c r="Y9" s="2">
        <v>6</v>
      </c>
      <c r="Z9" s="15">
        <f t="shared" si="0"/>
        <v>6.25</v>
      </c>
      <c r="AA9" s="18">
        <f t="shared" si="8"/>
        <v>0.4330127018922193</v>
      </c>
      <c r="AD9" s="23">
        <v>5</v>
      </c>
      <c r="AE9" s="23">
        <v>5</v>
      </c>
      <c r="AF9" s="22">
        <f t="shared" si="9"/>
        <v>1</v>
      </c>
      <c r="AG9">
        <v>7.25</v>
      </c>
      <c r="AH9">
        <v>5.1659945799429563</v>
      </c>
      <c r="AI9" s="22">
        <f t="shared" si="10"/>
        <v>0.71255097654385602</v>
      </c>
      <c r="AJ9">
        <v>6.25</v>
      </c>
      <c r="AK9">
        <v>1.479019945774904</v>
      </c>
      <c r="AL9" s="22">
        <f t="shared" si="11"/>
        <v>0.23664319132398465</v>
      </c>
      <c r="AM9">
        <v>6.25</v>
      </c>
      <c r="AN9">
        <v>0.4330127018922193</v>
      </c>
      <c r="AO9" s="22">
        <f t="shared" si="12"/>
        <v>6.9282032302755092E-2</v>
      </c>
      <c r="AR9" s="2">
        <v>7</v>
      </c>
      <c r="AS9" s="3">
        <v>6</v>
      </c>
      <c r="AT9" s="2">
        <v>6</v>
      </c>
      <c r="AU9" s="37">
        <v>6</v>
      </c>
      <c r="AV9" s="43">
        <f t="shared" si="1"/>
        <v>6.25</v>
      </c>
      <c r="AW9" s="40">
        <f t="shared" si="13"/>
        <v>0.4330127018922193</v>
      </c>
      <c r="AX9" s="46">
        <f t="shared" si="14"/>
        <v>6.9282032302755092E-2</v>
      </c>
      <c r="AY9" s="51">
        <f t="shared" si="15"/>
        <v>6</v>
      </c>
      <c r="AZ9" s="52">
        <f t="shared" si="16"/>
        <v>7</v>
      </c>
      <c r="BA9" s="51">
        <f>AV9-AW9</f>
        <v>5.8169872981077804</v>
      </c>
      <c r="BB9" s="52">
        <f>AV9+AW9</f>
        <v>6.6830127018922196</v>
      </c>
      <c r="BC9" s="47"/>
      <c r="BD9" s="48"/>
    </row>
    <row r="10" spans="1:56" x14ac:dyDescent="0.25">
      <c r="A10" s="26"/>
      <c r="B10" s="26"/>
      <c r="C10" s="21" t="s">
        <v>4</v>
      </c>
      <c r="D10" s="1">
        <v>10</v>
      </c>
      <c r="E10" s="1">
        <v>40</v>
      </c>
      <c r="F10" s="1">
        <v>30</v>
      </c>
      <c r="G10" s="1">
        <v>10</v>
      </c>
      <c r="H10" s="13">
        <f t="shared" si="2"/>
        <v>22.5</v>
      </c>
      <c r="I10" s="18">
        <f t="shared" si="3"/>
        <v>12.99038105676658</v>
      </c>
      <c r="J10" s="1">
        <v>10</v>
      </c>
      <c r="K10" s="1">
        <v>25</v>
      </c>
      <c r="L10" s="1">
        <v>44</v>
      </c>
      <c r="M10" s="1">
        <v>8</v>
      </c>
      <c r="N10" s="13">
        <f t="shared" si="4"/>
        <v>21.75</v>
      </c>
      <c r="O10" s="18">
        <f t="shared" si="5"/>
        <v>14.428704030508076</v>
      </c>
      <c r="P10" s="1">
        <v>10</v>
      </c>
      <c r="Q10" s="1">
        <v>20</v>
      </c>
      <c r="R10" s="1">
        <v>25</v>
      </c>
      <c r="S10" s="1">
        <v>8</v>
      </c>
      <c r="T10" s="14">
        <f t="shared" si="6"/>
        <v>15.75</v>
      </c>
      <c r="U10" s="18">
        <f t="shared" si="7"/>
        <v>7.0133800695527686</v>
      </c>
      <c r="V10" s="2">
        <v>15</v>
      </c>
      <c r="W10" s="3">
        <v>15</v>
      </c>
      <c r="X10" s="2">
        <v>15</v>
      </c>
      <c r="Y10" s="2">
        <v>16</v>
      </c>
      <c r="Z10" s="15">
        <f t="shared" si="0"/>
        <v>15.25</v>
      </c>
      <c r="AA10" s="18">
        <f t="shared" si="8"/>
        <v>0.4330127018922193</v>
      </c>
      <c r="AD10" s="23">
        <v>22.5</v>
      </c>
      <c r="AE10" s="23">
        <v>12.99038105676658</v>
      </c>
      <c r="AF10" s="22">
        <f t="shared" si="9"/>
        <v>0.57735026918962573</v>
      </c>
      <c r="AG10">
        <v>21.75</v>
      </c>
      <c r="AH10">
        <v>14.428704030508076</v>
      </c>
      <c r="AI10" s="22">
        <f t="shared" si="10"/>
        <v>0.66338869105784259</v>
      </c>
      <c r="AJ10">
        <v>15.75</v>
      </c>
      <c r="AK10">
        <v>7.0133800695527686</v>
      </c>
      <c r="AL10" s="22">
        <f t="shared" si="11"/>
        <v>0.44529397267001708</v>
      </c>
      <c r="AM10">
        <v>15.25</v>
      </c>
      <c r="AN10">
        <v>0.4330127018922193</v>
      </c>
      <c r="AO10" s="22">
        <f t="shared" si="12"/>
        <v>2.8394275533916019E-2</v>
      </c>
      <c r="AR10" s="2">
        <v>15</v>
      </c>
      <c r="AS10" s="3">
        <v>15</v>
      </c>
      <c r="AT10" s="2">
        <v>15</v>
      </c>
      <c r="AU10" s="37">
        <v>16</v>
      </c>
      <c r="AV10" s="43">
        <f t="shared" si="1"/>
        <v>15.25</v>
      </c>
      <c r="AW10" s="40">
        <f t="shared" si="13"/>
        <v>0.4330127018922193</v>
      </c>
      <c r="AX10" s="46">
        <f t="shared" si="14"/>
        <v>2.8394275533916019E-2</v>
      </c>
      <c r="AY10" s="51">
        <f t="shared" si="15"/>
        <v>15</v>
      </c>
      <c r="AZ10" s="52">
        <f t="shared" si="16"/>
        <v>16</v>
      </c>
      <c r="BA10" s="51">
        <f>AV10-AW10</f>
        <v>14.816987298107781</v>
      </c>
      <c r="BB10" s="52">
        <f>AV10+AW10</f>
        <v>15.683012701892219</v>
      </c>
      <c r="BC10" s="47"/>
      <c r="BD10" s="48"/>
    </row>
    <row r="11" spans="1:56" x14ac:dyDescent="0.25">
      <c r="A11" s="26"/>
      <c r="B11" s="26"/>
      <c r="C11" s="21" t="s">
        <v>5</v>
      </c>
      <c r="D11" s="1">
        <v>10</v>
      </c>
      <c r="E11" s="1">
        <v>30</v>
      </c>
      <c r="F11" s="1">
        <v>18</v>
      </c>
      <c r="G11" s="1">
        <v>10</v>
      </c>
      <c r="H11" s="13">
        <f t="shared" si="2"/>
        <v>17</v>
      </c>
      <c r="I11" s="18">
        <f t="shared" si="3"/>
        <v>8.1853527718724504</v>
      </c>
      <c r="J11" s="1">
        <v>5</v>
      </c>
      <c r="K11" s="1">
        <v>10</v>
      </c>
      <c r="L11" s="1">
        <v>36</v>
      </c>
      <c r="M11" s="1">
        <v>4</v>
      </c>
      <c r="N11" s="13">
        <f t="shared" si="4"/>
        <v>13.75</v>
      </c>
      <c r="O11" s="18">
        <f t="shared" si="5"/>
        <v>13.045593125649749</v>
      </c>
      <c r="P11" s="1">
        <v>7</v>
      </c>
      <c r="Q11" s="1">
        <v>10</v>
      </c>
      <c r="R11" s="1">
        <v>23</v>
      </c>
      <c r="S11" s="1">
        <v>8</v>
      </c>
      <c r="T11" s="14">
        <f t="shared" si="6"/>
        <v>12</v>
      </c>
      <c r="U11" s="18">
        <f t="shared" si="7"/>
        <v>6.4420493633625631</v>
      </c>
      <c r="V11" s="2">
        <v>9</v>
      </c>
      <c r="W11" s="3">
        <v>10</v>
      </c>
      <c r="X11" s="2">
        <v>10</v>
      </c>
      <c r="Y11" s="2">
        <v>12</v>
      </c>
      <c r="Z11" s="15">
        <f t="shared" si="0"/>
        <v>10.25</v>
      </c>
      <c r="AA11" s="18">
        <f t="shared" si="8"/>
        <v>1.0897247358851685</v>
      </c>
      <c r="AD11" s="23">
        <v>17</v>
      </c>
      <c r="AE11" s="23">
        <v>8.1853527718724504</v>
      </c>
      <c r="AF11" s="22">
        <f t="shared" si="9"/>
        <v>0.48149133952190887</v>
      </c>
      <c r="AG11">
        <v>13.75</v>
      </c>
      <c r="AH11">
        <v>13.045593125649749</v>
      </c>
      <c r="AI11" s="22">
        <f t="shared" si="10"/>
        <v>0.94877040913816357</v>
      </c>
      <c r="AJ11">
        <v>12</v>
      </c>
      <c r="AK11">
        <v>6.4420493633625631</v>
      </c>
      <c r="AL11" s="22">
        <f t="shared" si="11"/>
        <v>0.53683744694688029</v>
      </c>
      <c r="AM11">
        <v>10.25</v>
      </c>
      <c r="AN11">
        <v>1.0897247358851685</v>
      </c>
      <c r="AO11" s="22">
        <f t="shared" si="12"/>
        <v>0.10631460837904083</v>
      </c>
      <c r="AR11" s="2">
        <v>9</v>
      </c>
      <c r="AS11" s="3">
        <v>10</v>
      </c>
      <c r="AT11" s="2">
        <v>10</v>
      </c>
      <c r="AU11" s="37">
        <v>12</v>
      </c>
      <c r="AV11" s="43">
        <f t="shared" si="1"/>
        <v>10.25</v>
      </c>
      <c r="AW11" s="40">
        <f t="shared" si="13"/>
        <v>1.0897247358851685</v>
      </c>
      <c r="AX11" s="46">
        <f t="shared" si="14"/>
        <v>0.10631460837904083</v>
      </c>
      <c r="AY11" s="51">
        <f t="shared" si="15"/>
        <v>9</v>
      </c>
      <c r="AZ11" s="52">
        <f t="shared" si="16"/>
        <v>12</v>
      </c>
      <c r="BA11" s="51">
        <f>AV11-AW11</f>
        <v>9.1602752641148317</v>
      </c>
      <c r="BB11" s="52">
        <f>AV11+AW11</f>
        <v>11.339724735885168</v>
      </c>
      <c r="BC11" s="47"/>
      <c r="BD11" s="48"/>
    </row>
    <row r="12" spans="1:56" x14ac:dyDescent="0.25">
      <c r="A12" s="26"/>
      <c r="B12" s="26" t="s">
        <v>9</v>
      </c>
      <c r="C12" s="21" t="s">
        <v>3</v>
      </c>
      <c r="D12" s="1">
        <v>4</v>
      </c>
      <c r="E12" s="1">
        <v>15</v>
      </c>
      <c r="F12" s="1">
        <v>0</v>
      </c>
      <c r="G12" s="1">
        <v>0</v>
      </c>
      <c r="H12" s="13">
        <f t="shared" si="2"/>
        <v>4.75</v>
      </c>
      <c r="I12" s="18">
        <f t="shared" si="3"/>
        <v>6.1390145789043373</v>
      </c>
      <c r="J12" s="1">
        <v>3</v>
      </c>
      <c r="K12" s="1">
        <v>15</v>
      </c>
      <c r="L12" s="1">
        <v>22</v>
      </c>
      <c r="M12" s="1">
        <v>4</v>
      </c>
      <c r="N12" s="13">
        <f t="shared" si="4"/>
        <v>11</v>
      </c>
      <c r="O12" s="18">
        <f t="shared" si="5"/>
        <v>7.9056941504209481</v>
      </c>
      <c r="P12" s="1">
        <v>3</v>
      </c>
      <c r="Q12" s="1">
        <v>15</v>
      </c>
      <c r="R12" s="1">
        <v>8</v>
      </c>
      <c r="S12" s="1">
        <v>4</v>
      </c>
      <c r="T12" s="14">
        <f t="shared" si="6"/>
        <v>7.5</v>
      </c>
      <c r="U12" s="18">
        <f t="shared" si="7"/>
        <v>4.7169905660283016</v>
      </c>
      <c r="V12" s="2">
        <v>5</v>
      </c>
      <c r="W12" s="3">
        <v>8</v>
      </c>
      <c r="X12" s="2">
        <v>6</v>
      </c>
      <c r="Y12" s="2">
        <v>8</v>
      </c>
      <c r="Z12" s="15">
        <f t="shared" si="0"/>
        <v>6.75</v>
      </c>
      <c r="AA12" s="18">
        <f t="shared" si="8"/>
        <v>1.299038105676658</v>
      </c>
      <c r="AD12" s="23">
        <v>4.75</v>
      </c>
      <c r="AE12" s="23">
        <v>6.1390145789043373</v>
      </c>
      <c r="AF12" s="22">
        <f t="shared" si="9"/>
        <v>1.2924241218745973</v>
      </c>
      <c r="AG12">
        <v>11</v>
      </c>
      <c r="AH12">
        <v>7.9056941504209481</v>
      </c>
      <c r="AI12" s="22">
        <f t="shared" si="10"/>
        <v>0.71869946822008623</v>
      </c>
      <c r="AJ12">
        <v>7.5</v>
      </c>
      <c r="AK12">
        <v>4.7169905660283016</v>
      </c>
      <c r="AL12" s="22">
        <f t="shared" si="11"/>
        <v>0.62893207547044017</v>
      </c>
      <c r="AM12">
        <v>6.75</v>
      </c>
      <c r="AN12">
        <v>1.299038105676658</v>
      </c>
      <c r="AO12" s="22">
        <f t="shared" si="12"/>
        <v>0.19245008972987526</v>
      </c>
      <c r="AR12" s="2">
        <v>5</v>
      </c>
      <c r="AS12" s="3">
        <v>8</v>
      </c>
      <c r="AT12" s="2">
        <v>6</v>
      </c>
      <c r="AU12" s="37">
        <v>8</v>
      </c>
      <c r="AV12" s="43">
        <f t="shared" si="1"/>
        <v>6.75</v>
      </c>
      <c r="AW12" s="40">
        <f t="shared" si="13"/>
        <v>1.299038105676658</v>
      </c>
      <c r="AX12" s="46">
        <f t="shared" si="14"/>
        <v>0.19245008972987526</v>
      </c>
      <c r="AY12" s="51">
        <f t="shared" si="15"/>
        <v>5</v>
      </c>
      <c r="AZ12" s="52">
        <f t="shared" si="16"/>
        <v>8</v>
      </c>
      <c r="BA12" s="51">
        <f>AV12-AW12</f>
        <v>5.450961894323342</v>
      </c>
      <c r="BB12" s="52">
        <f>AV12+AW12</f>
        <v>8.049038105676658</v>
      </c>
      <c r="BC12" s="47"/>
      <c r="BD12" s="48"/>
    </row>
    <row r="13" spans="1:56" x14ac:dyDescent="0.25">
      <c r="A13" s="26"/>
      <c r="B13" s="26"/>
      <c r="C13" s="21" t="s">
        <v>4</v>
      </c>
      <c r="D13" s="1">
        <v>8</v>
      </c>
      <c r="E13" s="1">
        <v>30</v>
      </c>
      <c r="F13" s="1">
        <v>18</v>
      </c>
      <c r="G13" s="1">
        <v>0</v>
      </c>
      <c r="H13" s="13">
        <f t="shared" si="2"/>
        <v>14</v>
      </c>
      <c r="I13" s="18">
        <f t="shared" si="3"/>
        <v>11.224972160321824</v>
      </c>
      <c r="J13" s="1">
        <v>10</v>
      </c>
      <c r="K13" s="1">
        <v>35</v>
      </c>
      <c r="L13" s="1">
        <v>35</v>
      </c>
      <c r="M13" s="1">
        <v>16</v>
      </c>
      <c r="N13" s="13">
        <f t="shared" si="4"/>
        <v>24</v>
      </c>
      <c r="O13" s="18">
        <f t="shared" si="5"/>
        <v>11.202678251204039</v>
      </c>
      <c r="P13" s="1">
        <v>10</v>
      </c>
      <c r="Q13" s="1">
        <v>25</v>
      </c>
      <c r="R13" s="1">
        <v>20</v>
      </c>
      <c r="S13" s="1">
        <v>24</v>
      </c>
      <c r="T13" s="14">
        <f t="shared" si="6"/>
        <v>19.75</v>
      </c>
      <c r="U13" s="18">
        <f t="shared" si="7"/>
        <v>5.9319052588523364</v>
      </c>
      <c r="V13" s="2">
        <v>10</v>
      </c>
      <c r="W13" s="3">
        <v>20</v>
      </c>
      <c r="X13" s="2">
        <v>17</v>
      </c>
      <c r="Y13" s="2">
        <v>16</v>
      </c>
      <c r="Z13" s="15">
        <f t="shared" si="0"/>
        <v>15.75</v>
      </c>
      <c r="AA13" s="18">
        <f t="shared" si="8"/>
        <v>3.6314597615834874</v>
      </c>
      <c r="AD13" s="23">
        <v>14</v>
      </c>
      <c r="AE13" s="23">
        <v>11.224972160321824</v>
      </c>
      <c r="AF13" s="22">
        <f t="shared" si="9"/>
        <v>0.80178372573727319</v>
      </c>
      <c r="AG13">
        <v>24</v>
      </c>
      <c r="AH13">
        <v>11.202678251204039</v>
      </c>
      <c r="AI13" s="22">
        <f t="shared" si="10"/>
        <v>0.46677826046683496</v>
      </c>
      <c r="AJ13">
        <v>19.75</v>
      </c>
      <c r="AK13">
        <v>5.9319052588523364</v>
      </c>
      <c r="AL13" s="22">
        <f t="shared" si="11"/>
        <v>0.30034963335961196</v>
      </c>
      <c r="AM13">
        <v>15.75</v>
      </c>
      <c r="AN13">
        <v>3.6314597615834874</v>
      </c>
      <c r="AO13" s="22">
        <f t="shared" si="12"/>
        <v>0.23056887375133253</v>
      </c>
      <c r="AR13" s="2">
        <v>10</v>
      </c>
      <c r="AS13" s="3">
        <v>20</v>
      </c>
      <c r="AT13" s="2">
        <v>17</v>
      </c>
      <c r="AU13" s="37">
        <v>16</v>
      </c>
      <c r="AV13" s="43">
        <f t="shared" si="1"/>
        <v>15.75</v>
      </c>
      <c r="AW13" s="40">
        <f t="shared" si="13"/>
        <v>3.6314597615834874</v>
      </c>
      <c r="AX13" s="46">
        <f t="shared" si="14"/>
        <v>0.23056887375133253</v>
      </c>
      <c r="AY13" s="51">
        <f t="shared" si="15"/>
        <v>10</v>
      </c>
      <c r="AZ13" s="52">
        <f t="shared" si="16"/>
        <v>20</v>
      </c>
      <c r="BA13" s="51">
        <f>AV13-AW13</f>
        <v>12.118540238416513</v>
      </c>
      <c r="BB13" s="52">
        <f>AV13+AW13</f>
        <v>19.381459761583486</v>
      </c>
      <c r="BC13" s="47"/>
      <c r="BD13" s="48"/>
    </row>
    <row r="14" spans="1:56" x14ac:dyDescent="0.25">
      <c r="A14" s="26"/>
      <c r="B14" s="26"/>
      <c r="C14" s="21" t="s">
        <v>5</v>
      </c>
      <c r="D14" s="1">
        <v>10</v>
      </c>
      <c r="E14" s="1">
        <v>30</v>
      </c>
      <c r="F14" s="1">
        <v>0</v>
      </c>
      <c r="G14" s="1">
        <v>0</v>
      </c>
      <c r="H14" s="13">
        <f t="shared" si="2"/>
        <v>10</v>
      </c>
      <c r="I14" s="18">
        <f t="shared" si="3"/>
        <v>12.24744871391589</v>
      </c>
      <c r="J14" s="1">
        <v>7</v>
      </c>
      <c r="K14" s="1">
        <v>20</v>
      </c>
      <c r="L14" s="1">
        <v>45</v>
      </c>
      <c r="M14" s="1">
        <v>8</v>
      </c>
      <c r="N14" s="13">
        <f t="shared" si="4"/>
        <v>20</v>
      </c>
      <c r="O14" s="18">
        <f t="shared" si="5"/>
        <v>15.313392831113555</v>
      </c>
      <c r="P14" s="1">
        <v>9</v>
      </c>
      <c r="Q14" s="1">
        <v>15</v>
      </c>
      <c r="R14" s="1">
        <v>26</v>
      </c>
      <c r="S14" s="1">
        <v>20</v>
      </c>
      <c r="T14" s="14">
        <f t="shared" si="6"/>
        <v>17.5</v>
      </c>
      <c r="U14" s="18">
        <f t="shared" si="7"/>
        <v>6.2649820430708338</v>
      </c>
      <c r="V14" s="2">
        <v>12</v>
      </c>
      <c r="W14" s="3">
        <v>17</v>
      </c>
      <c r="X14" s="2">
        <v>18</v>
      </c>
      <c r="Y14" s="2">
        <v>16</v>
      </c>
      <c r="Z14" s="15">
        <f t="shared" si="0"/>
        <v>15.75</v>
      </c>
      <c r="AA14" s="18">
        <f t="shared" si="8"/>
        <v>2.2776083947860748</v>
      </c>
      <c r="AD14" s="23">
        <v>10</v>
      </c>
      <c r="AE14" s="23">
        <v>12.24744871391589</v>
      </c>
      <c r="AF14" s="22">
        <f t="shared" si="9"/>
        <v>1.2247448713915889</v>
      </c>
      <c r="AG14">
        <v>20</v>
      </c>
      <c r="AH14">
        <v>15.313392831113555</v>
      </c>
      <c r="AI14" s="22">
        <f t="shared" si="10"/>
        <v>0.76566964155567774</v>
      </c>
      <c r="AJ14">
        <v>17.5</v>
      </c>
      <c r="AK14">
        <v>6.2649820430708338</v>
      </c>
      <c r="AL14" s="22">
        <f t="shared" si="11"/>
        <v>0.35799897388976193</v>
      </c>
      <c r="AM14">
        <v>15.75</v>
      </c>
      <c r="AN14">
        <v>2.2776083947860748</v>
      </c>
      <c r="AO14" s="22">
        <f t="shared" si="12"/>
        <v>0.14461005681181427</v>
      </c>
      <c r="AR14" s="2">
        <v>12</v>
      </c>
      <c r="AS14" s="3">
        <v>17</v>
      </c>
      <c r="AT14" s="2">
        <v>18</v>
      </c>
      <c r="AU14" s="37">
        <v>16</v>
      </c>
      <c r="AV14" s="43">
        <f t="shared" si="1"/>
        <v>15.75</v>
      </c>
      <c r="AW14" s="40">
        <f t="shared" si="13"/>
        <v>2.2776083947860748</v>
      </c>
      <c r="AX14" s="46">
        <f t="shared" si="14"/>
        <v>0.14461005681181427</v>
      </c>
      <c r="AY14" s="51">
        <f t="shared" si="15"/>
        <v>12</v>
      </c>
      <c r="AZ14" s="52">
        <f t="shared" si="16"/>
        <v>18</v>
      </c>
      <c r="BA14" s="51">
        <f>AV14-AW14</f>
        <v>13.472391605213925</v>
      </c>
      <c r="BB14" s="52">
        <f>AV14+AW14</f>
        <v>18.027608394786075</v>
      </c>
      <c r="BC14" s="47"/>
      <c r="BD14" s="48"/>
    </row>
    <row r="15" spans="1:56" x14ac:dyDescent="0.25">
      <c r="A15" s="26"/>
      <c r="B15" s="26" t="s">
        <v>6</v>
      </c>
      <c r="C15" s="21" t="s">
        <v>3</v>
      </c>
      <c r="D15" s="1">
        <v>0</v>
      </c>
      <c r="E15" s="1">
        <v>0</v>
      </c>
      <c r="F15" s="1">
        <v>0</v>
      </c>
      <c r="G15" s="1">
        <v>0</v>
      </c>
      <c r="H15" s="13">
        <f t="shared" si="2"/>
        <v>0</v>
      </c>
      <c r="I15" s="18">
        <f t="shared" si="3"/>
        <v>0</v>
      </c>
      <c r="J15" s="1">
        <v>2</v>
      </c>
      <c r="K15" s="1">
        <v>2</v>
      </c>
      <c r="L15" s="1">
        <v>9</v>
      </c>
      <c r="M15" s="1">
        <v>4</v>
      </c>
      <c r="N15" s="13">
        <f t="shared" si="4"/>
        <v>4.25</v>
      </c>
      <c r="O15" s="18">
        <f t="shared" si="5"/>
        <v>2.8613807855648994</v>
      </c>
      <c r="P15" s="1">
        <v>2</v>
      </c>
      <c r="Q15" s="1">
        <v>2</v>
      </c>
      <c r="R15" s="1">
        <v>6</v>
      </c>
      <c r="S15" s="1">
        <v>4</v>
      </c>
      <c r="T15" s="14">
        <f t="shared" si="6"/>
        <v>3.5</v>
      </c>
      <c r="U15" s="18">
        <f t="shared" si="7"/>
        <v>1.6583123951776999</v>
      </c>
      <c r="V15" s="2">
        <v>3</v>
      </c>
      <c r="W15" s="3">
        <v>3</v>
      </c>
      <c r="X15" s="2">
        <v>4</v>
      </c>
      <c r="Y15" s="2">
        <v>4</v>
      </c>
      <c r="Z15" s="15">
        <f t="shared" si="0"/>
        <v>3.5</v>
      </c>
      <c r="AA15" s="18">
        <f t="shared" si="8"/>
        <v>0.5</v>
      </c>
      <c r="AD15" s="23">
        <v>0</v>
      </c>
      <c r="AE15" s="23">
        <v>0</v>
      </c>
      <c r="AF15" s="22">
        <v>0</v>
      </c>
      <c r="AG15">
        <v>4.25</v>
      </c>
      <c r="AH15">
        <v>2.8613807855648994</v>
      </c>
      <c r="AI15" s="22">
        <f t="shared" si="10"/>
        <v>0.67326606719174098</v>
      </c>
      <c r="AJ15">
        <v>3.5</v>
      </c>
      <c r="AK15">
        <v>1.6583123951776999</v>
      </c>
      <c r="AL15" s="22">
        <f t="shared" si="11"/>
        <v>0.47380354147934284</v>
      </c>
      <c r="AM15">
        <v>3.5</v>
      </c>
      <c r="AN15">
        <v>0.5</v>
      </c>
      <c r="AO15" s="22">
        <f t="shared" si="12"/>
        <v>0.14285714285714285</v>
      </c>
      <c r="AR15" s="2">
        <v>3</v>
      </c>
      <c r="AS15" s="3">
        <v>3</v>
      </c>
      <c r="AT15" s="2">
        <v>4</v>
      </c>
      <c r="AU15" s="37">
        <v>4</v>
      </c>
      <c r="AV15" s="43">
        <f t="shared" si="1"/>
        <v>3.5</v>
      </c>
      <c r="AW15" s="40">
        <f t="shared" si="13"/>
        <v>0.5</v>
      </c>
      <c r="AX15" s="46">
        <f t="shared" si="14"/>
        <v>0.14285714285714285</v>
      </c>
      <c r="AY15" s="51">
        <f t="shared" si="15"/>
        <v>3</v>
      </c>
      <c r="AZ15" s="52">
        <f t="shared" si="16"/>
        <v>4</v>
      </c>
      <c r="BA15" s="51">
        <f>AV15-AW15</f>
        <v>3</v>
      </c>
      <c r="BB15" s="52">
        <f>AV15+AW15</f>
        <v>4</v>
      </c>
      <c r="BC15" s="47"/>
      <c r="BD15" s="48"/>
    </row>
    <row r="16" spans="1:56" x14ac:dyDescent="0.25">
      <c r="A16" s="26"/>
      <c r="B16" s="26"/>
      <c r="C16" s="21" t="s">
        <v>4</v>
      </c>
      <c r="D16" s="1">
        <v>0</v>
      </c>
      <c r="E16" s="1">
        <v>0</v>
      </c>
      <c r="F16" s="1">
        <v>5</v>
      </c>
      <c r="G16" s="1">
        <v>0</v>
      </c>
      <c r="H16" s="13">
        <f t="shared" si="2"/>
        <v>1.25</v>
      </c>
      <c r="I16" s="18">
        <f t="shared" si="3"/>
        <v>2.1650635094610968</v>
      </c>
      <c r="J16" s="1">
        <v>3</v>
      </c>
      <c r="K16" s="1">
        <v>10</v>
      </c>
      <c r="L16" s="1">
        <v>30</v>
      </c>
      <c r="M16" s="1">
        <v>16</v>
      </c>
      <c r="N16" s="13">
        <f t="shared" si="4"/>
        <v>14.75</v>
      </c>
      <c r="O16" s="18">
        <f t="shared" si="5"/>
        <v>9.9341582431527637</v>
      </c>
      <c r="P16" s="1">
        <v>3</v>
      </c>
      <c r="Q16" s="1">
        <v>10</v>
      </c>
      <c r="R16" s="1">
        <v>9</v>
      </c>
      <c r="S16" s="1">
        <v>16</v>
      </c>
      <c r="T16" s="14">
        <f t="shared" si="6"/>
        <v>9.5</v>
      </c>
      <c r="U16" s="18">
        <f t="shared" si="7"/>
        <v>4.6097722286464435</v>
      </c>
      <c r="V16" s="2">
        <v>9</v>
      </c>
      <c r="W16" s="3">
        <v>9</v>
      </c>
      <c r="X16" s="2">
        <v>8</v>
      </c>
      <c r="Y16" s="2">
        <v>8</v>
      </c>
      <c r="Z16" s="15">
        <f t="shared" si="0"/>
        <v>8.5</v>
      </c>
      <c r="AA16" s="18">
        <f t="shared" si="8"/>
        <v>0.5</v>
      </c>
      <c r="AD16" s="23">
        <v>1.25</v>
      </c>
      <c r="AE16" s="23">
        <v>2.1650635094610968</v>
      </c>
      <c r="AF16" s="22">
        <f t="shared" si="9"/>
        <v>1.7320508075688774</v>
      </c>
      <c r="AG16">
        <v>14.75</v>
      </c>
      <c r="AH16">
        <v>9.9341582431527637</v>
      </c>
      <c r="AI16" s="22">
        <f t="shared" si="10"/>
        <v>0.67350225377306872</v>
      </c>
      <c r="AJ16">
        <v>9.5</v>
      </c>
      <c r="AK16">
        <v>4.6097722286464435</v>
      </c>
      <c r="AL16" s="22">
        <f t="shared" si="11"/>
        <v>0.48523918196278354</v>
      </c>
      <c r="AM16">
        <v>8.5</v>
      </c>
      <c r="AN16">
        <v>0.5</v>
      </c>
      <c r="AO16" s="22">
        <f t="shared" si="12"/>
        <v>5.8823529411764705E-2</v>
      </c>
      <c r="AR16" s="2">
        <v>9</v>
      </c>
      <c r="AS16" s="3">
        <v>9</v>
      </c>
      <c r="AT16" s="2">
        <v>8</v>
      </c>
      <c r="AU16" s="37">
        <v>8</v>
      </c>
      <c r="AV16" s="43">
        <f t="shared" si="1"/>
        <v>8.5</v>
      </c>
      <c r="AW16" s="40">
        <f t="shared" si="13"/>
        <v>0.5</v>
      </c>
      <c r="AX16" s="46">
        <f t="shared" si="14"/>
        <v>5.8823529411764705E-2</v>
      </c>
      <c r="AY16" s="51">
        <f t="shared" si="15"/>
        <v>8</v>
      </c>
      <c r="AZ16" s="52">
        <f t="shared" si="16"/>
        <v>9</v>
      </c>
      <c r="BA16" s="51">
        <f>AV16-AW16</f>
        <v>8</v>
      </c>
      <c r="BB16" s="52">
        <f>AV16+AW16</f>
        <v>9</v>
      </c>
      <c r="BC16" s="47"/>
      <c r="BD16" s="48"/>
    </row>
    <row r="17" spans="1:56" x14ac:dyDescent="0.25">
      <c r="A17" s="26"/>
      <c r="B17" s="26"/>
      <c r="C17" s="21" t="s">
        <v>5</v>
      </c>
      <c r="D17" s="1">
        <v>0</v>
      </c>
      <c r="E17" s="1">
        <v>0</v>
      </c>
      <c r="F17" s="1">
        <v>0</v>
      </c>
      <c r="G17" s="1">
        <v>0</v>
      </c>
      <c r="H17" s="13">
        <f t="shared" si="2"/>
        <v>0</v>
      </c>
      <c r="I17" s="18">
        <f t="shared" si="3"/>
        <v>0</v>
      </c>
      <c r="J17" s="1">
        <v>5</v>
      </c>
      <c r="K17" s="1">
        <v>10</v>
      </c>
      <c r="L17" s="1">
        <v>16</v>
      </c>
      <c r="M17" s="1">
        <v>8</v>
      </c>
      <c r="N17" s="13">
        <f t="shared" si="4"/>
        <v>9.75</v>
      </c>
      <c r="O17" s="18">
        <f t="shared" si="5"/>
        <v>4.0233692348577703</v>
      </c>
      <c r="P17" s="1">
        <v>5</v>
      </c>
      <c r="Q17" s="1">
        <v>10</v>
      </c>
      <c r="R17" s="1">
        <v>9</v>
      </c>
      <c r="S17" s="1">
        <v>12</v>
      </c>
      <c r="T17" s="14">
        <f t="shared" si="6"/>
        <v>9</v>
      </c>
      <c r="U17" s="18">
        <f t="shared" si="7"/>
        <v>2.5495097567963922</v>
      </c>
      <c r="V17" s="2">
        <v>9</v>
      </c>
      <c r="W17" s="3">
        <v>9</v>
      </c>
      <c r="X17" s="2">
        <v>9</v>
      </c>
      <c r="Y17" s="2">
        <v>8</v>
      </c>
      <c r="Z17" s="15">
        <f t="shared" si="0"/>
        <v>8.75</v>
      </c>
      <c r="AA17" s="18">
        <f t="shared" si="8"/>
        <v>0.4330127018922193</v>
      </c>
      <c r="AD17" s="23">
        <v>0</v>
      </c>
      <c r="AE17" s="23">
        <v>0</v>
      </c>
      <c r="AF17" s="22">
        <v>0</v>
      </c>
      <c r="AG17">
        <v>9.75</v>
      </c>
      <c r="AH17">
        <v>4.0233692348577703</v>
      </c>
      <c r="AI17" s="22">
        <f t="shared" si="10"/>
        <v>0.41265325485720722</v>
      </c>
      <c r="AJ17">
        <v>9</v>
      </c>
      <c r="AK17">
        <v>2.5495097567963922</v>
      </c>
      <c r="AL17" s="22">
        <f t="shared" si="11"/>
        <v>0.28327886186626583</v>
      </c>
      <c r="AM17">
        <v>8.75</v>
      </c>
      <c r="AN17">
        <v>0.4330127018922193</v>
      </c>
      <c r="AO17" s="22">
        <f t="shared" si="12"/>
        <v>4.9487165930539347E-2</v>
      </c>
      <c r="AR17" s="2">
        <v>9</v>
      </c>
      <c r="AS17" s="3">
        <v>9</v>
      </c>
      <c r="AT17" s="2">
        <v>9</v>
      </c>
      <c r="AU17" s="37">
        <v>8</v>
      </c>
      <c r="AV17" s="43">
        <f t="shared" si="1"/>
        <v>8.75</v>
      </c>
      <c r="AW17" s="40">
        <f t="shared" si="13"/>
        <v>0.4330127018922193</v>
      </c>
      <c r="AX17" s="46">
        <f t="shared" si="14"/>
        <v>4.9487165930539347E-2</v>
      </c>
      <c r="AY17" s="51">
        <f t="shared" si="15"/>
        <v>8</v>
      </c>
      <c r="AZ17" s="52">
        <f t="shared" si="16"/>
        <v>9</v>
      </c>
      <c r="BA17" s="51">
        <f>AV17-AW17</f>
        <v>8.3169872981077813</v>
      </c>
      <c r="BB17" s="52">
        <f>AV17+AW17</f>
        <v>9.1830127018922187</v>
      </c>
      <c r="BC17" s="47"/>
      <c r="BD17" s="48"/>
    </row>
    <row r="18" spans="1:56" x14ac:dyDescent="0.25">
      <c r="A18" s="32" t="s">
        <v>10</v>
      </c>
      <c r="B18" s="32"/>
      <c r="C18" s="20" t="s">
        <v>3</v>
      </c>
      <c r="D18" s="1">
        <v>0</v>
      </c>
      <c r="E18" s="1">
        <v>0</v>
      </c>
      <c r="F18" s="1">
        <v>0</v>
      </c>
      <c r="G18" s="1">
        <v>10</v>
      </c>
      <c r="H18" s="13">
        <f t="shared" si="2"/>
        <v>2.5</v>
      </c>
      <c r="I18" s="18">
        <f t="shared" si="3"/>
        <v>4.3301270189221936</v>
      </c>
      <c r="J18" s="1">
        <v>15</v>
      </c>
      <c r="K18" s="1">
        <v>10</v>
      </c>
      <c r="L18" s="1">
        <v>12</v>
      </c>
      <c r="M18" s="1">
        <v>4</v>
      </c>
      <c r="N18" s="13">
        <f t="shared" si="4"/>
        <v>10.25</v>
      </c>
      <c r="O18" s="18">
        <f t="shared" si="5"/>
        <v>4.0233692348577703</v>
      </c>
      <c r="P18" s="1">
        <v>15</v>
      </c>
      <c r="Q18" s="1">
        <v>10</v>
      </c>
      <c r="R18" s="1">
        <v>8</v>
      </c>
      <c r="S18" s="1">
        <v>4</v>
      </c>
      <c r="T18" s="14">
        <f t="shared" si="6"/>
        <v>9.25</v>
      </c>
      <c r="U18" s="18">
        <f t="shared" si="7"/>
        <v>3.9607448794387148</v>
      </c>
      <c r="V18" s="2">
        <v>15</v>
      </c>
      <c r="W18" s="3">
        <v>12</v>
      </c>
      <c r="X18" s="2">
        <v>11</v>
      </c>
      <c r="Y18" s="2">
        <v>9</v>
      </c>
      <c r="Z18" s="15">
        <f t="shared" si="0"/>
        <v>11.75</v>
      </c>
      <c r="AA18" s="18">
        <f t="shared" si="8"/>
        <v>2.1650635094610968</v>
      </c>
      <c r="AD18" s="23">
        <v>2.5</v>
      </c>
      <c r="AE18" s="23">
        <v>4.3301270189221936</v>
      </c>
      <c r="AF18" s="22">
        <f t="shared" si="9"/>
        <v>1.7320508075688774</v>
      </c>
      <c r="AG18">
        <v>10.25</v>
      </c>
      <c r="AH18">
        <v>4.0233692348577703</v>
      </c>
      <c r="AI18" s="22">
        <f t="shared" si="10"/>
        <v>0.39252382779100198</v>
      </c>
      <c r="AJ18">
        <v>9.25</v>
      </c>
      <c r="AK18">
        <v>3.9607448794387148</v>
      </c>
      <c r="AL18" s="22">
        <f t="shared" si="11"/>
        <v>0.4281886356149962</v>
      </c>
      <c r="AM18">
        <v>11.75</v>
      </c>
      <c r="AN18">
        <v>2.1650635094610968</v>
      </c>
      <c r="AO18" s="22">
        <f t="shared" si="12"/>
        <v>0.18426072420945505</v>
      </c>
      <c r="AR18" s="2">
        <v>15</v>
      </c>
      <c r="AS18" s="3">
        <v>12</v>
      </c>
      <c r="AT18" s="2">
        <v>11</v>
      </c>
      <c r="AU18" s="37">
        <v>9</v>
      </c>
      <c r="AV18" s="43">
        <f t="shared" si="1"/>
        <v>11.75</v>
      </c>
      <c r="AW18" s="40">
        <f t="shared" si="13"/>
        <v>2.1650635094610968</v>
      </c>
      <c r="AX18" s="46">
        <f t="shared" si="14"/>
        <v>0.18426072420945505</v>
      </c>
      <c r="AY18" s="51">
        <f t="shared" si="15"/>
        <v>9</v>
      </c>
      <c r="AZ18" s="52">
        <f t="shared" si="16"/>
        <v>15</v>
      </c>
      <c r="BA18" s="51">
        <f>AV18-AW18</f>
        <v>9.5849364905389027</v>
      </c>
      <c r="BB18" s="52">
        <f>AV18+AW18</f>
        <v>13.915063509461097</v>
      </c>
      <c r="BC18" s="47"/>
      <c r="BD18" s="48"/>
    </row>
    <row r="19" spans="1:56" x14ac:dyDescent="0.25">
      <c r="A19" s="32"/>
      <c r="B19" s="32"/>
      <c r="C19" s="20" t="s">
        <v>4</v>
      </c>
      <c r="D19" s="1">
        <v>0</v>
      </c>
      <c r="E19" s="1">
        <v>0</v>
      </c>
      <c r="F19" s="1">
        <v>12</v>
      </c>
      <c r="G19" s="1">
        <v>0</v>
      </c>
      <c r="H19" s="13">
        <f t="shared" si="2"/>
        <v>3</v>
      </c>
      <c r="I19" s="18">
        <f t="shared" si="3"/>
        <v>5.196152422706632</v>
      </c>
      <c r="J19" s="1">
        <v>3</v>
      </c>
      <c r="K19" s="1">
        <v>8</v>
      </c>
      <c r="L19" s="1">
        <v>22</v>
      </c>
      <c r="M19" s="1">
        <v>8</v>
      </c>
      <c r="N19" s="13">
        <f t="shared" si="4"/>
        <v>10.25</v>
      </c>
      <c r="O19" s="18">
        <f t="shared" si="5"/>
        <v>7.0843136576523769</v>
      </c>
      <c r="P19" s="1">
        <v>8</v>
      </c>
      <c r="Q19" s="1">
        <v>8</v>
      </c>
      <c r="R19" s="1">
        <v>15</v>
      </c>
      <c r="S19" s="1">
        <v>8</v>
      </c>
      <c r="T19" s="14">
        <f t="shared" si="6"/>
        <v>9.75</v>
      </c>
      <c r="U19" s="18">
        <f t="shared" si="7"/>
        <v>3.0310889132455352</v>
      </c>
      <c r="V19" s="2">
        <v>8</v>
      </c>
      <c r="W19" s="3">
        <v>10</v>
      </c>
      <c r="X19" s="2">
        <v>8</v>
      </c>
      <c r="Y19" s="2">
        <v>9</v>
      </c>
      <c r="Z19" s="15">
        <f t="shared" si="0"/>
        <v>8.75</v>
      </c>
      <c r="AA19" s="18">
        <f t="shared" si="8"/>
        <v>0.82915619758884995</v>
      </c>
      <c r="AD19" s="23">
        <v>3</v>
      </c>
      <c r="AE19" s="23">
        <v>5.196152422706632</v>
      </c>
      <c r="AF19" s="22">
        <f t="shared" si="9"/>
        <v>1.7320508075688774</v>
      </c>
      <c r="AG19">
        <v>10.25</v>
      </c>
      <c r="AH19">
        <v>7.0843136576523769</v>
      </c>
      <c r="AI19" s="22">
        <f t="shared" si="10"/>
        <v>0.69115255196608549</v>
      </c>
      <c r="AJ19">
        <v>9.75</v>
      </c>
      <c r="AK19">
        <v>3.0310889132455352</v>
      </c>
      <c r="AL19" s="22">
        <f t="shared" si="11"/>
        <v>0.31088091417902924</v>
      </c>
      <c r="AM19">
        <v>8.75</v>
      </c>
      <c r="AN19">
        <v>0.82915619758884995</v>
      </c>
      <c r="AO19" s="22">
        <f t="shared" si="12"/>
        <v>9.4760708295868565E-2</v>
      </c>
      <c r="AR19" s="2">
        <v>8</v>
      </c>
      <c r="AS19" s="3">
        <v>10</v>
      </c>
      <c r="AT19" s="2">
        <v>8</v>
      </c>
      <c r="AU19" s="37">
        <v>9</v>
      </c>
      <c r="AV19" s="43">
        <f t="shared" si="1"/>
        <v>8.75</v>
      </c>
      <c r="AW19" s="40">
        <f t="shared" si="13"/>
        <v>0.82915619758884995</v>
      </c>
      <c r="AX19" s="46">
        <f t="shared" si="14"/>
        <v>9.4760708295868565E-2</v>
      </c>
      <c r="AY19" s="51">
        <f t="shared" si="15"/>
        <v>8</v>
      </c>
      <c r="AZ19" s="52">
        <f t="shared" si="16"/>
        <v>10</v>
      </c>
      <c r="BA19" s="51">
        <f>AV19-AW19</f>
        <v>7.9208438024111505</v>
      </c>
      <c r="BB19" s="52">
        <f>AV19+AW19</f>
        <v>9.5791561975888495</v>
      </c>
      <c r="BC19" s="47"/>
      <c r="BD19" s="48"/>
    </row>
    <row r="20" spans="1:56" x14ac:dyDescent="0.25">
      <c r="A20" s="33" t="s">
        <v>11</v>
      </c>
      <c r="B20" s="33"/>
      <c r="C20" s="33"/>
      <c r="D20" s="1">
        <v>38</v>
      </c>
      <c r="E20" s="1">
        <v>0</v>
      </c>
      <c r="F20" s="1">
        <v>0</v>
      </c>
      <c r="G20" s="1">
        <v>0</v>
      </c>
      <c r="H20" s="13">
        <f t="shared" si="2"/>
        <v>9.5</v>
      </c>
      <c r="I20" s="18">
        <f t="shared" si="3"/>
        <v>16.454482671904334</v>
      </c>
      <c r="J20" s="1">
        <v>38</v>
      </c>
      <c r="K20" s="1">
        <v>30</v>
      </c>
      <c r="L20" s="1">
        <v>40</v>
      </c>
      <c r="M20" s="1">
        <v>8</v>
      </c>
      <c r="N20" s="13">
        <f t="shared" si="4"/>
        <v>29</v>
      </c>
      <c r="O20" s="18">
        <f t="shared" si="5"/>
        <v>12.68857754044952</v>
      </c>
      <c r="P20" s="1">
        <v>30</v>
      </c>
      <c r="Q20" s="1">
        <v>30</v>
      </c>
      <c r="R20" s="1">
        <v>40</v>
      </c>
      <c r="S20" s="1">
        <v>20</v>
      </c>
      <c r="T20" s="14">
        <f t="shared" si="6"/>
        <v>30</v>
      </c>
      <c r="U20" s="18">
        <f t="shared" si="7"/>
        <v>7.0710678118654755</v>
      </c>
      <c r="V20" s="2">
        <v>30</v>
      </c>
      <c r="W20" s="3">
        <v>30</v>
      </c>
      <c r="X20" s="2">
        <v>33</v>
      </c>
      <c r="Y20" s="2">
        <v>30</v>
      </c>
      <c r="Z20" s="15">
        <f t="shared" si="0"/>
        <v>30.75</v>
      </c>
      <c r="AA20" s="18">
        <f t="shared" si="8"/>
        <v>1.299038105676658</v>
      </c>
      <c r="AD20" s="23">
        <v>9.5</v>
      </c>
      <c r="AE20" s="23">
        <v>16.454482671904334</v>
      </c>
      <c r="AF20" s="22">
        <f t="shared" si="9"/>
        <v>1.7320508075688772</v>
      </c>
      <c r="AG20">
        <v>29</v>
      </c>
      <c r="AH20">
        <v>12.68857754044952</v>
      </c>
      <c r="AI20" s="22">
        <f t="shared" si="10"/>
        <v>0.43753715656722486</v>
      </c>
      <c r="AJ20">
        <v>30</v>
      </c>
      <c r="AK20">
        <v>7.0710678118654755</v>
      </c>
      <c r="AL20" s="22">
        <f t="shared" si="11"/>
        <v>0.23570226039551584</v>
      </c>
      <c r="AM20">
        <v>30.75</v>
      </c>
      <c r="AN20">
        <v>1.299038105676658</v>
      </c>
      <c r="AO20" s="22">
        <f t="shared" si="12"/>
        <v>4.22451416480214E-2</v>
      </c>
      <c r="AR20" s="2">
        <v>30</v>
      </c>
      <c r="AS20" s="3">
        <v>30</v>
      </c>
      <c r="AT20" s="2">
        <v>33</v>
      </c>
      <c r="AU20" s="37">
        <v>30</v>
      </c>
      <c r="AV20" s="43">
        <f t="shared" si="1"/>
        <v>30.75</v>
      </c>
      <c r="AW20" s="40">
        <f t="shared" si="13"/>
        <v>1.299038105676658</v>
      </c>
      <c r="AX20" s="46">
        <f t="shared" si="14"/>
        <v>4.22451416480214E-2</v>
      </c>
      <c r="AY20" s="51">
        <f t="shared" si="15"/>
        <v>30</v>
      </c>
      <c r="AZ20" s="52">
        <f t="shared" si="16"/>
        <v>33</v>
      </c>
      <c r="BA20" s="51">
        <f>AV20-AW20</f>
        <v>29.450961894323342</v>
      </c>
      <c r="BB20" s="52">
        <f>AV20+AW20</f>
        <v>32.049038105676658</v>
      </c>
      <c r="BC20" s="47"/>
      <c r="BD20" s="48"/>
    </row>
    <row r="21" spans="1:56" ht="15.75" thickBot="1" x14ac:dyDescent="0.3">
      <c r="A21" s="34" t="s">
        <v>12</v>
      </c>
      <c r="B21" s="34"/>
      <c r="C21" s="34"/>
      <c r="D21" s="1">
        <v>10</v>
      </c>
      <c r="E21" s="1">
        <v>0</v>
      </c>
      <c r="F21" s="1">
        <v>0</v>
      </c>
      <c r="G21" s="1">
        <v>26</v>
      </c>
      <c r="H21" s="13">
        <f t="shared" si="2"/>
        <v>9</v>
      </c>
      <c r="I21" s="18">
        <f t="shared" si="3"/>
        <v>10.63014581273465</v>
      </c>
      <c r="J21" s="1">
        <v>20</v>
      </c>
      <c r="K21" s="1">
        <v>10</v>
      </c>
      <c r="L21" s="1">
        <v>45</v>
      </c>
      <c r="M21" s="1">
        <v>24</v>
      </c>
      <c r="N21" s="13">
        <f t="shared" si="4"/>
        <v>24.75</v>
      </c>
      <c r="O21" s="18">
        <f t="shared" si="5"/>
        <v>12.754901018824098</v>
      </c>
      <c r="P21" s="1">
        <v>15</v>
      </c>
      <c r="Q21" s="1">
        <v>10</v>
      </c>
      <c r="R21" s="1">
        <v>20</v>
      </c>
      <c r="S21" s="1">
        <v>24</v>
      </c>
      <c r="T21" s="14">
        <f t="shared" si="6"/>
        <v>17.25</v>
      </c>
      <c r="U21" s="18">
        <f t="shared" si="7"/>
        <v>5.2618912949622967</v>
      </c>
      <c r="V21" s="2">
        <v>17</v>
      </c>
      <c r="W21" s="3">
        <v>20</v>
      </c>
      <c r="X21" s="2">
        <v>17</v>
      </c>
      <c r="Y21" s="2">
        <v>24</v>
      </c>
      <c r="Z21" s="15">
        <f t="shared" si="0"/>
        <v>19.5</v>
      </c>
      <c r="AA21" s="18">
        <f t="shared" si="8"/>
        <v>2.8722813232690143</v>
      </c>
      <c r="AD21" s="23">
        <v>9</v>
      </c>
      <c r="AE21" s="23">
        <v>10.63014581273465</v>
      </c>
      <c r="AF21" s="22">
        <f t="shared" si="9"/>
        <v>1.1811273125260722</v>
      </c>
      <c r="AG21">
        <v>24.75</v>
      </c>
      <c r="AH21">
        <v>12.754901018824098</v>
      </c>
      <c r="AI21" s="22">
        <f t="shared" si="10"/>
        <v>0.51534953611410494</v>
      </c>
      <c r="AJ21">
        <v>17.25</v>
      </c>
      <c r="AK21">
        <v>5.2618912949622967</v>
      </c>
      <c r="AL21" s="22">
        <f t="shared" si="11"/>
        <v>0.30503717651955342</v>
      </c>
      <c r="AM21">
        <v>19.5</v>
      </c>
      <c r="AN21">
        <v>2.8722813232690143</v>
      </c>
      <c r="AO21" s="22">
        <f t="shared" si="12"/>
        <v>0.14729647811635971</v>
      </c>
      <c r="AR21" s="2">
        <v>17</v>
      </c>
      <c r="AS21" s="3">
        <v>20</v>
      </c>
      <c r="AT21" s="2">
        <v>17</v>
      </c>
      <c r="AU21" s="37">
        <v>24</v>
      </c>
      <c r="AV21" s="43">
        <f t="shared" si="1"/>
        <v>19.5</v>
      </c>
      <c r="AW21" s="40">
        <f t="shared" si="13"/>
        <v>2.8722813232690143</v>
      </c>
      <c r="AX21" s="46">
        <f t="shared" si="14"/>
        <v>0.14729647811635971</v>
      </c>
      <c r="AY21" s="51">
        <f t="shared" si="15"/>
        <v>17</v>
      </c>
      <c r="AZ21" s="52">
        <f t="shared" si="16"/>
        <v>24</v>
      </c>
      <c r="BA21" s="51">
        <f>AV21-AW21</f>
        <v>16.627718676730986</v>
      </c>
      <c r="BB21" s="52">
        <f>AV21+AW21</f>
        <v>22.372281323269014</v>
      </c>
      <c r="BC21" s="47"/>
      <c r="BD21" s="48"/>
    </row>
    <row r="22" spans="1:56" ht="15.75" thickBot="1" x14ac:dyDescent="0.3">
      <c r="A22" s="29" t="s">
        <v>22</v>
      </c>
      <c r="B22" s="29"/>
      <c r="C22" s="29"/>
      <c r="D22" s="11">
        <f>SUM(D3:D21)</f>
        <v>207</v>
      </c>
      <c r="E22" s="11">
        <f t="shared" ref="E22:Y22" si="17">SUM(E3:E21)</f>
        <v>219</v>
      </c>
      <c r="F22" s="11">
        <f t="shared" si="17"/>
        <v>131</v>
      </c>
      <c r="G22" s="11">
        <f t="shared" si="17"/>
        <v>166</v>
      </c>
      <c r="H22" s="11">
        <f t="shared" si="2"/>
        <v>180.75</v>
      </c>
      <c r="I22" s="11">
        <f t="shared" si="3"/>
        <v>34.802119188348286</v>
      </c>
      <c r="J22" s="11">
        <f t="shared" si="17"/>
        <v>188</v>
      </c>
      <c r="K22" s="11">
        <f t="shared" si="17"/>
        <v>255</v>
      </c>
      <c r="L22" s="11">
        <f t="shared" si="17"/>
        <v>515</v>
      </c>
      <c r="M22" s="11">
        <f t="shared" si="17"/>
        <v>196</v>
      </c>
      <c r="N22" s="11">
        <f t="shared" si="4"/>
        <v>288.5</v>
      </c>
      <c r="O22" s="11">
        <f t="shared" si="5"/>
        <v>133.30510117771186</v>
      </c>
      <c r="P22" s="11">
        <f t="shared" si="17"/>
        <v>200</v>
      </c>
      <c r="Q22" s="11">
        <f t="shared" si="17"/>
        <v>235</v>
      </c>
      <c r="R22" s="11">
        <f t="shared" si="17"/>
        <v>300</v>
      </c>
      <c r="S22" s="11">
        <f t="shared" si="17"/>
        <v>240</v>
      </c>
      <c r="T22" s="19">
        <f t="shared" si="6"/>
        <v>243.75</v>
      </c>
      <c r="U22" s="11">
        <f t="shared" ref="U22" si="18">STDEV(P22:T22)</f>
        <v>35.947009611371016</v>
      </c>
      <c r="V22" s="11">
        <f t="shared" si="17"/>
        <v>224</v>
      </c>
      <c r="W22" s="11">
        <f t="shared" si="17"/>
        <v>242</v>
      </c>
      <c r="X22" s="11">
        <f t="shared" si="17"/>
        <v>239</v>
      </c>
      <c r="Y22" s="11">
        <f t="shared" si="17"/>
        <v>242</v>
      </c>
      <c r="Z22" s="12">
        <f t="shared" si="0"/>
        <v>236.75</v>
      </c>
      <c r="AA22" s="11">
        <f t="shared" si="8"/>
        <v>7.46240577829965</v>
      </c>
      <c r="AR22" s="11">
        <f t="shared" ref="AR22:AW22" si="19">SUM(AR3:AR21)</f>
        <v>224</v>
      </c>
      <c r="AS22" s="11">
        <f t="shared" si="19"/>
        <v>242</v>
      </c>
      <c r="AT22" s="11">
        <f t="shared" si="19"/>
        <v>239</v>
      </c>
      <c r="AU22" s="38">
        <f t="shared" si="19"/>
        <v>242</v>
      </c>
      <c r="AV22" s="44">
        <f t="shared" si="1"/>
        <v>236.75</v>
      </c>
      <c r="AW22" s="41">
        <f t="shared" si="13"/>
        <v>7.46240577829965</v>
      </c>
      <c r="AX22" s="38">
        <f t="shared" si="14"/>
        <v>3.152019336135016E-2</v>
      </c>
      <c r="AY22" s="53">
        <f>SUM(AY3:AY21)</f>
        <v>211</v>
      </c>
      <c r="AZ22" s="54">
        <f t="shared" ref="AZ22" si="20">SUM(AZ3:AZ21)</f>
        <v>265</v>
      </c>
      <c r="BA22" s="53">
        <f>SUM(BA3:BA21)</f>
        <v>214.98144687353312</v>
      </c>
      <c r="BB22" s="54">
        <f>SUM(BB3:BB21)</f>
        <v>258.51855312646688</v>
      </c>
      <c r="BC22" s="55">
        <f>MIN(AR22:AU22)</f>
        <v>224</v>
      </c>
      <c r="BD22" s="56">
        <f>MAX(AR22:AU22)</f>
        <v>242</v>
      </c>
    </row>
  </sheetData>
  <mergeCells count="20">
    <mergeCell ref="AG1:AI1"/>
    <mergeCell ref="AJ1:AL1"/>
    <mergeCell ref="AM1:AO1"/>
    <mergeCell ref="A22:C22"/>
    <mergeCell ref="D1:I1"/>
    <mergeCell ref="J1:O1"/>
    <mergeCell ref="P1:U1"/>
    <mergeCell ref="V1:AA1"/>
    <mergeCell ref="A18:B19"/>
    <mergeCell ref="A20:C20"/>
    <mergeCell ref="A21:C21"/>
    <mergeCell ref="A1:C2"/>
    <mergeCell ref="A3:A8"/>
    <mergeCell ref="B3:B5"/>
    <mergeCell ref="B6:B8"/>
    <mergeCell ref="A9:A17"/>
    <mergeCell ref="B9:B11"/>
    <mergeCell ref="B12:B14"/>
    <mergeCell ref="B15:B17"/>
    <mergeCell ref="AD1:AF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1B8-8A9E-4135-AF25-65C4CF8DB8F0}">
  <dimension ref="A1:F7"/>
  <sheetViews>
    <sheetView workbookViewId="0"/>
  </sheetViews>
  <sheetFormatPr defaultRowHeight="15" x14ac:dyDescent="0.25"/>
  <cols>
    <col min="1" max="1" width="35.28515625" customWidth="1"/>
  </cols>
  <sheetData>
    <row r="1" spans="1:6" x14ac:dyDescent="0.25">
      <c r="B1" s="25" t="s">
        <v>14</v>
      </c>
      <c r="C1" s="25" t="s">
        <v>15</v>
      </c>
      <c r="D1" s="25" t="s">
        <v>17</v>
      </c>
      <c r="E1" s="25" t="s">
        <v>16</v>
      </c>
      <c r="F1" s="25" t="s">
        <v>13</v>
      </c>
    </row>
    <row r="2" spans="1:6" x14ac:dyDescent="0.25">
      <c r="A2" t="s">
        <v>18</v>
      </c>
      <c r="B2">
        <f t="array" ref="B2:F2">Лист1!D22:H22</f>
        <v>207</v>
      </c>
      <c r="C2">
        <v>219</v>
      </c>
      <c r="D2">
        <v>131</v>
      </c>
      <c r="E2">
        <v>166</v>
      </c>
      <c r="F2">
        <v>180.75</v>
      </c>
    </row>
    <row r="3" spans="1:6" x14ac:dyDescent="0.25">
      <c r="A3" t="s">
        <v>19</v>
      </c>
      <c r="B3">
        <f t="array" ref="B3:F3">Лист1!J22:N22</f>
        <v>188</v>
      </c>
      <c r="C3">
        <v>255</v>
      </c>
      <c r="D3">
        <v>515</v>
      </c>
      <c r="E3">
        <v>196</v>
      </c>
      <c r="F3">
        <v>288.5</v>
      </c>
    </row>
    <row r="4" spans="1:6" x14ac:dyDescent="0.25">
      <c r="A4" t="s">
        <v>20</v>
      </c>
      <c r="B4">
        <f t="array" ref="B4:F4">Лист1!P22:T22</f>
        <v>200</v>
      </c>
      <c r="C4">
        <v>235</v>
      </c>
      <c r="D4">
        <v>300</v>
      </c>
      <c r="E4">
        <v>240</v>
      </c>
      <c r="F4">
        <v>243.75</v>
      </c>
    </row>
    <row r="5" spans="1:6" x14ac:dyDescent="0.25">
      <c r="A5" t="s">
        <v>22</v>
      </c>
      <c r="B5">
        <f t="array" ref="B5:F5">Лист1!V22:Z22</f>
        <v>224</v>
      </c>
      <c r="C5">
        <v>242</v>
      </c>
      <c r="D5">
        <v>239</v>
      </c>
      <c r="E5">
        <v>242</v>
      </c>
      <c r="F5">
        <v>236.75</v>
      </c>
    </row>
    <row r="6" spans="1:6" x14ac:dyDescent="0.25">
      <c r="A6" t="s">
        <v>26</v>
      </c>
      <c r="B6">
        <f>CORREL(B2:B5,$F$2:$F$5)</f>
        <v>-0.51443044816813488</v>
      </c>
      <c r="C6">
        <f>CORREL(C2:C5,$F$2:$F$5)</f>
        <v>0.96719580421996676</v>
      </c>
      <c r="D6">
        <f>CORREL(D2:D5,$F$2:$F$5)</f>
        <v>0.96070112786307071</v>
      </c>
      <c r="E6">
        <f>CORREL(E2:E5,$F$2:$F$5)</f>
        <v>0.39946914178443543</v>
      </c>
      <c r="F6">
        <f>CORREL(F2:F5,$F$2:$F$5)</f>
        <v>1</v>
      </c>
    </row>
    <row r="7" spans="1:6" x14ac:dyDescent="0.25">
      <c r="A7" t="s">
        <v>27</v>
      </c>
      <c r="B7">
        <f>CORREL(B3:B5,$F$3:$F$5)</f>
        <v>-0.83164197576409782</v>
      </c>
      <c r="C7">
        <f t="shared" ref="C7:F7" si="0">CORREL(C3:C5,$F$3:$F$5)</f>
        <v>0.88833893947234055</v>
      </c>
      <c r="D7">
        <f t="shared" si="0"/>
        <v>0.99622088594940028</v>
      </c>
      <c r="E7">
        <f t="shared" si="0"/>
        <v>-0.9962599070242667</v>
      </c>
      <c r="F7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Корреляция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2019-04-25T05:18:04Z</dcterms:modified>
</cp:coreProperties>
</file>