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0" windowWidth="15600" windowHeight="6795" tabRatio="766" activeTab="2"/>
  </bookViews>
  <sheets>
    <sheet name="Recurring_BPAdd" sheetId="9" r:id="rId1"/>
    <sheet name="Recurring_BPUpdate" sheetId="12" r:id="rId2"/>
    <sheet name="Recurring_CustomerAdd" sheetId="11" r:id="rId3"/>
    <sheet name="Recurring_CustomerUpdate" sheetId="14" r:id="rId4"/>
    <sheet name="Recurring_NoticeAdd" sheetId="13" r:id="rId5"/>
    <sheet name="Recurring_NoticeUpdate" sheetId="15" r:id="rId6"/>
  </sheets>
  <calcPr calcId="145621"/>
</workbook>
</file>

<file path=xl/calcChain.xml><?xml version="1.0" encoding="utf-8"?>
<calcChain xmlns="http://schemas.openxmlformats.org/spreadsheetml/2006/main">
  <c r="E13" i="14" l="1"/>
  <c r="E7" i="14"/>
  <c r="S2" i="13" l="1"/>
  <c r="R2" i="13"/>
  <c r="B2" i="15"/>
  <c r="Q2" i="13"/>
  <c r="E19" i="15" l="1"/>
  <c r="F19" i="15"/>
  <c r="C19" i="15"/>
  <c r="D19" i="15"/>
  <c r="E11" i="13"/>
  <c r="Q2" i="9" l="1"/>
  <c r="P2" i="9"/>
  <c r="P15" i="9"/>
  <c r="G11" i="12"/>
  <c r="E2" i="12"/>
  <c r="D2" i="12"/>
  <c r="AU2" i="11" l="1"/>
  <c r="E10" i="11" l="1"/>
  <c r="E8" i="11"/>
  <c r="E6" i="11"/>
  <c r="F10" i="9"/>
  <c r="F7" i="15" l="1"/>
  <c r="E7" i="15"/>
  <c r="C7" i="15"/>
  <c r="D7" i="15"/>
  <c r="BS25" i="11" l="1"/>
  <c r="BR25" i="11"/>
  <c r="BS23" i="11"/>
  <c r="BR23" i="11"/>
  <c r="G13" i="14" l="1"/>
  <c r="F13" i="14"/>
  <c r="BR21" i="11"/>
  <c r="F7" i="14" s="1"/>
  <c r="BS21" i="11" l="1"/>
  <c r="G7" i="14" s="1"/>
  <c r="M11" i="12" l="1"/>
  <c r="K11" i="12"/>
  <c r="J11" i="12"/>
  <c r="D7" i="12" l="1"/>
  <c r="D21" i="12" s="1"/>
</calcChain>
</file>

<file path=xl/sharedStrings.xml><?xml version="1.0" encoding="utf-8"?>
<sst xmlns="http://schemas.openxmlformats.org/spreadsheetml/2006/main" count="907" uniqueCount="418">
  <si>
    <t>Row Number</t>
  </si>
  <si>
    <t>clickon</t>
  </si>
  <si>
    <t>btnSave</t>
  </si>
  <si>
    <t>btnNotification</t>
  </si>
  <si>
    <t>xpath:://button[text()='×']</t>
  </si>
  <si>
    <t>2</t>
  </si>
  <si>
    <t>id::terminalId-0</t>
  </si>
  <si>
    <t>txtTerminalId</t>
  </si>
  <si>
    <t>8666888899990000000</t>
  </si>
  <si>
    <t>id::multipassDeviceId-0</t>
  </si>
  <si>
    <t>txtMultipassDeviceId</t>
  </si>
  <si>
    <t>88800000282601</t>
  </si>
  <si>
    <t>btnAnchorTermAuthCapacity</t>
  </si>
  <si>
    <t>xpath:://div[@id='termAuthCapacity']/ul/li/a[text()='NO_CAPABILITY']</t>
  </si>
  <si>
    <t>btntempTermOutputCapacity</t>
  </si>
  <si>
    <t>xpath:://div[@id='termOutputCapacity']/button</t>
  </si>
  <si>
    <t>btnAnchorTermOutputCapacity</t>
  </si>
  <si>
    <t>xpath:://div[@id='termOutputCapacity']/ul/li/a[text()='NONE']</t>
  </si>
  <si>
    <t>btntempMaxPinLength</t>
  </si>
  <si>
    <t>xpath:://div[@id='maxPinLength']/button</t>
  </si>
  <si>
    <t>btnAnchorMaxPinLength</t>
  </si>
  <si>
    <t>xpath:://div[@id='maxPinLength']/ul/li/a[text()='UNKNOWN']</t>
  </si>
  <si>
    <t>xpath:://div[@id='multipass']/div/button[text()='Save']</t>
  </si>
  <si>
    <t>lnkAPIDefaulltsACH</t>
  </si>
  <si>
    <t>xpath:://ul[@class='nav nav-tabs nav-justified']/li[3]/a[text()='ACH']</t>
  </si>
  <si>
    <t>id::federalTaxId</t>
  </si>
  <si>
    <t>txtFederalTaxId</t>
  </si>
  <si>
    <t>34-2320102</t>
  </si>
  <si>
    <t>id::achSettlementRoutingNumber</t>
  </si>
  <si>
    <t>txtACHSettlementRoutingNumber</t>
  </si>
  <si>
    <t>987001101</t>
  </si>
  <si>
    <t>id::achSettlementAccountNumber</t>
  </si>
  <si>
    <t>txtACHSettlementAccountNumber</t>
  </si>
  <si>
    <t>987001101001</t>
  </si>
  <si>
    <t>987001101002</t>
  </si>
  <si>
    <t>id::billingRoutingNumber</t>
  </si>
  <si>
    <t>txtBillingRoutingNumber</t>
  </si>
  <si>
    <t>id::billingAccountNumber</t>
  </si>
  <si>
    <t>txtBillingAccountNumber</t>
  </si>
  <si>
    <t>cmbCollectServiceFee1Yes</t>
  </si>
  <si>
    <t>id::collectServiceFee1</t>
  </si>
  <si>
    <t>cmbCollectServiceFee1No</t>
  </si>
  <si>
    <t>id::collectServiceFee2</t>
  </si>
  <si>
    <t>btntempCSFPresentments</t>
  </si>
  <si>
    <t>btnAnchorCSFPresentments</t>
  </si>
  <si>
    <t>xpath:://div[@id='csfPresentments']/button</t>
  </si>
  <si>
    <t>xpath:://div[@id='csfPresentments']/ul/li/a[text()='3']</t>
  </si>
  <si>
    <t>id::csfFeeSplit</t>
  </si>
  <si>
    <t>10.23</t>
  </si>
  <si>
    <t>id::csfAmountState</t>
  </si>
  <si>
    <t>txtCSFAmountState</t>
  </si>
  <si>
    <t>txtCSFFeeSplit</t>
  </si>
  <si>
    <t>txtCSFSettleDelay</t>
  </si>
  <si>
    <t>id::csfSettleDelay</t>
  </si>
  <si>
    <t>3</t>
  </si>
  <si>
    <t>btntempAcctType</t>
  </si>
  <si>
    <t>btnAnchorAcctType</t>
  </si>
  <si>
    <t>xpath:://div[@id='accType']/button</t>
  </si>
  <si>
    <t>xpath:://div[@id='accType']/ul/li/a[text()='Personal Savings']</t>
  </si>
  <si>
    <t>11.34</t>
  </si>
  <si>
    <t>id::settleDelay</t>
  </si>
  <si>
    <t>txtSettleDelay</t>
  </si>
  <si>
    <t>id::settleHold1</t>
  </si>
  <si>
    <t>cmbsettleHoldYes</t>
  </si>
  <si>
    <t>id::settleHold2</t>
  </si>
  <si>
    <t>cmbsettleHoldNo</t>
  </si>
  <si>
    <t>xpath:://div[@id='odfi']/button</t>
  </si>
  <si>
    <t>btntempODFI</t>
  </si>
  <si>
    <t>btnAnchorODFI</t>
  </si>
  <si>
    <t>xpath:://div[@id='odfi']/ul/li/a[text()='333']</t>
  </si>
  <si>
    <t>id::compDD</t>
  </si>
  <si>
    <t>21212122121</t>
  </si>
  <si>
    <t>id::settlementLimit</t>
  </si>
  <si>
    <t>txtSettlementLimit</t>
  </si>
  <si>
    <t>txtCompDD</t>
  </si>
  <si>
    <t>xpath:://div[@id='maxPresentments']/button</t>
  </si>
  <si>
    <t>btntempMaxPresentments</t>
  </si>
  <si>
    <t>btnAnchorMaxPresentments</t>
  </si>
  <si>
    <t>xpath:://div[@id='maxPresentments']/ul/li/a[text()='1']</t>
  </si>
  <si>
    <t>xpath:://div[@id='presentment1DelaysMethod']/button</t>
  </si>
  <si>
    <t>btntempPresentment1DelaysMethod</t>
  </si>
  <si>
    <t>btnAnchorPresentment1DelaysMethod</t>
  </si>
  <si>
    <t>xpath:://div[@id='presentment1DelaysMethod']/ul/li/a[text()='0']</t>
  </si>
  <si>
    <t>xpath:://div[@id='ach']/div/button[text()='Save']</t>
  </si>
  <si>
    <t>TEXT::auto2777426930</t>
  </si>
  <si>
    <t>TEXT::DBA5392606115</t>
  </si>
  <si>
    <t>TEXT::9830672345</t>
  </si>
  <si>
    <t>TEXT::1115974741700530001</t>
  </si>
  <si>
    <t>TEXT::USD</t>
  </si>
  <si>
    <t>VALUEATTRIBUTE:8666888899990000000</t>
  </si>
  <si>
    <t>VALUEATTRIBUTE:88800000282601</t>
  </si>
  <si>
    <t>VALUEATTRIBUTE::34-2320102</t>
  </si>
  <si>
    <t>VALUEATTRIBUTE::987001101</t>
  </si>
  <si>
    <t>VALUEATTRIBUTE::987001101001</t>
  </si>
  <si>
    <t>VALUEATTRIBUTE::987001101002</t>
  </si>
  <si>
    <t>selected::true</t>
  </si>
  <si>
    <t>VALUEATTRIBUTE::10.23</t>
  </si>
  <si>
    <t>VALUEATTRIBUTE::3</t>
  </si>
  <si>
    <t>VALUEATTRIBUTE::11.34</t>
  </si>
  <si>
    <t>TEXTCHK::UNKNOWN</t>
  </si>
  <si>
    <t>TEXTCHK::NONE</t>
  </si>
  <si>
    <t>lnkRecurring</t>
  </si>
  <si>
    <t>Add Customer</t>
  </si>
  <si>
    <t>id::customerName</t>
  </si>
  <si>
    <t>id::billingAddress</t>
  </si>
  <si>
    <t>id::shippingAddress</t>
  </si>
  <si>
    <t>xpath:://div[@id='billingState']/button</t>
  </si>
  <si>
    <t>id::phoneNumber</t>
  </si>
  <si>
    <t>xpath:://div[@id='typeList']/button</t>
  </si>
  <si>
    <t>xpath:://div[@id='shippingState']/button</t>
  </si>
  <si>
    <t>xpath:://div[@id='customerCurrency']/button</t>
  </si>
  <si>
    <t>xpath:://div[@id='cardPaymentdatainput']/button</t>
  </si>
  <si>
    <t>xpath:://div[@id='cardPaymentdatainput']/ul/li[*]/a[text()='MAIL']</t>
  </si>
  <si>
    <t>id::customerNumber</t>
  </si>
  <si>
    <t>id::billingCity</t>
  </si>
  <si>
    <t>id::billingZip</t>
  </si>
  <si>
    <t>xpath:://div[@id='customerStatus']/ul/li[*]/a[text()='Active']</t>
  </si>
  <si>
    <t>id::shippingCity</t>
  </si>
  <si>
    <t>id::shippingZip</t>
  </si>
  <si>
    <t>id::email</t>
  </si>
  <si>
    <t>xpath:://div[@id='customerStatus']/button</t>
  </si>
  <si>
    <t>xpath:://div[@id='cardPaymentdatainput']/ul/li[*]/a[text()='INTERNET']</t>
  </si>
  <si>
    <t>xpath:://div[@id='cardPaymentdatainput']/ul/li[*]/a[text()='SWIPE']</t>
  </si>
  <si>
    <t>xpath:://div[@id='cardPaymentdatainput']/ul/li[*]/a[text()='MANUAL']</t>
  </si>
  <si>
    <t>xpath:://div[@id='cardPaymentdatainput']/ul/li[*]/a[text()='Phone']</t>
  </si>
  <si>
    <t>xpath:://div[@id='customerStatus']/ul/li[*]/a[text()='Suspend']</t>
  </si>
  <si>
    <t>Add Billing</t>
  </si>
  <si>
    <t>id::billingPlan</t>
  </si>
  <si>
    <t>xpath:://div[@id='status']/button</t>
  </si>
  <si>
    <t>rowNumber</t>
  </si>
  <si>
    <t>xpath:://div[@id='status']/ul/li[*]/a[text()='Suspend']</t>
  </si>
  <si>
    <t>xpath:://div[@id='status']/ul/li[*]/a[text()='Active']</t>
  </si>
  <si>
    <t>xpath:://div[@id='header-mid']/button[2]</t>
  </si>
  <si>
    <t>Add Billing - Duplicate</t>
  </si>
  <si>
    <t>id::recurring</t>
  </si>
  <si>
    <t>30</t>
  </si>
  <si>
    <t>Add Customer - Select Type Card</t>
  </si>
  <si>
    <t>id::cardNumber</t>
  </si>
  <si>
    <t>id::cardExpiryDate</t>
  </si>
  <si>
    <t>Add Customer - Select ACH</t>
  </si>
  <si>
    <t>id::accountNumber</t>
  </si>
  <si>
    <t>id::routingNumber</t>
  </si>
  <si>
    <t>id::SAVINGS</t>
  </si>
  <si>
    <t>id::CHECKINGS</t>
  </si>
  <si>
    <t>id::GENERAL_LEDGER</t>
  </si>
  <si>
    <t>Add Customer - Select Currency, Status</t>
  </si>
  <si>
    <t>Add Customer - Select Token</t>
  </si>
  <si>
    <t>id::token</t>
  </si>
  <si>
    <t>Add Contract Details</t>
  </si>
  <si>
    <t>Add Customer 1</t>
  </si>
  <si>
    <t>btnAddCustomer</t>
  </si>
  <si>
    <t>Add Customer Button</t>
  </si>
  <si>
    <t>VerifyCustomer</t>
  </si>
  <si>
    <t>9990731183157</t>
  </si>
  <si>
    <t>xpath:://button[text()='Add Billing Plan']</t>
  </si>
  <si>
    <t>xpath:://div[@id='header-mid']/ul/li[*]/a[text()='271105091008']</t>
  </si>
  <si>
    <t>txtBillingPlan</t>
  </si>
  <si>
    <t>ddlMID</t>
  </si>
  <si>
    <t>selectMID</t>
  </si>
  <si>
    <t>ddlSelectStatus</t>
  </si>
  <si>
    <t>selectStatusActive</t>
  </si>
  <si>
    <t>selectStatusSuspend</t>
  </si>
  <si>
    <t>txtFeeDesc1</t>
  </si>
  <si>
    <t>id::feeDescription-0</t>
  </si>
  <si>
    <t>id::feeAmount-0</t>
  </si>
  <si>
    <t>txtFeeAmount1</t>
  </si>
  <si>
    <t>ddlFrequency1</t>
  </si>
  <si>
    <t>xpath:://div[@id='frequency-0']/button</t>
  </si>
  <si>
    <t>selectFrequency1</t>
  </si>
  <si>
    <t>txtDays1</t>
  </si>
  <si>
    <t>id::days-0</t>
  </si>
  <si>
    <t>btnAddBillingPlan</t>
  </si>
  <si>
    <t>BP Suman Fee</t>
  </si>
  <si>
    <t>xpath:://div[@id='frequency-0']/ul/li[*]/a[text()='Specific days']</t>
  </si>
  <si>
    <t>xpath:://button[text()='Save']</t>
  </si>
  <si>
    <t>verifyBPName</t>
  </si>
  <si>
    <t>text::A</t>
  </si>
  <si>
    <t>verifyStatus</t>
  </si>
  <si>
    <t>btnSearch</t>
  </si>
  <si>
    <t>xpath:://button[text()='Search']</t>
  </si>
  <si>
    <t>btnView</t>
  </si>
  <si>
    <t>xpath:://button[text()='View']</t>
  </si>
  <si>
    <t>verifyBillingPlan</t>
  </si>
  <si>
    <t>xpath:://div[@id='status']//following::span[text()='Active']</t>
  </si>
  <si>
    <t>verifyFeeDesc1</t>
  </si>
  <si>
    <t>verifyFeeAmount1</t>
  </si>
  <si>
    <t>text::Active</t>
  </si>
  <si>
    <t>150.00</t>
  </si>
  <si>
    <t>verifyFrequency1</t>
  </si>
  <si>
    <t>text::Specific days</t>
  </si>
  <si>
    <t>xpath:://div[@id='frequency-0']//following::span[text()='Specific days']</t>
  </si>
  <si>
    <t>verifyDays1</t>
  </si>
  <si>
    <t>btnBack</t>
  </si>
  <si>
    <t>Notification</t>
  </si>
  <si>
    <t>xpath:://div[@class='modal-body']</t>
  </si>
  <si>
    <t>btnClose</t>
  </si>
  <si>
    <t>text::Billing Plan saved successfully</t>
  </si>
  <si>
    <t>text::S</t>
  </si>
  <si>
    <t>xpath:://a[text()='Back']</t>
  </si>
  <si>
    <t>text::Suspend</t>
  </si>
  <si>
    <t>verifyStatusSuspend</t>
  </si>
  <si>
    <t>verifyStatusActive</t>
  </si>
  <si>
    <t>xpath:://div[@id='status']//following::span[text()='Suspend']</t>
  </si>
  <si>
    <t>btnNoticeMaintenance</t>
  </si>
  <si>
    <t>xpath:://button[text()='Notice Maintenance']</t>
  </si>
  <si>
    <t>xpath:://button[text()='Add Notice']</t>
  </si>
  <si>
    <t>btnAddNotice</t>
  </si>
  <si>
    <t>txtContractNumber</t>
  </si>
  <si>
    <t>txtEnterSubject</t>
  </si>
  <si>
    <t>txtEnterBody</t>
  </si>
  <si>
    <t>ddlEmailType</t>
  </si>
  <si>
    <t>selectEmailTypeReceipt</t>
  </si>
  <si>
    <t>selectEmailTypeSchedulePayment</t>
  </si>
  <si>
    <t>selectEmailTypeContractEnd</t>
  </si>
  <si>
    <t>selectEmailTypeContractCancel</t>
  </si>
  <si>
    <t>ddlStatus</t>
  </si>
  <si>
    <t>id::contractNumber</t>
  </si>
  <si>
    <t>id::emailSubject</t>
  </si>
  <si>
    <t>id::emailBody</t>
  </si>
  <si>
    <t>xpath:://div[@id='emailType']/button</t>
  </si>
  <si>
    <t>xpath:://div[@id='emailType']/ul/li[*]/a[text()='Receipt']</t>
  </si>
  <si>
    <t>xpath:://div[@id='emailType']/ul/li[*]/a[text()='Contract End']</t>
  </si>
  <si>
    <t>xpath:://div[@id='emailType']/ul/li[*]/a[text()='Contract Cancel']</t>
  </si>
  <si>
    <t>xpath:://div[@id='noticeStatus']/button</t>
  </si>
  <si>
    <t>verifyContractNumber</t>
  </si>
  <si>
    <t>verifyContractDescription</t>
  </si>
  <si>
    <t>xpath:://button[text()='Add Customer']</t>
  </si>
  <si>
    <t>txtCustomerName</t>
  </si>
  <si>
    <t>txtCustomerNumber</t>
  </si>
  <si>
    <t>txtBillingAddress</t>
  </si>
  <si>
    <t>txtBillingCity</t>
  </si>
  <si>
    <t>ddlBillingState</t>
  </si>
  <si>
    <t>xpath:://div[@id='billingState']/ul/li[*]/a[text()='CALIFORNIA']</t>
  </si>
  <si>
    <t>selectBillingStateCalifornia</t>
  </si>
  <si>
    <t>txtBillingZip</t>
  </si>
  <si>
    <t>txtShippingAddress</t>
  </si>
  <si>
    <t>txtShippingCity</t>
  </si>
  <si>
    <t>ddlShippingState</t>
  </si>
  <si>
    <t>selectShippingStateArizona</t>
  </si>
  <si>
    <t>xpath:://div[@id='shippingState']/ul/li[*]/a[text()='ARIZONA']</t>
  </si>
  <si>
    <t>txtShippingZip</t>
  </si>
  <si>
    <t>txtPhoneNumber</t>
  </si>
  <si>
    <t>txtEmail</t>
  </si>
  <si>
    <t>ddlType</t>
  </si>
  <si>
    <t>xpath:://div[@id='typeList']/ul/li[*]/a[text()='Card']</t>
  </si>
  <si>
    <t>xpath:://div[@id='typeList']/ul/li[*]/a[text()='ACH']</t>
  </si>
  <si>
    <t>xpath:://div[@id='typeList']/ul/li[*]/a[text()='Token']</t>
  </si>
  <si>
    <t>txtCardNumber</t>
  </si>
  <si>
    <t>txtCardExpDate</t>
  </si>
  <si>
    <t>txtAccountNumber</t>
  </si>
  <si>
    <t>txtRoutingNumber</t>
  </si>
  <si>
    <t>chkSavings</t>
  </si>
  <si>
    <t>chkCheckings</t>
  </si>
  <si>
    <t>chkGeneralLedger</t>
  </si>
  <si>
    <t>txtToken</t>
  </si>
  <si>
    <t>ddlCurrency</t>
  </si>
  <si>
    <t>selectCurrencyUSD</t>
  </si>
  <si>
    <t>xpath:://div[@id='customerCurrency']/ul/li[*]/a[text()='USD']</t>
  </si>
  <si>
    <t>ddlPaymentDataInput</t>
  </si>
  <si>
    <t>selectPaymentDataInputPhone</t>
  </si>
  <si>
    <t>selectPaymentDataInputMAIL</t>
  </si>
  <si>
    <t>selectPaymentDataInputINTERNET</t>
  </si>
  <si>
    <t>selectPaymentDataInputSWIPE</t>
  </si>
  <si>
    <t>selectCustomerPaymentDataInputMANUAL</t>
  </si>
  <si>
    <t>txtContactNumber1</t>
  </si>
  <si>
    <t>id::contractNumber-0</t>
  </si>
  <si>
    <t>txtContractDescription</t>
  </si>
  <si>
    <t>id::description-0</t>
  </si>
  <si>
    <t>xpath:://div[@id='status-0']/button</t>
  </si>
  <si>
    <t>ddlStatus1</t>
  </si>
  <si>
    <t>xpath:://div[@id='status-0']/ul/li[*]/a[text()='Active']</t>
  </si>
  <si>
    <t>ddlStatusSuspend</t>
  </si>
  <si>
    <t>xpath:://div[@id='status-0']/ul/li[*]/a[text()='Suspend']</t>
  </si>
  <si>
    <t>txtBillingPlan1</t>
  </si>
  <si>
    <t>xpath:://div[@id='billingPlan-0']/button</t>
  </si>
  <si>
    <t>selectBillingPlan</t>
  </si>
  <si>
    <t>btn*</t>
  </si>
  <si>
    <t>txtStartDate1</t>
  </si>
  <si>
    <t>id::startDate-0</t>
  </si>
  <si>
    <t>txtEndDate1</t>
  </si>
  <si>
    <t>id::endDate-0</t>
  </si>
  <si>
    <t>ddlEmailReceipt1</t>
  </si>
  <si>
    <t>xpath:://div[@id='emailReceipt-0']/button</t>
  </si>
  <si>
    <t>selectEmailReceiptYes</t>
  </si>
  <si>
    <t>xpath:://div[@id='emailReceipt-0']/ul/li[*]/a[text()='Yes']</t>
  </si>
  <si>
    <t>selectEmailReceiptNo</t>
  </si>
  <si>
    <t>xpath:://div[@id='emailReceipt-0']/ul/li[*]/a[text()='No']</t>
  </si>
  <si>
    <t>ddlEmailScheduledPayment1</t>
  </si>
  <si>
    <t>xpath:://div[@id='emailSchedulePayment-0']/button</t>
  </si>
  <si>
    <t>xpath:://div[@id='emailSchedulePayment-0']/ul/li[*]/a[text()='Yes']</t>
  </si>
  <si>
    <t>selectEmailScheduledPaymentYes</t>
  </si>
  <si>
    <t>selectEmailScheduledPaymentNo</t>
  </si>
  <si>
    <t>xpath:://div[@id='emailSchedulePayment-0']/ul/li[*]/a[text()='No']</t>
  </si>
  <si>
    <t>ddlEmailContractEnd1</t>
  </si>
  <si>
    <t>xpath:://div[@id='emailContractEnd-0']/button</t>
  </si>
  <si>
    <t>selectEmailContractEndYes</t>
  </si>
  <si>
    <t>xpath:://div[@id='emailContractEnd-0']/ul/li[*]/a[text()='Yes']</t>
  </si>
  <si>
    <t>selectEmailContractEndNo</t>
  </si>
  <si>
    <t>xpath:://div[@id='emailContractEnd-0']/ul/li[*]/a[text()='No']</t>
  </si>
  <si>
    <t>ddlEmailContractCancel1</t>
  </si>
  <si>
    <t>xpath:://div[@id='emailContractCancel-0']/button</t>
  </si>
  <si>
    <t>selectEmailContractCancelYes</t>
  </si>
  <si>
    <t>xpath:://div[@id='emailContractCancel-0']/ul/li[*]/a[text()='Yes']</t>
  </si>
  <si>
    <t>xpath:://div[@id='emailContractCancel-0']/ul/li[*]/a[text()='No']</t>
  </si>
  <si>
    <t>selectEmailContractCancelNo</t>
  </si>
  <si>
    <t>ddlTaxable1</t>
  </si>
  <si>
    <t>xpath:://div[@id='taxable-0']/button</t>
  </si>
  <si>
    <t>selectTaxableYes</t>
  </si>
  <si>
    <t>selectTaxableNo</t>
  </si>
  <si>
    <t>xpath:://div[@id='taxable-0']/ul/li[*]/a[text()='Yes']</t>
  </si>
  <si>
    <t>xpath:://div[@id='taxable-0']/ul/li[*]/a[text()='No']</t>
  </si>
  <si>
    <t>txtTaxRate1</t>
  </si>
  <si>
    <t>id::taxRate-0</t>
  </si>
  <si>
    <t>verifyCustomerName</t>
  </si>
  <si>
    <t>xpath:://tr[@class='trow-0']/td[1]/span</t>
  </si>
  <si>
    <t>verifyCustomerNumber</t>
  </si>
  <si>
    <t>verifyPhoneNumber</t>
  </si>
  <si>
    <t>xpath:://tr[@class='trow-0']/td[3]/span</t>
  </si>
  <si>
    <t>xpath:://tr[@class='trow-0']/td[2]/span</t>
  </si>
  <si>
    <t>123, ABC</t>
  </si>
  <si>
    <t>FC</t>
  </si>
  <si>
    <t>94404</t>
  </si>
  <si>
    <t>456, DEF</t>
  </si>
  <si>
    <t>Milpitas</t>
  </si>
  <si>
    <t>95505</t>
  </si>
  <si>
    <t>9999999999</t>
  </si>
  <si>
    <t>sumanbh@rssoftware.co.in</t>
  </si>
  <si>
    <t>4444333322221111</t>
  </si>
  <si>
    <t>Suman's Contract</t>
  </si>
  <si>
    <t>verifyModalWindowTitle</t>
  </si>
  <si>
    <t>xpath:://h4[@class='modal-title']/header</t>
  </si>
  <si>
    <t>text::Billing Plans</t>
  </si>
  <si>
    <t>0.50</t>
  </si>
  <si>
    <t>xpath:://div[@id='showBillingPlanPopup']/div/div/div[1]/button[text()='×']</t>
  </si>
  <si>
    <t>xpath:://button[text()='Search Customer']</t>
  </si>
  <si>
    <t>btnSearchCustomer</t>
  </si>
  <si>
    <t>btnViewDetails</t>
  </si>
  <si>
    <t>xpath:://button[text()='View Details']</t>
  </si>
  <si>
    <t>9888888888</t>
  </si>
  <si>
    <t>btnUpdateCustomer</t>
  </si>
  <si>
    <t>xpath:://button[text()='Update Customer']</t>
  </si>
  <si>
    <t>readonly::true</t>
  </si>
  <si>
    <t>searchMsg</t>
  </si>
  <si>
    <t>text::1 results found</t>
  </si>
  <si>
    <t>xpath:://div[@id='searchResultTable']/div/span</t>
  </si>
  <si>
    <t>selectTypeCard</t>
  </si>
  <si>
    <t>selectTypeACH</t>
  </si>
  <si>
    <t>selectTypeToken</t>
  </si>
  <si>
    <t>Suman-Card</t>
  </si>
  <si>
    <t>Suman-ACH</t>
  </si>
  <si>
    <t>12877832783287783</t>
  </si>
  <si>
    <t>011000015</t>
  </si>
  <si>
    <t>Suman-Token</t>
  </si>
  <si>
    <t>5187122512748619</t>
  </si>
  <si>
    <t>txtContractDesc</t>
  </si>
  <si>
    <t>Subject for Email Type Receipt</t>
  </si>
  <si>
    <t>Body for Email Type Receipt</t>
  </si>
  <si>
    <t>id::contractDescription</t>
  </si>
  <si>
    <t>lnkContractNumber</t>
  </si>
  <si>
    <t>text::Receipt</t>
  </si>
  <si>
    <t>btnUpdateNotice</t>
  </si>
  <si>
    <t>xpath:://button[text()='Update Notice']</t>
  </si>
  <si>
    <t>text::Notice request processed successfully</t>
  </si>
  <si>
    <t>btn×</t>
  </si>
  <si>
    <t>xpath:://button[text()='Back']</t>
  </si>
  <si>
    <t>text::Suman's Contract</t>
  </si>
  <si>
    <t>Ankur-Card</t>
  </si>
  <si>
    <t>verifyEmailType</t>
  </si>
  <si>
    <t>xpath:://div[@id='emailType']/button/div/span</t>
  </si>
  <si>
    <t>xpath:://div[@id='noticeStatus']/button/div/span</t>
  </si>
  <si>
    <t>selectEmailTypeScheduledPayment</t>
  </si>
  <si>
    <t>Subject for Email Type Scheduled Payment</t>
  </si>
  <si>
    <t>Body for Email Type Scheduled Payment</t>
  </si>
  <si>
    <t>xpath:://div[@id='noticeStatus']/ul/li[*]/a[text()='Active']</t>
  </si>
  <si>
    <t>xpath:://div[@id='noticeStatus']/ul/li[*]/a[text()='Suspend']</t>
  </si>
  <si>
    <t>xpath:://div[@id='emailType']/ul/li[*]/a[text()='Scheduled Payment']</t>
  </si>
  <si>
    <t>btnAddaNotice</t>
  </si>
  <si>
    <t>xpath:://button[text()='Add a notice']</t>
  </si>
  <si>
    <t>text::Scheduled Payment</t>
  </si>
  <si>
    <t>text::1947</t>
  </si>
  <si>
    <t>1947</t>
  </si>
  <si>
    <t>508327973926138</t>
  </si>
  <si>
    <t>text::508327973926138</t>
  </si>
  <si>
    <t>BP1746</t>
  </si>
  <si>
    <t>text::1748</t>
  </si>
  <si>
    <t>text::1751</t>
  </si>
  <si>
    <t>4897287568618139</t>
  </si>
  <si>
    <t>BP1801</t>
  </si>
  <si>
    <t>text::1803</t>
  </si>
  <si>
    <t>text::1806</t>
  </si>
  <si>
    <t>BP1817</t>
  </si>
  <si>
    <t>text::1819</t>
  </si>
  <si>
    <t>text::1822</t>
  </si>
  <si>
    <t>1822</t>
  </si>
  <si>
    <t>BP1944</t>
  </si>
  <si>
    <t>text::1946</t>
  </si>
  <si>
    <t>BP1955</t>
  </si>
  <si>
    <t>text::1957</t>
  </si>
  <si>
    <t>text::2001</t>
  </si>
  <si>
    <t>2001</t>
  </si>
  <si>
    <t>191099059064162</t>
  </si>
  <si>
    <t>text::191099059064162</t>
  </si>
  <si>
    <t>BP1704</t>
  </si>
  <si>
    <t>text::1706</t>
  </si>
  <si>
    <t>1706</t>
  </si>
  <si>
    <t/>
  </si>
  <si>
    <t>text::</t>
  </si>
  <si>
    <t>BP1729</t>
  </si>
  <si>
    <t>text::1731</t>
  </si>
  <si>
    <t>text::1734</t>
  </si>
  <si>
    <t>1734</t>
  </si>
  <si>
    <t>BP1750</t>
  </si>
  <si>
    <t>text::1752</t>
  </si>
  <si>
    <t>text::1755</t>
  </si>
  <si>
    <t>text::1800</t>
  </si>
  <si>
    <t>1800</t>
  </si>
  <si>
    <t>422989804374225</t>
  </si>
  <si>
    <t>text::422989804374225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</si>
</sst>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0" borderId="0" xfId="0" quotePrefix="1"/>
    <xf numFmtId="0" fontId="0" fillId="0" borderId="0" xfId="0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4" xfId="0" applyBorder="1"/>
    <xf numFmtId="0" fontId="0" fillId="0" borderId="0" xfId="0" applyFill="1" applyBorder="1"/>
    <xf numFmtId="0" fontId="0" fillId="2" borderId="5" xfId="0" applyFill="1" applyBorder="1" applyAlignment="1"/>
    <xf numFmtId="0" fontId="0" fillId="3" borderId="1" xfId="0" applyFill="1" applyBorder="1" applyAlignment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1" fillId="0" borderId="0" xfId="1" applyBorder="1"/>
    <xf numFmtId="0" fontId="2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3" fillId="0" borderId="0" xfId="0" applyFont="1"/>
    <xf numFmtId="0" fontId="0" fillId="2" borderId="10" xfId="0" applyFill="1" applyBorder="1"/>
    <xf numFmtId="0" fontId="0" fillId="3" borderId="10" xfId="0" applyFill="1" applyBorder="1"/>
    <xf numFmtId="0" fontId="0" fillId="3" borderId="0" xfId="0" applyFill="1" applyBorder="1"/>
    <xf numFmtId="0" fontId="0" fillId="0" borderId="2" xfId="0" quotePrefix="1" applyFill="1" applyBorder="1"/>
    <xf numFmtId="0" fontId="0" fillId="0" borderId="2" xfId="0" applyFill="1" applyBorder="1"/>
    <xf numFmtId="0" fontId="0" fillId="0" borderId="0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sumanbh@rssoftware.co.in" TargetMode="External" Type="http://schemas.openxmlformats.org/officeDocument/2006/relationships/hyperlink"/>
<Relationship Id="rId2" Target="mailto:sumanbh@rssoftware.co.in" TargetMode="External" Type="http://schemas.openxmlformats.org/officeDocument/2006/relationships/hyperlink"/>
<Relationship Id="rId3" Target="mailto:sumanbh@rssoftware.co.in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A3" sqref="A3"/>
    </sheetView>
  </sheetViews>
  <sheetFormatPr defaultRowHeight="15" x14ac:dyDescent="0.25"/>
  <cols>
    <col min="1" max="1" bestFit="true" customWidth="true" width="20.85546875" collapsed="true"/>
    <col min="2" max="2" bestFit="true" customWidth="true" width="15.42578125" collapsed="true"/>
    <col min="3" max="3" bestFit="true" customWidth="true" width="38.0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31.85546875" collapsed="true"/>
    <col min="7" max="7" bestFit="true" customWidth="true" width="31.28515625" collapsed="true"/>
    <col min="8" max="8" bestFit="true" customWidth="true" width="47.7109375" collapsed="true"/>
    <col min="9" max="9" bestFit="true" customWidth="true" width="49.7109375" collapsed="true"/>
    <col min="10" max="10" bestFit="true" customWidth="true" width="25.28515625" collapsed="true"/>
    <col min="11" max="11" bestFit="true" customWidth="true" width="26.85546875" collapsed="true"/>
    <col min="12" max="12" bestFit="true" customWidth="true" width="36.85546875" collapsed="true"/>
    <col min="13" max="13" bestFit="true" customWidth="true" width="58.7109375" collapsed="true"/>
    <col min="14" max="14" bestFit="true" customWidth="true" width="9.5703125" collapsed="true"/>
    <col min="15" max="15" bestFit="true" customWidth="true" width="27.85546875" collapsed="true"/>
    <col min="16" max="16" bestFit="true" customWidth="true" width="77.7109375" collapsed="true"/>
    <col min="17" max="17" bestFit="true" customWidth="true" width="98.140625" collapsed="true"/>
    <col min="18" max="18" bestFit="true" customWidth="true" width="67.7109375" collapsed="true"/>
  </cols>
  <sheetData>
    <row r="1" spans="1:18" x14ac:dyDescent="0.25">
      <c r="A1" s="15" t="s">
        <v>0</v>
      </c>
      <c r="B1" s="16" t="s">
        <v>101</v>
      </c>
      <c r="C1" s="16" t="s">
        <v>171</v>
      </c>
      <c r="D1" s="13" t="s">
        <v>157</v>
      </c>
      <c r="E1" s="13" t="s">
        <v>158</v>
      </c>
      <c r="F1" s="16" t="s">
        <v>156</v>
      </c>
      <c r="G1" s="16" t="s">
        <v>159</v>
      </c>
      <c r="H1" s="16" t="s">
        <v>160</v>
      </c>
      <c r="I1" s="16" t="s">
        <v>161</v>
      </c>
      <c r="J1" s="16" t="s">
        <v>162</v>
      </c>
      <c r="K1" s="16" t="s">
        <v>165</v>
      </c>
      <c r="L1" s="16" t="s">
        <v>166</v>
      </c>
      <c r="M1" s="16" t="s">
        <v>168</v>
      </c>
      <c r="N1" s="24" t="s">
        <v>169</v>
      </c>
      <c r="O1" s="16" t="s">
        <v>2</v>
      </c>
      <c r="P1" s="24" t="s">
        <v>175</v>
      </c>
      <c r="Q1" s="24" t="s">
        <v>177</v>
      </c>
    </row>
    <row r="2" spans="1:18" x14ac:dyDescent="0.25">
      <c r="A2" s="17"/>
      <c r="B2" s="2" t="s">
        <v>134</v>
      </c>
      <c r="C2" s="2" t="s">
        <v>154</v>
      </c>
      <c r="D2" s="14" t="s">
        <v>132</v>
      </c>
      <c r="E2" s="14" t="s">
        <v>155</v>
      </c>
      <c r="F2" s="2" t="s">
        <v>127</v>
      </c>
      <c r="G2" s="2" t="s">
        <v>128</v>
      </c>
      <c r="H2" s="2" t="s">
        <v>131</v>
      </c>
      <c r="I2" s="2" t="s">
        <v>130</v>
      </c>
      <c r="J2" s="2" t="s">
        <v>163</v>
      </c>
      <c r="K2" s="2" t="s">
        <v>164</v>
      </c>
      <c r="L2" s="2" t="s">
        <v>167</v>
      </c>
      <c r="M2" s="2" t="s">
        <v>173</v>
      </c>
      <c r="N2" s="8" t="s">
        <v>170</v>
      </c>
      <c r="O2" s="2" t="s">
        <v>174</v>
      </c>
      <c r="P2" s="8" t="str">
        <f>CONCATENATE("xpath:://table[contains(@class,'table-bordered')]/tbody/tr[*]/td[text()='",Recurring_BPUpdate!B4,"']")</f>
        <v>xpath:://table[contains(@class,'table-bordered')]/tbody/tr[*]/td[text()='BP1913']</v>
      </c>
      <c r="Q2" s="8" t="str">
        <f>CONCATENATE("xpath:://table[contains(@class,'table-bordered')]/tbody/tr[*]/td[text()='",Recurring_BPUpdate!B4,"']//following-sibling::td")</f>
        <v>xpath:://table[contains(@class,'table-bordered')]/tbody/tr[*]/td[text()='BP1913']//following-sibling::td</v>
      </c>
    </row>
    <row r="3" spans="1:18" x14ac:dyDescent="0.25">
      <c r="A3" s="1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7" t="s">
        <v>129</v>
      </c>
      <c r="B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17" t="s">
        <v>126</v>
      </c>
      <c r="B6" s="3"/>
      <c r="C6" s="3" t="s">
        <v>1</v>
      </c>
      <c r="P6" s="3"/>
      <c r="Q6" s="3"/>
      <c r="R6" s="3"/>
    </row>
    <row r="7" spans="1:18" x14ac:dyDescent="0.25">
      <c r="A7" s="1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17" t="s">
        <v>133</v>
      </c>
      <c r="B8" s="3"/>
      <c r="C8" s="3"/>
      <c r="D8" s="3" t="s">
        <v>1</v>
      </c>
      <c r="E8" s="3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1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17" t="s">
        <v>126</v>
      </c>
      <c r="B10" s="3"/>
      <c r="C10" s="3"/>
      <c r="D10" s="3"/>
      <c r="E10" s="3"/>
      <c r="F10" s="3" t="str">
        <f ca="1">CONCATENATE("BP",TEXT(NOW(),"hhmm"))</f>
        <v>BP1755</v>
      </c>
      <c r="G10" s="3" t="s">
        <v>1</v>
      </c>
      <c r="H10" s="3"/>
      <c r="I10" s="3" t="s">
        <v>1</v>
      </c>
      <c r="J10" s="3" t="s">
        <v>172</v>
      </c>
      <c r="K10" s="5" t="s">
        <v>187</v>
      </c>
      <c r="L10" s="3" t="s">
        <v>1</v>
      </c>
      <c r="M10" s="3" t="s">
        <v>1</v>
      </c>
      <c r="N10" s="5" t="s">
        <v>135</v>
      </c>
      <c r="O10" s="3"/>
      <c r="P10" s="3"/>
      <c r="Q10" s="3"/>
      <c r="R10" s="3"/>
    </row>
    <row r="11" spans="1:18" x14ac:dyDescent="0.25">
      <c r="A11" s="1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7" t="s">
        <v>133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1</v>
      </c>
      <c r="P12" s="3"/>
      <c r="Q12" s="3"/>
      <c r="R12" s="3"/>
    </row>
    <row r="13" spans="1:18" x14ac:dyDescent="0.25">
      <c r="A13" s="1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7" t="s">
        <v>126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 t="str">
        <f>CONCATENATE("text::",Recurring_BPUpdate!B4)</f>
        <v>text::BP1913</v>
      </c>
      <c r="Q15" s="3" t="s">
        <v>197</v>
      </c>
      <c r="R15" s="3"/>
    </row>
    <row r="16" spans="1:18" x14ac:dyDescent="0.25">
      <c r="A16" s="17" t="s">
        <v>133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17" t="s">
        <v>126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1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17" t="s">
        <v>133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17" t="s">
        <v>126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1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17" t="s">
        <v>133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17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1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17" t="s">
        <v>133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1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17" t="s">
        <v>126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1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17" t="s">
        <v>133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5.75" thickBot="1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x14ac:dyDescent="0.25">
      <c r="A34" s="17" t="s">
        <v>126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6" spans="1:18" x14ac:dyDescent="0.25">
      <c r="A36" s="17" t="s">
        <v>126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J37" s="3"/>
    </row>
    <row r="38" spans="1:18" x14ac:dyDescent="0.25">
      <c r="A38" s="17" t="s">
        <v>126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J39" s="3"/>
    </row>
    <row r="40" spans="1:18" x14ac:dyDescent="0.25">
      <c r="A40" s="17" t="s">
        <v>126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J41" s="3"/>
    </row>
    <row r="42" spans="1:18" x14ac:dyDescent="0.25">
      <c r="A42" s="17" t="s">
        <v>126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J43" s="3"/>
    </row>
    <row r="44" spans="1:18" x14ac:dyDescent="0.25">
      <c r="A44" s="17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J45" s="3"/>
    </row>
    <row r="46" spans="1:18" x14ac:dyDescent="0.25">
      <c r="A46" s="17" t="s">
        <v>126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B18" sqref="B18"/>
    </sheetView>
  </sheetViews>
  <sheetFormatPr defaultRowHeight="15" x14ac:dyDescent="0.25"/>
  <cols>
    <col min="1" max="1" bestFit="true" customWidth="true" width="20.85546875" collapsed="true"/>
    <col min="2" max="2" bestFit="true" customWidth="true" width="27.85546875" collapsed="true"/>
    <col min="3" max="3" bestFit="true" customWidth="true" width="29.7109375" collapsed="true"/>
    <col min="4" max="4" bestFit="true" customWidth="true" width="77.7109375" collapsed="true"/>
    <col min="5" max="5" bestFit="true" customWidth="true" width="98.140625" collapsed="true"/>
    <col min="6" max="6" bestFit="true" customWidth="true" width="28.28515625" collapsed="true"/>
    <col min="7" max="7" bestFit="true" customWidth="true" width="25.28515625" collapsed="true"/>
    <col min="8" max="8" bestFit="true" customWidth="true" width="54.5703125" collapsed="true"/>
    <col min="9" max="9" customWidth="true" width="54.5703125" collapsed="true"/>
    <col min="10" max="10" bestFit="true" customWidth="true" width="27.85546875" collapsed="true"/>
    <col min="11" max="11" bestFit="true" customWidth="true" width="20.7109375" collapsed="true"/>
    <col min="12" max="12" bestFit="true" customWidth="true" width="66.0" collapsed="true"/>
    <col min="13" max="13" bestFit="true" customWidth="true" width="17.0" collapsed="true"/>
    <col min="14" max="14" bestFit="true" customWidth="true" width="31.28515625" collapsed="true"/>
    <col min="15" max="15" bestFit="true" customWidth="true" width="49.7109375" collapsed="true"/>
    <col min="16" max="16" bestFit="true" customWidth="true" width="28.5703125" collapsed="true"/>
    <col min="17" max="17" bestFit="true" customWidth="true" width="32.28515625" collapsed="true"/>
    <col min="18" max="18" bestFit="true" customWidth="true" width="24.5703125" collapsed="true"/>
    <col min="19" max="19" bestFit="true" customWidth="true" width="22.5703125" collapsed="true"/>
  </cols>
  <sheetData>
    <row r="1" spans="1:19" x14ac:dyDescent="0.25">
      <c r="A1" s="15" t="s">
        <v>0</v>
      </c>
      <c r="B1" s="16" t="s">
        <v>156</v>
      </c>
      <c r="C1" s="24" t="s">
        <v>178</v>
      </c>
      <c r="D1" s="24" t="s">
        <v>175</v>
      </c>
      <c r="E1" s="24" t="s">
        <v>177</v>
      </c>
      <c r="F1" s="26" t="s">
        <v>180</v>
      </c>
      <c r="G1" s="26" t="s">
        <v>182</v>
      </c>
      <c r="H1" s="26" t="s">
        <v>200</v>
      </c>
      <c r="I1" s="26" t="s">
        <v>201</v>
      </c>
      <c r="J1" s="26" t="s">
        <v>184</v>
      </c>
      <c r="K1" s="26" t="s">
        <v>185</v>
      </c>
      <c r="L1" s="26" t="s">
        <v>188</v>
      </c>
      <c r="M1" s="26" t="s">
        <v>191</v>
      </c>
      <c r="N1" s="16" t="s">
        <v>159</v>
      </c>
      <c r="O1" s="16" t="s">
        <v>160</v>
      </c>
      <c r="P1" s="26" t="s">
        <v>2</v>
      </c>
      <c r="Q1" s="26" t="s">
        <v>193</v>
      </c>
      <c r="R1" s="1" t="s">
        <v>195</v>
      </c>
      <c r="S1" s="26" t="s">
        <v>192</v>
      </c>
    </row>
    <row r="2" spans="1:19" x14ac:dyDescent="0.25">
      <c r="A2" s="17"/>
      <c r="B2" s="2" t="s">
        <v>127</v>
      </c>
      <c r="C2" s="8" t="s">
        <v>179</v>
      </c>
      <c r="D2" s="8" t="str">
        <f>CONCATENATE("xpath:://table[contains(@class,'table-bordered')]/tbody/tr[*]/td[text()='",B4,"']")</f>
        <v>xpath:://table[contains(@class,'table-bordered')]/tbody/tr[*]/td[text()='BP1913']</v>
      </c>
      <c r="E2" s="8" t="str">
        <f>CONCATENATE("xpath:://table[contains(@class,'table-bordered')]/tbody/tr[*]/td[text()='",B4,"']//following-sibling::td")</f>
        <v>xpath:://table[contains(@class,'table-bordered')]/tbody/tr[*]/td[text()='BP1913']//following-sibling::td</v>
      </c>
      <c r="F2" s="27" t="s">
        <v>181</v>
      </c>
      <c r="G2" s="27" t="s">
        <v>127</v>
      </c>
      <c r="H2" s="27" t="s">
        <v>202</v>
      </c>
      <c r="I2" s="27" t="s">
        <v>183</v>
      </c>
      <c r="J2" s="27" t="s">
        <v>163</v>
      </c>
      <c r="K2" s="27" t="s">
        <v>164</v>
      </c>
      <c r="L2" s="27" t="s">
        <v>190</v>
      </c>
      <c r="M2" s="27" t="s">
        <v>170</v>
      </c>
      <c r="N2" s="2" t="s">
        <v>128</v>
      </c>
      <c r="O2" s="2" t="s">
        <v>131</v>
      </c>
      <c r="P2" s="28" t="s">
        <v>174</v>
      </c>
      <c r="Q2" s="2" t="s">
        <v>194</v>
      </c>
      <c r="R2" s="2" t="s">
        <v>4</v>
      </c>
      <c r="S2" s="28" t="s">
        <v>198</v>
      </c>
    </row>
    <row r="3" spans="1:19" x14ac:dyDescent="0.25">
      <c r="A3" s="1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7" t="s">
        <v>129</v>
      </c>
      <c r="B4" s="3" t="s">
        <v>411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7" t="s">
        <v>126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7"/>
      <c r="B7" s="3"/>
      <c r="C7" s="3"/>
      <c r="D7" s="3" t="str">
        <f>CONCATENATE("text::",B4)</f>
        <v>text::</v>
      </c>
      <c r="E7" s="3" t="s">
        <v>197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7" t="s">
        <v>133</v>
      </c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17"/>
      <c r="B9" s="3"/>
      <c r="C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7" t="s">
        <v>126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7"/>
      <c r="B11" s="3"/>
      <c r="C11" s="3"/>
      <c r="D11" s="3"/>
      <c r="E11" s="3"/>
      <c r="F11" s="3"/>
      <c r="G11" s="3" t="str">
        <f>CONCATENATE("valueattribute::",B4)</f>
        <v>valueattribute::BP1913</v>
      </c>
      <c r="H11" s="3" t="s">
        <v>199</v>
      </c>
      <c r="I11" s="3"/>
      <c r="J11" s="3" t="str">
        <f>CONCATENATE("valueattribute::",Recurring_BPAdd!J10)</f>
        <v>valueattribute::BP Suman Fee</v>
      </c>
      <c r="K11" s="3" t="str">
        <f>CONCATENATE("valueattribute::",Recurring_BPAdd!K10)</f>
        <v>valueattribute::150.00</v>
      </c>
      <c r="L11" s="3" t="s">
        <v>189</v>
      </c>
      <c r="M11" s="3" t="str">
        <f>CONCATENATE("valueattribute::",Recurring_BPAdd!N10)</f>
        <v>valueattribute::30</v>
      </c>
      <c r="N11" s="3"/>
      <c r="O11" s="3"/>
      <c r="P11" s="3"/>
      <c r="Q11" s="3"/>
      <c r="R11" s="3"/>
      <c r="S11" s="3"/>
    </row>
    <row r="12" spans="1:19" x14ac:dyDescent="0.25">
      <c r="A12" s="17" t="s">
        <v>133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1</v>
      </c>
      <c r="O12" s="3" t="s">
        <v>1</v>
      </c>
      <c r="P12" s="3" t="s">
        <v>1</v>
      </c>
      <c r="Q12" s="3"/>
      <c r="R12" s="3"/>
      <c r="S12" s="3"/>
    </row>
    <row r="13" spans="1:19" x14ac:dyDescent="0.25">
      <c r="A13" s="17"/>
      <c r="B13" s="3"/>
      <c r="C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17" t="s">
        <v>126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196</v>
      </c>
      <c r="R15" s="3"/>
      <c r="S15" s="3"/>
    </row>
    <row r="16" spans="1:19" x14ac:dyDescent="0.25">
      <c r="A16" s="17" t="s">
        <v>133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1</v>
      </c>
      <c r="S16" s="3"/>
    </row>
    <row r="17" spans="1:19" x14ac:dyDescent="0.25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7" t="s">
        <v>126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1</v>
      </c>
    </row>
    <row r="19" spans="1:19" x14ac:dyDescent="0.25">
      <c r="A19" s="1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7" t="s">
        <v>133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7"/>
      <c r="B21" s="3"/>
      <c r="C21" s="3"/>
      <c r="D21" s="3" t="str">
        <f>D7</f>
        <v>text::</v>
      </c>
      <c r="E21" s="3" t="s">
        <v>176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7" t="s">
        <v>126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7"/>
      <c r="B23" s="3"/>
      <c r="C23" s="3"/>
      <c r="D23" s="3"/>
      <c r="E23" s="3"/>
      <c r="F23" s="3"/>
      <c r="G23" s="3"/>
      <c r="I23" s="3" t="s">
        <v>186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17" t="s">
        <v>133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7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7"/>
      <c r="B27" s="3"/>
      <c r="C27" s="3"/>
      <c r="D27" s="3"/>
      <c r="E27" s="3"/>
      <c r="F27" s="3"/>
    </row>
    <row r="28" spans="1:19" x14ac:dyDescent="0.25">
      <c r="A28" s="17" t="s">
        <v>133</v>
      </c>
      <c r="B28" s="3"/>
      <c r="C28" s="3"/>
      <c r="D28" s="3"/>
      <c r="E28" s="3"/>
      <c r="F28" s="3"/>
    </row>
    <row r="29" spans="1:19" x14ac:dyDescent="0.25">
      <c r="A29" s="17"/>
      <c r="B29" s="3"/>
      <c r="C29" s="3"/>
      <c r="D29" s="3"/>
      <c r="E29" s="3"/>
      <c r="F29" s="3"/>
    </row>
    <row r="30" spans="1:19" x14ac:dyDescent="0.25">
      <c r="A30" s="17" t="s">
        <v>126</v>
      </c>
      <c r="B30" s="3"/>
      <c r="C30" s="3"/>
      <c r="D30" s="3"/>
      <c r="E30" s="3"/>
      <c r="F30" s="3"/>
    </row>
    <row r="31" spans="1:19" x14ac:dyDescent="0.25">
      <c r="A31" s="17"/>
      <c r="B31" s="3"/>
      <c r="C31" s="3"/>
      <c r="D31" s="3"/>
      <c r="E31" s="3"/>
      <c r="F31" s="3"/>
    </row>
    <row r="32" spans="1:19" x14ac:dyDescent="0.25">
      <c r="A32" s="17" t="s">
        <v>133</v>
      </c>
      <c r="B32" s="3"/>
      <c r="C32" s="3"/>
      <c r="D32" s="3"/>
      <c r="E32" s="3"/>
      <c r="F32" s="3"/>
    </row>
    <row r="33" spans="1:6" ht="15.75" thickBot="1" x14ac:dyDescent="0.3">
      <c r="A33" s="18"/>
      <c r="B33" s="19"/>
      <c r="C33" s="19"/>
      <c r="D33" s="19"/>
      <c r="E33" s="19"/>
      <c r="F33" s="19"/>
    </row>
    <row r="34" spans="1:6" x14ac:dyDescent="0.25">
      <c r="A34" s="17" t="s">
        <v>126</v>
      </c>
      <c r="B34" s="3"/>
      <c r="C34" s="3"/>
      <c r="D34" s="3"/>
      <c r="E34" s="3"/>
      <c r="F34" s="3"/>
    </row>
    <row r="36" spans="1:6" x14ac:dyDescent="0.25">
      <c r="A36" s="17" t="s">
        <v>126</v>
      </c>
      <c r="B36" s="3"/>
      <c r="C36" s="3"/>
      <c r="D36" s="3"/>
      <c r="E36" s="3"/>
      <c r="F36" s="3"/>
    </row>
    <row r="38" spans="1:6" x14ac:dyDescent="0.25">
      <c r="A38" s="17" t="s">
        <v>126</v>
      </c>
      <c r="B38" s="3"/>
      <c r="C38" s="3"/>
      <c r="D38" s="3"/>
      <c r="E38" s="3"/>
      <c r="F38" s="3"/>
    </row>
    <row r="40" spans="1:6" x14ac:dyDescent="0.25">
      <c r="A40" s="17" t="s">
        <v>126</v>
      </c>
      <c r="B40" s="3"/>
      <c r="C40" s="3"/>
      <c r="D40" s="3"/>
      <c r="E40" s="3"/>
      <c r="F40" s="3"/>
    </row>
    <row r="42" spans="1:6" x14ac:dyDescent="0.25">
      <c r="A42" s="17" t="s">
        <v>126</v>
      </c>
      <c r="B42" s="3"/>
      <c r="C42" s="3"/>
      <c r="D42" s="3"/>
      <c r="E42" s="3"/>
      <c r="F42" s="3"/>
    </row>
    <row r="44" spans="1:6" x14ac:dyDescent="0.25">
      <c r="A44" s="17" t="s">
        <v>126</v>
      </c>
      <c r="B44" s="3"/>
      <c r="C44" s="3"/>
      <c r="D44" s="3"/>
      <c r="E44" s="3"/>
      <c r="F44" s="3"/>
    </row>
    <row r="46" spans="1:6" x14ac:dyDescent="0.25">
      <c r="A46" s="17" t="s">
        <v>126</v>
      </c>
      <c r="B46" s="3"/>
      <c r="C46" s="3"/>
      <c r="D46" s="3"/>
      <c r="E46" s="3"/>
      <c r="F4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60"/>
  <sheetViews>
    <sheetView tabSelected="1" workbookViewId="0">
      <selection activeCell="A11" sqref="A11"/>
    </sheetView>
  </sheetViews>
  <sheetFormatPr defaultRowHeight="15" x14ac:dyDescent="0.25"/>
  <cols>
    <col min="1" max="1" bestFit="true" customWidth="true" width="36.140625" collapsed="true"/>
    <col min="2" max="2" bestFit="true" customWidth="true" width="12.140625" collapsed="true"/>
    <col min="3" max="3" bestFit="true" customWidth="true" width="36.5703125" collapsed="true"/>
    <col min="4" max="4" bestFit="true" customWidth="true" width="17.7109375" collapsed="true"/>
    <col min="5" max="5" bestFit="true" customWidth="true" width="19.7109375" collapsed="true"/>
    <col min="6" max="6" bestFit="true" customWidth="true" width="16.7109375" collapsed="true"/>
    <col min="7" max="7" bestFit="true" customWidth="true" width="12.85546875" collapsed="true"/>
    <col min="8" max="8" bestFit="true" customWidth="true" width="36.28515625" collapsed="true"/>
    <col min="9" max="9" bestFit="true" customWidth="true" width="58.0" collapsed="true"/>
    <col min="10" max="10" bestFit="true" customWidth="true" width="12.140625" collapsed="true"/>
    <col min="11" max="11" bestFit="true" customWidth="true" width="18.85546875" collapsed="true"/>
    <col min="12" max="12" bestFit="true" customWidth="true" width="15.0" collapsed="true"/>
    <col min="13" max="13" bestFit="true" customWidth="true" width="38.42578125" collapsed="true"/>
    <col min="14" max="14" bestFit="true" customWidth="true" width="57.42578125" collapsed="true"/>
    <col min="15" max="15" bestFit="true" customWidth="true" width="14.28515625" collapsed="true"/>
    <col min="16" max="16" bestFit="true" customWidth="true" width="17.0" collapsed="true"/>
    <col min="17" max="17" bestFit="true" customWidth="true" width="25.85546875" collapsed="true"/>
    <col min="18" max="18" bestFit="true" customWidth="true" width="33.0" collapsed="true"/>
    <col min="19" max="19" bestFit="true" customWidth="true" width="47.85546875" collapsed="true"/>
    <col min="20" max="21" customWidth="true" width="35.140625" collapsed="true"/>
    <col min="22" max="22" bestFit="true" customWidth="true" width="47.5703125" collapsed="true"/>
    <col min="23" max="27" customWidth="true" width="47.5703125" collapsed="true"/>
    <col min="28" max="28" bestFit="true" customWidth="true" width="49.28515625" collapsed="true"/>
    <col min="29" max="29" bestFit="true" customWidth="true" width="17.28515625" collapsed="true"/>
    <col min="30" max="30" bestFit="true" customWidth="true" width="42.5703125" collapsed="true"/>
    <col min="31" max="31" bestFit="true" customWidth="true" width="56.85546875" collapsed="true"/>
    <col min="32" max="32" customWidth="true" width="44.5703125" collapsed="true"/>
    <col min="33" max="33" bestFit="true" customWidth="true" width="56.42578125" collapsed="true"/>
    <col min="34" max="34" bestFit="true" customWidth="true" width="58.42578125" collapsed="true"/>
    <col min="35" max="35" bestFit="true" customWidth="true" width="46.7109375" collapsed="true"/>
    <col min="36" max="36" bestFit="true" customWidth="true" width="63.28515625" collapsed="true"/>
    <col min="37" max="37" bestFit="true" customWidth="true" width="61.85546875" collapsed="true"/>
    <col min="38" max="38" bestFit="true" customWidth="true" width="66.140625" collapsed="true"/>
    <col min="39" max="39" bestFit="true" customWidth="true" width="63.140625" collapsed="true"/>
    <col min="40" max="40" bestFit="true" customWidth="true" width="65.42578125" collapsed="true"/>
    <col min="41" max="41" bestFit="true" customWidth="true" width="20.28515625" collapsed="true"/>
    <col min="42" max="42" bestFit="true" customWidth="true" width="21.42578125" collapsed="true"/>
    <col min="43" max="43" bestFit="true" customWidth="true" width="33.0" collapsed="true"/>
    <col min="44" max="45" bestFit="true" customWidth="true" width="51.5703125" collapsed="true"/>
    <col min="46" max="46" bestFit="true" customWidth="true" width="37.28515625" collapsed="true"/>
    <col min="47" max="47" bestFit="true" customWidth="true" width="56.85546875" collapsed="true"/>
    <col min="48" max="48" customWidth="true" width="51.5703125" collapsed="true"/>
    <col min="49" max="49" bestFit="true" customWidth="true" width="69.5703125" collapsed="true"/>
    <col min="50" max="50" bestFit="true" customWidth="true" width="13.85546875" collapsed="true"/>
    <col min="51" max="51" bestFit="true" customWidth="true" width="13.28515625" collapsed="true"/>
    <col min="52" max="52" bestFit="true" customWidth="true" width="39.7109375" collapsed="true"/>
    <col min="53" max="53" bestFit="true" customWidth="true" width="53.85546875" collapsed="true"/>
    <col min="54" max="54" bestFit="true" customWidth="true" width="53.42578125" collapsed="true"/>
    <col min="55" max="55" bestFit="true" customWidth="true" width="49.28515625" collapsed="true"/>
    <col min="56" max="57" bestFit="true" customWidth="true" width="63.140625" collapsed="true"/>
    <col min="58" max="58" bestFit="true" customWidth="true" width="43.85546875" collapsed="true"/>
    <col min="59" max="60" bestFit="true" customWidth="true" width="57.85546875" collapsed="true"/>
    <col min="61" max="61" customWidth="true" width="57.85546875" collapsed="true"/>
    <col min="62" max="62" bestFit="true" customWidth="true" width="60.28515625" collapsed="true"/>
    <col min="63" max="63" customWidth="true" width="57.85546875" collapsed="true"/>
    <col min="64" max="64" bestFit="true" customWidth="true" width="48.140625" collapsed="true"/>
    <col min="65" max="66" bestFit="true" customWidth="true" width="47.7109375" collapsed="true"/>
    <col min="67" max="67" bestFit="true" customWidth="true" width="12.28515625" collapsed="true"/>
    <col min="68" max="68" bestFit="true" customWidth="true" width="36.5703125" collapsed="true"/>
    <col min="69" max="70" bestFit="true" customWidth="true" width="36.42578125" collapsed="true"/>
    <col min="71" max="71" bestFit="true" customWidth="true" width="37.0" collapsed="true"/>
    <col min="72" max="73" bestFit="true" customWidth="true" width="30.85546875" collapsed="true"/>
    <col min="74" max="75" customWidth="true" width="35.7109375" collapsed="true"/>
    <col min="76" max="76" customWidth="true" width="30.85546875" collapsed="true"/>
    <col min="77" max="77" bestFit="true" customWidth="true" width="30.85546875" collapsed="true"/>
    <col min="78" max="78" customWidth="true" width="30.85546875" collapsed="true"/>
    <col min="79" max="79" bestFit="true" customWidth="true" width="30.85546875" collapsed="true"/>
    <col min="80" max="80" customWidth="true" width="30.85546875" collapsed="true"/>
    <col min="81" max="81" bestFit="true" customWidth="true" width="30.85546875" collapsed="true"/>
    <col min="82" max="82" customWidth="true" width="30.85546875" collapsed="true"/>
    <col min="83" max="83" bestFit="true" customWidth="true" width="30.85546875" collapsed="true"/>
    <col min="84" max="84" customWidth="true" width="30.85546875" collapsed="true"/>
    <col min="85" max="85" bestFit="true" customWidth="true" width="30.85546875" collapsed="true"/>
    <col min="86" max="86" customWidth="true" width="30.85546875" collapsed="true"/>
    <col min="87" max="87" customWidth="true" width="31.42578125" collapsed="true"/>
    <col min="88" max="89" customWidth="true" width="35.7109375" collapsed="true"/>
    <col min="90" max="92" bestFit="true" customWidth="true" width="30.85546875" collapsed="true"/>
    <col min="93" max="99" customWidth="true" width="35.7109375" collapsed="true"/>
    <col min="100" max="100" customWidth="true" width="30.85546875" collapsed="true"/>
    <col min="101" max="101" customWidth="true" width="31.42578125" collapsed="true"/>
    <col min="102" max="104" customWidth="true" width="35.7109375" collapsed="true"/>
    <col min="105" max="105" customWidth="true" width="30.85546875" collapsed="true"/>
    <col min="106" max="106" customWidth="true" width="31.42578125" collapsed="true"/>
    <col min="107" max="107" bestFit="true" customWidth="true" width="14.140625" collapsed="true"/>
    <col min="108" max="108" bestFit="true" customWidth="true" width="17.28515625" collapsed="true"/>
    <col min="109" max="109" bestFit="true" customWidth="true" width="16.7109375" collapsed="true"/>
    <col min="110" max="110" customWidth="true" width="30.85546875" collapsed="true"/>
    <col min="111" max="111" customWidth="true" width="31.42578125" collapsed="true"/>
    <col min="112" max="112" bestFit="true" customWidth="true" width="12.0" collapsed="true"/>
    <col min="113" max="113" bestFit="true" customWidth="true" width="18.42578125" collapsed="true"/>
    <col min="114" max="114" customWidth="true" width="30.85546875" collapsed="true"/>
    <col min="115" max="115" customWidth="true" width="31.42578125" collapsed="true"/>
    <col min="116" max="116" customWidth="true" width="30.85546875" collapsed="true"/>
    <col min="117" max="117" customWidth="true" width="31.42578125" collapsed="true"/>
    <col min="118" max="118" bestFit="true" customWidth="true" width="30.85546875" collapsed="true"/>
    <col min="119" max="119" bestFit="true" customWidth="true" width="24.5703125" collapsed="true"/>
    <col min="120" max="120" bestFit="true" customWidth="true" width="7.42578125" collapsed="true"/>
    <col min="121" max="121" bestFit="true" customWidth="true" width="18.5703125" collapsed="true"/>
    <col min="122" max="122" bestFit="true" customWidth="true" width="30.85546875" collapsed="true"/>
    <col min="123" max="124" bestFit="true" customWidth="true" width="60.140625" collapsed="true"/>
    <col min="125" max="125" bestFit="true" customWidth="true" width="22.7109375" collapsed="true"/>
    <col min="126" max="126" customWidth="true" width="19.0" collapsed="true"/>
    <col min="127" max="127" customWidth="true" width="21.42578125" collapsed="true"/>
    <col min="128" max="132" bestFit="true" customWidth="true" width="23.85546875" collapsed="true"/>
    <col min="133" max="133" customWidth="true" width="23.85546875" collapsed="true"/>
    <col min="134" max="134" bestFit="true" customWidth="true" width="23.85546875" collapsed="true"/>
  </cols>
  <sheetData>
    <row r="1" spans="1:134" x14ac:dyDescent="0.25">
      <c r="A1" s="1" t="s">
        <v>0</v>
      </c>
      <c r="B1" s="1" t="s">
        <v>101</v>
      </c>
      <c r="C1" s="1" t="s">
        <v>150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233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240</v>
      </c>
      <c r="P1" s="1" t="s">
        <v>241</v>
      </c>
      <c r="Q1" s="1" t="s">
        <v>242</v>
      </c>
      <c r="R1" s="1" t="s">
        <v>243</v>
      </c>
      <c r="S1" s="1" t="s">
        <v>345</v>
      </c>
      <c r="T1" s="1" t="s">
        <v>247</v>
      </c>
      <c r="U1" s="1" t="s">
        <v>248</v>
      </c>
      <c r="V1" s="1" t="s">
        <v>346</v>
      </c>
      <c r="W1" s="1" t="s">
        <v>249</v>
      </c>
      <c r="X1" s="22" t="s">
        <v>250</v>
      </c>
      <c r="Y1" s="22" t="s">
        <v>251</v>
      </c>
      <c r="Z1" s="22" t="s">
        <v>252</v>
      </c>
      <c r="AA1" s="22" t="s">
        <v>253</v>
      </c>
      <c r="AB1" s="23" t="s">
        <v>347</v>
      </c>
      <c r="AC1" s="22" t="s">
        <v>254</v>
      </c>
      <c r="AD1" s="1" t="s">
        <v>255</v>
      </c>
      <c r="AE1" s="23" t="s">
        <v>256</v>
      </c>
      <c r="AF1" s="1" t="s">
        <v>215</v>
      </c>
      <c r="AG1" s="1" t="s">
        <v>160</v>
      </c>
      <c r="AH1" s="23" t="s">
        <v>161</v>
      </c>
      <c r="AI1" s="1" t="s">
        <v>258</v>
      </c>
      <c r="AJ1" s="1" t="s">
        <v>259</v>
      </c>
      <c r="AK1" s="1" t="s">
        <v>260</v>
      </c>
      <c r="AL1" s="1" t="s">
        <v>261</v>
      </c>
      <c r="AM1" s="1" t="s">
        <v>262</v>
      </c>
      <c r="AN1" s="23" t="s">
        <v>263</v>
      </c>
      <c r="AO1" s="1" t="s">
        <v>264</v>
      </c>
      <c r="AP1" s="1" t="s">
        <v>266</v>
      </c>
      <c r="AQ1" s="1" t="s">
        <v>269</v>
      </c>
      <c r="AR1" s="1" t="s">
        <v>160</v>
      </c>
      <c r="AS1" s="1" t="s">
        <v>271</v>
      </c>
      <c r="AT1" s="1" t="s">
        <v>273</v>
      </c>
      <c r="AU1" s="1" t="s">
        <v>275</v>
      </c>
      <c r="AV1" s="1" t="s">
        <v>329</v>
      </c>
      <c r="AW1" s="1" t="s">
        <v>276</v>
      </c>
      <c r="AX1" s="1" t="s">
        <v>277</v>
      </c>
      <c r="AY1" s="1" t="s">
        <v>279</v>
      </c>
      <c r="AZ1" s="1" t="s">
        <v>281</v>
      </c>
      <c r="BA1" s="1" t="s">
        <v>283</v>
      </c>
      <c r="BB1" s="1" t="s">
        <v>285</v>
      </c>
      <c r="BC1" s="1" t="s">
        <v>287</v>
      </c>
      <c r="BD1" s="1" t="s">
        <v>290</v>
      </c>
      <c r="BE1" s="1" t="s">
        <v>291</v>
      </c>
      <c r="BF1" s="1" t="s">
        <v>293</v>
      </c>
      <c r="BG1" s="1" t="s">
        <v>295</v>
      </c>
      <c r="BH1" s="1" t="s">
        <v>297</v>
      </c>
      <c r="BI1" s="1" t="s">
        <v>299</v>
      </c>
      <c r="BJ1" s="1" t="s">
        <v>301</v>
      </c>
      <c r="BK1" s="1" t="s">
        <v>304</v>
      </c>
      <c r="BL1" s="1" t="s">
        <v>305</v>
      </c>
      <c r="BM1" s="1" t="s">
        <v>307</v>
      </c>
      <c r="BN1" s="1" t="s">
        <v>308</v>
      </c>
      <c r="BO1" s="24" t="s">
        <v>311</v>
      </c>
      <c r="BP1" s="1" t="s">
        <v>150</v>
      </c>
      <c r="BQ1" s="1" t="s">
        <v>315</v>
      </c>
      <c r="BR1" s="1" t="s">
        <v>313</v>
      </c>
      <c r="BS1" s="1" t="s">
        <v>316</v>
      </c>
      <c r="BT1" s="1" t="s">
        <v>192</v>
      </c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9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 spans="1:134" x14ac:dyDescent="0.25">
      <c r="A2" s="1"/>
      <c r="B2" s="2" t="s">
        <v>134</v>
      </c>
      <c r="C2" s="2" t="s">
        <v>226</v>
      </c>
      <c r="D2" s="2" t="s">
        <v>103</v>
      </c>
      <c r="E2" s="2" t="s">
        <v>113</v>
      </c>
      <c r="F2" s="2" t="s">
        <v>104</v>
      </c>
      <c r="G2" s="2" t="s">
        <v>114</v>
      </c>
      <c r="H2" s="2" t="s">
        <v>106</v>
      </c>
      <c r="I2" s="2" t="s">
        <v>232</v>
      </c>
      <c r="J2" s="2" t="s">
        <v>115</v>
      </c>
      <c r="K2" s="2" t="s">
        <v>105</v>
      </c>
      <c r="L2" s="2" t="s">
        <v>117</v>
      </c>
      <c r="M2" s="2" t="s">
        <v>109</v>
      </c>
      <c r="N2" s="2" t="s">
        <v>239</v>
      </c>
      <c r="O2" s="2" t="s">
        <v>118</v>
      </c>
      <c r="P2" s="8" t="s">
        <v>107</v>
      </c>
      <c r="Q2" s="2" t="s">
        <v>119</v>
      </c>
      <c r="R2" s="2" t="s">
        <v>108</v>
      </c>
      <c r="S2" s="2" t="s">
        <v>244</v>
      </c>
      <c r="T2" s="2" t="s">
        <v>137</v>
      </c>
      <c r="U2" s="22" t="s">
        <v>138</v>
      </c>
      <c r="V2" s="2" t="s">
        <v>245</v>
      </c>
      <c r="W2" s="22" t="s">
        <v>140</v>
      </c>
      <c r="X2" s="22" t="s">
        <v>141</v>
      </c>
      <c r="Y2" s="22" t="s">
        <v>142</v>
      </c>
      <c r="Z2" s="22" t="s">
        <v>143</v>
      </c>
      <c r="AA2" s="22" t="s">
        <v>144</v>
      </c>
      <c r="AB2" s="22" t="s">
        <v>246</v>
      </c>
      <c r="AC2" s="22" t="s">
        <v>147</v>
      </c>
      <c r="AD2" s="2" t="s">
        <v>110</v>
      </c>
      <c r="AE2" s="22" t="s">
        <v>257</v>
      </c>
      <c r="AF2" s="2" t="s">
        <v>120</v>
      </c>
      <c r="AG2" s="2" t="s">
        <v>116</v>
      </c>
      <c r="AH2" s="22" t="s">
        <v>125</v>
      </c>
      <c r="AI2" s="2" t="s">
        <v>111</v>
      </c>
      <c r="AJ2" s="2" t="s">
        <v>124</v>
      </c>
      <c r="AK2" s="2" t="s">
        <v>112</v>
      </c>
      <c r="AL2" s="2" t="s">
        <v>121</v>
      </c>
      <c r="AM2" s="2" t="s">
        <v>122</v>
      </c>
      <c r="AN2" s="22" t="s">
        <v>123</v>
      </c>
      <c r="AO2" s="2" t="s">
        <v>265</v>
      </c>
      <c r="AP2" s="2" t="s">
        <v>267</v>
      </c>
      <c r="AQ2" s="2" t="s">
        <v>268</v>
      </c>
      <c r="AR2" s="2" t="s">
        <v>270</v>
      </c>
      <c r="AS2" s="2" t="s">
        <v>272</v>
      </c>
      <c r="AT2" s="2" t="s">
        <v>274</v>
      </c>
      <c r="AU2" s="2" t="str">
        <f>CONCATENATE("xpath:://div[@id='billingPlan-0']/ul/li[*]/a[text()='",Recurring_BPUpdate!B4,"']")</f>
        <v>xpath:://div[@id='billingPlan-0']/ul/li[*]/a[text()='BP1905']</v>
      </c>
      <c r="AV2" s="2" t="s">
        <v>330</v>
      </c>
      <c r="AW2" s="2" t="s">
        <v>333</v>
      </c>
      <c r="AX2" s="2" t="s">
        <v>278</v>
      </c>
      <c r="AY2" s="2" t="s">
        <v>280</v>
      </c>
      <c r="AZ2" s="2" t="s">
        <v>282</v>
      </c>
      <c r="BA2" s="2" t="s">
        <v>284</v>
      </c>
      <c r="BB2" s="2" t="s">
        <v>286</v>
      </c>
      <c r="BC2" s="2" t="s">
        <v>288</v>
      </c>
      <c r="BD2" s="2" t="s">
        <v>289</v>
      </c>
      <c r="BE2" s="2" t="s">
        <v>292</v>
      </c>
      <c r="BF2" s="2" t="s">
        <v>294</v>
      </c>
      <c r="BG2" s="2" t="s">
        <v>296</v>
      </c>
      <c r="BH2" s="2" t="s">
        <v>298</v>
      </c>
      <c r="BI2" s="2" t="s">
        <v>300</v>
      </c>
      <c r="BJ2" s="2" t="s">
        <v>302</v>
      </c>
      <c r="BK2" s="2" t="s">
        <v>303</v>
      </c>
      <c r="BL2" s="2" t="s">
        <v>306</v>
      </c>
      <c r="BM2" s="2" t="s">
        <v>309</v>
      </c>
      <c r="BN2" s="2" t="s">
        <v>310</v>
      </c>
      <c r="BO2" s="2" t="s">
        <v>312</v>
      </c>
      <c r="BP2" s="2" t="s">
        <v>226</v>
      </c>
      <c r="BQ2" s="2" t="s">
        <v>314</v>
      </c>
      <c r="BR2" s="2" t="s">
        <v>318</v>
      </c>
      <c r="BS2" s="2" t="s">
        <v>317</v>
      </c>
      <c r="BT2" s="2" t="s">
        <v>198</v>
      </c>
      <c r="BU2" s="2"/>
      <c r="BV2" s="2"/>
      <c r="BW2" s="2"/>
      <c r="BX2" s="2"/>
      <c r="BY2" s="8"/>
      <c r="BZ2" s="2"/>
      <c r="CA2" s="8"/>
      <c r="CB2" s="2"/>
      <c r="CC2" s="8"/>
      <c r="CD2" s="2"/>
      <c r="CE2" s="8"/>
      <c r="CF2" s="2"/>
      <c r="CG2" s="8"/>
      <c r="CH2" s="2"/>
      <c r="CI2" s="8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8"/>
      <c r="CX2" s="2"/>
      <c r="CY2" s="2"/>
      <c r="CZ2" s="2"/>
      <c r="DA2" s="2"/>
      <c r="DB2" s="8"/>
      <c r="DC2" s="2"/>
      <c r="DD2" s="2"/>
      <c r="DE2" s="2"/>
      <c r="DF2" s="2"/>
      <c r="DG2" s="8"/>
      <c r="DH2" s="2"/>
      <c r="DI2" s="2"/>
      <c r="DJ2" s="2"/>
      <c r="DK2" s="8"/>
      <c r="DL2" s="2"/>
      <c r="DM2" s="8"/>
      <c r="DN2" s="2"/>
      <c r="DO2" s="2"/>
      <c r="DP2" s="10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x14ac:dyDescent="0.25">
      <c r="A3" s="1" t="s">
        <v>153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7"/>
      <c r="T3" s="3"/>
      <c r="U3" s="21"/>
      <c r="V3" s="3"/>
      <c r="W3" s="3"/>
      <c r="X3" s="3"/>
      <c r="Y3" s="3"/>
      <c r="Z3" s="3"/>
      <c r="AA3" s="3"/>
      <c r="AB3" s="3"/>
      <c r="AC3" s="7"/>
      <c r="AD3" s="7"/>
      <c r="AE3" s="7"/>
      <c r="AF3" s="7"/>
      <c r="AG3" s="7"/>
      <c r="AH3" s="7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7"/>
      <c r="AW3" s="3"/>
      <c r="AX3" s="3"/>
      <c r="AY3" s="3"/>
      <c r="AZ3" s="25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"/>
      <c r="BP3" s="7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11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</row>
    <row r="4" spans="1:134" x14ac:dyDescent="0.25">
      <c r="A4" s="1" t="s">
        <v>102</v>
      </c>
      <c r="B4" s="3"/>
      <c r="C4" s="3" t="s">
        <v>1</v>
      </c>
      <c r="D4" s="3"/>
      <c r="E4" s="3"/>
      <c r="F4" s="5"/>
      <c r="G4" s="5"/>
      <c r="H4" s="3"/>
      <c r="I4" s="3"/>
      <c r="J4" s="5"/>
      <c r="K4" s="3"/>
      <c r="L4" s="3"/>
      <c r="M4" s="3"/>
      <c r="N4" s="3"/>
      <c r="O4" s="5"/>
      <c r="P4" s="5"/>
      <c r="Q4" s="5"/>
      <c r="T4" s="3"/>
      <c r="U4" s="3"/>
      <c r="V4" s="3"/>
      <c r="W4" s="3"/>
      <c r="X4" s="3"/>
      <c r="Y4" s="3"/>
      <c r="Z4" s="3"/>
      <c r="AA4" s="3"/>
      <c r="AB4" s="3"/>
      <c r="AC4" s="7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25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11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x14ac:dyDescent="0.25">
      <c r="A5" s="1"/>
      <c r="B5" s="3"/>
      <c r="C5" s="3"/>
      <c r="D5" s="5"/>
      <c r="E5" s="3"/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11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</row>
    <row r="6" spans="1:134" x14ac:dyDescent="0.25">
      <c r="A6" s="1" t="s">
        <v>149</v>
      </c>
      <c r="B6" s="3"/>
      <c r="C6" s="3"/>
      <c r="D6" s="5" t="s">
        <v>348</v>
      </c>
      <c r="E6" s="5" t="str">
        <f ca="1">TEXT(NOW(),"hhmm")</f>
        <v>1755</v>
      </c>
      <c r="F6" s="4" t="s">
        <v>319</v>
      </c>
      <c r="G6" s="5" t="s">
        <v>320</v>
      </c>
      <c r="H6" s="5" t="s">
        <v>1</v>
      </c>
      <c r="I6" s="3" t="s">
        <v>1</v>
      </c>
      <c r="J6" s="5" t="s">
        <v>321</v>
      </c>
      <c r="K6" s="3" t="s">
        <v>322</v>
      </c>
      <c r="L6" s="3" t="s">
        <v>323</v>
      </c>
      <c r="M6" s="3" t="s">
        <v>1</v>
      </c>
      <c r="N6" s="3" t="s">
        <v>1</v>
      </c>
      <c r="O6" s="5" t="s">
        <v>324</v>
      </c>
      <c r="P6" s="5" t="s">
        <v>325</v>
      </c>
      <c r="Q6" s="4" t="s">
        <v>326</v>
      </c>
      <c r="R6" s="3" t="s">
        <v>1</v>
      </c>
      <c r="S6" s="3" t="s">
        <v>1</v>
      </c>
      <c r="T6" s="29" t="s">
        <v>327</v>
      </c>
      <c r="U6" s="30" t="s">
        <v>1</v>
      </c>
      <c r="V6" s="3"/>
      <c r="W6" s="3"/>
      <c r="X6" s="3"/>
      <c r="Y6" s="3"/>
      <c r="Z6" s="3"/>
      <c r="AA6" s="3"/>
      <c r="AB6" s="3"/>
      <c r="AC6" s="7"/>
      <c r="AD6" s="7" t="s">
        <v>1</v>
      </c>
      <c r="AE6" s="7" t="s">
        <v>1</v>
      </c>
      <c r="AF6" s="7" t="s">
        <v>1</v>
      </c>
      <c r="AG6" s="12" t="s">
        <v>1</v>
      </c>
      <c r="AH6" s="7"/>
      <c r="AI6" s="12" t="s">
        <v>1</v>
      </c>
      <c r="AJ6" s="7"/>
      <c r="AK6" s="12" t="s">
        <v>1</v>
      </c>
      <c r="AL6" s="7"/>
      <c r="AM6" s="7"/>
      <c r="AN6" s="7"/>
      <c r="AO6" s="7"/>
      <c r="AP6" s="7" t="s">
        <v>328</v>
      </c>
      <c r="AQ6" s="7" t="s">
        <v>1</v>
      </c>
      <c r="AR6" s="7" t="s">
        <v>1</v>
      </c>
      <c r="AS6" s="7"/>
      <c r="AT6" s="12" t="s">
        <v>1</v>
      </c>
      <c r="AU6" s="12" t="s">
        <v>1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</row>
    <row r="7" spans="1:134" x14ac:dyDescent="0.25">
      <c r="A7" s="1"/>
      <c r="B7" s="3"/>
      <c r="C7" s="3"/>
      <c r="D7" s="5"/>
      <c r="E7" s="5"/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V7" s="12"/>
      <c r="AW7" s="12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</row>
    <row r="8" spans="1:134" x14ac:dyDescent="0.25">
      <c r="A8" s="1"/>
      <c r="B8" s="3"/>
      <c r="C8" s="3"/>
      <c r="D8" s="5" t="s">
        <v>349</v>
      </c>
      <c r="E8" s="5" t="str">
        <f ca="1">TEXT(NOW(),"hhmm")</f>
        <v>1755</v>
      </c>
      <c r="F8" s="4" t="s">
        <v>319</v>
      </c>
      <c r="G8" s="5" t="s">
        <v>320</v>
      </c>
      <c r="H8" s="5" t="s">
        <v>1</v>
      </c>
      <c r="I8" s="3" t="s">
        <v>1</v>
      </c>
      <c r="J8" s="5" t="s">
        <v>321</v>
      </c>
      <c r="K8" s="3" t="s">
        <v>322</v>
      </c>
      <c r="L8" s="3" t="s">
        <v>323</v>
      </c>
      <c r="M8" s="3" t="s">
        <v>1</v>
      </c>
      <c r="N8" s="3" t="s">
        <v>1</v>
      </c>
      <c r="O8" s="5" t="s">
        <v>324</v>
      </c>
      <c r="P8" s="5" t="s">
        <v>325</v>
      </c>
      <c r="Q8" s="4" t="s">
        <v>326</v>
      </c>
      <c r="R8" s="3" t="s">
        <v>1</v>
      </c>
      <c r="S8" s="3"/>
      <c r="T8" s="3"/>
      <c r="U8" s="3"/>
      <c r="V8" s="3" t="s">
        <v>1</v>
      </c>
      <c r="W8" s="5" t="s">
        <v>350</v>
      </c>
      <c r="X8" s="5" t="s">
        <v>351</v>
      </c>
      <c r="Y8" s="3" t="s">
        <v>1</v>
      </c>
      <c r="Z8" s="3"/>
      <c r="AA8" s="3"/>
      <c r="AB8" s="3"/>
      <c r="AC8" s="7"/>
      <c r="AD8" s="7" t="s">
        <v>1</v>
      </c>
      <c r="AE8" s="7" t="s">
        <v>1</v>
      </c>
      <c r="AF8" s="7" t="s">
        <v>1</v>
      </c>
      <c r="AG8" s="12" t="s">
        <v>1</v>
      </c>
      <c r="AH8" s="7"/>
      <c r="AI8" s="12" t="s">
        <v>1</v>
      </c>
      <c r="AJ8" s="7"/>
      <c r="AK8" s="12" t="s">
        <v>1</v>
      </c>
      <c r="AL8" s="7"/>
      <c r="AM8" s="7"/>
      <c r="AN8" s="7"/>
      <c r="AO8" s="7"/>
      <c r="AP8" s="7" t="s">
        <v>328</v>
      </c>
      <c r="AQ8" s="7" t="s">
        <v>1</v>
      </c>
      <c r="AR8" s="7" t="s">
        <v>1</v>
      </c>
      <c r="AS8" s="7"/>
      <c r="AT8" s="12" t="s">
        <v>1</v>
      </c>
      <c r="AU8" s="12" t="s">
        <v>1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</row>
    <row r="9" spans="1:134" x14ac:dyDescent="0.25">
      <c r="A9" s="1"/>
      <c r="B9" s="3"/>
      <c r="C9" s="3"/>
      <c r="D9" s="5"/>
      <c r="E9" s="5"/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</row>
    <row r="10" spans="1:134" x14ac:dyDescent="0.25">
      <c r="A10" s="1" t="s">
        <v>136</v>
      </c>
      <c r="B10" s="3"/>
      <c r="C10" s="3"/>
      <c r="D10" s="5" t="s">
        <v>352</v>
      </c>
      <c r="E10" s="5" t="str">
        <f ca="1">TEXT(NOW(),"hhmm")</f>
        <v>1755</v>
      </c>
      <c r="F10" s="4" t="s">
        <v>319</v>
      </c>
      <c r="G10" s="5" t="s">
        <v>320</v>
      </c>
      <c r="H10" s="5" t="s">
        <v>1</v>
      </c>
      <c r="I10" s="3" t="s">
        <v>1</v>
      </c>
      <c r="J10" s="5" t="s">
        <v>321</v>
      </c>
      <c r="K10" s="3" t="s">
        <v>322</v>
      </c>
      <c r="L10" s="3" t="s">
        <v>323</v>
      </c>
      <c r="M10" s="3" t="s">
        <v>1</v>
      </c>
      <c r="N10" s="3" t="s">
        <v>1</v>
      </c>
      <c r="O10" s="5" t="s">
        <v>324</v>
      </c>
      <c r="P10" s="5" t="s">
        <v>325</v>
      </c>
      <c r="Q10" s="4" t="s">
        <v>326</v>
      </c>
      <c r="R10" s="3" t="s">
        <v>1</v>
      </c>
      <c r="S10" s="3"/>
      <c r="T10" s="3"/>
      <c r="U10" s="3"/>
      <c r="V10" s="3"/>
      <c r="W10" s="5"/>
      <c r="X10" s="5"/>
      <c r="Y10" s="3"/>
      <c r="Z10" s="3"/>
      <c r="AA10" s="3"/>
      <c r="AB10" s="3" t="s">
        <v>1</v>
      </c>
      <c r="AC10" s="31" t="s">
        <v>386</v>
      </c>
      <c r="AD10" s="7" t="s">
        <v>1</v>
      </c>
      <c r="AE10" s="7" t="s">
        <v>1</v>
      </c>
      <c r="AF10" s="7" t="s">
        <v>1</v>
      </c>
      <c r="AG10" s="12" t="s">
        <v>1</v>
      </c>
      <c r="AH10" s="7"/>
      <c r="AI10" s="12" t="s">
        <v>1</v>
      </c>
      <c r="AJ10" s="7"/>
      <c r="AK10" s="12" t="s">
        <v>1</v>
      </c>
      <c r="AL10" s="7"/>
      <c r="AM10" s="7"/>
      <c r="AN10" s="7"/>
      <c r="AO10" s="7"/>
      <c r="AP10" s="7" t="s">
        <v>328</v>
      </c>
      <c r="AQ10" s="7" t="s">
        <v>1</v>
      </c>
      <c r="AR10" s="7" t="s">
        <v>1</v>
      </c>
      <c r="AS10" s="7"/>
      <c r="AT10" s="12" t="s">
        <v>1</v>
      </c>
      <c r="AU10" s="12" t="s">
        <v>1</v>
      </c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</row>
    <row r="11" spans="1:1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11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</row>
    <row r="12" spans="1:134" x14ac:dyDescent="0.25">
      <c r="A12" s="1" t="s">
        <v>139</v>
      </c>
      <c r="R12" s="3"/>
      <c r="S12" s="6"/>
      <c r="T12" s="6"/>
      <c r="U12" s="6"/>
      <c r="V12" s="3"/>
      <c r="W12" s="7"/>
      <c r="X12" s="7"/>
      <c r="Y12" s="7"/>
      <c r="Z12" s="7"/>
      <c r="AA12" s="7"/>
      <c r="AB12" s="6"/>
      <c r="AC12" s="6"/>
      <c r="AD12" s="6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</row>
    <row r="13" spans="1:1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5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7" t="s">
        <v>331</v>
      </c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11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</row>
    <row r="14" spans="1:134" x14ac:dyDescent="0.25">
      <c r="A14" s="1" t="s">
        <v>146</v>
      </c>
      <c r="R14" s="3"/>
      <c r="S14" s="6"/>
      <c r="T14" s="6"/>
      <c r="U14" s="6"/>
      <c r="V14" s="6"/>
      <c r="W14" s="6"/>
      <c r="X14" s="6"/>
      <c r="Y14" s="6"/>
      <c r="Z14" s="6"/>
      <c r="AA14" s="6"/>
      <c r="AB14" s="3"/>
      <c r="AC14" s="6"/>
      <c r="AD14" s="6"/>
      <c r="AV14" s="6"/>
      <c r="AW14" s="6" t="s">
        <v>1</v>
      </c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</row>
    <row r="15" spans="1:134" x14ac:dyDescent="0.25">
      <c r="A15" s="1"/>
      <c r="AV15" s="3"/>
      <c r="AW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</row>
    <row r="16" spans="1:134" x14ac:dyDescent="0.25">
      <c r="A16" s="1" t="s">
        <v>145</v>
      </c>
      <c r="AD16" s="3"/>
      <c r="AE16" s="3"/>
      <c r="AF16" s="7"/>
      <c r="AG16" s="12"/>
      <c r="AH16" s="7"/>
      <c r="AI16" s="3"/>
      <c r="AJ16" s="3"/>
      <c r="AX16" s="6" t="s">
        <v>1</v>
      </c>
      <c r="AY16" s="6" t="s">
        <v>1</v>
      </c>
      <c r="AZ16" s="6" t="s">
        <v>1</v>
      </c>
      <c r="BA16" s="6" t="s">
        <v>1</v>
      </c>
      <c r="BB16" s="6"/>
      <c r="BC16" s="6" t="s">
        <v>1</v>
      </c>
      <c r="BD16" s="6" t="s">
        <v>1</v>
      </c>
      <c r="BE16" s="6"/>
      <c r="BF16" s="6" t="s">
        <v>1</v>
      </c>
      <c r="BG16" s="6" t="s">
        <v>1</v>
      </c>
      <c r="BH16" s="6"/>
      <c r="BI16" s="6" t="s">
        <v>1</v>
      </c>
      <c r="BJ16" s="6" t="s">
        <v>1</v>
      </c>
      <c r="BK16" s="6"/>
      <c r="BL16" s="6" t="s">
        <v>1</v>
      </c>
      <c r="BM16" s="6" t="s">
        <v>1</v>
      </c>
      <c r="BN16" s="6"/>
      <c r="BO16" s="6" t="s">
        <v>332</v>
      </c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</row>
    <row r="17" spans="1:1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7"/>
      <c r="N17" s="7"/>
      <c r="O17" s="7"/>
      <c r="R17" s="7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7"/>
      <c r="AP17" s="7"/>
      <c r="AQ17" s="7"/>
      <c r="AR17" s="7"/>
      <c r="AS17" s="7"/>
      <c r="AT17" s="7"/>
      <c r="AU17" s="7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U17" s="3"/>
      <c r="BV17" s="3"/>
      <c r="BW17" s="3"/>
      <c r="BX17" s="7"/>
      <c r="BZ17" s="7"/>
      <c r="CB17" s="7"/>
      <c r="CD17" s="7"/>
      <c r="CF17" s="7"/>
      <c r="CH17" s="7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7"/>
      <c r="CX17" s="3"/>
      <c r="CY17" s="3"/>
      <c r="CZ17" s="3"/>
      <c r="DA17" s="7"/>
      <c r="DC17" s="3"/>
      <c r="DD17" s="3"/>
      <c r="DE17" s="3"/>
      <c r="DF17" s="7"/>
      <c r="DH17" s="3"/>
      <c r="DI17" s="3"/>
      <c r="DJ17" s="7"/>
      <c r="DL17" s="7"/>
      <c r="DN17" s="3"/>
      <c r="DO17" s="3"/>
      <c r="DP17" s="11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</row>
    <row r="18" spans="1:134" x14ac:dyDescent="0.25">
      <c r="A18" s="1" t="s">
        <v>148</v>
      </c>
      <c r="AO18" s="6"/>
      <c r="BP18" t="s">
        <v>1</v>
      </c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</row>
    <row r="19" spans="1:1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7"/>
      <c r="M19" s="7"/>
      <c r="N19" s="7"/>
      <c r="O19" s="7"/>
      <c r="R19" s="7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7"/>
      <c r="AP19" s="7"/>
      <c r="AQ19" s="7"/>
      <c r="AR19" s="7"/>
      <c r="AS19" s="7"/>
      <c r="AT19" s="7"/>
      <c r="AU19" s="7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7"/>
      <c r="BZ19" s="7"/>
      <c r="CB19" s="7"/>
      <c r="CD19" s="7"/>
      <c r="CF19" s="7"/>
      <c r="CH19" s="7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7"/>
      <c r="CX19" s="3"/>
      <c r="CY19" s="3"/>
      <c r="CZ19" s="3"/>
      <c r="DA19" s="7"/>
      <c r="DC19" s="3"/>
      <c r="DD19" s="3"/>
      <c r="DE19" s="3"/>
      <c r="DF19" s="7"/>
      <c r="DH19" s="3"/>
      <c r="DI19" s="3"/>
      <c r="DJ19" s="7"/>
      <c r="DL19" s="7"/>
      <c r="DN19" s="3"/>
      <c r="DO19" s="3"/>
      <c r="DP19" s="11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</row>
    <row r="20" spans="1:134" x14ac:dyDescent="0.25">
      <c r="A20" s="1" t="s">
        <v>151</v>
      </c>
      <c r="B20" s="3"/>
      <c r="C20" s="3"/>
      <c r="N20" s="7"/>
      <c r="O20" s="7"/>
      <c r="R20" s="7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BU20" s="3"/>
      <c r="BV20" s="3"/>
      <c r="BW20" s="5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5"/>
      <c r="CK20" s="5"/>
      <c r="CL20" s="3"/>
      <c r="CM20" s="3"/>
      <c r="DP20" s="11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</row>
    <row r="21" spans="1:1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 t="s">
        <v>414</v>
      </c>
      <c r="BR21" s="3" t="str">
        <f>CONCATENATE("text::",D6)</f>
        <v>text::Suman-Card</v>
      </c>
      <c r="BS21" s="3" t="str">
        <f>CONCATENATE("text::",P6)</f>
        <v>text::9999999999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11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</row>
    <row r="22" spans="1:134" x14ac:dyDescent="0.25">
      <c r="A22" s="1" t="s">
        <v>152</v>
      </c>
      <c r="B22" s="3"/>
      <c r="C22" s="3"/>
      <c r="N22" s="7"/>
      <c r="O22" s="7"/>
      <c r="R22" s="7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U22" s="3"/>
      <c r="BV22" s="3"/>
      <c r="BW22" s="5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5"/>
      <c r="CK22" s="5"/>
      <c r="CL22" s="3"/>
      <c r="CM22" s="3"/>
      <c r="DP22" s="11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</row>
    <row r="23" spans="1:1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 t="s">
        <v>412</v>
      </c>
      <c r="BR23" s="3" t="str">
        <f>CONCATENATE("text::",D8)</f>
        <v>text::Suman-ACH</v>
      </c>
      <c r="BS23" s="3" t="str">
        <f>CONCATENATE("text::",P8)</f>
        <v>text::9999999999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11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</row>
    <row r="24" spans="1:134" x14ac:dyDescent="0.25">
      <c r="A24" s="1"/>
      <c r="B24" s="3"/>
      <c r="C24" s="4"/>
      <c r="D24" s="4"/>
      <c r="E24" s="20"/>
      <c r="I24" s="3"/>
      <c r="J24" s="3"/>
      <c r="K24" s="3"/>
      <c r="L24" s="7"/>
      <c r="M24" s="7"/>
      <c r="BP24" s="3"/>
      <c r="BQ24" s="3"/>
      <c r="BR24" s="3"/>
      <c r="BS24" s="3"/>
      <c r="BT24" s="3"/>
      <c r="BU24" s="3"/>
      <c r="BV24" s="4"/>
      <c r="BW24" s="4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4"/>
      <c r="CK24" s="4"/>
      <c r="CL24" s="3"/>
      <c r="CM24" s="3"/>
      <c r="CN24" s="3"/>
      <c r="CO24" s="5"/>
      <c r="CP24" s="5"/>
      <c r="CQ24" s="5"/>
      <c r="CR24" s="5"/>
      <c r="CS24" s="5"/>
      <c r="CT24" s="5"/>
      <c r="CU24" s="5"/>
      <c r="CV24" s="3"/>
      <c r="CW24" s="3"/>
      <c r="CX24" s="5"/>
      <c r="CY24" s="5"/>
      <c r="CZ24" s="5"/>
      <c r="DA24" s="3"/>
      <c r="DB24" s="3"/>
      <c r="DC24" s="5"/>
      <c r="DD24" s="5"/>
      <c r="DE24" s="5"/>
      <c r="DF24" s="3"/>
      <c r="DG24" s="3"/>
      <c r="DH24" s="5"/>
      <c r="DI24" s="5"/>
      <c r="DJ24" s="3" t="s">
        <v>1</v>
      </c>
      <c r="DK24" s="3" t="s">
        <v>1</v>
      </c>
      <c r="DL24" s="3" t="s">
        <v>1</v>
      </c>
      <c r="DM24" s="3" t="s">
        <v>1</v>
      </c>
      <c r="DN24" s="3" t="s">
        <v>1</v>
      </c>
      <c r="DO24" s="3" t="s">
        <v>1</v>
      </c>
      <c r="DP24" s="11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</row>
    <row r="25" spans="1:1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 t="s">
        <v>413</v>
      </c>
      <c r="BR25" s="3" t="str">
        <f>CONCATENATE("text::",D10)</f>
        <v>text::Suman-Token</v>
      </c>
      <c r="BS25" s="3" t="str">
        <f>CONCATENATE("text::",P10)</f>
        <v>text::9999999999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11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</row>
    <row r="26" spans="1:134" x14ac:dyDescent="0.25">
      <c r="A26" s="1"/>
      <c r="BP26" s="3"/>
      <c r="BQ26" s="3"/>
      <c r="BR26" s="3"/>
      <c r="BS26" s="3"/>
      <c r="BT26" t="s">
        <v>1</v>
      </c>
      <c r="DQ26" s="3" t="s">
        <v>1</v>
      </c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</row>
    <row r="27" spans="1:1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11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</row>
    <row r="28" spans="1:1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  <c r="M28" s="7"/>
      <c r="N28" s="7"/>
      <c r="O28" s="7"/>
      <c r="R28" s="7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CO28" s="5"/>
      <c r="CP28" s="5"/>
      <c r="CQ28" s="5"/>
      <c r="CR28" s="5"/>
      <c r="CS28" s="5"/>
      <c r="CT28" s="5"/>
      <c r="CU28" s="5"/>
      <c r="CV28" s="3"/>
      <c r="CW28" s="3"/>
      <c r="CX28" s="5"/>
      <c r="CY28" s="5"/>
      <c r="CZ28" s="5"/>
      <c r="DA28" s="3"/>
      <c r="DB28" s="3"/>
      <c r="DC28" s="5"/>
      <c r="DD28" s="5"/>
      <c r="DE28" s="5"/>
      <c r="DF28" s="3"/>
      <c r="DG28" s="3"/>
      <c r="DH28" s="5"/>
      <c r="DI28" s="5"/>
      <c r="DJ28" s="3"/>
      <c r="DK28" s="3"/>
      <c r="DL28" s="3"/>
      <c r="DM28" s="3"/>
      <c r="DP28" s="11"/>
      <c r="DQ28" s="3"/>
      <c r="DR28" s="3" t="s">
        <v>1</v>
      </c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</row>
    <row r="29" spans="1:1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11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</row>
    <row r="30" spans="1:1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  <c r="M30" s="7"/>
      <c r="N30" s="7"/>
      <c r="O30" s="7"/>
      <c r="R30" s="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CO30" s="5"/>
      <c r="CP30" s="5"/>
      <c r="CQ30" s="5"/>
      <c r="CR30" s="5"/>
      <c r="CS30" s="5"/>
      <c r="CT30" s="5"/>
      <c r="CU30" s="5"/>
      <c r="CV30" s="3"/>
      <c r="CW30" s="3"/>
      <c r="CX30" s="5"/>
      <c r="CY30" s="5"/>
      <c r="CZ30" s="5"/>
      <c r="DA30" s="3"/>
      <c r="DB30" s="3"/>
      <c r="DC30" s="5"/>
      <c r="DD30" s="5"/>
      <c r="DE30" s="5"/>
      <c r="DF30" s="3"/>
      <c r="DG30" s="3"/>
      <c r="DH30" s="5"/>
      <c r="DI30" s="5"/>
      <c r="DJ30" s="3"/>
      <c r="DK30" s="3"/>
      <c r="DL30" s="3"/>
      <c r="DM30" s="3"/>
      <c r="DP30" s="11"/>
      <c r="DQ30" s="3"/>
      <c r="DR30" s="3" t="s">
        <v>1</v>
      </c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</row>
    <row r="31" spans="1:1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11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</row>
    <row r="32" spans="1:13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7"/>
      <c r="M32" s="7"/>
      <c r="N32" s="7"/>
      <c r="O32" s="7"/>
      <c r="R32" s="7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CO32" s="5"/>
      <c r="CP32" s="5"/>
      <c r="CQ32" s="5"/>
      <c r="CR32" s="5"/>
      <c r="CS32" s="5"/>
      <c r="CT32" s="5"/>
      <c r="CU32" s="5"/>
      <c r="CV32" s="3"/>
      <c r="CW32" s="3"/>
      <c r="CX32" s="5"/>
      <c r="CY32" s="5"/>
      <c r="CZ32" s="5"/>
      <c r="DA32" s="3"/>
      <c r="DB32" s="3"/>
      <c r="DC32" s="5"/>
      <c r="DD32" s="5"/>
      <c r="DE32" s="5"/>
      <c r="DF32" s="3"/>
      <c r="DG32" s="3"/>
      <c r="DH32" s="5"/>
      <c r="DI32" s="5"/>
      <c r="DJ32" s="3"/>
      <c r="DK32" s="3"/>
      <c r="DL32" s="3"/>
      <c r="DM32" s="3"/>
      <c r="DP32" s="11"/>
      <c r="DQ32" s="3"/>
      <c r="DR32" s="3" t="s">
        <v>1</v>
      </c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</row>
    <row r="33" spans="1:13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11"/>
      <c r="DQ33" s="3"/>
      <c r="DR33" s="3"/>
      <c r="DS33" s="3"/>
      <c r="DT33" s="3"/>
      <c r="DV33" s="3"/>
      <c r="DW33" s="3"/>
      <c r="DX33" s="3"/>
      <c r="DY33" s="3"/>
      <c r="DZ33" s="3"/>
      <c r="EA33" s="3"/>
      <c r="EB33" s="3"/>
      <c r="EC33" s="3"/>
      <c r="ED33" s="3"/>
    </row>
    <row r="34" spans="1:134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7"/>
      <c r="N34" s="7"/>
      <c r="O34" s="7"/>
      <c r="R34" s="7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CO34" s="5"/>
      <c r="CP34" s="5"/>
      <c r="CQ34" s="5"/>
      <c r="CR34" s="5"/>
      <c r="CS34" s="5"/>
      <c r="CT34" s="5"/>
      <c r="CU34" s="5"/>
      <c r="CV34" s="3"/>
      <c r="CW34" s="3"/>
      <c r="CX34" s="5"/>
      <c r="CY34" s="5"/>
      <c r="CZ34" s="5"/>
      <c r="DA34" s="3"/>
      <c r="DB34" s="3"/>
      <c r="DC34" s="5"/>
      <c r="DD34" s="5"/>
      <c r="DE34" s="5"/>
      <c r="DF34" s="3"/>
      <c r="DG34" s="3"/>
      <c r="DH34" s="5"/>
      <c r="DI34" s="5"/>
      <c r="DJ34" s="3"/>
      <c r="DK34" s="3"/>
      <c r="DL34" s="3"/>
      <c r="DM34" s="3"/>
      <c r="DP34" s="11"/>
      <c r="DQ34" s="3"/>
      <c r="DR34" s="3"/>
      <c r="DS34" s="3"/>
      <c r="DT34" s="3"/>
      <c r="DU34" s="3"/>
      <c r="DV34" s="3"/>
      <c r="DW34" s="3" t="s">
        <v>1</v>
      </c>
      <c r="DX34" s="3"/>
      <c r="DY34" s="3"/>
      <c r="DZ34" s="3"/>
      <c r="EA34" s="3"/>
      <c r="EB34" s="3"/>
      <c r="EC34" s="3"/>
      <c r="ED34" s="3"/>
    </row>
    <row r="35" spans="1:13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11"/>
      <c r="DQ35" s="3"/>
      <c r="DR35" s="3"/>
      <c r="DS35" s="3" t="s">
        <v>87</v>
      </c>
      <c r="DT35" s="3" t="s">
        <v>84</v>
      </c>
      <c r="DU35" s="3" t="s">
        <v>86</v>
      </c>
      <c r="DV35" s="3" t="s">
        <v>85</v>
      </c>
      <c r="DX35" s="3"/>
      <c r="DY35" s="3"/>
      <c r="DZ35" s="3"/>
      <c r="EA35" s="3"/>
      <c r="EB35" s="3"/>
      <c r="EC35" s="3"/>
      <c r="ED35" s="3"/>
    </row>
    <row r="36" spans="1:13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X36" s="3" t="s">
        <v>1</v>
      </c>
      <c r="DY36" s="3"/>
      <c r="DZ36" s="3"/>
      <c r="EA36" s="3"/>
      <c r="EB36" s="3"/>
      <c r="EC36" s="3"/>
      <c r="ED36" s="3"/>
    </row>
    <row r="37" spans="1:13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</row>
    <row r="38" spans="1:13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 t="s">
        <v>1</v>
      </c>
      <c r="EA38" s="3"/>
      <c r="EB38" s="3"/>
      <c r="EC38" s="3"/>
      <c r="ED38" s="3"/>
    </row>
    <row r="39" spans="1:13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 t="s">
        <v>88</v>
      </c>
      <c r="DZ39" s="3"/>
      <c r="EA39" s="3"/>
      <c r="EB39" s="3"/>
      <c r="EC39" s="3"/>
      <c r="ED39" s="3"/>
    </row>
    <row r="40" spans="1:13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1" t="s">
        <v>353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 t="s">
        <v>1</v>
      </c>
      <c r="EC40" s="3"/>
      <c r="ED40" s="3"/>
    </row>
    <row r="41" spans="1:13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5"/>
      <c r="BQ41" s="5"/>
      <c r="BR41" s="5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</row>
    <row r="42" spans="1:13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 t="s">
        <v>1</v>
      </c>
      <c r="ED42" s="3" t="s">
        <v>1</v>
      </c>
    </row>
    <row r="43" spans="1:13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3"/>
      <c r="BQ43" s="3"/>
      <c r="BR43" s="3"/>
      <c r="BS43" s="3"/>
      <c r="BT43" s="3"/>
      <c r="BU43" s="3"/>
      <c r="BV43" s="5"/>
      <c r="BW43" s="5"/>
      <c r="BX43" s="5"/>
      <c r="BY43" s="3"/>
      <c r="BZ43" s="5"/>
      <c r="CA43" s="3"/>
      <c r="CB43" s="3"/>
      <c r="CC43" s="3"/>
      <c r="CD43" s="3"/>
      <c r="CE43" s="3"/>
      <c r="CF43" s="3" t="s">
        <v>100</v>
      </c>
      <c r="CG43" s="3"/>
      <c r="CH43" s="3" t="s">
        <v>99</v>
      </c>
      <c r="CI43" s="3"/>
      <c r="CJ43" s="3" t="s">
        <v>89</v>
      </c>
      <c r="CK43" s="5" t="s">
        <v>90</v>
      </c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</row>
    <row r="44" spans="1:13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3"/>
      <c r="BQ44" s="3"/>
      <c r="BR44" s="3"/>
      <c r="BS44" s="3"/>
      <c r="BT44" s="3"/>
      <c r="BU44" s="3"/>
      <c r="BV44" s="5"/>
      <c r="BW44" s="5"/>
      <c r="BX44" s="5"/>
      <c r="BY44" s="3"/>
      <c r="BZ44" s="5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5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</row>
    <row r="45" spans="1:13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3"/>
      <c r="BQ45" s="3"/>
      <c r="BR45" s="3"/>
      <c r="BS45" s="3"/>
      <c r="BT45" s="3"/>
      <c r="BU45" s="3"/>
      <c r="BV45" s="5"/>
      <c r="BW45" s="5"/>
      <c r="BX45" s="5"/>
      <c r="BY45" s="3"/>
      <c r="BZ45" s="5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5"/>
      <c r="CL45" s="3"/>
      <c r="CM45" s="3"/>
      <c r="CN45" s="3"/>
      <c r="CO45" s="5" t="s">
        <v>91</v>
      </c>
      <c r="CP45" s="5" t="s">
        <v>92</v>
      </c>
      <c r="CQ45" s="5" t="s">
        <v>93</v>
      </c>
      <c r="CR45" s="5" t="s">
        <v>92</v>
      </c>
      <c r="CS45" s="5" t="s">
        <v>94</v>
      </c>
      <c r="CT45" s="3" t="s">
        <v>95</v>
      </c>
      <c r="CU45" s="3"/>
      <c r="CV45" s="3" t="s">
        <v>95</v>
      </c>
      <c r="CW45" s="3" t="s">
        <v>95</v>
      </c>
      <c r="CX45" s="5" t="s">
        <v>96</v>
      </c>
      <c r="CY45" s="5" t="s">
        <v>97</v>
      </c>
      <c r="CZ45" s="5" t="s">
        <v>98</v>
      </c>
      <c r="DA45" s="3" t="s">
        <v>95</v>
      </c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</row>
    <row r="46" spans="1:1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1"/>
      <c r="BQ46" s="1"/>
      <c r="BR46" s="1"/>
      <c r="BS46" s="1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</row>
    <row r="47" spans="1:1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2"/>
      <c r="BQ47" s="2"/>
      <c r="BR47" s="2"/>
      <c r="BS47" s="2"/>
      <c r="BT47" s="3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 t="s">
        <v>12</v>
      </c>
      <c r="CF47" s="1" t="s">
        <v>14</v>
      </c>
      <c r="CG47" s="1" t="s">
        <v>16</v>
      </c>
      <c r="CH47" s="1" t="s">
        <v>18</v>
      </c>
      <c r="CI47" s="1" t="s">
        <v>20</v>
      </c>
      <c r="CJ47" s="1" t="s">
        <v>7</v>
      </c>
      <c r="CK47" s="1" t="s">
        <v>10</v>
      </c>
      <c r="CL47" s="1" t="s">
        <v>2</v>
      </c>
      <c r="CM47" s="1" t="s">
        <v>3</v>
      </c>
      <c r="CN47" s="1" t="s">
        <v>23</v>
      </c>
      <c r="CO47" s="1" t="s">
        <v>26</v>
      </c>
      <c r="CP47" s="1" t="s">
        <v>29</v>
      </c>
      <c r="CQ47" s="1" t="s">
        <v>32</v>
      </c>
      <c r="CR47" s="1" t="s">
        <v>36</v>
      </c>
      <c r="CS47" s="1" t="s">
        <v>38</v>
      </c>
      <c r="CT47" s="1" t="s">
        <v>39</v>
      </c>
      <c r="CU47" s="1" t="s">
        <v>41</v>
      </c>
      <c r="CV47" s="1" t="s">
        <v>43</v>
      </c>
      <c r="CW47" s="1" t="s">
        <v>44</v>
      </c>
      <c r="CX47" s="1" t="s">
        <v>50</v>
      </c>
      <c r="CY47" s="1" t="s">
        <v>52</v>
      </c>
      <c r="CZ47" s="1" t="s">
        <v>51</v>
      </c>
      <c r="DA47" s="1" t="s">
        <v>55</v>
      </c>
      <c r="DB47" s="1" t="s">
        <v>56</v>
      </c>
      <c r="DC47" s="1" t="s">
        <v>61</v>
      </c>
      <c r="DD47" s="1" t="s">
        <v>63</v>
      </c>
      <c r="DE47" s="1" t="s">
        <v>65</v>
      </c>
      <c r="DF47" s="1" t="s">
        <v>67</v>
      </c>
      <c r="DG47" s="1" t="s">
        <v>68</v>
      </c>
      <c r="DH47" s="1" t="s">
        <v>74</v>
      </c>
      <c r="DI47" s="1" t="s">
        <v>73</v>
      </c>
      <c r="DJ47" s="1" t="s">
        <v>76</v>
      </c>
      <c r="DK47" s="1" t="s">
        <v>77</v>
      </c>
      <c r="DL47" s="1" t="s">
        <v>80</v>
      </c>
      <c r="DM47" s="1" t="s">
        <v>81</v>
      </c>
      <c r="DN47" s="1" t="s">
        <v>2</v>
      </c>
      <c r="DO47" s="1" t="s">
        <v>3</v>
      </c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</row>
    <row r="48" spans="1:1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3"/>
      <c r="BQ48" s="3"/>
      <c r="BR48" s="3"/>
      <c r="BS48" s="3"/>
      <c r="BT48" s="3"/>
      <c r="BU48" s="2"/>
      <c r="BV48" s="2"/>
      <c r="BW48" s="2"/>
      <c r="BX48" s="2"/>
      <c r="BY48" s="8"/>
      <c r="BZ48" s="2"/>
      <c r="CA48" s="8"/>
      <c r="CB48" s="2"/>
      <c r="CC48" s="8"/>
      <c r="CD48" s="2"/>
      <c r="CE48" s="8" t="s">
        <v>13</v>
      </c>
      <c r="CF48" s="2" t="s">
        <v>15</v>
      </c>
      <c r="CG48" s="8" t="s">
        <v>17</v>
      </c>
      <c r="CH48" s="2" t="s">
        <v>19</v>
      </c>
      <c r="CI48" s="8" t="s">
        <v>21</v>
      </c>
      <c r="CJ48" s="2" t="s">
        <v>6</v>
      </c>
      <c r="CK48" s="2" t="s">
        <v>9</v>
      </c>
      <c r="CL48" s="2" t="s">
        <v>22</v>
      </c>
      <c r="CM48" s="2" t="s">
        <v>4</v>
      </c>
      <c r="CN48" s="2" t="s">
        <v>24</v>
      </c>
      <c r="CO48" s="2" t="s">
        <v>25</v>
      </c>
      <c r="CP48" s="2" t="s">
        <v>28</v>
      </c>
      <c r="CQ48" s="2" t="s">
        <v>31</v>
      </c>
      <c r="CR48" s="2" t="s">
        <v>35</v>
      </c>
      <c r="CS48" s="2" t="s">
        <v>37</v>
      </c>
      <c r="CT48" s="2" t="s">
        <v>40</v>
      </c>
      <c r="CU48" s="2" t="s">
        <v>42</v>
      </c>
      <c r="CV48" s="2" t="s">
        <v>45</v>
      </c>
      <c r="CW48" s="8" t="s">
        <v>46</v>
      </c>
      <c r="CX48" s="2" t="s">
        <v>49</v>
      </c>
      <c r="CY48" s="2" t="s">
        <v>53</v>
      </c>
      <c r="CZ48" s="2" t="s">
        <v>47</v>
      </c>
      <c r="DA48" s="2" t="s">
        <v>57</v>
      </c>
      <c r="DB48" s="8" t="s">
        <v>58</v>
      </c>
      <c r="DC48" s="2" t="s">
        <v>60</v>
      </c>
      <c r="DD48" s="2" t="s">
        <v>62</v>
      </c>
      <c r="DE48" s="2" t="s">
        <v>64</v>
      </c>
      <c r="DF48" s="2" t="s">
        <v>66</v>
      </c>
      <c r="DG48" s="8" t="s">
        <v>69</v>
      </c>
      <c r="DH48" s="2" t="s">
        <v>70</v>
      </c>
      <c r="DI48" s="2" t="s">
        <v>72</v>
      </c>
      <c r="DJ48" s="2" t="s">
        <v>75</v>
      </c>
      <c r="DK48" s="8" t="s">
        <v>78</v>
      </c>
      <c r="DL48" s="2" t="s">
        <v>79</v>
      </c>
      <c r="DM48" s="8" t="s">
        <v>82</v>
      </c>
      <c r="DN48" s="2" t="s">
        <v>83</v>
      </c>
      <c r="DO48" s="2" t="s">
        <v>4</v>
      </c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</row>
    <row r="49" spans="1:1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</row>
    <row r="50" spans="1:1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</row>
    <row r="51" spans="1:1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</row>
    <row r="52" spans="1:1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</row>
    <row r="53" spans="1:1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</row>
    <row r="54" spans="1:134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3"/>
      <c r="BQ54" s="3"/>
      <c r="BR54" s="3"/>
      <c r="BS54" s="3"/>
      <c r="BT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</row>
    <row r="55" spans="1:1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5"/>
      <c r="AE55" s="5"/>
      <c r="AF55" s="5"/>
      <c r="AG55" s="5"/>
      <c r="AH55" s="5"/>
      <c r="AI55" s="4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</row>
    <row r="56" spans="1:134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5"/>
      <c r="AE56" s="5"/>
      <c r="AF56" s="5"/>
      <c r="AG56" s="5"/>
      <c r="AH56" s="5"/>
      <c r="AI56" s="4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3"/>
      <c r="BQ56" s="3"/>
      <c r="BR56" s="3"/>
      <c r="BS56" s="3"/>
      <c r="BT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</row>
    <row r="57" spans="1:134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7"/>
      <c r="BZ57" s="7"/>
      <c r="CB57" s="7"/>
      <c r="CD57" s="7"/>
      <c r="CF57" s="7"/>
      <c r="CH57" s="7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7"/>
      <c r="CX57" s="3"/>
      <c r="CY57" s="3"/>
      <c r="CZ57" s="3"/>
      <c r="DA57" s="7"/>
      <c r="DC57" s="3"/>
      <c r="DD57" s="3"/>
      <c r="DE57" s="3"/>
      <c r="DF57" s="7"/>
      <c r="DH57" s="3"/>
      <c r="DI57" s="3"/>
      <c r="DJ57" s="7"/>
      <c r="DL57" s="7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</row>
    <row r="58" spans="1:134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5"/>
      <c r="BX58" s="3"/>
      <c r="BY58" s="3"/>
      <c r="BZ58" s="3"/>
      <c r="CA58" s="3"/>
      <c r="CB58" s="3"/>
      <c r="CC58" s="3"/>
      <c r="CD58" s="3"/>
      <c r="CE58" s="3" t="s">
        <v>1</v>
      </c>
      <c r="CF58" s="3" t="s">
        <v>1</v>
      </c>
      <c r="CG58" s="3" t="s">
        <v>1</v>
      </c>
      <c r="CH58" s="3" t="s">
        <v>1</v>
      </c>
      <c r="CI58" s="3" t="s">
        <v>1</v>
      </c>
      <c r="CJ58" s="5" t="s">
        <v>8</v>
      </c>
      <c r="CK58" s="5" t="s">
        <v>11</v>
      </c>
      <c r="CL58" s="3" t="s">
        <v>1</v>
      </c>
      <c r="CM58" s="3" t="s">
        <v>1</v>
      </c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</row>
    <row r="59" spans="1:134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</row>
    <row r="60" spans="1:134" x14ac:dyDescent="0.25">
      <c r="BP60" s="3"/>
      <c r="BQ60" s="3"/>
      <c r="BR60" s="3"/>
      <c r="BS60" s="3"/>
      <c r="BT60" s="3"/>
      <c r="BU60" s="3"/>
      <c r="BV60" s="4"/>
      <c r="BW60" s="4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4"/>
      <c r="CK60" s="4"/>
      <c r="CL60" s="3"/>
      <c r="CM60" s="3"/>
      <c r="CN60" s="3" t="s">
        <v>1</v>
      </c>
      <c r="CO60" s="5" t="s">
        <v>27</v>
      </c>
      <c r="CP60" s="5" t="s">
        <v>30</v>
      </c>
      <c r="CQ60" s="5" t="s">
        <v>33</v>
      </c>
      <c r="CR60" s="5" t="s">
        <v>30</v>
      </c>
      <c r="CS60" s="5" t="s">
        <v>34</v>
      </c>
      <c r="CT60" s="5" t="s">
        <v>1</v>
      </c>
      <c r="CU60" s="5"/>
      <c r="CV60" s="3" t="s">
        <v>1</v>
      </c>
      <c r="CW60" s="3" t="s">
        <v>1</v>
      </c>
      <c r="CX60" s="5" t="s">
        <v>48</v>
      </c>
      <c r="CY60" s="5" t="s">
        <v>54</v>
      </c>
      <c r="CZ60" s="5" t="s">
        <v>59</v>
      </c>
      <c r="DA60" s="3" t="s">
        <v>1</v>
      </c>
      <c r="DB60" s="3" t="s">
        <v>1</v>
      </c>
      <c r="DC60" s="5" t="s">
        <v>5</v>
      </c>
      <c r="DD60" s="5" t="s">
        <v>1</v>
      </c>
      <c r="DE60" s="5"/>
      <c r="DF60" s="3" t="s">
        <v>1</v>
      </c>
      <c r="DG60" s="3" t="s">
        <v>1</v>
      </c>
      <c r="DH60" s="5" t="s">
        <v>71</v>
      </c>
      <c r="DI60" s="5" t="s">
        <v>5</v>
      </c>
      <c r="DJ60" s="3" t="s">
        <v>1</v>
      </c>
      <c r="DK60" s="3" t="s">
        <v>1</v>
      </c>
      <c r="DL60" s="3" t="s">
        <v>1</v>
      </c>
      <c r="DM60" s="3" t="s">
        <v>1</v>
      </c>
      <c r="DN60" s="3" t="s">
        <v>1</v>
      </c>
      <c r="DO60" s="3" t="s">
        <v>1</v>
      </c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</row>
  </sheetData>
  <hyperlinks>
    <hyperlink ref="Q6" r:id="rId1"/>
    <hyperlink ref="Q8" r:id="rId2"/>
    <hyperlink ref="Q10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workbookViewId="0">
      <selection activeCell="A13" sqref="A13"/>
    </sheetView>
  </sheetViews>
  <sheetFormatPr defaultRowHeight="15" x14ac:dyDescent="0.25"/>
  <cols>
    <col min="1" max="1" bestFit="true" customWidth="true" width="36.140625" collapsed="true"/>
    <col min="2" max="2" bestFit="true" customWidth="true" width="30.85546875" collapsed="true"/>
    <col min="3" max="3" bestFit="true" customWidth="true" width="39.0" collapsed="true"/>
    <col min="4" max="4" bestFit="true" customWidth="true" width="44.28515625" collapsed="true"/>
    <col min="5" max="12" customWidth="true" width="39.0" collapsed="true"/>
    <col min="13" max="14" bestFit="true" customWidth="true" width="30.85546875" collapsed="true"/>
    <col min="15" max="16" customWidth="true" width="35.7109375" collapsed="true"/>
    <col min="17" max="17" customWidth="true" width="30.85546875" collapsed="true"/>
    <col min="18" max="18" bestFit="true" customWidth="true" width="30.85546875" collapsed="true"/>
    <col min="19" max="19" customWidth="true" width="30.85546875" collapsed="true"/>
    <col min="20" max="20" bestFit="true" customWidth="true" width="30.85546875" collapsed="true"/>
    <col min="21" max="21" customWidth="true" width="30.85546875" collapsed="true"/>
    <col min="22" max="22" bestFit="true" customWidth="true" width="30.85546875" collapsed="true"/>
    <col min="23" max="23" customWidth="true" width="30.85546875" collapsed="true"/>
    <col min="24" max="24" bestFit="true" customWidth="true" width="30.85546875" collapsed="true"/>
    <col min="25" max="25" customWidth="true" width="30.85546875" collapsed="true"/>
    <col min="26" max="26" bestFit="true" customWidth="true" width="30.85546875" collapsed="true"/>
    <col min="27" max="27" customWidth="true" width="30.85546875" collapsed="true"/>
    <col min="28" max="28" customWidth="true" width="31.42578125" collapsed="true"/>
    <col min="29" max="30" customWidth="true" width="35.7109375" collapsed="true"/>
    <col min="31" max="33" bestFit="true" customWidth="true" width="30.85546875" collapsed="true"/>
    <col min="34" max="40" customWidth="true" width="35.7109375" collapsed="true"/>
    <col min="41" max="41" customWidth="true" width="30.85546875" collapsed="true"/>
    <col min="42" max="42" customWidth="true" width="31.42578125" collapsed="true"/>
    <col min="43" max="45" customWidth="true" width="35.7109375" collapsed="true"/>
    <col min="46" max="46" customWidth="true" width="30.85546875" collapsed="true"/>
    <col min="47" max="47" customWidth="true" width="31.42578125" collapsed="true"/>
    <col min="48" max="48" bestFit="true" customWidth="true" width="14.140625" collapsed="true"/>
    <col min="49" max="49" bestFit="true" customWidth="true" width="17.28515625" collapsed="true"/>
    <col min="50" max="50" bestFit="true" customWidth="true" width="16.7109375" collapsed="true"/>
    <col min="51" max="51" customWidth="true" width="30.85546875" collapsed="true"/>
    <col min="52" max="52" customWidth="true" width="31.42578125" collapsed="true"/>
    <col min="53" max="53" bestFit="true" customWidth="true" width="12.0" collapsed="true"/>
    <col min="54" max="54" bestFit="true" customWidth="true" width="18.42578125" collapsed="true"/>
    <col min="55" max="55" customWidth="true" width="30.85546875" collapsed="true"/>
    <col min="56" max="56" customWidth="true" width="31.42578125" collapsed="true"/>
    <col min="57" max="57" customWidth="true" width="30.85546875" collapsed="true"/>
    <col min="58" max="58" customWidth="true" width="31.42578125" collapsed="true"/>
    <col min="59" max="59" bestFit="true" customWidth="true" width="30.85546875" collapsed="true"/>
    <col min="60" max="60" bestFit="true" customWidth="true" width="24.5703125" collapsed="true"/>
    <col min="61" max="61" bestFit="true" customWidth="true" width="7.42578125" collapsed="true"/>
    <col min="62" max="62" bestFit="true" customWidth="true" width="18.5703125" collapsed="true"/>
    <col min="63" max="63" bestFit="true" customWidth="true" width="30.85546875" collapsed="true"/>
    <col min="64" max="65" bestFit="true" customWidth="true" width="60.140625" collapsed="true"/>
    <col min="66" max="66" bestFit="true" customWidth="true" width="22.7109375" collapsed="true"/>
    <col min="67" max="67" customWidth="true" width="19.0" collapsed="true"/>
    <col min="68" max="68" customWidth="true" width="21.42578125" collapsed="true"/>
    <col min="69" max="73" bestFit="true" customWidth="true" width="23.85546875" collapsed="true"/>
    <col min="74" max="74" customWidth="true" width="23.85546875" collapsed="true"/>
    <col min="75" max="75" bestFit="true" customWidth="true" width="23.85546875" collapsed="true"/>
  </cols>
  <sheetData>
    <row r="1" spans="1:75" x14ac:dyDescent="0.25">
      <c r="A1" s="1" t="s">
        <v>0</v>
      </c>
      <c r="B1" s="1" t="s">
        <v>228</v>
      </c>
      <c r="C1" s="1" t="s">
        <v>335</v>
      </c>
      <c r="D1" s="1" t="s">
        <v>342</v>
      </c>
      <c r="E1" s="1" t="s">
        <v>315</v>
      </c>
      <c r="F1" s="1" t="s">
        <v>313</v>
      </c>
      <c r="G1" s="1" t="s">
        <v>316</v>
      </c>
      <c r="H1" s="1" t="s">
        <v>336</v>
      </c>
      <c r="I1" s="1" t="s">
        <v>228</v>
      </c>
      <c r="J1" s="1" t="s">
        <v>227</v>
      </c>
      <c r="K1" s="1" t="s">
        <v>241</v>
      </c>
      <c r="L1" s="1" t="s">
        <v>339</v>
      </c>
      <c r="M1" s="1" t="s">
        <v>192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5">
      <c r="A2" s="1"/>
      <c r="B2" s="2" t="s">
        <v>113</v>
      </c>
      <c r="C2" s="2" t="s">
        <v>334</v>
      </c>
      <c r="D2" s="2" t="s">
        <v>344</v>
      </c>
      <c r="E2" s="2" t="s">
        <v>314</v>
      </c>
      <c r="F2" s="2" t="s">
        <v>318</v>
      </c>
      <c r="G2" s="2" t="s">
        <v>317</v>
      </c>
      <c r="H2" s="2" t="s">
        <v>337</v>
      </c>
      <c r="I2" s="2" t="s">
        <v>113</v>
      </c>
      <c r="J2" s="2" t="s">
        <v>103</v>
      </c>
      <c r="K2" s="2" t="s">
        <v>107</v>
      </c>
      <c r="L2" s="2" t="s">
        <v>340</v>
      </c>
      <c r="M2" s="2" t="s">
        <v>198</v>
      </c>
      <c r="N2" s="2"/>
      <c r="O2" s="2"/>
      <c r="P2" s="2"/>
      <c r="Q2" s="2"/>
      <c r="R2" s="8"/>
      <c r="S2" s="2"/>
      <c r="T2" s="8"/>
      <c r="U2" s="2"/>
      <c r="V2" s="8"/>
      <c r="W2" s="2"/>
      <c r="X2" s="8"/>
      <c r="Y2" s="2"/>
      <c r="Z2" s="8"/>
      <c r="AA2" s="2"/>
      <c r="AB2" s="8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/>
      <c r="AQ2" s="2"/>
      <c r="AR2" s="2"/>
      <c r="AS2" s="2"/>
      <c r="AT2" s="2"/>
      <c r="AU2" s="8"/>
      <c r="AV2" s="2"/>
      <c r="AW2" s="2"/>
      <c r="AX2" s="2"/>
      <c r="AY2" s="2"/>
      <c r="AZ2" s="8"/>
      <c r="BA2" s="2"/>
      <c r="BB2" s="2"/>
      <c r="BC2" s="2"/>
      <c r="BD2" s="8"/>
      <c r="BE2" s="2"/>
      <c r="BF2" s="8"/>
      <c r="BG2" s="2"/>
      <c r="BH2" s="2"/>
      <c r="BI2" s="10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x14ac:dyDescent="0.25">
      <c r="A3" s="1" t="s">
        <v>153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11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x14ac:dyDescent="0.25">
      <c r="A4" s="1" t="s">
        <v>102</v>
      </c>
      <c r="B4" s="3" t="s">
        <v>415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11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11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x14ac:dyDescent="0.25">
      <c r="A6" s="1" t="s">
        <v>149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x14ac:dyDescent="0.25">
      <c r="A7" s="1"/>
      <c r="B7" s="3"/>
      <c r="C7" s="3"/>
      <c r="D7" s="3" t="s">
        <v>343</v>
      </c>
      <c r="E7" s="3" t="str">
        <f>CONCATENATE("text::",B4)</f>
        <v>text::1910</v>
      </c>
      <c r="F7" s="3" t="str">
        <f>Recurring_CustomerAdd!BR21</f>
        <v>text::Suman-Card</v>
      </c>
      <c r="G7" s="3" t="str">
        <f>Recurring_CustomerAdd!BS21</f>
        <v>text::9999999999</v>
      </c>
      <c r="H7" s="3"/>
      <c r="I7" s="3"/>
      <c r="J7" s="3"/>
      <c r="K7" s="3"/>
      <c r="L7" s="3"/>
      <c r="M7" s="3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spans="1:75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 t="s">
        <v>366</v>
      </c>
      <c r="K8" s="3" t="s">
        <v>338</v>
      </c>
      <c r="L8" s="3" t="s">
        <v>1</v>
      </c>
      <c r="M8" s="3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x14ac:dyDescent="0.25">
      <c r="A9" s="1"/>
      <c r="B9" s="3"/>
      <c r="C9" s="3"/>
      <c r="D9" s="3"/>
      <c r="E9" s="3"/>
      <c r="F9" s="3"/>
      <c r="G9" s="3"/>
      <c r="H9" s="3"/>
      <c r="I9" s="3" t="s">
        <v>341</v>
      </c>
      <c r="J9" s="3"/>
      <c r="K9" s="3"/>
      <c r="L9" s="3"/>
      <c r="M9" s="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x14ac:dyDescent="0.25">
      <c r="A10" s="1" t="s">
        <v>136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11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x14ac:dyDescent="0.25">
      <c r="A12" s="1" t="s">
        <v>139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spans="1:75" x14ac:dyDescent="0.25">
      <c r="A13" s="1"/>
      <c r="B13" s="3"/>
      <c r="C13" s="3"/>
      <c r="D13" s="3" t="s">
        <v>343</v>
      </c>
      <c r="E13" s="3" t="str">
        <f>CONCATENATE("text::",B4)</f>
        <v>text::1910</v>
      </c>
      <c r="F13" s="3" t="str">
        <f>CONCATENATE("text::",J8)</f>
        <v>text::Ankur-Card</v>
      </c>
      <c r="G13" s="3" t="str">
        <f>CONCATENATE("text::",K8)</f>
        <v>text::9888888888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11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</row>
    <row r="14" spans="1:75" x14ac:dyDescent="0.25">
      <c r="A14" s="1" t="s">
        <v>146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spans="1:7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spans="1:75" x14ac:dyDescent="0.25">
      <c r="A16" s="1" t="s">
        <v>145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7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7"/>
      <c r="S17" s="7"/>
      <c r="U17" s="7"/>
      <c r="W17" s="7"/>
      <c r="Y17" s="7"/>
      <c r="AA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7"/>
      <c r="AQ17" s="3"/>
      <c r="AR17" s="3"/>
      <c r="AS17" s="3"/>
      <c r="AT17" s="7"/>
      <c r="AV17" s="3"/>
      <c r="AW17" s="3"/>
      <c r="AX17" s="3"/>
      <c r="AY17" s="7"/>
      <c r="BA17" s="3"/>
      <c r="BB17" s="3"/>
      <c r="BC17" s="7"/>
      <c r="BE17" s="7"/>
      <c r="BG17" s="3"/>
      <c r="BH17" s="3"/>
      <c r="BI17" s="11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spans="1:75" x14ac:dyDescent="0.25">
      <c r="A18" s="1" t="s">
        <v>148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</row>
    <row r="19" spans="1:7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"/>
      <c r="S19" s="7"/>
      <c r="U19" s="7"/>
      <c r="W19" s="7"/>
      <c r="Y19" s="7"/>
      <c r="AA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7"/>
      <c r="AQ19" s="3"/>
      <c r="AR19" s="3"/>
      <c r="AS19" s="3"/>
      <c r="AT19" s="7"/>
      <c r="AV19" s="3"/>
      <c r="AW19" s="3"/>
      <c r="AX19" s="3"/>
      <c r="AY19" s="7"/>
      <c r="BA19" s="3"/>
      <c r="BB19" s="3"/>
      <c r="BC19" s="7"/>
      <c r="BE19" s="7"/>
      <c r="BG19" s="3"/>
      <c r="BH19" s="3"/>
      <c r="BI19" s="11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spans="1:75" x14ac:dyDescent="0.25">
      <c r="A20" s="1" t="s">
        <v>151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5"/>
      <c r="AD20" s="5"/>
      <c r="AE20" s="3"/>
      <c r="AF20" s="3"/>
      <c r="BI20" s="11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spans="1:7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11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1:75" x14ac:dyDescent="0.25">
      <c r="A22" s="1" t="s">
        <v>152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5"/>
      <c r="AD22" s="5"/>
      <c r="AE22" s="3"/>
      <c r="AF22" s="3"/>
      <c r="BI22" s="11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1:7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11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</row>
    <row r="24" spans="1:7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3"/>
      <c r="AP24" s="3"/>
      <c r="AQ24" s="5"/>
      <c r="AR24" s="5"/>
      <c r="AS24" s="5"/>
      <c r="AT24" s="3"/>
      <c r="AU24" s="3"/>
      <c r="AV24" s="5"/>
      <c r="AW24" s="5"/>
      <c r="AX24" s="5"/>
      <c r="AY24" s="3"/>
      <c r="AZ24" s="3"/>
      <c r="BA24" s="5"/>
      <c r="BB24" s="5"/>
      <c r="BC24" s="3" t="s">
        <v>1</v>
      </c>
      <c r="BD24" s="3" t="s">
        <v>1</v>
      </c>
      <c r="BE24" s="3" t="s">
        <v>1</v>
      </c>
      <c r="BF24" s="3" t="s">
        <v>1</v>
      </c>
      <c r="BG24" s="3" t="s">
        <v>1</v>
      </c>
      <c r="BH24" s="3" t="s">
        <v>1</v>
      </c>
      <c r="BI24" s="11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</row>
    <row r="25" spans="1:7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11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</row>
    <row r="26" spans="1:75" x14ac:dyDescent="0.25">
      <c r="A26" s="1"/>
      <c r="BJ26" s="3" t="s">
        <v>1</v>
      </c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</row>
    <row r="27" spans="1:7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11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1:75" x14ac:dyDescent="0.25">
      <c r="A28" s="1"/>
      <c r="AH28" s="5"/>
      <c r="AI28" s="5"/>
      <c r="AJ28" s="5"/>
      <c r="AK28" s="5"/>
      <c r="AL28" s="5"/>
      <c r="AM28" s="5"/>
      <c r="AN28" s="5"/>
      <c r="AO28" s="3"/>
      <c r="AP28" s="3"/>
      <c r="AQ28" s="5"/>
      <c r="AR28" s="5"/>
      <c r="AS28" s="5"/>
      <c r="AT28" s="3"/>
      <c r="AU28" s="3"/>
      <c r="AV28" s="5"/>
      <c r="AW28" s="5"/>
      <c r="AX28" s="5"/>
      <c r="AY28" s="3"/>
      <c r="AZ28" s="3"/>
      <c r="BA28" s="5"/>
      <c r="BB28" s="5"/>
      <c r="BC28" s="3"/>
      <c r="BD28" s="3"/>
      <c r="BE28" s="3"/>
      <c r="BF28" s="3"/>
      <c r="BI28" s="11"/>
      <c r="BJ28" s="3"/>
      <c r="BK28" s="3" t="s">
        <v>1</v>
      </c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</row>
    <row r="29" spans="1:7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11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</row>
    <row r="30" spans="1:75" x14ac:dyDescent="0.25">
      <c r="A30" s="1"/>
      <c r="AH30" s="5"/>
      <c r="AI30" s="5"/>
      <c r="AJ30" s="5"/>
      <c r="AK30" s="5"/>
      <c r="AL30" s="5"/>
      <c r="AM30" s="5"/>
      <c r="AN30" s="5"/>
      <c r="AO30" s="3"/>
      <c r="AP30" s="3"/>
      <c r="AQ30" s="5"/>
      <c r="AR30" s="5"/>
      <c r="AS30" s="5"/>
      <c r="AT30" s="3"/>
      <c r="AU30" s="3"/>
      <c r="AV30" s="5"/>
      <c r="AW30" s="5"/>
      <c r="AX30" s="5"/>
      <c r="AY30" s="3"/>
      <c r="AZ30" s="3"/>
      <c r="BA30" s="5"/>
      <c r="BB30" s="5"/>
      <c r="BC30" s="3"/>
      <c r="BD30" s="3"/>
      <c r="BE30" s="3"/>
      <c r="BF30" s="3"/>
      <c r="BI30" s="11"/>
      <c r="BJ30" s="3"/>
      <c r="BK30" s="3" t="s">
        <v>1</v>
      </c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</row>
    <row r="31" spans="1:7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11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</row>
    <row r="32" spans="1:75" x14ac:dyDescent="0.25">
      <c r="A32" s="1"/>
      <c r="AH32" s="5"/>
      <c r="AI32" s="5"/>
      <c r="AJ32" s="5"/>
      <c r="AK32" s="5"/>
      <c r="AL32" s="5"/>
      <c r="AM32" s="5"/>
      <c r="AN32" s="5"/>
      <c r="AO32" s="3"/>
      <c r="AP32" s="3"/>
      <c r="AQ32" s="5"/>
      <c r="AR32" s="5"/>
      <c r="AS32" s="5"/>
      <c r="AT32" s="3"/>
      <c r="AU32" s="3"/>
      <c r="AV32" s="5"/>
      <c r="AW32" s="5"/>
      <c r="AX32" s="5"/>
      <c r="AY32" s="3"/>
      <c r="AZ32" s="3"/>
      <c r="BA32" s="5"/>
      <c r="BB32" s="5"/>
      <c r="BC32" s="3"/>
      <c r="BD32" s="3"/>
      <c r="BE32" s="3"/>
      <c r="BF32" s="3"/>
      <c r="BI32" s="11"/>
      <c r="BJ32" s="3"/>
      <c r="BK32" s="3" t="s">
        <v>1</v>
      </c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</row>
    <row r="33" spans="1:75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11"/>
      <c r="BJ33" s="3"/>
      <c r="BK33" s="3"/>
      <c r="BL33" s="3"/>
      <c r="BM33" s="3"/>
      <c r="BO33" s="3"/>
      <c r="BP33" s="3"/>
      <c r="BQ33" s="3"/>
      <c r="BR33" s="3"/>
      <c r="BS33" s="3"/>
      <c r="BT33" s="3"/>
      <c r="BU33" s="3"/>
      <c r="BV33" s="3"/>
      <c r="BW33" s="3"/>
    </row>
    <row r="34" spans="1:75" x14ac:dyDescent="0.25">
      <c r="A34" s="1"/>
      <c r="AH34" s="5"/>
      <c r="AI34" s="5"/>
      <c r="AJ34" s="5"/>
      <c r="AK34" s="5"/>
      <c r="AL34" s="5"/>
      <c r="AM34" s="5"/>
      <c r="AN34" s="5"/>
      <c r="AO34" s="3"/>
      <c r="AP34" s="3"/>
      <c r="AQ34" s="5"/>
      <c r="AR34" s="5"/>
      <c r="AS34" s="5"/>
      <c r="AT34" s="3"/>
      <c r="AU34" s="3"/>
      <c r="AV34" s="5"/>
      <c r="AW34" s="5"/>
      <c r="AX34" s="5"/>
      <c r="AY34" s="3"/>
      <c r="AZ34" s="3"/>
      <c r="BA34" s="5"/>
      <c r="BB34" s="5"/>
      <c r="BC34" s="3"/>
      <c r="BD34" s="3"/>
      <c r="BE34" s="3"/>
      <c r="BF34" s="3"/>
      <c r="BI34" s="11"/>
      <c r="BJ34" s="3"/>
      <c r="BK34" s="3"/>
      <c r="BL34" s="3"/>
      <c r="BM34" s="3"/>
      <c r="BN34" s="3"/>
      <c r="BO34" s="3"/>
      <c r="BP34" s="3" t="s">
        <v>1</v>
      </c>
      <c r="BQ34" s="3"/>
      <c r="BR34" s="3"/>
      <c r="BS34" s="3"/>
      <c r="BT34" s="3"/>
      <c r="BU34" s="3"/>
      <c r="BV34" s="3"/>
      <c r="BW34" s="3"/>
    </row>
    <row r="35" spans="1:75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11"/>
      <c r="BJ35" s="3"/>
      <c r="BK35" s="3"/>
      <c r="BL35" s="3" t="s">
        <v>87</v>
      </c>
      <c r="BM35" s="3" t="s">
        <v>84</v>
      </c>
      <c r="BN35" s="3" t="s">
        <v>86</v>
      </c>
      <c r="BO35" s="3" t="s">
        <v>85</v>
      </c>
      <c r="BQ35" s="3"/>
      <c r="BR35" s="3"/>
      <c r="BS35" s="3"/>
      <c r="BT35" s="3"/>
      <c r="BU35" s="3"/>
      <c r="BV35" s="3"/>
      <c r="BW35" s="3"/>
    </row>
    <row r="36" spans="1:7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Q36" s="3" t="s">
        <v>1</v>
      </c>
      <c r="BR36" s="3"/>
      <c r="BS36" s="3"/>
      <c r="BT36" s="3"/>
      <c r="BU36" s="3"/>
      <c r="BV36" s="3"/>
      <c r="BW36" s="3"/>
    </row>
    <row r="37" spans="1:75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</row>
    <row r="38" spans="1:7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 t="s">
        <v>1</v>
      </c>
      <c r="BT38" s="3"/>
      <c r="BU38" s="3"/>
      <c r="BV38" s="3"/>
      <c r="BW38" s="3"/>
    </row>
    <row r="39" spans="1:7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 t="s">
        <v>88</v>
      </c>
      <c r="BS39" s="3"/>
      <c r="BT39" s="3"/>
      <c r="BU39" s="3"/>
      <c r="BV39" s="3"/>
      <c r="BW39" s="3"/>
    </row>
    <row r="40" spans="1:7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 t="s">
        <v>1</v>
      </c>
      <c r="BV40" s="3"/>
      <c r="BW40" s="3"/>
    </row>
    <row r="41" spans="1:7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</row>
    <row r="42" spans="1:7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 t="s">
        <v>1</v>
      </c>
      <c r="BW42" s="3" t="s">
        <v>1</v>
      </c>
    </row>
    <row r="43" spans="1:7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5"/>
      <c r="Q43" s="5"/>
      <c r="R43" s="3"/>
      <c r="S43" s="5"/>
      <c r="T43" s="3"/>
      <c r="U43" s="3"/>
      <c r="V43" s="3"/>
      <c r="W43" s="3"/>
      <c r="X43" s="3"/>
      <c r="Y43" s="3" t="s">
        <v>100</v>
      </c>
      <c r="Z43" s="3"/>
      <c r="AA43" s="3" t="s">
        <v>99</v>
      </c>
      <c r="AB43" s="3"/>
      <c r="AC43" s="3" t="s">
        <v>89</v>
      </c>
      <c r="AD43" s="5" t="s">
        <v>90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</row>
    <row r="44" spans="1:7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5"/>
      <c r="Q44" s="5"/>
      <c r="R44" s="3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  <c r="AD44" s="5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</row>
    <row r="45" spans="1:7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5"/>
      <c r="Q45" s="5"/>
      <c r="R45" s="3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  <c r="AD45" s="5"/>
      <c r="AE45" s="3"/>
      <c r="AF45" s="3"/>
      <c r="AG45" s="3"/>
      <c r="AH45" s="5" t="s">
        <v>91</v>
      </c>
      <c r="AI45" s="5" t="s">
        <v>92</v>
      </c>
      <c r="AJ45" s="5" t="s">
        <v>93</v>
      </c>
      <c r="AK45" s="5" t="s">
        <v>92</v>
      </c>
      <c r="AL45" s="5" t="s">
        <v>94</v>
      </c>
      <c r="AM45" s="3" t="s">
        <v>95</v>
      </c>
      <c r="AN45" s="3"/>
      <c r="AO45" s="3" t="s">
        <v>95</v>
      </c>
      <c r="AP45" s="3" t="s">
        <v>95</v>
      </c>
      <c r="AQ45" s="5" t="s">
        <v>96</v>
      </c>
      <c r="AR45" s="5" t="s">
        <v>97</v>
      </c>
      <c r="AS45" s="5" t="s">
        <v>98</v>
      </c>
      <c r="AT45" s="3" t="s">
        <v>95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</row>
    <row r="46" spans="1:7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</row>
    <row r="47" spans="1:7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 t="s">
        <v>12</v>
      </c>
      <c r="Y47" s="1" t="s">
        <v>14</v>
      </c>
      <c r="Z47" s="1" t="s">
        <v>16</v>
      </c>
      <c r="AA47" s="1" t="s">
        <v>18</v>
      </c>
      <c r="AB47" s="1" t="s">
        <v>20</v>
      </c>
      <c r="AC47" s="1" t="s">
        <v>7</v>
      </c>
      <c r="AD47" s="1" t="s">
        <v>10</v>
      </c>
      <c r="AE47" s="1" t="s">
        <v>2</v>
      </c>
      <c r="AF47" s="1" t="s">
        <v>3</v>
      </c>
      <c r="AG47" s="1" t="s">
        <v>23</v>
      </c>
      <c r="AH47" s="1" t="s">
        <v>26</v>
      </c>
      <c r="AI47" s="1" t="s">
        <v>29</v>
      </c>
      <c r="AJ47" s="1" t="s">
        <v>32</v>
      </c>
      <c r="AK47" s="1" t="s">
        <v>36</v>
      </c>
      <c r="AL47" s="1" t="s">
        <v>38</v>
      </c>
      <c r="AM47" s="1" t="s">
        <v>39</v>
      </c>
      <c r="AN47" s="1" t="s">
        <v>41</v>
      </c>
      <c r="AO47" s="1" t="s">
        <v>43</v>
      </c>
      <c r="AP47" s="1" t="s">
        <v>44</v>
      </c>
      <c r="AQ47" s="1" t="s">
        <v>50</v>
      </c>
      <c r="AR47" s="1" t="s">
        <v>52</v>
      </c>
      <c r="AS47" s="1" t="s">
        <v>51</v>
      </c>
      <c r="AT47" s="1" t="s">
        <v>55</v>
      </c>
      <c r="AU47" s="1" t="s">
        <v>56</v>
      </c>
      <c r="AV47" s="1" t="s">
        <v>61</v>
      </c>
      <c r="AW47" s="1" t="s">
        <v>63</v>
      </c>
      <c r="AX47" s="1" t="s">
        <v>65</v>
      </c>
      <c r="AY47" s="1" t="s">
        <v>67</v>
      </c>
      <c r="AZ47" s="1" t="s">
        <v>68</v>
      </c>
      <c r="BA47" s="1" t="s">
        <v>74</v>
      </c>
      <c r="BB47" s="1" t="s">
        <v>73</v>
      </c>
      <c r="BC47" s="1" t="s">
        <v>76</v>
      </c>
      <c r="BD47" s="1" t="s">
        <v>77</v>
      </c>
      <c r="BE47" s="1" t="s">
        <v>80</v>
      </c>
      <c r="BF47" s="1" t="s">
        <v>81</v>
      </c>
      <c r="BG47" s="1" t="s">
        <v>2</v>
      </c>
      <c r="BH47" s="1" t="s">
        <v>3</v>
      </c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</row>
    <row r="48" spans="1:7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8"/>
      <c r="S48" s="2"/>
      <c r="T48" s="8"/>
      <c r="U48" s="2"/>
      <c r="V48" s="8"/>
      <c r="W48" s="2"/>
      <c r="X48" s="8" t="s">
        <v>13</v>
      </c>
      <c r="Y48" s="2" t="s">
        <v>15</v>
      </c>
      <c r="Z48" s="8" t="s">
        <v>17</v>
      </c>
      <c r="AA48" s="2" t="s">
        <v>19</v>
      </c>
      <c r="AB48" s="8" t="s">
        <v>21</v>
      </c>
      <c r="AC48" s="2" t="s">
        <v>6</v>
      </c>
      <c r="AD48" s="2" t="s">
        <v>9</v>
      </c>
      <c r="AE48" s="2" t="s">
        <v>22</v>
      </c>
      <c r="AF48" s="2" t="s">
        <v>4</v>
      </c>
      <c r="AG48" s="2" t="s">
        <v>24</v>
      </c>
      <c r="AH48" s="2" t="s">
        <v>25</v>
      </c>
      <c r="AI48" s="2" t="s">
        <v>28</v>
      </c>
      <c r="AJ48" s="2" t="s">
        <v>31</v>
      </c>
      <c r="AK48" s="2" t="s">
        <v>35</v>
      </c>
      <c r="AL48" s="2" t="s">
        <v>37</v>
      </c>
      <c r="AM48" s="2" t="s">
        <v>40</v>
      </c>
      <c r="AN48" s="2" t="s">
        <v>42</v>
      </c>
      <c r="AO48" s="2" t="s">
        <v>45</v>
      </c>
      <c r="AP48" s="8" t="s">
        <v>46</v>
      </c>
      <c r="AQ48" s="2" t="s">
        <v>49</v>
      </c>
      <c r="AR48" s="2" t="s">
        <v>53</v>
      </c>
      <c r="AS48" s="2" t="s">
        <v>47</v>
      </c>
      <c r="AT48" s="2" t="s">
        <v>57</v>
      </c>
      <c r="AU48" s="8" t="s">
        <v>58</v>
      </c>
      <c r="AV48" s="2" t="s">
        <v>60</v>
      </c>
      <c r="AW48" s="2" t="s">
        <v>62</v>
      </c>
      <c r="AX48" s="2" t="s">
        <v>64</v>
      </c>
      <c r="AY48" s="2" t="s">
        <v>66</v>
      </c>
      <c r="AZ48" s="8" t="s">
        <v>69</v>
      </c>
      <c r="BA48" s="2" t="s">
        <v>70</v>
      </c>
      <c r="BB48" s="2" t="s">
        <v>72</v>
      </c>
      <c r="BC48" s="2" t="s">
        <v>75</v>
      </c>
      <c r="BD48" s="8" t="s">
        <v>78</v>
      </c>
      <c r="BE48" s="2" t="s">
        <v>79</v>
      </c>
      <c r="BF48" s="8" t="s">
        <v>82</v>
      </c>
      <c r="BG48" s="2" t="s">
        <v>83</v>
      </c>
      <c r="BH48" s="2" t="s">
        <v>4</v>
      </c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</row>
    <row r="49" spans="1:7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</row>
    <row r="50" spans="1:7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</row>
    <row r="51" spans="1:75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</row>
    <row r="52" spans="1:75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</row>
    <row r="53" spans="1:75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</row>
    <row r="54" spans="1:75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</row>
    <row r="55" spans="1:75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</row>
    <row r="56" spans="1:75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</row>
    <row r="57" spans="1:75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7"/>
      <c r="S57" s="7"/>
      <c r="U57" s="7"/>
      <c r="W57" s="7"/>
      <c r="Y57" s="7"/>
      <c r="AA57" s="7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7"/>
      <c r="AQ57" s="3"/>
      <c r="AR57" s="3"/>
      <c r="AS57" s="3"/>
      <c r="AT57" s="7"/>
      <c r="AV57" s="3"/>
      <c r="AW57" s="3"/>
      <c r="AX57" s="3"/>
      <c r="AY57" s="7"/>
      <c r="BA57" s="3"/>
      <c r="BB57" s="3"/>
      <c r="BC57" s="7"/>
      <c r="BE57" s="7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</row>
    <row r="58" spans="1:75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5"/>
      <c r="Q58" s="3"/>
      <c r="R58" s="3"/>
      <c r="S58" s="3"/>
      <c r="T58" s="3"/>
      <c r="U58" s="3"/>
      <c r="V58" s="3"/>
      <c r="W58" s="3"/>
      <c r="X58" s="3" t="s">
        <v>1</v>
      </c>
      <c r="Y58" s="3" t="s">
        <v>1</v>
      </c>
      <c r="Z58" s="3" t="s">
        <v>1</v>
      </c>
      <c r="AA58" s="3" t="s">
        <v>1</v>
      </c>
      <c r="AB58" s="3" t="s">
        <v>1</v>
      </c>
      <c r="AC58" s="5" t="s">
        <v>8</v>
      </c>
      <c r="AD58" s="5" t="s">
        <v>11</v>
      </c>
      <c r="AE58" s="3" t="s">
        <v>1</v>
      </c>
      <c r="AF58" s="3" t="s">
        <v>1</v>
      </c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</row>
    <row r="59" spans="1:75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</row>
    <row r="60" spans="1: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3"/>
      <c r="AF60" s="3"/>
      <c r="AG60" s="3" t="s">
        <v>1</v>
      </c>
      <c r="AH60" s="5" t="s">
        <v>27</v>
      </c>
      <c r="AI60" s="5" t="s">
        <v>30</v>
      </c>
      <c r="AJ60" s="5" t="s">
        <v>33</v>
      </c>
      <c r="AK60" s="5" t="s">
        <v>30</v>
      </c>
      <c r="AL60" s="5" t="s">
        <v>34</v>
      </c>
      <c r="AM60" s="5" t="s">
        <v>1</v>
      </c>
      <c r="AN60" s="5"/>
      <c r="AO60" s="3" t="s">
        <v>1</v>
      </c>
      <c r="AP60" s="3" t="s">
        <v>1</v>
      </c>
      <c r="AQ60" s="5" t="s">
        <v>48</v>
      </c>
      <c r="AR60" s="5" t="s">
        <v>54</v>
      </c>
      <c r="AS60" s="5" t="s">
        <v>59</v>
      </c>
      <c r="AT60" s="3" t="s">
        <v>1</v>
      </c>
      <c r="AU60" s="3" t="s">
        <v>1</v>
      </c>
      <c r="AV60" s="5" t="s">
        <v>5</v>
      </c>
      <c r="AW60" s="5" t="s">
        <v>1</v>
      </c>
      <c r="AX60" s="5"/>
      <c r="AY60" s="3" t="s">
        <v>1</v>
      </c>
      <c r="AZ60" s="3" t="s">
        <v>1</v>
      </c>
      <c r="BA60" s="5" t="s">
        <v>71</v>
      </c>
      <c r="BB60" s="5" t="s">
        <v>5</v>
      </c>
      <c r="BC60" s="3" t="s">
        <v>1</v>
      </c>
      <c r="BD60" s="3" t="s">
        <v>1</v>
      </c>
      <c r="BE60" s="3" t="s">
        <v>1</v>
      </c>
      <c r="BF60" s="3" t="s">
        <v>1</v>
      </c>
      <c r="BG60" s="3" t="s">
        <v>1</v>
      </c>
      <c r="BH60" s="3" t="s">
        <v>1</v>
      </c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N1" workbookViewId="0">
      <selection activeCell="P16" sqref="P16"/>
    </sheetView>
  </sheetViews>
  <sheetFormatPr defaultRowHeight="15" x14ac:dyDescent="0.25"/>
  <cols>
    <col min="1" max="1" bestFit="true" customWidth="true" width="20.85546875" collapsed="true"/>
    <col min="2" max="2" bestFit="true" customWidth="true" width="42.140625" collapsed="true"/>
    <col min="3" max="3" bestFit="true" customWidth="true" width="33.85546875" collapsed="true"/>
    <col min="4" max="4" bestFit="true" customWidth="true" width="18.5703125" collapsed="true"/>
    <col min="5" max="5" bestFit="true" customWidth="true" width="30.7109375" collapsed="true"/>
    <col min="6" max="7" bestFit="true" customWidth="true" width="28.28515625" collapsed="true"/>
    <col min="8" max="8" bestFit="true" customWidth="true" width="35.42578125" collapsed="true"/>
    <col min="9" max="9" bestFit="true" customWidth="true" width="54.5703125" collapsed="true"/>
    <col min="10" max="10" bestFit="true" customWidth="true" width="63.140625" collapsed="true"/>
    <col min="11" max="11" bestFit="true" customWidth="true" width="57.5703125" collapsed="true"/>
    <col min="12" max="12" bestFit="true" customWidth="true" width="60.28515625" collapsed="true"/>
    <col min="13" max="13" bestFit="true" customWidth="true" width="37.140625" collapsed="true"/>
    <col min="14" max="16" customWidth="true" width="54.5703125" collapsed="true"/>
    <col min="17" max="17" bestFit="true" customWidth="true" width="48.42578125" collapsed="true"/>
    <col min="18" max="19" bestFit="true" customWidth="true" width="70.42578125" collapsed="true"/>
  </cols>
  <sheetData>
    <row r="1" spans="1:19" x14ac:dyDescent="0.25">
      <c r="A1" s="15" t="s">
        <v>0</v>
      </c>
      <c r="B1" s="16" t="s">
        <v>203</v>
      </c>
      <c r="C1" s="24" t="s">
        <v>206</v>
      </c>
      <c r="D1" s="24" t="s">
        <v>207</v>
      </c>
      <c r="E1" s="24" t="s">
        <v>354</v>
      </c>
      <c r="F1" s="24" t="s">
        <v>208</v>
      </c>
      <c r="G1" s="26" t="s">
        <v>209</v>
      </c>
      <c r="H1" s="26" t="s">
        <v>210</v>
      </c>
      <c r="I1" s="26" t="s">
        <v>211</v>
      </c>
      <c r="J1" s="26" t="s">
        <v>212</v>
      </c>
      <c r="K1" s="26" t="s">
        <v>213</v>
      </c>
      <c r="L1" s="26" t="s">
        <v>214</v>
      </c>
      <c r="M1" s="26" t="s">
        <v>215</v>
      </c>
      <c r="N1" s="26" t="s">
        <v>160</v>
      </c>
      <c r="O1" s="26" t="s">
        <v>161</v>
      </c>
      <c r="P1" s="26" t="s">
        <v>376</v>
      </c>
      <c r="Q1" s="26" t="s">
        <v>224</v>
      </c>
      <c r="R1" s="26" t="s">
        <v>225</v>
      </c>
      <c r="S1" s="26" t="s">
        <v>177</v>
      </c>
    </row>
    <row r="2" spans="1:19" x14ac:dyDescent="0.25">
      <c r="A2" s="17"/>
      <c r="B2" s="2" t="s">
        <v>204</v>
      </c>
      <c r="C2" s="8" t="s">
        <v>205</v>
      </c>
      <c r="D2" s="8" t="s">
        <v>216</v>
      </c>
      <c r="E2" s="8" t="s">
        <v>357</v>
      </c>
      <c r="F2" s="8" t="s">
        <v>217</v>
      </c>
      <c r="G2" s="27" t="s">
        <v>218</v>
      </c>
      <c r="H2" s="27" t="s">
        <v>219</v>
      </c>
      <c r="I2" s="27" t="s">
        <v>220</v>
      </c>
      <c r="J2" s="27" t="s">
        <v>375</v>
      </c>
      <c r="K2" s="27" t="s">
        <v>221</v>
      </c>
      <c r="L2" s="27" t="s">
        <v>222</v>
      </c>
      <c r="M2" s="27" t="s">
        <v>223</v>
      </c>
      <c r="N2" s="27" t="s">
        <v>373</v>
      </c>
      <c r="O2" s="27" t="s">
        <v>374</v>
      </c>
      <c r="P2" s="8" t="s">
        <v>377</v>
      </c>
      <c r="Q2" s="27" t="str">
        <f>CONCATENATE("xpath:://tbody/tr[*]/td[1][text()='",D8,"']")</f>
        <v>xpath:://tbody/tr[*]/td[1][text()='795393530485745']</v>
      </c>
      <c r="R2" s="27" t="str">
        <f>CONCATENATE("xpath:://tbody/tr[*]/td[1][text()='",D8,"']/following-sibling::td[1]")</f>
        <v>xpath:://tbody/tr[*]/td[1][text()='795393530485745']/following-sibling::td[1]</v>
      </c>
      <c r="S2" s="27" t="str">
        <f>CONCATENATE("xpath:://tbody/tr[*]/td[1][text()='",D8,"']/following-sibling::td[2]")</f>
        <v>xpath:://tbody/tr[*]/td[1][text()='795393530485745']/following-sibling::td[2]</v>
      </c>
    </row>
    <row r="3" spans="1:19" x14ac:dyDescent="0.25">
      <c r="A3" s="1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17" t="s">
        <v>129</v>
      </c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17" t="s">
        <v>126</v>
      </c>
      <c r="B6" s="3"/>
      <c r="C6" s="3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17"/>
      <c r="B7" s="3"/>
      <c r="C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17" t="s">
        <v>133</v>
      </c>
      <c r="B8" s="3"/>
      <c r="C8" s="3"/>
      <c r="D8" s="5" t="s">
        <v>416</v>
      </c>
      <c r="E8" s="3"/>
      <c r="F8" s="3" t="s">
        <v>355</v>
      </c>
      <c r="G8" s="3" t="s">
        <v>356</v>
      </c>
      <c r="H8" s="3" t="s">
        <v>1</v>
      </c>
      <c r="I8" s="3" t="s">
        <v>1</v>
      </c>
      <c r="J8" s="3"/>
      <c r="K8" s="3"/>
      <c r="L8" s="3"/>
      <c r="M8" s="3" t="s">
        <v>1</v>
      </c>
      <c r="O8" t="s">
        <v>1</v>
      </c>
      <c r="Q8" s="3"/>
      <c r="R8" s="3"/>
      <c r="S8" s="3"/>
    </row>
    <row r="9" spans="1:19" x14ac:dyDescent="0.25">
      <c r="A9" s="17"/>
      <c r="B9" s="3"/>
      <c r="C9" s="3"/>
      <c r="D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17" t="s">
        <v>126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17"/>
      <c r="B11" s="3"/>
      <c r="C11" s="7"/>
      <c r="E11" t="str">
        <f>CONCATENATE("valueattribute::",Recurring_CustomerAdd!AP8)</f>
        <v>valueattribute::Suman's Contract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17" t="s">
        <v>133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1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417</v>
      </c>
      <c r="R13" s="3" t="s">
        <v>365</v>
      </c>
      <c r="S13" s="3" t="s">
        <v>197</v>
      </c>
    </row>
    <row r="14" spans="1:19" x14ac:dyDescent="0.25">
      <c r="A14" s="17" t="s">
        <v>126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1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417</v>
      </c>
      <c r="R15" s="3" t="s">
        <v>365</v>
      </c>
      <c r="S15" s="3" t="s">
        <v>176</v>
      </c>
    </row>
    <row r="16" spans="1:19" x14ac:dyDescent="0.25">
      <c r="A16" s="17" t="s">
        <v>133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</v>
      </c>
      <c r="Q16" s="3"/>
      <c r="R16" s="3"/>
      <c r="S16" s="3"/>
    </row>
    <row r="17" spans="1:19" x14ac:dyDescent="0.25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17" t="s">
        <v>126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1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17" t="s">
        <v>133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17" t="s">
        <v>126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17"/>
      <c r="B23" s="3"/>
      <c r="C23" s="3"/>
      <c r="D23" s="3"/>
      <c r="E23" s="3"/>
      <c r="F23" s="3"/>
      <c r="G23" s="3"/>
      <c r="H23" s="3"/>
      <c r="Q23" s="3"/>
      <c r="R23" s="3"/>
      <c r="S23" s="3"/>
    </row>
    <row r="24" spans="1:19" x14ac:dyDescent="0.25">
      <c r="A24" s="17" t="s">
        <v>133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17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7"/>
      <c r="B27" s="3"/>
      <c r="C27" s="3"/>
      <c r="D27" s="3"/>
      <c r="E27" s="3"/>
      <c r="F27" s="3"/>
      <c r="G27" s="3"/>
    </row>
    <row r="28" spans="1:19" x14ac:dyDescent="0.25">
      <c r="A28" s="17" t="s">
        <v>133</v>
      </c>
      <c r="B28" s="3"/>
      <c r="C28" s="3"/>
      <c r="D28" s="3"/>
      <c r="E28" s="3"/>
      <c r="F28" s="3"/>
      <c r="G28" s="3"/>
    </row>
    <row r="29" spans="1:19" x14ac:dyDescent="0.25">
      <c r="A29" s="17"/>
      <c r="B29" s="3"/>
      <c r="C29" s="3"/>
      <c r="D29" s="3"/>
      <c r="E29" s="3"/>
      <c r="F29" s="3"/>
      <c r="G29" s="3"/>
    </row>
    <row r="30" spans="1:19" x14ac:dyDescent="0.25">
      <c r="A30" s="17" t="s">
        <v>126</v>
      </c>
      <c r="B30" s="3"/>
      <c r="C30" s="3"/>
      <c r="D30" s="3"/>
      <c r="E30" s="3"/>
      <c r="F30" s="3"/>
      <c r="G30" s="3"/>
    </row>
    <row r="31" spans="1:19" x14ac:dyDescent="0.25">
      <c r="A31" s="17"/>
      <c r="B31" s="3"/>
      <c r="C31" s="3"/>
      <c r="D31" s="3"/>
      <c r="E31" s="3"/>
      <c r="F31" s="3"/>
      <c r="G31" s="3"/>
    </row>
    <row r="32" spans="1:19" x14ac:dyDescent="0.25">
      <c r="A32" s="17" t="s">
        <v>133</v>
      </c>
      <c r="B32" s="3"/>
      <c r="C32" s="3"/>
      <c r="D32" s="3"/>
      <c r="E32" s="3"/>
      <c r="F32" s="3"/>
      <c r="G32" s="3"/>
    </row>
    <row r="33" spans="1:7" ht="15.75" thickBot="1" x14ac:dyDescent="0.3">
      <c r="A33" s="18"/>
      <c r="B33" s="19"/>
      <c r="C33" s="19"/>
      <c r="D33" s="19"/>
      <c r="E33" s="19"/>
      <c r="F33" s="19"/>
      <c r="G33" s="19"/>
    </row>
    <row r="34" spans="1:7" x14ac:dyDescent="0.25">
      <c r="A34" s="17" t="s">
        <v>126</v>
      </c>
      <c r="B34" s="3"/>
      <c r="C34" s="3"/>
      <c r="D34" s="3"/>
      <c r="E34" s="3"/>
      <c r="F34" s="3"/>
      <c r="G34" s="3"/>
    </row>
    <row r="36" spans="1:7" x14ac:dyDescent="0.25">
      <c r="A36" s="17" t="s">
        <v>126</v>
      </c>
      <c r="B36" s="3"/>
      <c r="C36" s="3"/>
      <c r="D36" s="3"/>
      <c r="E36" s="3"/>
      <c r="F36" s="3"/>
      <c r="G36" s="3"/>
    </row>
    <row r="38" spans="1:7" x14ac:dyDescent="0.25">
      <c r="A38" s="17" t="s">
        <v>126</v>
      </c>
      <c r="B38" s="3"/>
      <c r="C38" s="3"/>
      <c r="D38" s="3"/>
      <c r="E38" s="3"/>
      <c r="F38" s="3"/>
      <c r="G38" s="3"/>
    </row>
    <row r="40" spans="1:7" x14ac:dyDescent="0.25">
      <c r="A40" s="17" t="s">
        <v>126</v>
      </c>
      <c r="B40" s="3"/>
      <c r="C40" s="3"/>
      <c r="D40" s="3"/>
      <c r="E40" s="3"/>
      <c r="F40" s="3"/>
      <c r="G40" s="3"/>
    </row>
    <row r="42" spans="1:7" x14ac:dyDescent="0.25">
      <c r="A42" s="17" t="s">
        <v>126</v>
      </c>
      <c r="B42" s="3"/>
      <c r="C42" s="3"/>
      <c r="D42" s="3"/>
      <c r="E42" s="3"/>
      <c r="F42" s="3"/>
      <c r="G42" s="3"/>
    </row>
    <row r="44" spans="1:7" x14ac:dyDescent="0.25">
      <c r="A44" s="17" t="s">
        <v>126</v>
      </c>
      <c r="B44" s="3"/>
      <c r="C44" s="3"/>
      <c r="D44" s="3"/>
      <c r="E44" s="3"/>
      <c r="F44" s="3"/>
      <c r="G44" s="3"/>
    </row>
    <row r="46" spans="1:7" x14ac:dyDescent="0.25">
      <c r="A46" s="17" t="s">
        <v>126</v>
      </c>
      <c r="B46" s="3"/>
      <c r="C46" s="3"/>
      <c r="D46" s="3"/>
      <c r="E46" s="3"/>
      <c r="F46" s="3"/>
      <c r="G46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E1" workbookViewId="0">
      <selection activeCell="H20" sqref="H20"/>
    </sheetView>
  </sheetViews>
  <sheetFormatPr defaultRowHeight="15" x14ac:dyDescent="0.25"/>
  <cols>
    <col min="1" max="1" bestFit="true" customWidth="true" width="20.85546875" collapsed="true"/>
    <col min="2" max="2" bestFit="true" customWidth="true" width="48.42578125" collapsed="true"/>
    <col min="3" max="3" bestFit="true" customWidth="true" width="30.5703125" collapsed="true"/>
    <col min="4" max="4" bestFit="true" customWidth="true" width="30.7109375" collapsed="true"/>
    <col min="5" max="5" bestFit="true" customWidth="true" width="52.7109375" collapsed="true"/>
    <col min="6" max="6" bestFit="true" customWidth="true" width="50.5703125" collapsed="true"/>
    <col min="7" max="7" bestFit="true" customWidth="true" width="35.42578125" collapsed="true"/>
    <col min="8" max="8" bestFit="true" customWidth="true" width="44.28515625" collapsed="true"/>
    <col min="9" max="9" bestFit="true" customWidth="true" width="63.140625" collapsed="true"/>
    <col min="10" max="10" bestFit="true" customWidth="true" width="37.140625" collapsed="true"/>
    <col min="11" max="11" bestFit="true" customWidth="true" width="46.0" collapsed="true"/>
    <col min="12" max="12" customWidth="true" width="54.5703125" collapsed="true"/>
    <col min="13" max="13" bestFit="true" customWidth="true" width="36.7109375" collapsed="true"/>
    <col min="14" max="14" bestFit="true" customWidth="true" width="40.28515625" collapsed="true"/>
    <col min="15" max="16" customWidth="true" width="36.7109375" collapsed="true"/>
  </cols>
  <sheetData>
    <row r="1" spans="1:16" x14ac:dyDescent="0.25">
      <c r="A1" s="15" t="s">
        <v>0</v>
      </c>
      <c r="B1" s="16" t="s">
        <v>358</v>
      </c>
      <c r="C1" s="24" t="s">
        <v>207</v>
      </c>
      <c r="D1" s="24" t="s">
        <v>354</v>
      </c>
      <c r="E1" s="24" t="s">
        <v>208</v>
      </c>
      <c r="F1" s="26" t="s">
        <v>209</v>
      </c>
      <c r="G1" s="26" t="s">
        <v>210</v>
      </c>
      <c r="H1" s="26" t="s">
        <v>367</v>
      </c>
      <c r="I1" s="26" t="s">
        <v>370</v>
      </c>
      <c r="J1" s="26" t="s">
        <v>215</v>
      </c>
      <c r="K1" s="26" t="s">
        <v>177</v>
      </c>
      <c r="L1" s="26" t="s">
        <v>160</v>
      </c>
      <c r="M1" s="26" t="s">
        <v>360</v>
      </c>
      <c r="N1" s="26" t="s">
        <v>193</v>
      </c>
      <c r="O1" s="26" t="s">
        <v>363</v>
      </c>
      <c r="P1" s="26" t="s">
        <v>192</v>
      </c>
    </row>
    <row r="2" spans="1:16" x14ac:dyDescent="0.25">
      <c r="A2" s="17"/>
      <c r="B2" s="27" t="str">
        <f>CONCATENATE("xpath:://tbody/tr[*]/td[1][text()='",Recurring_NoticeAdd!D8,"']")</f>
        <v>xpath:://tbody/tr[*]/td[1][text()='795393530485745']</v>
      </c>
      <c r="C2" s="8" t="s">
        <v>216</v>
      </c>
      <c r="D2" s="8" t="s">
        <v>357</v>
      </c>
      <c r="E2" s="8" t="s">
        <v>217</v>
      </c>
      <c r="F2" s="27" t="s">
        <v>218</v>
      </c>
      <c r="G2" s="27" t="s">
        <v>219</v>
      </c>
      <c r="H2" s="27" t="s">
        <v>368</v>
      </c>
      <c r="I2" s="27" t="s">
        <v>375</v>
      </c>
      <c r="J2" s="27" t="s">
        <v>223</v>
      </c>
      <c r="K2" s="27" t="s">
        <v>369</v>
      </c>
      <c r="L2" s="27" t="s">
        <v>373</v>
      </c>
      <c r="M2" s="27" t="s">
        <v>361</v>
      </c>
      <c r="N2" s="27" t="s">
        <v>194</v>
      </c>
      <c r="O2" s="27" t="s">
        <v>4</v>
      </c>
      <c r="P2" s="27" t="s">
        <v>364</v>
      </c>
    </row>
    <row r="3" spans="1:16" x14ac:dyDescent="0.25">
      <c r="A3" s="1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17" t="s">
        <v>129</v>
      </c>
      <c r="B4" s="3" t="s">
        <v>1</v>
      </c>
    </row>
    <row r="5" spans="1:16" x14ac:dyDescent="0.25">
      <c r="A5" s="1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17" t="s">
        <v>126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17"/>
      <c r="B7" s="3"/>
      <c r="C7" s="3" t="str">
        <f>CONCATENATE("valueattribute::",Recurring_NoticeAdd!D8)</f>
        <v>valueattribute::795393530485745</v>
      </c>
      <c r="D7" t="str">
        <f>CONCATENATE("valueattribute::",Recurring_CustomerAdd!AP6)</f>
        <v>valueattribute::Suman's Contract</v>
      </c>
      <c r="E7" s="3" t="str">
        <f>CONCATENATE("valueattribute::",Recurring_NoticeAdd!F8)</f>
        <v>valueattribute::Subject for Email Type Receipt</v>
      </c>
      <c r="F7" s="3" t="str">
        <f>CONCATENATE("valueattribute::",Recurring_NoticeAdd!G8)</f>
        <v>valueattribute::Body for Email Type Receipt</v>
      </c>
      <c r="G7" s="3"/>
      <c r="H7" s="3" t="s">
        <v>359</v>
      </c>
      <c r="I7" s="3"/>
      <c r="J7" s="3"/>
      <c r="K7" s="3" t="s">
        <v>199</v>
      </c>
      <c r="L7" s="3"/>
      <c r="M7" s="3"/>
      <c r="N7" s="3"/>
      <c r="O7" s="3"/>
      <c r="P7" s="3"/>
    </row>
    <row r="8" spans="1:16" x14ac:dyDescent="0.25">
      <c r="A8" s="17" t="s">
        <v>133</v>
      </c>
      <c r="B8" s="3"/>
      <c r="C8" s="3"/>
      <c r="D8" s="3"/>
      <c r="E8" s="3" t="s">
        <v>371</v>
      </c>
      <c r="F8" s="3" t="s">
        <v>372</v>
      </c>
      <c r="G8" s="3" t="s">
        <v>1</v>
      </c>
      <c r="H8" s="3"/>
      <c r="I8" s="3" t="s">
        <v>1</v>
      </c>
      <c r="J8" s="3" t="s">
        <v>1</v>
      </c>
      <c r="K8" s="3"/>
      <c r="L8" s="3" t="s">
        <v>1</v>
      </c>
      <c r="M8" s="3"/>
      <c r="N8" s="3"/>
      <c r="O8" s="3"/>
      <c r="P8" s="3"/>
    </row>
    <row r="9" spans="1:16" x14ac:dyDescent="0.25">
      <c r="A9" s="17"/>
      <c r="B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17" t="s">
        <v>126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</v>
      </c>
      <c r="N10" s="3"/>
      <c r="O10" s="3"/>
      <c r="P10" s="3"/>
    </row>
    <row r="11" spans="1:16" x14ac:dyDescent="0.25">
      <c r="A11" s="1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17" t="s">
        <v>133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17"/>
      <c r="B13" s="3"/>
      <c r="F13" s="3"/>
      <c r="G13" s="3"/>
      <c r="H13" s="3"/>
      <c r="I13" s="3"/>
      <c r="J13" s="3"/>
      <c r="K13" s="3"/>
      <c r="L13" s="3"/>
      <c r="M13" s="3"/>
      <c r="N13" s="3" t="s">
        <v>362</v>
      </c>
      <c r="O13" s="3"/>
      <c r="P13" s="3"/>
    </row>
    <row r="14" spans="1:16" x14ac:dyDescent="0.25">
      <c r="A14" s="17" t="s">
        <v>126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1</v>
      </c>
      <c r="P14" s="3"/>
    </row>
    <row r="15" spans="1:16" x14ac:dyDescent="0.25">
      <c r="A15" s="1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17" t="s">
        <v>133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1</v>
      </c>
    </row>
    <row r="17" spans="1:16" x14ac:dyDescent="0.25">
      <c r="A17" s="17"/>
      <c r="B17" s="3"/>
      <c r="C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17" t="s">
        <v>126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17"/>
      <c r="B19" s="3"/>
      <c r="C19" s="3" t="str">
        <f>CONCATENATE("valueattribute::",Recurring_NoticeAdd!D8)</f>
        <v>valueattribute::795393530485745</v>
      </c>
      <c r="D19" t="str">
        <f>CONCATENATE("valueattribute::",Recurring_CustomerAdd!AP8)</f>
        <v>valueattribute::Suman's Contract</v>
      </c>
      <c r="E19" s="3" t="str">
        <f>CONCATENATE("valueattribute::",E8)</f>
        <v>valueattribute::Subject for Email Type Scheduled Payment</v>
      </c>
      <c r="F19" s="3" t="str">
        <f>CONCATENATE("valueattribute::",F8)</f>
        <v>valueattribute::Body for Email Type Scheduled Payment</v>
      </c>
      <c r="G19" s="3"/>
      <c r="H19" s="3" t="s">
        <v>378</v>
      </c>
      <c r="I19" s="3"/>
      <c r="J19" s="3"/>
      <c r="K19" s="3" t="s">
        <v>186</v>
      </c>
      <c r="L19" s="3"/>
      <c r="M19" s="3"/>
      <c r="N19" s="3"/>
      <c r="O19" s="3"/>
      <c r="P19" s="3"/>
    </row>
    <row r="20" spans="1:16" x14ac:dyDescent="0.25">
      <c r="A20" s="17" t="s">
        <v>133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17" t="s">
        <v>126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17"/>
      <c r="B23" s="3"/>
      <c r="C23" s="3"/>
      <c r="D23" s="3"/>
      <c r="E23" s="3"/>
      <c r="F23" s="3"/>
      <c r="G23" s="3"/>
      <c r="H23" s="7"/>
      <c r="I23" s="7"/>
      <c r="M23" s="3"/>
      <c r="N23" s="3"/>
      <c r="O23" s="3"/>
      <c r="P23" s="3"/>
    </row>
    <row r="24" spans="1:16" x14ac:dyDescent="0.25">
      <c r="A24" s="17" t="s">
        <v>133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17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17"/>
      <c r="B27" s="3"/>
      <c r="C27" s="3"/>
      <c r="D27" s="3"/>
      <c r="E27" s="3"/>
      <c r="F27" s="3"/>
    </row>
    <row r="28" spans="1:16" x14ac:dyDescent="0.25">
      <c r="A28" s="17" t="s">
        <v>133</v>
      </c>
      <c r="B28" s="3"/>
      <c r="C28" s="3"/>
      <c r="D28" s="3"/>
      <c r="E28" s="3"/>
      <c r="F28" s="3"/>
    </row>
    <row r="29" spans="1:16" x14ac:dyDescent="0.25">
      <c r="A29" s="17"/>
      <c r="B29" s="3"/>
      <c r="C29" s="3"/>
      <c r="D29" s="3"/>
      <c r="E29" s="3"/>
      <c r="F29" s="3"/>
    </row>
    <row r="30" spans="1:16" x14ac:dyDescent="0.25">
      <c r="A30" s="17" t="s">
        <v>126</v>
      </c>
      <c r="B30" s="3"/>
      <c r="C30" s="3"/>
      <c r="D30" s="3"/>
      <c r="E30" s="3"/>
      <c r="F30" s="3"/>
    </row>
    <row r="31" spans="1:16" x14ac:dyDescent="0.25">
      <c r="A31" s="17"/>
      <c r="B31" s="3"/>
      <c r="C31" s="3"/>
      <c r="D31" s="3"/>
      <c r="E31" s="3"/>
      <c r="F31" s="3"/>
    </row>
    <row r="32" spans="1:16" x14ac:dyDescent="0.25">
      <c r="A32" s="17" t="s">
        <v>133</v>
      </c>
      <c r="B32" s="3"/>
      <c r="C32" s="3"/>
      <c r="D32" s="3"/>
      <c r="E32" s="3"/>
      <c r="F32" s="3"/>
    </row>
    <row r="33" spans="1:6" ht="15.75" thickBot="1" x14ac:dyDescent="0.3">
      <c r="A33" s="18"/>
      <c r="B33" s="19"/>
      <c r="C33" s="19"/>
      <c r="D33" s="19"/>
      <c r="E33" s="19"/>
      <c r="F33" s="19"/>
    </row>
    <row r="34" spans="1:6" x14ac:dyDescent="0.25">
      <c r="A34" s="17" t="s">
        <v>126</v>
      </c>
      <c r="B34" s="3"/>
      <c r="C34" s="3"/>
      <c r="D34" s="3"/>
      <c r="E34" s="3"/>
      <c r="F34" s="3"/>
    </row>
    <row r="36" spans="1:6" x14ac:dyDescent="0.25">
      <c r="A36" s="17" t="s">
        <v>126</v>
      </c>
      <c r="B36" s="3"/>
      <c r="C36" s="3"/>
      <c r="D36" s="3"/>
      <c r="E36" s="3"/>
      <c r="F36" s="3"/>
    </row>
    <row r="38" spans="1:6" x14ac:dyDescent="0.25">
      <c r="A38" s="17" t="s">
        <v>126</v>
      </c>
      <c r="B38" s="3"/>
      <c r="C38" s="3"/>
      <c r="D38" s="3"/>
      <c r="E38" s="3"/>
      <c r="F38" s="3"/>
    </row>
    <row r="40" spans="1:6" x14ac:dyDescent="0.25">
      <c r="A40" s="17" t="s">
        <v>126</v>
      </c>
      <c r="B40" s="3"/>
      <c r="C40" s="3"/>
      <c r="D40" s="3"/>
      <c r="E40" s="3"/>
      <c r="F40" s="3"/>
    </row>
    <row r="42" spans="1:6" x14ac:dyDescent="0.25">
      <c r="A42" s="17" t="s">
        <v>126</v>
      </c>
      <c r="B42" s="3"/>
      <c r="C42" s="3"/>
      <c r="D42" s="3"/>
      <c r="E42" s="3"/>
      <c r="F42" s="3"/>
    </row>
    <row r="44" spans="1:6" x14ac:dyDescent="0.25">
      <c r="A44" s="17" t="s">
        <v>126</v>
      </c>
      <c r="B44" s="3"/>
      <c r="C44" s="3"/>
      <c r="D44" s="3"/>
      <c r="E44" s="3"/>
      <c r="F44" s="3"/>
    </row>
    <row r="46" spans="1:6" x14ac:dyDescent="0.25">
      <c r="A46" s="17" t="s">
        <v>126</v>
      </c>
      <c r="B46" s="3"/>
      <c r="C46" s="3"/>
      <c r="D46" s="3"/>
      <c r="E46" s="3"/>
      <c r="F4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Recurring_BPAdd</vt:lpstr>
      <vt:lpstr>Recurring_BPUpdate</vt:lpstr>
      <vt:lpstr>Recurring_CustomerAdd</vt:lpstr>
      <vt:lpstr>Recurring_CustomerUpdate</vt:lpstr>
      <vt:lpstr>Recurring_NoticeAdd</vt:lpstr>
      <vt:lpstr>Recurring_NoticeUpdate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2018-04-25T12:25:20Z</dcterms:modified>
</cp:coreProperties>
</file>