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nkuarora\Desktop\"/>
    </mc:Choice>
  </mc:AlternateContent>
  <bookViews>
    <workbookView xWindow="83914" yWindow="0" windowWidth="19200" windowHeight="7054" activeTab="1"/>
  </bookViews>
  <sheets>
    <sheet name="CogX" sheetId="4" r:id="rId1"/>
    <sheet name="Sheet1" sheetId="1" r:id="rId2"/>
    <sheet name="Monthly" sheetId="3" r:id="rId3"/>
    <sheet name="Equity" sheetId="2" r:id="rId4"/>
  </sheets>
  <definedNames>
    <definedName name="HREF_transactionsList_Header2" localSheetId="1">Sheet1!$M$8</definedName>
    <definedName name="HREF_transactionsList_Header3" localSheetId="1">Sheet1!$N$8</definedName>
    <definedName name="HREF_transactionsList_Header5" localSheetId="1">Sheet1!$P$8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M34" i="3" l="1"/>
  <c r="BN2" i="3"/>
  <c r="BI2" i="3" l="1"/>
  <c r="BH34" i="3" l="1"/>
  <c r="BC34" i="3" l="1"/>
  <c r="BD2" i="3"/>
  <c r="AR52" i="2" l="1"/>
  <c r="AR51" i="2"/>
  <c r="AR50" i="2"/>
  <c r="AR49" i="2"/>
  <c r="AR48" i="2"/>
  <c r="AR47" i="2"/>
  <c r="AR46" i="2"/>
  <c r="AR45" i="2"/>
  <c r="AR44" i="2"/>
  <c r="AR43" i="2"/>
  <c r="AR42" i="2"/>
  <c r="AR41" i="2"/>
  <c r="AR40" i="2"/>
  <c r="AR39" i="2"/>
  <c r="AR38" i="2"/>
  <c r="AR37" i="2"/>
  <c r="AR36" i="2"/>
  <c r="AR35" i="2"/>
  <c r="AR34" i="2"/>
  <c r="AR33" i="2"/>
  <c r="AR32" i="2"/>
  <c r="AR31" i="2"/>
  <c r="AR30" i="2"/>
  <c r="AR29" i="2"/>
  <c r="AR28" i="2"/>
  <c r="AR27" i="2"/>
  <c r="AR26" i="2"/>
  <c r="AR25" i="2"/>
  <c r="AR24" i="2"/>
  <c r="AR23" i="2"/>
  <c r="AR22" i="2"/>
  <c r="AR21" i="2"/>
  <c r="AR20" i="2"/>
  <c r="AR19" i="2"/>
  <c r="AR18" i="2"/>
  <c r="AR17" i="2"/>
  <c r="AR16" i="2"/>
  <c r="AR15" i="2"/>
  <c r="AR14" i="2"/>
  <c r="AR13" i="2"/>
  <c r="AR12" i="2"/>
  <c r="AR11" i="2"/>
  <c r="AR10" i="2"/>
  <c r="AR9" i="2"/>
  <c r="AR8" i="2"/>
  <c r="AQ52" i="2"/>
  <c r="AQ51" i="2"/>
  <c r="AQ50" i="2"/>
  <c r="AQ49" i="2"/>
  <c r="AQ48" i="2"/>
  <c r="AQ47" i="2"/>
  <c r="AQ46" i="2"/>
  <c r="AQ45" i="2"/>
  <c r="AQ44" i="2"/>
  <c r="AQ43" i="2"/>
  <c r="AQ42" i="2"/>
  <c r="AQ41" i="2"/>
  <c r="AQ40" i="2"/>
  <c r="AQ39" i="2"/>
  <c r="AQ38" i="2"/>
  <c r="AQ37" i="2"/>
  <c r="AQ36" i="2"/>
  <c r="AQ35" i="2"/>
  <c r="AQ34" i="2"/>
  <c r="AQ33" i="2"/>
  <c r="AQ32" i="2"/>
  <c r="AQ31" i="2"/>
  <c r="AQ30" i="2"/>
  <c r="AQ29" i="2"/>
  <c r="AQ28" i="2"/>
  <c r="AQ27" i="2"/>
  <c r="AQ26" i="2"/>
  <c r="AQ25" i="2"/>
  <c r="AQ24" i="2"/>
  <c r="AQ23" i="2"/>
  <c r="AQ22" i="2"/>
  <c r="AQ21" i="2"/>
  <c r="AQ20" i="2"/>
  <c r="AQ19" i="2"/>
  <c r="AQ18" i="2"/>
  <c r="AQ17" i="2"/>
  <c r="AQ16" i="2"/>
  <c r="AQ15" i="2"/>
  <c r="AQ14" i="2"/>
  <c r="AQ13" i="2"/>
  <c r="AQ12" i="2"/>
  <c r="AQ11" i="2"/>
  <c r="AQ10" i="2"/>
  <c r="AQ9" i="2"/>
  <c r="AQ8" i="2"/>
  <c r="AP52" i="2"/>
  <c r="AP51" i="2"/>
  <c r="AP50" i="2"/>
  <c r="AP49" i="2"/>
  <c r="AP48" i="2"/>
  <c r="AP47" i="2"/>
  <c r="AP46" i="2"/>
  <c r="AP45" i="2"/>
  <c r="AP44" i="2"/>
  <c r="AP43" i="2"/>
  <c r="AP42" i="2"/>
  <c r="AP41" i="2"/>
  <c r="AP40" i="2"/>
  <c r="AP39" i="2"/>
  <c r="AP38" i="2"/>
  <c r="AP37" i="2"/>
  <c r="AP36" i="2"/>
  <c r="AP35" i="2"/>
  <c r="AP34" i="2"/>
  <c r="AP33" i="2"/>
  <c r="AP32" i="2"/>
  <c r="AP31" i="2"/>
  <c r="AP30" i="2"/>
  <c r="AP29" i="2"/>
  <c r="AP28" i="2"/>
  <c r="AP27" i="2"/>
  <c r="AP26" i="2"/>
  <c r="AP25" i="2"/>
  <c r="AP24" i="2"/>
  <c r="AP23" i="2"/>
  <c r="AP22" i="2"/>
  <c r="AP21" i="2"/>
  <c r="AP20" i="2"/>
  <c r="AP19" i="2"/>
  <c r="AP18" i="2"/>
  <c r="AP17" i="2"/>
  <c r="AP16" i="2"/>
  <c r="AP15" i="2"/>
  <c r="AP14" i="2"/>
  <c r="AP13" i="2"/>
  <c r="AP12" i="2"/>
  <c r="AP11" i="2"/>
  <c r="AP10" i="2"/>
  <c r="AP9" i="2"/>
  <c r="AP8" i="2"/>
  <c r="AP7" i="2"/>
  <c r="AP6" i="2"/>
  <c r="AQ6" i="2" s="1"/>
  <c r="AP5" i="2"/>
  <c r="AR5" i="2" s="1"/>
  <c r="AN52" i="2"/>
  <c r="AN51" i="2"/>
  <c r="AN50" i="2"/>
  <c r="AN49" i="2"/>
  <c r="AN48" i="2"/>
  <c r="AN47" i="2"/>
  <c r="AN46" i="2"/>
  <c r="AN45" i="2"/>
  <c r="AN44" i="2"/>
  <c r="AN43" i="2"/>
  <c r="AN42" i="2"/>
  <c r="AN41" i="2"/>
  <c r="AN40" i="2"/>
  <c r="AN39" i="2"/>
  <c r="AN38" i="2"/>
  <c r="AN37" i="2"/>
  <c r="AN36" i="2"/>
  <c r="AN35" i="2"/>
  <c r="AN34" i="2"/>
  <c r="AN33" i="2"/>
  <c r="AN32" i="2"/>
  <c r="AN31" i="2"/>
  <c r="AN30" i="2"/>
  <c r="AN29" i="2"/>
  <c r="AN28" i="2"/>
  <c r="AN27" i="2"/>
  <c r="AN26" i="2"/>
  <c r="AN25" i="2"/>
  <c r="AN24" i="2"/>
  <c r="AN23" i="2"/>
  <c r="AN22" i="2"/>
  <c r="AN21" i="2"/>
  <c r="AN20" i="2"/>
  <c r="AN19" i="2"/>
  <c r="AN18" i="2"/>
  <c r="AN17" i="2"/>
  <c r="AN16" i="2"/>
  <c r="AN15" i="2"/>
  <c r="AN14" i="2"/>
  <c r="AN13" i="2"/>
  <c r="AN12" i="2"/>
  <c r="AN11" i="2"/>
  <c r="AN10" i="2"/>
  <c r="AN9" i="2"/>
  <c r="AN8" i="2"/>
  <c r="AN7" i="2"/>
  <c r="AN6" i="2"/>
  <c r="AN5" i="2"/>
  <c r="AP4" i="2"/>
  <c r="AR4" i="2" s="1"/>
  <c r="AN4" i="2"/>
  <c r="AQ7" i="2" l="1"/>
  <c r="AR7" i="2"/>
  <c r="AR6" i="2"/>
  <c r="AN2" i="2"/>
  <c r="V11" i="2" s="1"/>
  <c r="AQ5" i="2"/>
  <c r="AP2" i="2"/>
  <c r="AQ4" i="2"/>
  <c r="AX34" i="3"/>
  <c r="AY2" i="3"/>
  <c r="AR2" i="2" l="1"/>
  <c r="V12" i="2"/>
  <c r="AQ2" i="2"/>
  <c r="AS34" i="3"/>
  <c r="AT2" i="3"/>
  <c r="V14" i="2" l="1"/>
  <c r="V13" i="2"/>
  <c r="AN34" i="3"/>
  <c r="AO2" i="3"/>
  <c r="AI34" i="3" l="1"/>
  <c r="AJ2" i="3"/>
  <c r="AF52" i="2" l="1"/>
  <c r="AF51" i="2"/>
  <c r="AF50" i="2"/>
  <c r="AF49" i="2"/>
  <c r="AF48" i="2"/>
  <c r="AF47" i="2"/>
  <c r="AF46" i="2"/>
  <c r="AF45" i="2"/>
  <c r="AF44" i="2"/>
  <c r="AF43" i="2"/>
  <c r="AF42" i="2"/>
  <c r="AF41" i="2"/>
  <c r="AF40" i="2"/>
  <c r="AF39" i="2"/>
  <c r="AF38" i="2"/>
  <c r="AF37" i="2"/>
  <c r="AF36" i="2"/>
  <c r="AF35" i="2"/>
  <c r="AF34" i="2"/>
  <c r="AF33" i="2"/>
  <c r="AF32" i="2"/>
  <c r="AF31" i="2"/>
  <c r="AF30" i="2"/>
  <c r="AF29" i="2"/>
  <c r="AF28" i="2"/>
  <c r="AF27" i="2"/>
  <c r="AF26" i="2"/>
  <c r="AF25" i="2"/>
  <c r="AF24" i="2"/>
  <c r="AF23" i="2"/>
  <c r="AF22" i="2"/>
  <c r="AF21" i="2"/>
  <c r="AF20" i="2"/>
  <c r="AF19" i="2"/>
  <c r="AF18" i="2"/>
  <c r="AF17" i="2"/>
  <c r="AF16" i="2"/>
  <c r="AF15" i="2"/>
  <c r="AF14" i="2"/>
  <c r="AF13" i="2"/>
  <c r="AF12" i="2"/>
  <c r="AF11" i="2"/>
  <c r="AF10" i="2"/>
  <c r="AF9" i="2"/>
  <c r="AF8" i="2"/>
  <c r="AF7" i="2"/>
  <c r="AF6" i="2"/>
  <c r="AF5" i="2"/>
  <c r="AF4" i="2"/>
  <c r="AE52" i="2"/>
  <c r="AE51" i="2"/>
  <c r="AE50" i="2"/>
  <c r="AE49" i="2"/>
  <c r="AE48" i="2"/>
  <c r="AE47" i="2"/>
  <c r="AE46" i="2"/>
  <c r="AE45" i="2"/>
  <c r="AE44" i="2"/>
  <c r="AE43" i="2"/>
  <c r="AE42" i="2"/>
  <c r="AE41" i="2"/>
  <c r="AE40" i="2"/>
  <c r="AE39" i="2"/>
  <c r="AE38" i="2"/>
  <c r="AE37" i="2"/>
  <c r="AE36" i="2"/>
  <c r="AE35" i="2"/>
  <c r="AE34" i="2"/>
  <c r="AE33" i="2"/>
  <c r="AE32" i="2"/>
  <c r="AE31" i="2"/>
  <c r="AE30" i="2"/>
  <c r="AE29" i="2"/>
  <c r="AE28" i="2"/>
  <c r="AE27" i="2"/>
  <c r="AE26" i="2"/>
  <c r="AE25" i="2"/>
  <c r="AE24" i="2"/>
  <c r="AE23" i="2"/>
  <c r="AE22" i="2"/>
  <c r="AE21" i="2"/>
  <c r="AE20" i="2"/>
  <c r="AE19" i="2"/>
  <c r="AE18" i="2"/>
  <c r="AE17" i="2"/>
  <c r="AE16" i="2"/>
  <c r="AE15" i="2"/>
  <c r="AE14" i="2"/>
  <c r="AE13" i="2"/>
  <c r="AE12" i="2"/>
  <c r="AE11" i="2"/>
  <c r="AE10" i="2"/>
  <c r="AE9" i="2"/>
  <c r="AE8" i="2"/>
  <c r="AE7" i="2"/>
  <c r="AE6" i="2"/>
  <c r="AE5" i="2"/>
  <c r="AE4" i="2"/>
  <c r="AE2" i="2" l="1"/>
  <c r="AD34" i="3"/>
  <c r="AE2" i="3"/>
  <c r="Y34" i="3" l="1"/>
  <c r="Z2" i="3"/>
  <c r="T2" i="3" l="1"/>
  <c r="C1" i="4" l="1"/>
  <c r="A4" i="4"/>
  <c r="A5" i="4" s="1"/>
  <c r="A6" i="4" s="1"/>
  <c r="A7" i="4" s="1"/>
  <c r="A8" i="4" s="1"/>
  <c r="A9" i="4" s="1"/>
  <c r="A10" i="4" s="1"/>
  <c r="A11" i="4" s="1"/>
  <c r="A12" i="4" s="1"/>
  <c r="A3" i="4"/>
  <c r="Q52" i="2" l="1"/>
  <c r="Q51" i="2"/>
  <c r="Q50" i="2"/>
  <c r="Q49" i="2"/>
  <c r="Q48" i="2"/>
  <c r="Q47" i="2"/>
  <c r="Q46" i="2"/>
  <c r="Q45" i="2"/>
  <c r="Q44" i="2"/>
  <c r="Q43" i="2"/>
  <c r="Q42" i="2"/>
  <c r="Q41" i="2"/>
  <c r="Q40" i="2"/>
  <c r="Q39" i="2"/>
  <c r="Q38" i="2"/>
  <c r="Q37" i="2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O52" i="2"/>
  <c r="O51" i="2"/>
  <c r="O50" i="2"/>
  <c r="O49" i="2"/>
  <c r="S49" i="2" s="1"/>
  <c r="O48" i="2"/>
  <c r="O47" i="2"/>
  <c r="O46" i="2"/>
  <c r="O45" i="2"/>
  <c r="S45" i="2" s="1"/>
  <c r="O44" i="2"/>
  <c r="O43" i="2"/>
  <c r="O42" i="2"/>
  <c r="O41" i="2"/>
  <c r="S41" i="2" s="1"/>
  <c r="O40" i="2"/>
  <c r="O39" i="2"/>
  <c r="O38" i="2"/>
  <c r="O37" i="2"/>
  <c r="S37" i="2" s="1"/>
  <c r="O36" i="2"/>
  <c r="O35" i="2"/>
  <c r="O34" i="2"/>
  <c r="O33" i="2"/>
  <c r="S33" i="2" s="1"/>
  <c r="O32" i="2"/>
  <c r="O31" i="2"/>
  <c r="O30" i="2"/>
  <c r="O29" i="2"/>
  <c r="S29" i="2" s="1"/>
  <c r="O28" i="2"/>
  <c r="O27" i="2"/>
  <c r="O26" i="2"/>
  <c r="O25" i="2"/>
  <c r="S25" i="2" s="1"/>
  <c r="O24" i="2"/>
  <c r="O23" i="2"/>
  <c r="O22" i="2"/>
  <c r="O21" i="2"/>
  <c r="S21" i="2" s="1"/>
  <c r="O20" i="2"/>
  <c r="O19" i="2"/>
  <c r="O18" i="2"/>
  <c r="O17" i="2"/>
  <c r="S17" i="2" s="1"/>
  <c r="O16" i="2"/>
  <c r="O15" i="2"/>
  <c r="O14" i="2"/>
  <c r="O13" i="2"/>
  <c r="S13" i="2" s="1"/>
  <c r="O12" i="2"/>
  <c r="O11" i="2"/>
  <c r="O10" i="2"/>
  <c r="O9" i="2"/>
  <c r="S9" i="2" s="1"/>
  <c r="O8" i="2"/>
  <c r="O7" i="2"/>
  <c r="O6" i="2"/>
  <c r="O5" i="2"/>
  <c r="Q4" i="2"/>
  <c r="S52" i="2"/>
  <c r="S51" i="2"/>
  <c r="S50" i="2"/>
  <c r="S48" i="2"/>
  <c r="S47" i="2"/>
  <c r="S46" i="2"/>
  <c r="S44" i="2"/>
  <c r="S43" i="2"/>
  <c r="S40" i="2"/>
  <c r="S39" i="2"/>
  <c r="S36" i="2"/>
  <c r="S35" i="2"/>
  <c r="S34" i="2"/>
  <c r="S32" i="2"/>
  <c r="S31" i="2"/>
  <c r="S30" i="2"/>
  <c r="S28" i="2"/>
  <c r="S27" i="2"/>
  <c r="S24" i="2"/>
  <c r="S23" i="2"/>
  <c r="S20" i="2"/>
  <c r="S19" i="2"/>
  <c r="S18" i="2"/>
  <c r="S16" i="2"/>
  <c r="S15" i="2"/>
  <c r="S14" i="2"/>
  <c r="S12" i="2"/>
  <c r="S11" i="2"/>
  <c r="S8" i="2"/>
  <c r="S7" i="2"/>
  <c r="O4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G6" i="2"/>
  <c r="G5" i="2"/>
  <c r="G4" i="2"/>
  <c r="E6" i="2"/>
  <c r="E5" i="2"/>
  <c r="E4" i="2"/>
  <c r="H15" i="2" l="1"/>
  <c r="H23" i="2"/>
  <c r="H31" i="2"/>
  <c r="H39" i="2"/>
  <c r="H47" i="2"/>
  <c r="S6" i="2"/>
  <c r="S10" i="2"/>
  <c r="S22" i="2"/>
  <c r="S26" i="2"/>
  <c r="S38" i="2"/>
  <c r="S42" i="2"/>
  <c r="S5" i="2"/>
  <c r="H8" i="2"/>
  <c r="H12" i="2"/>
  <c r="H16" i="2"/>
  <c r="H20" i="2"/>
  <c r="H24" i="2"/>
  <c r="H28" i="2"/>
  <c r="H32" i="2"/>
  <c r="H36" i="2"/>
  <c r="H40" i="2"/>
  <c r="H44" i="2"/>
  <c r="H48" i="2"/>
  <c r="H52" i="2"/>
  <c r="Q2" i="2"/>
  <c r="I4" i="2"/>
  <c r="I10" i="2"/>
  <c r="I14" i="2"/>
  <c r="I18" i="2"/>
  <c r="I22" i="2"/>
  <c r="I26" i="2"/>
  <c r="I30" i="2"/>
  <c r="I34" i="2"/>
  <c r="I38" i="2"/>
  <c r="I42" i="2"/>
  <c r="I46" i="2"/>
  <c r="I50" i="2"/>
  <c r="R9" i="2"/>
  <c r="R13" i="2"/>
  <c r="R17" i="2"/>
  <c r="R21" i="2"/>
  <c r="R25" i="2"/>
  <c r="R29" i="2"/>
  <c r="R33" i="2"/>
  <c r="R37" i="2"/>
  <c r="R41" i="2"/>
  <c r="R45" i="2"/>
  <c r="R49" i="2"/>
  <c r="R6" i="2"/>
  <c r="R10" i="2"/>
  <c r="R14" i="2"/>
  <c r="R18" i="2"/>
  <c r="R22" i="2"/>
  <c r="R26" i="2"/>
  <c r="R30" i="2"/>
  <c r="R34" i="2"/>
  <c r="R38" i="2"/>
  <c r="R42" i="2"/>
  <c r="R46" i="2"/>
  <c r="R50" i="2"/>
  <c r="H6" i="2"/>
  <c r="H7" i="2"/>
  <c r="H11" i="2"/>
  <c r="H19" i="2"/>
  <c r="H27" i="2"/>
  <c r="H35" i="2"/>
  <c r="H43" i="2"/>
  <c r="H51" i="2"/>
  <c r="R7" i="2"/>
  <c r="R11" i="2"/>
  <c r="R15" i="2"/>
  <c r="R19" i="2"/>
  <c r="R23" i="2"/>
  <c r="R27" i="2"/>
  <c r="R31" i="2"/>
  <c r="R35" i="2"/>
  <c r="R39" i="2"/>
  <c r="R43" i="2"/>
  <c r="R47" i="2"/>
  <c r="R51" i="2"/>
  <c r="R8" i="2"/>
  <c r="R12" i="2"/>
  <c r="R16" i="2"/>
  <c r="R20" i="2"/>
  <c r="R24" i="2"/>
  <c r="R28" i="2"/>
  <c r="R32" i="2"/>
  <c r="R36" i="2"/>
  <c r="R40" i="2"/>
  <c r="R44" i="2"/>
  <c r="R48" i="2"/>
  <c r="R52" i="2"/>
  <c r="S4" i="2"/>
  <c r="R5" i="2"/>
  <c r="I7" i="2"/>
  <c r="I11" i="2"/>
  <c r="I15" i="2"/>
  <c r="I19" i="2"/>
  <c r="I23" i="2"/>
  <c r="I27" i="2"/>
  <c r="I31" i="2"/>
  <c r="I35" i="2"/>
  <c r="I39" i="2"/>
  <c r="I43" i="2"/>
  <c r="I47" i="2"/>
  <c r="I51" i="2"/>
  <c r="H4" i="2"/>
  <c r="I8" i="2"/>
  <c r="I12" i="2"/>
  <c r="I16" i="2"/>
  <c r="I20" i="2"/>
  <c r="I24" i="2"/>
  <c r="I28" i="2"/>
  <c r="I32" i="2"/>
  <c r="I36" i="2"/>
  <c r="I40" i="2"/>
  <c r="I44" i="2"/>
  <c r="I48" i="2"/>
  <c r="I52" i="2"/>
  <c r="H5" i="2"/>
  <c r="I9" i="2"/>
  <c r="I13" i="2"/>
  <c r="I17" i="2"/>
  <c r="I21" i="2"/>
  <c r="I25" i="2"/>
  <c r="I29" i="2"/>
  <c r="I33" i="2"/>
  <c r="I37" i="2"/>
  <c r="I41" i="2"/>
  <c r="I45" i="2"/>
  <c r="I49" i="2"/>
  <c r="I6" i="2"/>
  <c r="O2" i="2"/>
  <c r="I5" i="2"/>
  <c r="R4" i="2"/>
  <c r="H9" i="2"/>
  <c r="H13" i="2"/>
  <c r="H17" i="2"/>
  <c r="H21" i="2"/>
  <c r="H25" i="2"/>
  <c r="H29" i="2"/>
  <c r="H33" i="2"/>
  <c r="H37" i="2"/>
  <c r="H41" i="2"/>
  <c r="H45" i="2"/>
  <c r="H49" i="2"/>
  <c r="H10" i="2"/>
  <c r="H14" i="2"/>
  <c r="H18" i="2"/>
  <c r="H22" i="2"/>
  <c r="H26" i="2"/>
  <c r="H30" i="2"/>
  <c r="H34" i="2"/>
  <c r="H38" i="2"/>
  <c r="H42" i="2"/>
  <c r="H46" i="2"/>
  <c r="H50" i="2"/>
  <c r="G2" i="2"/>
  <c r="E2" i="2"/>
  <c r="R2" i="2" l="1"/>
  <c r="V5" i="2"/>
  <c r="V17" i="2" s="1"/>
  <c r="I2" i="2"/>
  <c r="V6" i="2"/>
  <c r="V18" i="2" s="1"/>
  <c r="S2" i="2"/>
  <c r="H2" i="2"/>
  <c r="O2" i="3"/>
  <c r="V20" i="2" l="1"/>
  <c r="V19" i="2"/>
  <c r="V8" i="2"/>
  <c r="V7" i="2"/>
  <c r="K2" i="3"/>
  <c r="G2" i="3" l="1"/>
  <c r="C2" i="3" l="1"/>
  <c r="D10" i="1" l="1"/>
  <c r="C10" i="1"/>
  <c r="B10" i="1"/>
  <c r="D1" i="1" l="1"/>
  <c r="C1" i="1"/>
  <c r="B1" i="1"/>
  <c r="E1" i="1" l="1"/>
</calcChain>
</file>

<file path=xl/sharedStrings.xml><?xml version="1.0" encoding="utf-8"?>
<sst xmlns="http://schemas.openxmlformats.org/spreadsheetml/2006/main" count="610" uniqueCount="160">
  <si>
    <t>PNB</t>
  </si>
  <si>
    <t>Final Balance</t>
  </si>
  <si>
    <t>Current Balance (09Mar)</t>
  </si>
  <si>
    <t>HDFC</t>
  </si>
  <si>
    <t>ICICI</t>
  </si>
  <si>
    <t>Angel w/o</t>
  </si>
  <si>
    <t>Feb Salary Adj.</t>
  </si>
  <si>
    <t>NSC payment</t>
  </si>
  <si>
    <t>124 to be reinvested</t>
  </si>
  <si>
    <t>Saving (FnF)</t>
  </si>
  <si>
    <t>House EMI</t>
  </si>
  <si>
    <t>NSC pending reinvest</t>
  </si>
  <si>
    <t>dh gratuity reinvest</t>
  </si>
  <si>
    <t>D joining invest</t>
  </si>
  <si>
    <t>B/F</t>
  </si>
  <si>
    <t>Transfer</t>
  </si>
  <si>
    <t>Feb Saving</t>
  </si>
  <si>
    <t>Done</t>
  </si>
  <si>
    <t>Trfr PNB (joining Bonus)</t>
  </si>
  <si>
    <t>Total Reinvest Pending - 282</t>
  </si>
  <si>
    <t>Citi Pay</t>
  </si>
  <si>
    <t>Rent</t>
  </si>
  <si>
    <t>Cash w/l (Apr 01)</t>
  </si>
  <si>
    <t>April '17</t>
  </si>
  <si>
    <t>Trfr to Dad</t>
  </si>
  <si>
    <t>Trfr from Dad</t>
  </si>
  <si>
    <t>Tax - Dad</t>
  </si>
  <si>
    <t>Tax Refund - Dad</t>
  </si>
  <si>
    <t>Misc</t>
  </si>
  <si>
    <t>Amex Pay</t>
  </si>
  <si>
    <t>House EMI (HDFC)</t>
  </si>
  <si>
    <t>Car EMI (PSB)</t>
  </si>
  <si>
    <t>Saving (PNB)</t>
  </si>
  <si>
    <t>May '17</t>
  </si>
  <si>
    <t>Bal: Angel</t>
  </si>
  <si>
    <t>Trfr PNB (Saving)</t>
  </si>
  <si>
    <t>Bal: HDFC</t>
  </si>
  <si>
    <t>Bal: PNB</t>
  </si>
  <si>
    <t>To PNB for May only</t>
  </si>
  <si>
    <t>June '17</t>
  </si>
  <si>
    <t>Jeweller</t>
  </si>
  <si>
    <t>to PNB</t>
  </si>
  <si>
    <t>+7 prv</t>
  </si>
  <si>
    <t>+14 unbilled</t>
  </si>
  <si>
    <t>+4 unbilled</t>
  </si>
  <si>
    <t>Bills: BSES</t>
  </si>
  <si>
    <t>Bills: DJB</t>
  </si>
  <si>
    <t>Bills: TataSky</t>
  </si>
  <si>
    <t>Bills: Broadband</t>
  </si>
  <si>
    <t>Bal: Nik</t>
  </si>
  <si>
    <t>FD: PNB</t>
  </si>
  <si>
    <t>July '17</t>
  </si>
  <si>
    <t>1127/Citi</t>
  </si>
  <si>
    <t>27860/Amex</t>
  </si>
  <si>
    <t>Amex/Citi due next for Hyd trip</t>
  </si>
  <si>
    <t>Deloitte reimbursement HYD</t>
  </si>
  <si>
    <t>August '17</t>
  </si>
  <si>
    <t>Scrip</t>
  </si>
  <si>
    <t>Difference</t>
  </si>
  <si>
    <t>Purchase Date</t>
  </si>
  <si>
    <t>Angel</t>
  </si>
  <si>
    <t>HUDCO</t>
  </si>
  <si>
    <t>ITC</t>
  </si>
  <si>
    <t>Parasram</t>
  </si>
  <si>
    <t>Tata Steel</t>
  </si>
  <si>
    <t>x</t>
  </si>
  <si>
    <t>Quantity</t>
  </si>
  <si>
    <t>Total Cost</t>
  </si>
  <si>
    <t>Pur. Price</t>
  </si>
  <si>
    <t>Cur. Price</t>
  </si>
  <si>
    <t>Total Value</t>
  </si>
  <si>
    <t>%</t>
  </si>
  <si>
    <t>Total Invested</t>
  </si>
  <si>
    <t>Portfolio Value</t>
  </si>
  <si>
    <t>% Return</t>
  </si>
  <si>
    <t>Total Return</t>
  </si>
  <si>
    <t>Cash w/o 6/Aug</t>
  </si>
  <si>
    <t>Misc - till 10/Aug</t>
  </si>
  <si>
    <t>Week</t>
  </si>
  <si>
    <t>Hours</t>
  </si>
  <si>
    <t>Cash w/o 28 Aug</t>
  </si>
  <si>
    <t>Pur: Equity</t>
  </si>
  <si>
    <t>Misc - till 28 Aug</t>
  </si>
  <si>
    <t>Cash w/o 16 Aug</t>
  </si>
  <si>
    <t>IELTS</t>
  </si>
  <si>
    <t>September  '17</t>
  </si>
  <si>
    <t>Trfr PNB (Variable)</t>
  </si>
  <si>
    <t>Cash w/o 2 Sep</t>
  </si>
  <si>
    <t>Misc till 6 Sep</t>
  </si>
  <si>
    <t>Misc till 15 Sep</t>
  </si>
  <si>
    <t>Trfr to Dad (15 Sep)</t>
  </si>
  <si>
    <t>Yes Bank</t>
  </si>
  <si>
    <t>October</t>
  </si>
  <si>
    <t>Diwali_shop (10/2)</t>
  </si>
  <si>
    <t>Trfr HDFC</t>
  </si>
  <si>
    <t>Misc (till 10/2)</t>
  </si>
  <si>
    <t>Realized</t>
  </si>
  <si>
    <t>Sell Date</t>
  </si>
  <si>
    <t>Sell Price</t>
  </si>
  <si>
    <t>Profit</t>
  </si>
  <si>
    <t>% Profit</t>
  </si>
  <si>
    <t>Prataap Snacks</t>
  </si>
  <si>
    <t>Broker</t>
  </si>
  <si>
    <t>November</t>
  </si>
  <si>
    <t>Godrej Agro</t>
  </si>
  <si>
    <t>Misc (till 10th)</t>
  </si>
  <si>
    <t>December</t>
  </si>
  <si>
    <t>Misc (till 5th)</t>
  </si>
  <si>
    <t>Cash w/o 3Dec</t>
  </si>
  <si>
    <t>PNB trfr (prv)</t>
  </si>
  <si>
    <t>January '18</t>
  </si>
  <si>
    <t>Dad temp</t>
  </si>
  <si>
    <t>Dad temp (rev)</t>
  </si>
  <si>
    <t>Cash w/o (10jan)</t>
  </si>
  <si>
    <t>LIC premium</t>
  </si>
  <si>
    <t>February '18</t>
  </si>
  <si>
    <t>from pnb</t>
  </si>
  <si>
    <t>to amex</t>
  </si>
  <si>
    <t>to citi</t>
  </si>
  <si>
    <t>misc(to paytm)</t>
  </si>
  <si>
    <t>cash w/o (7th feb)</t>
  </si>
  <si>
    <t>Tata Motors</t>
  </si>
  <si>
    <t>cash w/o (21 feb)</t>
  </si>
  <si>
    <t>cash w/o (18/2)</t>
  </si>
  <si>
    <t>misc (till 21/2)</t>
  </si>
  <si>
    <t>Crypto</t>
  </si>
  <si>
    <t>Platform</t>
  </si>
  <si>
    <t>Currency</t>
  </si>
  <si>
    <t>Koinex</t>
  </si>
  <si>
    <t>ETH</t>
  </si>
  <si>
    <t>XRP</t>
  </si>
  <si>
    <t>Equity</t>
  </si>
  <si>
    <t>March '18</t>
  </si>
  <si>
    <t>Pur: Stocks n Stuff</t>
  </si>
  <si>
    <t>ZRX</t>
  </si>
  <si>
    <t>Cash w/o 5 mar</t>
  </si>
  <si>
    <t>Misc till 6 mar</t>
  </si>
  <si>
    <t>Bandhan Bank</t>
  </si>
  <si>
    <t>HAL</t>
  </si>
  <si>
    <t>April '18</t>
  </si>
  <si>
    <t>Prv Month (PNB)</t>
  </si>
  <si>
    <t>Dad Trfr</t>
  </si>
  <si>
    <t>Misc (Dubai)</t>
  </si>
  <si>
    <t>Currency (Dubai)</t>
  </si>
  <si>
    <t>Leave Encash (PNB)</t>
  </si>
  <si>
    <t>Dad Return</t>
  </si>
  <si>
    <t>Deloitte Expense</t>
  </si>
  <si>
    <t>Amex Pay - Deloitte</t>
  </si>
  <si>
    <t>Amex Corp Pay</t>
  </si>
  <si>
    <t>Amex Corp Pay - Self</t>
  </si>
  <si>
    <t>Cash w/o April 8</t>
  </si>
  <si>
    <t>NA</t>
  </si>
  <si>
    <t>may</t>
  </si>
  <si>
    <t>Total</t>
  </si>
  <si>
    <t>Misc (till 20 apr)</t>
  </si>
  <si>
    <t>Cash w/o April 23</t>
  </si>
  <si>
    <t>May '18</t>
  </si>
  <si>
    <t>Prv mnth (PNB)</t>
  </si>
  <si>
    <t>Cash w/o 3May</t>
  </si>
  <si>
    <t>AET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</si>
</sst>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[$-409]d\-mmm\-yy;@"/>
    <numFmt numFmtId="165" formatCode="_(* #,##0_);_(* \(#,##0\);_(* &quot;-&quot;??_);_(@_)"/>
    <numFmt numFmtId="166" formatCode="[$-409]d\-mmm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 style="thin">
        <color indexed="64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 style="thin">
        <color indexed="64"/>
      </right>
      <top style="medium">
        <color theme="0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Font="1"/>
    <xf numFmtId="16" fontId="0" fillId="0" borderId="0" xfId="0" applyNumberFormat="1"/>
    <xf numFmtId="0" fontId="0" fillId="2" borderId="0" xfId="0" applyFill="1"/>
    <xf numFmtId="0" fontId="0" fillId="3" borderId="0" xfId="0" applyFill="1"/>
    <xf numFmtId="14" fontId="0" fillId="2" borderId="0" xfId="0" applyNumberFormat="1" applyFill="1"/>
    <xf numFmtId="0" fontId="0" fillId="0" borderId="0" xfId="0" applyFill="1"/>
    <xf numFmtId="0" fontId="2" fillId="0" borderId="0" xfId="1"/>
    <xf numFmtId="1" fontId="1" fillId="0" borderId="0" xfId="0" applyNumberFormat="1" applyFont="1"/>
    <xf numFmtId="16" fontId="2" fillId="0" borderId="0" xfId="1" applyNumberFormat="1"/>
    <xf numFmtId="0" fontId="4" fillId="0" borderId="0" xfId="1" applyFont="1"/>
    <xf numFmtId="3" fontId="2" fillId="0" borderId="0" xfId="1" applyNumberFormat="1"/>
    <xf numFmtId="0" fontId="3" fillId="0" borderId="0" xfId="1" applyFont="1"/>
    <xf numFmtId="0" fontId="7" fillId="0" borderId="1" xfId="1" applyFont="1" applyBorder="1" applyAlignment="1">
      <alignment vertical="center"/>
    </xf>
    <xf numFmtId="164" fontId="7" fillId="0" borderId="1" xfId="1" applyNumberFormat="1" applyFont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0" fontId="6" fillId="4" borderId="2" xfId="1" applyFont="1" applyFill="1" applyBorder="1" applyAlignment="1">
      <alignment horizontal="center" vertical="center"/>
    </xf>
    <xf numFmtId="165" fontId="7" fillId="0" borderId="1" xfId="2" applyNumberFormat="1" applyFont="1" applyBorder="1" applyAlignment="1">
      <alignment vertical="center"/>
    </xf>
    <xf numFmtId="2" fontId="7" fillId="0" borderId="1" xfId="1" applyNumberFormat="1" applyFont="1" applyBorder="1" applyAlignment="1">
      <alignment vertical="center"/>
    </xf>
    <xf numFmtId="2" fontId="7" fillId="0" borderId="1" xfId="1" applyNumberFormat="1" applyFont="1" applyFill="1" applyBorder="1" applyAlignment="1">
      <alignment vertical="center"/>
    </xf>
    <xf numFmtId="0" fontId="2" fillId="0" borderId="0" xfId="1" applyAlignment="1">
      <alignment horizontal="center"/>
    </xf>
    <xf numFmtId="9" fontId="7" fillId="0" borderId="1" xfId="3" applyFont="1" applyBorder="1" applyAlignment="1">
      <alignment horizontal="center" vertical="center"/>
    </xf>
    <xf numFmtId="165" fontId="7" fillId="0" borderId="3" xfId="2" applyNumberFormat="1" applyFont="1" applyBorder="1" applyAlignment="1">
      <alignment horizontal="center" vertical="center"/>
    </xf>
    <xf numFmtId="9" fontId="7" fillId="0" borderId="3" xfId="3" applyFont="1" applyBorder="1" applyAlignment="1">
      <alignment horizontal="center" vertical="center"/>
    </xf>
    <xf numFmtId="165" fontId="7" fillId="0" borderId="3" xfId="2" applyNumberFormat="1" applyFont="1" applyBorder="1" applyAlignment="1">
      <alignment vertical="center"/>
    </xf>
    <xf numFmtId="2" fontId="8" fillId="0" borderId="1" xfId="1" applyNumberFormat="1" applyFont="1" applyFill="1" applyBorder="1" applyAlignment="1">
      <alignment vertical="center"/>
    </xf>
    <xf numFmtId="165" fontId="9" fillId="0" borderId="4" xfId="1" applyNumberFormat="1" applyFont="1" applyBorder="1" applyAlignment="1">
      <alignment vertical="center"/>
    </xf>
    <xf numFmtId="165" fontId="9" fillId="0" borderId="5" xfId="1" applyNumberFormat="1" applyFont="1" applyBorder="1" applyAlignment="1">
      <alignment vertical="center"/>
    </xf>
    <xf numFmtId="9" fontId="9" fillId="0" borderId="6" xfId="3" applyFont="1" applyBorder="1" applyAlignment="1">
      <alignment horizontal="center" vertical="center"/>
    </xf>
    <xf numFmtId="0" fontId="6" fillId="4" borderId="7" xfId="1" applyFont="1" applyFill="1" applyBorder="1" applyAlignment="1">
      <alignment vertical="center"/>
    </xf>
    <xf numFmtId="0" fontId="6" fillId="4" borderId="8" xfId="1" applyFont="1" applyFill="1" applyBorder="1" applyAlignment="1">
      <alignment vertical="center"/>
    </xf>
    <xf numFmtId="0" fontId="6" fillId="4" borderId="9" xfId="1" applyFont="1" applyFill="1" applyBorder="1" applyAlignment="1">
      <alignment vertical="center"/>
    </xf>
    <xf numFmtId="166" fontId="0" fillId="0" borderId="0" xfId="0" applyNumberFormat="1"/>
    <xf numFmtId="165" fontId="2" fillId="0" borderId="0" xfId="1" applyNumberFormat="1"/>
    <xf numFmtId="0" fontId="2" fillId="0" borderId="0" xfId="1" applyFill="1"/>
    <xf numFmtId="164" fontId="7" fillId="0" borderId="1" xfId="1" applyNumberFormat="1" applyFont="1" applyFill="1" applyBorder="1" applyAlignment="1">
      <alignment horizontal="center" vertical="center"/>
    </xf>
    <xf numFmtId="0" fontId="2" fillId="0" borderId="0" xfId="1" quotePrefix="1"/>
    <xf numFmtId="0" fontId="7" fillId="0" borderId="1" xfId="1" applyFont="1" applyBorder="1"/>
    <xf numFmtId="43" fontId="7" fillId="0" borderId="1" xfId="2" applyFont="1" applyBorder="1"/>
    <xf numFmtId="9" fontId="7" fillId="0" borderId="1" xfId="3" applyFont="1" applyBorder="1"/>
    <xf numFmtId="0" fontId="10" fillId="0" borderId="0" xfId="1" applyFont="1"/>
    <xf numFmtId="0" fontId="3" fillId="0" borderId="0" xfId="1" applyFont="1" applyAlignment="1">
      <alignment horizontal="center"/>
    </xf>
  </cellXfs>
  <cellStyles count="4">
    <cellStyle name="Comma" xfId="2" builtinId="3"/>
    <cellStyle name="Normal" xfId="0" builtinId="0"/>
    <cellStyle name="Normal 2" xfId="1"/>
    <cellStyle name="Percent" xfId="3" builtinId="5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1"/>
  <sheetViews>
    <sheetView workbookViewId="0">
      <selection activeCell="B12" sqref="B12"/>
    </sheetView>
  </sheetViews>
  <sheetFormatPr defaultRowHeight="14.6" x14ac:dyDescent="0.4"/>
  <sheetData>
    <row r="1" spans="1:3" x14ac:dyDescent="0.4">
      <c r="A1" s="2" t="s">
        <v>78</v>
      </c>
      <c r="B1" s="2" t="s">
        <v>79</v>
      </c>
      <c r="C1">
        <f>SUM(B2:B126)</f>
        <v>466</v>
      </c>
    </row>
    <row r="2" spans="1:3" x14ac:dyDescent="0.4">
      <c r="A2" s="34">
        <v>42889</v>
      </c>
      <c r="B2">
        <v>43</v>
      </c>
    </row>
    <row r="3" spans="1:3" x14ac:dyDescent="0.4">
      <c r="A3" s="34">
        <f>A2+7</f>
        <v>42896</v>
      </c>
      <c r="B3">
        <v>45</v>
      </c>
    </row>
    <row r="4" spans="1:3" x14ac:dyDescent="0.4">
      <c r="A4" s="34">
        <f t="shared" ref="A4:A12" si="0">A3+7</f>
        <v>42903</v>
      </c>
      <c r="B4">
        <v>36</v>
      </c>
    </row>
    <row r="5" spans="1:3" x14ac:dyDescent="0.4">
      <c r="A5" s="34">
        <f t="shared" si="0"/>
        <v>42910</v>
      </c>
      <c r="B5">
        <v>45</v>
      </c>
    </row>
    <row r="6" spans="1:3" x14ac:dyDescent="0.4">
      <c r="A6" s="34">
        <f t="shared" si="0"/>
        <v>42917</v>
      </c>
      <c r="B6">
        <v>36</v>
      </c>
    </row>
    <row r="7" spans="1:3" x14ac:dyDescent="0.4">
      <c r="A7" s="34">
        <f t="shared" si="0"/>
        <v>42924</v>
      </c>
      <c r="B7">
        <v>45</v>
      </c>
    </row>
    <row r="8" spans="1:3" x14ac:dyDescent="0.4">
      <c r="A8" s="34">
        <f t="shared" si="0"/>
        <v>42931</v>
      </c>
      <c r="B8">
        <v>45</v>
      </c>
    </row>
    <row r="9" spans="1:3" x14ac:dyDescent="0.4">
      <c r="A9" s="34">
        <f t="shared" si="0"/>
        <v>42938</v>
      </c>
      <c r="B9">
        <v>45</v>
      </c>
    </row>
    <row r="10" spans="1:3" x14ac:dyDescent="0.4">
      <c r="A10" s="34">
        <f t="shared" si="0"/>
        <v>42945</v>
      </c>
      <c r="B10">
        <v>45</v>
      </c>
    </row>
    <row r="11" spans="1:3" x14ac:dyDescent="0.4">
      <c r="A11" s="34">
        <f t="shared" si="0"/>
        <v>42952</v>
      </c>
      <c r="B11">
        <v>45</v>
      </c>
    </row>
    <row r="12" spans="1:3" x14ac:dyDescent="0.4">
      <c r="A12" s="34">
        <f t="shared" si="0"/>
        <v>42959</v>
      </c>
      <c r="B12">
        <v>36</v>
      </c>
    </row>
    <row r="13" spans="1:3" x14ac:dyDescent="0.4">
      <c r="A13" s="4"/>
    </row>
    <row r="14" spans="1:3" x14ac:dyDescent="0.4">
      <c r="A14" s="4"/>
    </row>
    <row r="15" spans="1:3" x14ac:dyDescent="0.4">
      <c r="A15" s="4"/>
    </row>
    <row r="16" spans="1:3" x14ac:dyDescent="0.4">
      <c r="A16" s="4"/>
    </row>
    <row r="17" spans="1:1" x14ac:dyDescent="0.4">
      <c r="A17" s="4"/>
    </row>
    <row r="18" spans="1:1" x14ac:dyDescent="0.4">
      <c r="A18" s="4"/>
    </row>
    <row r="19" spans="1:1" x14ac:dyDescent="0.4">
      <c r="A19" s="4"/>
    </row>
    <row r="20" spans="1:1" x14ac:dyDescent="0.4">
      <c r="A20" s="4"/>
    </row>
    <row r="21" spans="1:1" x14ac:dyDescent="0.4">
      <c r="A2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9"/>
  <sheetViews>
    <sheetView tabSelected="1" workbookViewId="0">
      <selection activeCell="J2" sqref="J2"/>
    </sheetView>
  </sheetViews>
  <sheetFormatPr defaultRowHeight="14.6" x14ac:dyDescent="0.4"/>
  <cols>
    <col min="1" max="1" width="21.53515625" bestFit="1" customWidth="1"/>
  </cols>
  <sheetData>
    <row r="1" spans="1:8" x14ac:dyDescent="0.4">
      <c r="A1" t="s">
        <v>1</v>
      </c>
      <c r="B1" s="2">
        <f>SUM(B3:B11)</f>
        <v>430</v>
      </c>
      <c r="C1" s="3">
        <f>SUM(C3:C11)</f>
        <v>206</v>
      </c>
      <c r="D1" s="2">
        <f>SUM(D3:D11)</f>
        <v>205</v>
      </c>
      <c r="E1">
        <f>SUM(B1:D1)</f>
        <v>841</v>
      </c>
    </row>
    <row r="2" spans="1:8" x14ac:dyDescent="0.4">
      <c r="B2" s="1" t="s">
        <v>0</v>
      </c>
      <c r="C2" s="1" t="s">
        <v>3</v>
      </c>
      <c r="D2" s="1" t="s">
        <v>4</v>
      </c>
    </row>
    <row r="3" spans="1:8" x14ac:dyDescent="0.4">
      <c r="A3" t="s">
        <v>2</v>
      </c>
      <c r="B3" s="2">
        <v>153</v>
      </c>
      <c r="C3" s="2">
        <v>87</v>
      </c>
      <c r="D3" s="2">
        <v>226</v>
      </c>
    </row>
    <row r="4" spans="1:8" x14ac:dyDescent="0.4">
      <c r="A4" t="s">
        <v>5</v>
      </c>
      <c r="C4">
        <v>50</v>
      </c>
    </row>
    <row r="5" spans="1:8" x14ac:dyDescent="0.4">
      <c r="A5" t="s">
        <v>6</v>
      </c>
      <c r="C5" s="2">
        <v>80</v>
      </c>
      <c r="D5" s="2">
        <v>-80</v>
      </c>
    </row>
    <row r="6" spans="1:8" x14ac:dyDescent="0.4">
      <c r="A6" t="s">
        <v>7</v>
      </c>
      <c r="C6">
        <v>-124</v>
      </c>
      <c r="F6" s="3" t="s">
        <v>8</v>
      </c>
    </row>
    <row r="7" spans="1:8" x14ac:dyDescent="0.4">
      <c r="A7" t="s">
        <v>9</v>
      </c>
      <c r="B7" s="2">
        <v>108</v>
      </c>
      <c r="D7" s="2">
        <v>-108</v>
      </c>
    </row>
    <row r="8" spans="1:8" x14ac:dyDescent="0.4">
      <c r="A8" t="s">
        <v>10</v>
      </c>
      <c r="C8" s="2">
        <v>10</v>
      </c>
      <c r="D8" s="2">
        <v>-10</v>
      </c>
    </row>
    <row r="9" spans="1:8" x14ac:dyDescent="0.4">
      <c r="A9" s="7">
        <v>42825</v>
      </c>
      <c r="B9" s="5"/>
      <c r="C9" s="5"/>
      <c r="D9" s="5"/>
      <c r="E9" s="5"/>
      <c r="F9" s="5"/>
      <c r="G9" s="5"/>
      <c r="H9" s="5"/>
    </row>
    <row r="10" spans="1:8" x14ac:dyDescent="0.4">
      <c r="A10" t="s">
        <v>1</v>
      </c>
      <c r="B10">
        <f>SUM(B12:B18)</f>
        <v>169</v>
      </c>
      <c r="C10">
        <f t="shared" ref="C10:D10" si="0">SUM(C12:C18)</f>
        <v>103</v>
      </c>
      <c r="D10">
        <f t="shared" si="0"/>
        <v>177</v>
      </c>
    </row>
    <row r="11" spans="1:8" x14ac:dyDescent="0.4">
      <c r="A11" s="4"/>
      <c r="B11" t="s">
        <v>0</v>
      </c>
      <c r="C11" t="s">
        <v>3</v>
      </c>
      <c r="D11" t="s">
        <v>4</v>
      </c>
    </row>
    <row r="12" spans="1:8" x14ac:dyDescent="0.4">
      <c r="A12" t="s">
        <v>14</v>
      </c>
      <c r="B12">
        <v>214</v>
      </c>
      <c r="C12">
        <v>227</v>
      </c>
      <c r="D12">
        <v>277</v>
      </c>
    </row>
    <row r="13" spans="1:8" x14ac:dyDescent="0.4">
      <c r="A13" t="s">
        <v>15</v>
      </c>
      <c r="B13">
        <v>124</v>
      </c>
      <c r="C13">
        <v>-124</v>
      </c>
    </row>
    <row r="14" spans="1:8" x14ac:dyDescent="0.4">
      <c r="A14" t="s">
        <v>11</v>
      </c>
      <c r="B14" s="6">
        <v>-74</v>
      </c>
    </row>
    <row r="15" spans="1:8" x14ac:dyDescent="0.4">
      <c r="A15" t="s">
        <v>12</v>
      </c>
      <c r="B15" s="6">
        <v>-108</v>
      </c>
    </row>
    <row r="16" spans="1:8" x14ac:dyDescent="0.4">
      <c r="A16" t="s">
        <v>15</v>
      </c>
      <c r="B16">
        <v>100</v>
      </c>
      <c r="D16">
        <v>-100</v>
      </c>
    </row>
    <row r="17" spans="1:2" x14ac:dyDescent="0.4">
      <c r="A17" t="s">
        <v>13</v>
      </c>
      <c r="B17" s="6">
        <v>-100</v>
      </c>
    </row>
    <row r="18" spans="1:2" x14ac:dyDescent="0.4">
      <c r="A18" t="s">
        <v>16</v>
      </c>
      <c r="B18" s="8">
        <v>13</v>
      </c>
    </row>
    <row r="19" spans="1:2" x14ac:dyDescent="0.4">
      <c r="A19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N36"/>
  <sheetViews>
    <sheetView topLeftCell="BF1" workbookViewId="0">
      <selection activeCell="BM13" sqref="BM13"/>
    </sheetView>
  </sheetViews>
  <sheetFormatPr defaultColWidth="8.69140625" defaultRowHeight="12.45" x14ac:dyDescent="0.3"/>
  <cols>
    <col min="1" max="1" width="20.84375" style="9" bestFit="1" customWidth="1"/>
    <col min="2" max="4" width="8.69140625" style="9"/>
    <col min="5" max="5" width="20.84375" style="9" bestFit="1" customWidth="1"/>
    <col min="6" max="8" width="8.69140625" style="9"/>
    <col min="9" max="9" width="16.15234375" style="9" bestFit="1" customWidth="1"/>
    <col min="10" max="12" width="8.69140625" style="9"/>
    <col min="13" max="13" width="14.84375" style="9" bestFit="1" customWidth="1"/>
    <col min="14" max="17" width="8.69140625" style="9"/>
    <col min="18" max="18" width="24.4609375" style="9" bestFit="1" customWidth="1"/>
    <col min="19" max="23" width="8.69140625" style="9"/>
    <col min="24" max="24" width="24.4609375" style="9" bestFit="1" customWidth="1"/>
    <col min="25" max="28" width="8.69140625" style="9"/>
    <col min="29" max="29" width="16.61328125" style="9" bestFit="1" customWidth="1"/>
    <col min="30" max="33" width="8.69140625" style="9"/>
    <col min="34" max="34" width="14.69140625" style="9" bestFit="1" customWidth="1"/>
    <col min="35" max="38" width="8.69140625" style="9"/>
    <col min="39" max="39" width="15.921875" style="9" bestFit="1" customWidth="1"/>
    <col min="40" max="43" width="8.69140625" style="9"/>
    <col min="44" max="44" width="15.921875" style="9" bestFit="1" customWidth="1"/>
    <col min="45" max="48" width="8.69140625" style="9"/>
    <col min="49" max="49" width="15.921875" style="9" bestFit="1" customWidth="1"/>
    <col min="50" max="53" width="8.69140625" style="9"/>
    <col min="54" max="54" width="15.921875" style="9" bestFit="1" customWidth="1"/>
    <col min="55" max="58" width="8.69140625" style="9"/>
    <col min="59" max="59" width="17.69140625" style="9" bestFit="1" customWidth="1"/>
    <col min="60" max="63" width="8.69140625" style="9"/>
    <col min="64" max="64" width="17.84375" style="9" bestFit="1" customWidth="1"/>
    <col min="65" max="16384" width="8.69140625" style="9"/>
  </cols>
  <sheetData>
    <row r="1" spans="1:66" x14ac:dyDescent="0.3">
      <c r="A1" s="43" t="s">
        <v>23</v>
      </c>
      <c r="B1" s="43"/>
      <c r="C1" s="43"/>
      <c r="E1" s="43" t="s">
        <v>33</v>
      </c>
      <c r="F1" s="43"/>
      <c r="G1" s="43"/>
      <c r="I1" s="43" t="s">
        <v>39</v>
      </c>
      <c r="J1" s="43"/>
      <c r="K1" s="43"/>
      <c r="M1" s="43" t="s">
        <v>51</v>
      </c>
      <c r="N1" s="43"/>
      <c r="O1" s="43"/>
      <c r="R1" s="43" t="s">
        <v>56</v>
      </c>
      <c r="S1" s="43"/>
      <c r="T1" s="43"/>
      <c r="X1" s="43" t="s">
        <v>85</v>
      </c>
      <c r="Y1" s="43"/>
      <c r="Z1" s="43"/>
      <c r="AC1" s="43" t="s">
        <v>92</v>
      </c>
      <c r="AD1" s="43"/>
      <c r="AE1" s="43"/>
      <c r="AH1" s="43" t="s">
        <v>103</v>
      </c>
      <c r="AI1" s="43"/>
      <c r="AJ1" s="43"/>
      <c r="AM1" s="43" t="s">
        <v>106</v>
      </c>
      <c r="AN1" s="43"/>
      <c r="AO1" s="43"/>
      <c r="AR1" s="43" t="s">
        <v>110</v>
      </c>
      <c r="AS1" s="43"/>
      <c r="AT1" s="43"/>
      <c r="AW1" s="43" t="s">
        <v>115</v>
      </c>
      <c r="AX1" s="43"/>
      <c r="AY1" s="43"/>
      <c r="BB1" s="43" t="s">
        <v>132</v>
      </c>
      <c r="BC1" s="43"/>
      <c r="BD1" s="43"/>
      <c r="BG1" s="43" t="s">
        <v>139</v>
      </c>
      <c r="BH1" s="43"/>
      <c r="BI1" s="43"/>
      <c r="BL1" s="43" t="s">
        <v>156</v>
      </c>
      <c r="BM1" s="43"/>
      <c r="BN1" s="43"/>
    </row>
    <row r="2" spans="1:66" ht="14.6" x14ac:dyDescent="0.4">
      <c r="A2"/>
      <c r="B2"/>
      <c r="C2" s="10">
        <f>SUMIFS(C3:C37,B3:B37,"Done")</f>
        <v>43.2</v>
      </c>
      <c r="E2"/>
      <c r="F2"/>
      <c r="G2" s="10">
        <f>SUMIFS(G3:G20,F3:F20,"Done")</f>
        <v>58</v>
      </c>
      <c r="I2"/>
      <c r="J2"/>
      <c r="K2" s="10">
        <f>SUMIFS(K3:K20,J3:J20,"Done")</f>
        <v>41</v>
      </c>
      <c r="M2"/>
      <c r="N2"/>
      <c r="O2" s="10">
        <f>SUMIFS(O3:O20,N3:N20,"Done")</f>
        <v>41</v>
      </c>
      <c r="R2"/>
      <c r="S2"/>
      <c r="T2" s="10">
        <f>SUMIFS(T3:T21,S3:S21,"Done")</f>
        <v>45</v>
      </c>
      <c r="X2"/>
      <c r="Y2"/>
      <c r="Z2" s="10">
        <f>SUMIFS(Z3:Z21,Y3:Y21,"Done")</f>
        <v>13</v>
      </c>
      <c r="AC2"/>
      <c r="AD2"/>
      <c r="AE2" s="10">
        <f>SUMIFS(AE3:AE21,AD3:AD21,"Done")</f>
        <v>41</v>
      </c>
      <c r="AH2"/>
      <c r="AI2"/>
      <c r="AJ2" s="10">
        <f>SUMIFS(AJ3:AJ21,AI3:AI21,"Done")</f>
        <v>36</v>
      </c>
      <c r="AM2"/>
      <c r="AN2"/>
      <c r="AO2" s="10">
        <f>SUMIFS(AO3:AO21,AN3:AN21,"Done")</f>
        <v>53</v>
      </c>
      <c r="AR2"/>
      <c r="AS2"/>
      <c r="AT2" s="10">
        <f>SUMIFS(AT3:AT21,AS3:AS21,"Done")</f>
        <v>23</v>
      </c>
      <c r="AW2"/>
      <c r="AX2"/>
      <c r="AY2" s="10">
        <f>SUMIFS(AY3:AY21,AX3:AX21,"Done")</f>
        <v>42</v>
      </c>
      <c r="BB2"/>
      <c r="BC2"/>
      <c r="BD2" s="10">
        <f>SUMIFS(BD3:BD21,BC3:BC21,"Done")</f>
        <v>26</v>
      </c>
      <c r="BG2"/>
      <c r="BH2"/>
      <c r="BI2" s="10">
        <f>SUMIFS(BI3:BI26,BH3:BH26,"Done")</f>
        <v>22</v>
      </c>
      <c r="BL2"/>
      <c r="BM2"/>
      <c r="BN2" s="10">
        <f>SUMIFS(BN3:BN25,BM3:BM25,"Done")</f>
        <v>47</v>
      </c>
    </row>
    <row r="3" spans="1:66" ht="14.6" x14ac:dyDescent="0.4">
      <c r="A3" t="s">
        <v>14</v>
      </c>
      <c r="B3" t="s">
        <v>17</v>
      </c>
      <c r="C3">
        <v>277</v>
      </c>
      <c r="E3" t="s">
        <v>14</v>
      </c>
      <c r="F3" t="s">
        <v>17</v>
      </c>
      <c r="G3">
        <v>136</v>
      </c>
      <c r="I3" t="s">
        <v>14</v>
      </c>
      <c r="J3" t="s">
        <v>17</v>
      </c>
      <c r="K3">
        <v>138</v>
      </c>
      <c r="M3" t="s">
        <v>14</v>
      </c>
      <c r="N3" t="s">
        <v>17</v>
      </c>
      <c r="O3">
        <v>136</v>
      </c>
      <c r="P3" s="12" t="s">
        <v>42</v>
      </c>
      <c r="R3" t="s">
        <v>14</v>
      </c>
      <c r="S3" t="s">
        <v>17</v>
      </c>
      <c r="T3">
        <v>136</v>
      </c>
      <c r="X3" t="s">
        <v>14</v>
      </c>
      <c r="Y3" t="s">
        <v>17</v>
      </c>
      <c r="Z3">
        <v>177</v>
      </c>
      <c r="AC3" t="s">
        <v>14</v>
      </c>
      <c r="AD3" t="s">
        <v>17</v>
      </c>
      <c r="AE3">
        <v>139</v>
      </c>
      <c r="AH3" t="s">
        <v>14</v>
      </c>
      <c r="AI3" t="s">
        <v>17</v>
      </c>
      <c r="AJ3">
        <v>143</v>
      </c>
      <c r="AK3" s="38"/>
      <c r="AL3" s="38"/>
      <c r="AM3" t="s">
        <v>14</v>
      </c>
      <c r="AN3" t="s">
        <v>17</v>
      </c>
      <c r="AO3">
        <v>143</v>
      </c>
      <c r="AR3" t="s">
        <v>14</v>
      </c>
      <c r="AS3" t="s">
        <v>17</v>
      </c>
      <c r="AT3">
        <v>143</v>
      </c>
      <c r="AW3" t="s">
        <v>14</v>
      </c>
      <c r="AX3" t="s">
        <v>17</v>
      </c>
      <c r="AY3">
        <v>145</v>
      </c>
      <c r="BB3" t="s">
        <v>14</v>
      </c>
      <c r="BC3" t="s">
        <v>17</v>
      </c>
      <c r="BD3">
        <v>145</v>
      </c>
      <c r="BG3" t="s">
        <v>14</v>
      </c>
      <c r="BH3" t="s">
        <v>17</v>
      </c>
      <c r="BI3">
        <v>177</v>
      </c>
      <c r="BL3" t="s">
        <v>14</v>
      </c>
      <c r="BM3" t="s">
        <v>17</v>
      </c>
      <c r="BN3">
        <v>146</v>
      </c>
    </row>
    <row r="4" spans="1:66" ht="14.6" x14ac:dyDescent="0.4">
      <c r="A4" t="s">
        <v>18</v>
      </c>
      <c r="B4" t="s">
        <v>17</v>
      </c>
      <c r="C4">
        <v>-100</v>
      </c>
      <c r="E4" t="s">
        <v>35</v>
      </c>
      <c r="F4" t="s">
        <v>17</v>
      </c>
      <c r="G4">
        <v>-30</v>
      </c>
      <c r="I4" t="s">
        <v>35</v>
      </c>
      <c r="J4" t="s">
        <v>17</v>
      </c>
      <c r="K4">
        <v>-40</v>
      </c>
      <c r="M4" t="s">
        <v>35</v>
      </c>
      <c r="N4"/>
      <c r="O4">
        <v>-10</v>
      </c>
      <c r="P4" s="12"/>
      <c r="Q4" s="13"/>
      <c r="R4" t="s">
        <v>35</v>
      </c>
      <c r="S4"/>
      <c r="T4">
        <v>-20</v>
      </c>
      <c r="X4" t="s">
        <v>35</v>
      </c>
      <c r="Y4" t="s">
        <v>17</v>
      </c>
      <c r="Z4">
        <v>-20</v>
      </c>
      <c r="AC4" t="s">
        <v>35</v>
      </c>
      <c r="AD4" t="s">
        <v>17</v>
      </c>
      <c r="AE4">
        <v>-20</v>
      </c>
      <c r="AH4" t="s">
        <v>35</v>
      </c>
      <c r="AI4" t="s">
        <v>17</v>
      </c>
      <c r="AJ4">
        <v>-20</v>
      </c>
      <c r="AM4" t="s">
        <v>35</v>
      </c>
      <c r="AN4"/>
      <c r="AO4">
        <v>-20</v>
      </c>
      <c r="AR4" t="s">
        <v>35</v>
      </c>
      <c r="AS4" t="s">
        <v>17</v>
      </c>
      <c r="AT4">
        <v>-20</v>
      </c>
      <c r="AW4" t="s">
        <v>35</v>
      </c>
      <c r="AX4"/>
      <c r="AY4">
        <v>-30</v>
      </c>
      <c r="BB4" t="s">
        <v>35</v>
      </c>
      <c r="BC4" t="s">
        <v>17</v>
      </c>
      <c r="BD4">
        <v>-30</v>
      </c>
      <c r="BG4" t="s">
        <v>140</v>
      </c>
      <c r="BH4"/>
      <c r="BI4">
        <v>-10</v>
      </c>
      <c r="BL4" t="s">
        <v>35</v>
      </c>
      <c r="BM4" t="s">
        <v>17</v>
      </c>
      <c r="BN4">
        <v>-20</v>
      </c>
    </row>
    <row r="5" spans="1:66" ht="14.6" x14ac:dyDescent="0.4">
      <c r="A5" t="s">
        <v>20</v>
      </c>
      <c r="B5" t="s">
        <v>17</v>
      </c>
      <c r="C5">
        <v>-27</v>
      </c>
      <c r="E5" t="s">
        <v>20</v>
      </c>
      <c r="F5" t="s">
        <v>17</v>
      </c>
      <c r="G5">
        <v>-13</v>
      </c>
      <c r="I5" t="s">
        <v>20</v>
      </c>
      <c r="J5" t="s">
        <v>17</v>
      </c>
      <c r="K5">
        <v>-14</v>
      </c>
      <c r="M5" t="s">
        <v>20</v>
      </c>
      <c r="N5" t="s">
        <v>17</v>
      </c>
      <c r="O5">
        <v>-14</v>
      </c>
      <c r="P5" s="12" t="s">
        <v>43</v>
      </c>
      <c r="R5" t="s">
        <v>20</v>
      </c>
      <c r="S5" t="s">
        <v>17</v>
      </c>
      <c r="T5">
        <v>-21</v>
      </c>
      <c r="X5" t="s">
        <v>20</v>
      </c>
      <c r="Y5" t="s">
        <v>17</v>
      </c>
      <c r="Z5">
        <v>-15</v>
      </c>
      <c r="AC5" t="s">
        <v>20</v>
      </c>
      <c r="AD5" t="s">
        <v>17</v>
      </c>
      <c r="AE5">
        <v>-29</v>
      </c>
      <c r="AH5" t="s">
        <v>20</v>
      </c>
      <c r="AI5" t="s">
        <v>17</v>
      </c>
      <c r="AJ5">
        <v>-22</v>
      </c>
      <c r="AM5" t="s">
        <v>20</v>
      </c>
      <c r="AN5" t="s">
        <v>17</v>
      </c>
      <c r="AO5">
        <v>-25</v>
      </c>
      <c r="AR5" t="s">
        <v>20</v>
      </c>
      <c r="AS5" t="s">
        <v>17</v>
      </c>
      <c r="AT5">
        <v>-7</v>
      </c>
      <c r="AW5" t="s">
        <v>20</v>
      </c>
      <c r="AX5" t="s">
        <v>17</v>
      </c>
      <c r="AY5">
        <v>-16</v>
      </c>
      <c r="BB5" t="s">
        <v>20</v>
      </c>
      <c r="BC5" t="s">
        <v>17</v>
      </c>
      <c r="BD5">
        <v>-14</v>
      </c>
      <c r="BG5" t="s">
        <v>35</v>
      </c>
      <c r="BH5"/>
      <c r="BI5">
        <v>-20</v>
      </c>
      <c r="BL5" t="s">
        <v>20</v>
      </c>
      <c r="BM5" t="s">
        <v>17</v>
      </c>
      <c r="BN5">
        <v>-27</v>
      </c>
    </row>
    <row r="6" spans="1:66" ht="14.6" x14ac:dyDescent="0.4">
      <c r="A6" t="s">
        <v>21</v>
      </c>
      <c r="B6" t="s">
        <v>17</v>
      </c>
      <c r="C6">
        <v>-19</v>
      </c>
      <c r="E6" t="s">
        <v>29</v>
      </c>
      <c r="F6" t="s">
        <v>17</v>
      </c>
      <c r="G6">
        <v>-14</v>
      </c>
      <c r="I6" t="s">
        <v>29</v>
      </c>
      <c r="J6" t="s">
        <v>17</v>
      </c>
      <c r="K6">
        <v>-3</v>
      </c>
      <c r="M6" t="s">
        <v>29</v>
      </c>
      <c r="N6" t="s">
        <v>17</v>
      </c>
      <c r="O6">
        <v>-2</v>
      </c>
      <c r="P6" s="12" t="s">
        <v>44</v>
      </c>
      <c r="R6" t="s">
        <v>29</v>
      </c>
      <c r="S6" t="s">
        <v>17</v>
      </c>
      <c r="T6">
        <v>-26</v>
      </c>
      <c r="U6" s="12">
        <v>34500</v>
      </c>
      <c r="V6" s="12"/>
      <c r="X6" t="s">
        <v>29</v>
      </c>
      <c r="Y6" t="s">
        <v>17</v>
      </c>
      <c r="Z6">
        <v>-12</v>
      </c>
      <c r="AC6" t="s">
        <v>29</v>
      </c>
      <c r="AD6" t="s">
        <v>17</v>
      </c>
      <c r="AE6">
        <v>0</v>
      </c>
      <c r="AH6" t="s">
        <v>29</v>
      </c>
      <c r="AI6" t="s">
        <v>17</v>
      </c>
      <c r="AJ6">
        <v>-12</v>
      </c>
      <c r="AM6" t="s">
        <v>29</v>
      </c>
      <c r="AN6" t="s">
        <v>17</v>
      </c>
      <c r="AO6">
        <v>-4</v>
      </c>
      <c r="AR6" t="s">
        <v>29</v>
      </c>
      <c r="AS6" t="s">
        <v>17</v>
      </c>
      <c r="AT6">
        <v>-24</v>
      </c>
      <c r="AW6" t="s">
        <v>29</v>
      </c>
      <c r="AX6" t="s">
        <v>17</v>
      </c>
      <c r="AY6">
        <v>-7</v>
      </c>
      <c r="BB6" t="s">
        <v>29</v>
      </c>
      <c r="BC6" t="s">
        <v>17</v>
      </c>
      <c r="BD6">
        <v>-12</v>
      </c>
      <c r="BG6" t="s">
        <v>20</v>
      </c>
      <c r="BH6" t="s">
        <v>17</v>
      </c>
      <c r="BI6">
        <v>-7</v>
      </c>
      <c r="BL6" t="s">
        <v>29</v>
      </c>
      <c r="BM6" t="s">
        <v>17</v>
      </c>
      <c r="BN6">
        <v>-1</v>
      </c>
    </row>
    <row r="7" spans="1:66" ht="14.6" x14ac:dyDescent="0.4">
      <c r="A7" t="s">
        <v>22</v>
      </c>
      <c r="B7" t="s">
        <v>17</v>
      </c>
      <c r="C7">
        <v>-6</v>
      </c>
      <c r="E7" t="s">
        <v>21</v>
      </c>
      <c r="F7"/>
      <c r="G7">
        <v>-19</v>
      </c>
      <c r="I7" t="s">
        <v>21</v>
      </c>
      <c r="J7" t="s">
        <v>17</v>
      </c>
      <c r="K7">
        <v>-19</v>
      </c>
      <c r="M7" t="s">
        <v>21</v>
      </c>
      <c r="N7" t="s">
        <v>17</v>
      </c>
      <c r="O7">
        <v>-19</v>
      </c>
      <c r="P7" s="12"/>
      <c r="R7" t="s">
        <v>21</v>
      </c>
      <c r="S7" t="s">
        <v>17</v>
      </c>
      <c r="T7">
        <v>-20</v>
      </c>
      <c r="U7" s="12"/>
      <c r="V7" s="12"/>
      <c r="X7" t="s">
        <v>21</v>
      </c>
      <c r="Y7" t="s">
        <v>17</v>
      </c>
      <c r="Z7">
        <v>-20</v>
      </c>
      <c r="AC7" t="s">
        <v>21</v>
      </c>
      <c r="AD7"/>
      <c r="AE7">
        <v>-20</v>
      </c>
      <c r="AH7" t="s">
        <v>21</v>
      </c>
      <c r="AI7" t="s">
        <v>17</v>
      </c>
      <c r="AJ7">
        <v>-20</v>
      </c>
      <c r="AM7" t="s">
        <v>21</v>
      </c>
      <c r="AN7" t="s">
        <v>17</v>
      </c>
      <c r="AO7">
        <v>-20</v>
      </c>
      <c r="AR7" t="s">
        <v>21</v>
      </c>
      <c r="AS7" t="s">
        <v>17</v>
      </c>
      <c r="AT7">
        <v>-20</v>
      </c>
      <c r="AW7" t="s">
        <v>21</v>
      </c>
      <c r="AX7" t="s">
        <v>17</v>
      </c>
      <c r="AY7">
        <v>-20</v>
      </c>
      <c r="BB7" t="s">
        <v>21</v>
      </c>
      <c r="BC7" t="s">
        <v>17</v>
      </c>
      <c r="BD7">
        <v>-20</v>
      </c>
      <c r="BG7" t="s">
        <v>29</v>
      </c>
      <c r="BH7" t="s">
        <v>17</v>
      </c>
      <c r="BI7">
        <v>-15</v>
      </c>
      <c r="BJ7" s="11"/>
      <c r="BL7" t="s">
        <v>21</v>
      </c>
      <c r="BM7" t="s">
        <v>17</v>
      </c>
      <c r="BN7">
        <v>-20</v>
      </c>
    </row>
    <row r="8" spans="1:66" ht="14.6" x14ac:dyDescent="0.4">
      <c r="A8" t="s">
        <v>24</v>
      </c>
      <c r="B8" t="s">
        <v>17</v>
      </c>
      <c r="C8">
        <v>-10</v>
      </c>
      <c r="E8" t="s">
        <v>30</v>
      </c>
      <c r="F8" t="s">
        <v>17</v>
      </c>
      <c r="G8">
        <v>-10</v>
      </c>
      <c r="I8" t="s">
        <v>30</v>
      </c>
      <c r="J8" t="s">
        <v>17</v>
      </c>
      <c r="K8">
        <v>-10</v>
      </c>
      <c r="M8" t="s">
        <v>30</v>
      </c>
      <c r="N8" t="s">
        <v>17</v>
      </c>
      <c r="O8">
        <v>-10</v>
      </c>
      <c r="P8" s="12"/>
      <c r="R8" t="s">
        <v>30</v>
      </c>
      <c r="S8" t="s">
        <v>17</v>
      </c>
      <c r="T8">
        <v>-10</v>
      </c>
      <c r="U8" s="12"/>
      <c r="V8" s="12"/>
      <c r="X8" t="s">
        <v>30</v>
      </c>
      <c r="Y8" t="s">
        <v>17</v>
      </c>
      <c r="Z8">
        <v>-10</v>
      </c>
      <c r="AC8" t="s">
        <v>30</v>
      </c>
      <c r="AD8" t="s">
        <v>17</v>
      </c>
      <c r="AE8">
        <v>-10</v>
      </c>
      <c r="AH8" t="s">
        <v>30</v>
      </c>
      <c r="AI8" t="s">
        <v>17</v>
      </c>
      <c r="AJ8">
        <v>-10</v>
      </c>
      <c r="AM8" t="s">
        <v>30</v>
      </c>
      <c r="AN8" t="s">
        <v>17</v>
      </c>
      <c r="AO8">
        <v>-10</v>
      </c>
      <c r="AR8" t="s">
        <v>30</v>
      </c>
      <c r="AS8" t="s">
        <v>17</v>
      </c>
      <c r="AT8">
        <v>-10</v>
      </c>
      <c r="AW8" t="s">
        <v>30</v>
      </c>
      <c r="AX8" t="s">
        <v>17</v>
      </c>
      <c r="AY8">
        <v>-10</v>
      </c>
      <c r="BB8" t="s">
        <v>30</v>
      </c>
      <c r="BC8" t="s">
        <v>17</v>
      </c>
      <c r="BD8">
        <v>-10</v>
      </c>
      <c r="BG8" t="s">
        <v>21</v>
      </c>
      <c r="BH8" t="s">
        <v>17</v>
      </c>
      <c r="BI8">
        <v>-20</v>
      </c>
      <c r="BL8" t="s">
        <v>30</v>
      </c>
      <c r="BM8" t="s">
        <v>17</v>
      </c>
      <c r="BN8">
        <v>-10</v>
      </c>
    </row>
    <row r="9" spans="1:66" ht="14.6" x14ac:dyDescent="0.4">
      <c r="A9" t="s">
        <v>25</v>
      </c>
      <c r="B9"/>
      <c r="C9">
        <v>10</v>
      </c>
      <c r="E9" t="s">
        <v>31</v>
      </c>
      <c r="F9" t="s">
        <v>17</v>
      </c>
      <c r="G9">
        <v>-11</v>
      </c>
      <c r="H9" s="12" t="s">
        <v>38</v>
      </c>
      <c r="I9" t="s">
        <v>31</v>
      </c>
      <c r="J9" t="s">
        <v>17</v>
      </c>
      <c r="K9">
        <v>-11</v>
      </c>
      <c r="M9" t="s">
        <v>31</v>
      </c>
      <c r="N9" t="s">
        <v>17</v>
      </c>
      <c r="O9">
        <v>-11</v>
      </c>
      <c r="P9" s="12"/>
      <c r="R9" t="s">
        <v>31</v>
      </c>
      <c r="S9" t="s">
        <v>17</v>
      </c>
      <c r="T9">
        <v>-11</v>
      </c>
      <c r="U9" s="12"/>
      <c r="V9" s="12"/>
      <c r="X9" t="s">
        <v>31</v>
      </c>
      <c r="Y9" t="s">
        <v>17</v>
      </c>
      <c r="Z9">
        <v>-11</v>
      </c>
      <c r="AC9" t="s">
        <v>31</v>
      </c>
      <c r="AD9" t="s">
        <v>17</v>
      </c>
      <c r="AE9">
        <v>-11</v>
      </c>
      <c r="AH9" t="s">
        <v>31</v>
      </c>
      <c r="AI9" t="s">
        <v>17</v>
      </c>
      <c r="AJ9">
        <v>-11</v>
      </c>
      <c r="AM9" t="s">
        <v>31</v>
      </c>
      <c r="AN9" t="s">
        <v>17</v>
      </c>
      <c r="AO9">
        <v>-11</v>
      </c>
      <c r="AR9" t="s">
        <v>31</v>
      </c>
      <c r="AS9" t="s">
        <v>17</v>
      </c>
      <c r="AT9">
        <v>-11</v>
      </c>
      <c r="AW9" t="s">
        <v>31</v>
      </c>
      <c r="AX9" t="s">
        <v>17</v>
      </c>
      <c r="AY9">
        <v>-11</v>
      </c>
      <c r="BB9" t="s">
        <v>31</v>
      </c>
      <c r="BC9" t="s">
        <v>17</v>
      </c>
      <c r="BD9">
        <v>-11</v>
      </c>
      <c r="BG9" t="s">
        <v>30</v>
      </c>
      <c r="BH9" t="s">
        <v>17</v>
      </c>
      <c r="BI9">
        <v>-10</v>
      </c>
      <c r="BL9" t="s">
        <v>31</v>
      </c>
      <c r="BM9" t="s">
        <v>17</v>
      </c>
      <c r="BN9">
        <v>-11</v>
      </c>
    </row>
    <row r="10" spans="1:66" ht="14.6" x14ac:dyDescent="0.4">
      <c r="A10" t="s">
        <v>30</v>
      </c>
      <c r="B10" t="s">
        <v>17</v>
      </c>
      <c r="C10">
        <v>-10</v>
      </c>
      <c r="E10"/>
      <c r="F10"/>
      <c r="G10"/>
      <c r="M10" s="9" t="s">
        <v>40</v>
      </c>
      <c r="N10" s="9" t="s">
        <v>17</v>
      </c>
      <c r="O10" s="9">
        <v>-27</v>
      </c>
      <c r="P10" s="12" t="s">
        <v>41</v>
      </c>
      <c r="R10" s="9" t="s">
        <v>45</v>
      </c>
      <c r="S10" s="9" t="s">
        <v>17</v>
      </c>
      <c r="T10" s="9">
        <v>-9</v>
      </c>
      <c r="U10" s="12"/>
      <c r="V10" s="12"/>
      <c r="X10" s="9" t="s">
        <v>45</v>
      </c>
      <c r="Y10" s="9" t="s">
        <v>17</v>
      </c>
      <c r="Z10" s="9">
        <v>-9</v>
      </c>
      <c r="AC10" t="s">
        <v>45</v>
      </c>
      <c r="AD10" t="s">
        <v>17</v>
      </c>
      <c r="AE10">
        <v>-9</v>
      </c>
      <c r="AH10" t="s">
        <v>45</v>
      </c>
      <c r="AI10" t="s">
        <v>17</v>
      </c>
      <c r="AJ10">
        <v>-5</v>
      </c>
      <c r="AM10" t="s">
        <v>45</v>
      </c>
      <c r="AN10" t="s">
        <v>17</v>
      </c>
      <c r="AO10">
        <v>-2</v>
      </c>
      <c r="AR10" t="s">
        <v>45</v>
      </c>
      <c r="AS10" t="s">
        <v>17</v>
      </c>
      <c r="AT10">
        <v>-2</v>
      </c>
      <c r="AW10" t="s">
        <v>45</v>
      </c>
      <c r="AX10" t="s">
        <v>17</v>
      </c>
      <c r="AY10">
        <v>-2</v>
      </c>
      <c r="BB10" t="s">
        <v>45</v>
      </c>
      <c r="BC10" t="s">
        <v>17</v>
      </c>
      <c r="BD10">
        <v>-2</v>
      </c>
      <c r="BG10" t="s">
        <v>31</v>
      </c>
      <c r="BH10" t="s">
        <v>17</v>
      </c>
      <c r="BI10">
        <v>-11</v>
      </c>
      <c r="BL10" t="s">
        <v>45</v>
      </c>
      <c r="BM10" t="s">
        <v>17</v>
      </c>
      <c r="BN10">
        <v>-3</v>
      </c>
    </row>
    <row r="11" spans="1:66" ht="14.6" x14ac:dyDescent="0.4">
      <c r="A11" t="s">
        <v>26</v>
      </c>
      <c r="B11" t="s">
        <v>17</v>
      </c>
      <c r="C11">
        <v>-11</v>
      </c>
      <c r="E11"/>
      <c r="F11"/>
      <c r="G11"/>
      <c r="M11" s="9" t="s">
        <v>45</v>
      </c>
      <c r="N11" s="9" t="s">
        <v>17</v>
      </c>
      <c r="O11" s="9">
        <v>-10</v>
      </c>
      <c r="P11" s="12"/>
      <c r="R11" s="9" t="s">
        <v>46</v>
      </c>
      <c r="U11" s="12"/>
      <c r="V11" s="12"/>
      <c r="X11" s="9" t="s">
        <v>46</v>
      </c>
      <c r="Z11" s="9">
        <v>-1</v>
      </c>
      <c r="AC11" t="s">
        <v>46</v>
      </c>
      <c r="AD11"/>
      <c r="AE11">
        <v>-1</v>
      </c>
      <c r="AH11" t="s">
        <v>46</v>
      </c>
      <c r="AI11" t="s">
        <v>17</v>
      </c>
      <c r="AJ11">
        <v>-2</v>
      </c>
      <c r="AM11" t="s">
        <v>46</v>
      </c>
      <c r="AN11"/>
      <c r="AO11">
        <v>-2</v>
      </c>
      <c r="AR11" t="s">
        <v>46</v>
      </c>
      <c r="AS11" t="s">
        <v>17</v>
      </c>
      <c r="AT11">
        <v>-1</v>
      </c>
      <c r="AW11" t="s">
        <v>46</v>
      </c>
      <c r="AX11"/>
      <c r="AY11">
        <v>-1</v>
      </c>
      <c r="BB11" t="s">
        <v>46</v>
      </c>
      <c r="BC11" t="s">
        <v>17</v>
      </c>
      <c r="BD11">
        <v>-1</v>
      </c>
      <c r="BG11" t="s">
        <v>45</v>
      </c>
      <c r="BH11" t="s">
        <v>17</v>
      </c>
      <c r="BI11">
        <v>-2</v>
      </c>
      <c r="BL11" t="s">
        <v>46</v>
      </c>
      <c r="BM11" t="s">
        <v>17</v>
      </c>
      <c r="BN11">
        <v>-1</v>
      </c>
    </row>
    <row r="12" spans="1:66" ht="14.6" x14ac:dyDescent="0.4">
      <c r="A12" t="s">
        <v>27</v>
      </c>
      <c r="B12" t="s">
        <v>17</v>
      </c>
      <c r="C12">
        <v>11</v>
      </c>
      <c r="E12"/>
      <c r="F12"/>
      <c r="G12"/>
      <c r="M12" s="9" t="s">
        <v>46</v>
      </c>
      <c r="N12" s="9" t="s">
        <v>17</v>
      </c>
      <c r="O12" s="9">
        <v>-1</v>
      </c>
      <c r="P12" s="12"/>
      <c r="R12" s="9" t="s">
        <v>48</v>
      </c>
      <c r="S12" s="9" t="s">
        <v>17</v>
      </c>
      <c r="T12" s="9">
        <v>-2</v>
      </c>
      <c r="U12" s="12"/>
      <c r="V12" s="12"/>
      <c r="X12" s="9" t="s">
        <v>48</v>
      </c>
      <c r="Y12" s="9" t="s">
        <v>17</v>
      </c>
      <c r="Z12" s="9">
        <v>-2</v>
      </c>
      <c r="AC12" t="s">
        <v>48</v>
      </c>
      <c r="AD12"/>
      <c r="AE12">
        <v>-2</v>
      </c>
      <c r="AH12" t="s">
        <v>48</v>
      </c>
      <c r="AI12" t="s">
        <v>17</v>
      </c>
      <c r="AJ12">
        <v>-2</v>
      </c>
      <c r="AM12" t="s">
        <v>48</v>
      </c>
      <c r="AN12" t="s">
        <v>17</v>
      </c>
      <c r="AO12">
        <v>-2</v>
      </c>
      <c r="AR12" t="s">
        <v>48</v>
      </c>
      <c r="AS12" t="s">
        <v>17</v>
      </c>
      <c r="AT12">
        <v>-1</v>
      </c>
      <c r="AW12" t="s">
        <v>48</v>
      </c>
      <c r="AX12" t="s">
        <v>17</v>
      </c>
      <c r="AY12">
        <v>-1</v>
      </c>
      <c r="BB12" t="s">
        <v>48</v>
      </c>
      <c r="BC12" t="s">
        <v>17</v>
      </c>
      <c r="BD12">
        <v>-1</v>
      </c>
      <c r="BG12" t="s">
        <v>46</v>
      </c>
      <c r="BH12" t="s">
        <v>151</v>
      </c>
      <c r="BI12">
        <v>-1</v>
      </c>
      <c r="BL12" t="s">
        <v>48</v>
      </c>
      <c r="BM12" t="s">
        <v>17</v>
      </c>
      <c r="BN12">
        <v>-1</v>
      </c>
    </row>
    <row r="13" spans="1:66" ht="14.6" x14ac:dyDescent="0.4">
      <c r="A13" t="s">
        <v>28</v>
      </c>
      <c r="B13" t="s">
        <v>17</v>
      </c>
      <c r="C13">
        <v>-0.5</v>
      </c>
      <c r="E13"/>
      <c r="F13"/>
      <c r="G13"/>
      <c r="M13" s="9" t="s">
        <v>48</v>
      </c>
      <c r="O13" s="9">
        <v>-2</v>
      </c>
      <c r="P13" s="12"/>
      <c r="R13" s="9" t="s">
        <v>47</v>
      </c>
      <c r="S13" s="9" t="s">
        <v>17</v>
      </c>
      <c r="T13" s="9">
        <v>-1</v>
      </c>
      <c r="U13" s="12"/>
      <c r="V13" s="12"/>
      <c r="X13" s="9" t="s">
        <v>47</v>
      </c>
      <c r="Y13" s="9" t="s">
        <v>17</v>
      </c>
      <c r="Z13" s="9">
        <v>-1</v>
      </c>
      <c r="AC13" t="s">
        <v>47</v>
      </c>
      <c r="AD13" t="s">
        <v>17</v>
      </c>
      <c r="AE13">
        <v>-1</v>
      </c>
      <c r="AH13" t="s">
        <v>47</v>
      </c>
      <c r="AI13" t="s">
        <v>17</v>
      </c>
      <c r="AJ13">
        <v>-1</v>
      </c>
      <c r="AM13" t="s">
        <v>47</v>
      </c>
      <c r="AN13" t="s">
        <v>17</v>
      </c>
      <c r="AO13">
        <v>-1</v>
      </c>
      <c r="AR13" t="s">
        <v>47</v>
      </c>
      <c r="AS13" t="s">
        <v>17</v>
      </c>
      <c r="AT13">
        <v>-1</v>
      </c>
      <c r="AW13" t="s">
        <v>47</v>
      </c>
      <c r="AX13" t="s">
        <v>17</v>
      </c>
      <c r="AY13">
        <v>-1</v>
      </c>
      <c r="BB13" t="s">
        <v>47</v>
      </c>
      <c r="BC13" t="s">
        <v>17</v>
      </c>
      <c r="BD13">
        <v>-1</v>
      </c>
      <c r="BG13" t="s">
        <v>48</v>
      </c>
      <c r="BH13" t="s">
        <v>17</v>
      </c>
      <c r="BI13">
        <v>-1</v>
      </c>
      <c r="BL13" t="s">
        <v>47</v>
      </c>
      <c r="BM13"/>
      <c r="BN13">
        <v>-1</v>
      </c>
    </row>
    <row r="14" spans="1:66" ht="14.6" x14ac:dyDescent="0.4">
      <c r="A14" t="s">
        <v>28</v>
      </c>
      <c r="B14" t="s">
        <v>17</v>
      </c>
      <c r="C14">
        <v>-0.5</v>
      </c>
      <c r="E14"/>
      <c r="F14"/>
      <c r="G14"/>
      <c r="M14" s="9" t="s">
        <v>47</v>
      </c>
      <c r="N14" s="9" t="s">
        <v>17</v>
      </c>
      <c r="O14" s="9">
        <v>-1</v>
      </c>
      <c r="P14" s="12"/>
      <c r="R14" s="9" t="s">
        <v>55</v>
      </c>
      <c r="S14" s="9" t="s">
        <v>17</v>
      </c>
      <c r="T14" s="9">
        <v>50</v>
      </c>
      <c r="U14" s="12">
        <v>50549</v>
      </c>
      <c r="V14" s="12"/>
      <c r="X14" s="9" t="s">
        <v>86</v>
      </c>
      <c r="Y14" s="9" t="s">
        <v>17</v>
      </c>
      <c r="Z14" s="36">
        <v>-40</v>
      </c>
      <c r="AC14" t="s">
        <v>93</v>
      </c>
      <c r="AD14" t="s">
        <v>17</v>
      </c>
      <c r="AE14">
        <v>-6</v>
      </c>
      <c r="AH14" t="s">
        <v>105</v>
      </c>
      <c r="AI14" t="s">
        <v>17</v>
      </c>
      <c r="AJ14">
        <v>-2</v>
      </c>
      <c r="AM14" t="s">
        <v>107</v>
      </c>
      <c r="AN14" t="s">
        <v>17</v>
      </c>
      <c r="AO14">
        <v>-5</v>
      </c>
      <c r="AR14" s="9" t="s">
        <v>111</v>
      </c>
      <c r="AS14" s="9" t="s">
        <v>17</v>
      </c>
      <c r="AT14" s="9">
        <v>-30</v>
      </c>
      <c r="AW14" s="9" t="s">
        <v>116</v>
      </c>
      <c r="AX14" s="9" t="s">
        <v>17</v>
      </c>
      <c r="AY14" s="9">
        <v>53</v>
      </c>
      <c r="BB14" t="s">
        <v>135</v>
      </c>
      <c r="BC14" s="9" t="s">
        <v>17</v>
      </c>
      <c r="BD14" s="9">
        <v>-5</v>
      </c>
      <c r="BG14" t="s">
        <v>47</v>
      </c>
      <c r="BH14" t="s">
        <v>17</v>
      </c>
      <c r="BI14">
        <v>-1</v>
      </c>
      <c r="BL14" t="s">
        <v>146</v>
      </c>
      <c r="BM14" t="s">
        <v>17</v>
      </c>
      <c r="BN14">
        <v>59</v>
      </c>
    </row>
    <row r="15" spans="1:66" ht="14.6" x14ac:dyDescent="0.4">
      <c r="A15" t="s">
        <v>28</v>
      </c>
      <c r="B15" t="s">
        <v>17</v>
      </c>
      <c r="C15">
        <v>-0.8</v>
      </c>
      <c r="E15"/>
      <c r="F15"/>
      <c r="G15"/>
      <c r="R15" s="9" t="s">
        <v>54</v>
      </c>
      <c r="T15" s="9">
        <v>-29</v>
      </c>
      <c r="U15" s="12" t="s">
        <v>52</v>
      </c>
      <c r="V15" s="12" t="s">
        <v>53</v>
      </c>
      <c r="X15" s="9" t="s">
        <v>87</v>
      </c>
      <c r="Y15" s="9" t="s">
        <v>17</v>
      </c>
      <c r="Z15" s="9">
        <v>-10</v>
      </c>
      <c r="AC15" t="s">
        <v>94</v>
      </c>
      <c r="AD15" t="s">
        <v>17</v>
      </c>
      <c r="AE15">
        <v>-10</v>
      </c>
      <c r="AH15"/>
      <c r="AI15"/>
      <c r="AJ15"/>
      <c r="AM15" t="s">
        <v>108</v>
      </c>
      <c r="AN15" t="s">
        <v>17</v>
      </c>
      <c r="AO15">
        <v>-10</v>
      </c>
      <c r="AR15" t="s">
        <v>107</v>
      </c>
      <c r="AS15" t="s">
        <v>17</v>
      </c>
      <c r="AT15">
        <v>-3</v>
      </c>
      <c r="AW15" t="s">
        <v>117</v>
      </c>
      <c r="AX15" t="s">
        <v>17</v>
      </c>
      <c r="AY15">
        <v>-26</v>
      </c>
      <c r="BB15" t="s">
        <v>135</v>
      </c>
      <c r="BC15" t="s">
        <v>17</v>
      </c>
      <c r="BD15">
        <v>-10</v>
      </c>
      <c r="BG15" t="s">
        <v>141</v>
      </c>
      <c r="BH15" t="s">
        <v>17</v>
      </c>
      <c r="BI15">
        <v>-11</v>
      </c>
      <c r="BL15" t="s">
        <v>157</v>
      </c>
      <c r="BM15" t="s">
        <v>17</v>
      </c>
      <c r="BN15">
        <v>-53</v>
      </c>
    </row>
    <row r="16" spans="1:66" ht="14.6" x14ac:dyDescent="0.4">
      <c r="A16"/>
      <c r="B16" t="s">
        <v>17</v>
      </c>
      <c r="C16">
        <v>-2</v>
      </c>
      <c r="E16"/>
      <c r="F16"/>
      <c r="G16"/>
      <c r="R16" s="9" t="s">
        <v>76</v>
      </c>
      <c r="S16" s="9" t="s">
        <v>17</v>
      </c>
      <c r="T16" s="9">
        <v>-5</v>
      </c>
      <c r="X16" s="9" t="s">
        <v>88</v>
      </c>
      <c r="Y16" s="9" t="s">
        <v>17</v>
      </c>
      <c r="Z16" s="9">
        <v>-2</v>
      </c>
      <c r="AC16" t="s">
        <v>95</v>
      </c>
      <c r="AD16" t="s">
        <v>17</v>
      </c>
      <c r="AE16">
        <v>-2</v>
      </c>
      <c r="AH16"/>
      <c r="AI16"/>
      <c r="AJ16"/>
      <c r="AM16" t="s">
        <v>109</v>
      </c>
      <c r="AN16"/>
      <c r="AO16">
        <v>-2</v>
      </c>
      <c r="AR16" t="s">
        <v>112</v>
      </c>
      <c r="AS16" t="s">
        <v>17</v>
      </c>
      <c r="AT16">
        <v>30</v>
      </c>
      <c r="AW16" t="s">
        <v>118</v>
      </c>
      <c r="AX16" t="s">
        <v>17</v>
      </c>
      <c r="AY16">
        <v>-27</v>
      </c>
      <c r="BB16" t="s">
        <v>136</v>
      </c>
      <c r="BC16" t="s">
        <v>17</v>
      </c>
      <c r="BD16">
        <v>-2</v>
      </c>
      <c r="BG16" t="s">
        <v>142</v>
      </c>
      <c r="BH16" t="s">
        <v>17</v>
      </c>
      <c r="BI16">
        <v>-2</v>
      </c>
      <c r="BL16" t="s">
        <v>148</v>
      </c>
      <c r="BM16" t="s">
        <v>17</v>
      </c>
      <c r="BN16">
        <v>-6</v>
      </c>
    </row>
    <row r="17" spans="1:66" ht="14.6" x14ac:dyDescent="0.4">
      <c r="A17" t="s">
        <v>29</v>
      </c>
      <c r="B17" t="s">
        <v>17</v>
      </c>
      <c r="C17">
        <v>-4</v>
      </c>
      <c r="E17"/>
      <c r="F17"/>
      <c r="G17"/>
      <c r="R17" s="9" t="s">
        <v>77</v>
      </c>
      <c r="S17" s="9" t="s">
        <v>17</v>
      </c>
      <c r="T17" s="9">
        <v>-5</v>
      </c>
      <c r="X17" s="9" t="s">
        <v>89</v>
      </c>
      <c r="Y17" s="9" t="s">
        <v>17</v>
      </c>
      <c r="Z17" s="9">
        <v>-2</v>
      </c>
      <c r="AR17" s="9" t="s">
        <v>113</v>
      </c>
      <c r="AS17" s="9" t="s">
        <v>17</v>
      </c>
      <c r="AT17" s="9">
        <v>-5</v>
      </c>
      <c r="AW17" s="9" t="s">
        <v>119</v>
      </c>
      <c r="AX17" s="9" t="s">
        <v>17</v>
      </c>
      <c r="AY17" s="9">
        <v>-2</v>
      </c>
      <c r="BG17" t="s">
        <v>143</v>
      </c>
      <c r="BH17" t="s">
        <v>17</v>
      </c>
      <c r="BI17">
        <v>-30</v>
      </c>
      <c r="BL17" t="s">
        <v>158</v>
      </c>
      <c r="BM17" t="s">
        <v>17</v>
      </c>
      <c r="BN17">
        <v>-5</v>
      </c>
    </row>
    <row r="18" spans="1:66" ht="14.6" x14ac:dyDescent="0.4">
      <c r="A18" t="s">
        <v>31</v>
      </c>
      <c r="B18" t="s">
        <v>17</v>
      </c>
      <c r="C18">
        <v>-4</v>
      </c>
      <c r="E18"/>
      <c r="F18"/>
      <c r="G18"/>
      <c r="R18" s="9" t="s">
        <v>80</v>
      </c>
      <c r="S18" s="9" t="s">
        <v>17</v>
      </c>
      <c r="T18" s="9">
        <v>-10</v>
      </c>
      <c r="X18" s="9" t="s">
        <v>90</v>
      </c>
      <c r="Y18" s="9" t="s">
        <v>17</v>
      </c>
      <c r="Z18" s="9">
        <v>-10</v>
      </c>
      <c r="AR18" s="9" t="s">
        <v>114</v>
      </c>
      <c r="AS18" s="9" t="s">
        <v>17</v>
      </c>
      <c r="AT18" s="9">
        <v>-15</v>
      </c>
      <c r="AW18" s="9" t="s">
        <v>120</v>
      </c>
      <c r="AX18" s="9" t="s">
        <v>17</v>
      </c>
      <c r="AY18" s="9">
        <v>-20</v>
      </c>
      <c r="BG18" t="s">
        <v>144</v>
      </c>
      <c r="BH18"/>
      <c r="BI18">
        <v>-18</v>
      </c>
      <c r="BL18"/>
      <c r="BM18"/>
      <c r="BN18"/>
    </row>
    <row r="19" spans="1:66" ht="14.6" x14ac:dyDescent="0.4">
      <c r="A19" t="s">
        <v>32</v>
      </c>
      <c r="B19" t="s">
        <v>17</v>
      </c>
      <c r="C19">
        <v>-50</v>
      </c>
      <c r="E19"/>
      <c r="F19"/>
      <c r="G19"/>
      <c r="R19" s="9" t="s">
        <v>82</v>
      </c>
      <c r="S19" s="9" t="s">
        <v>17</v>
      </c>
      <c r="T19" s="9">
        <v>-4</v>
      </c>
      <c r="X19" s="9" t="s">
        <v>25</v>
      </c>
      <c r="Z19" s="9">
        <v>10</v>
      </c>
      <c r="AW19" s="9" t="s">
        <v>122</v>
      </c>
      <c r="AX19" s="9" t="s">
        <v>17</v>
      </c>
      <c r="AY19" s="9">
        <v>-5</v>
      </c>
      <c r="BG19" t="s">
        <v>145</v>
      </c>
      <c r="BH19" t="s">
        <v>17</v>
      </c>
      <c r="BI19">
        <v>16</v>
      </c>
      <c r="BL19"/>
      <c r="BM19"/>
      <c r="BN19"/>
    </row>
    <row r="20" spans="1:66" ht="14.6" x14ac:dyDescent="0.4">
      <c r="A20"/>
      <c r="B20"/>
      <c r="C20"/>
      <c r="R20" s="9" t="s">
        <v>83</v>
      </c>
      <c r="S20" s="9" t="s">
        <v>17</v>
      </c>
      <c r="T20" s="9">
        <v>-5</v>
      </c>
      <c r="AW20" s="9" t="s">
        <v>123</v>
      </c>
      <c r="AX20" s="9" t="s">
        <v>17</v>
      </c>
      <c r="AY20" s="9">
        <v>-5</v>
      </c>
      <c r="BG20" t="s">
        <v>146</v>
      </c>
      <c r="BH20"/>
      <c r="BI20">
        <v>59</v>
      </c>
      <c r="BJ20" s="9">
        <v>59073.66</v>
      </c>
      <c r="BL20"/>
      <c r="BM20"/>
      <c r="BN20"/>
    </row>
    <row r="21" spans="1:66" ht="14.6" x14ac:dyDescent="0.4">
      <c r="A21"/>
      <c r="B21"/>
      <c r="C21"/>
      <c r="R21" s="9" t="s">
        <v>84</v>
      </c>
      <c r="S21" s="9" t="s">
        <v>17</v>
      </c>
      <c r="T21" s="9">
        <v>-12</v>
      </c>
      <c r="AW21" s="9" t="s">
        <v>124</v>
      </c>
      <c r="AX21" s="9" t="s">
        <v>17</v>
      </c>
      <c r="AY21" s="9">
        <v>-3</v>
      </c>
      <c r="BG21" t="s">
        <v>147</v>
      </c>
      <c r="BH21" t="s">
        <v>17</v>
      </c>
      <c r="BI21">
        <v>-11</v>
      </c>
      <c r="BJ21" s="11"/>
      <c r="BK21" s="11"/>
      <c r="BL21"/>
      <c r="BM21"/>
      <c r="BN21"/>
    </row>
    <row r="22" spans="1:66" ht="14.6" x14ac:dyDescent="0.4">
      <c r="A22"/>
      <c r="B22"/>
      <c r="C22"/>
      <c r="BG22" t="s">
        <v>148</v>
      </c>
      <c r="BH22" t="s">
        <v>17</v>
      </c>
      <c r="BI22">
        <v>-36</v>
      </c>
      <c r="BJ22" s="11">
        <v>43217</v>
      </c>
      <c r="BL22"/>
      <c r="BM22"/>
      <c r="BN22"/>
    </row>
    <row r="23" spans="1:66" ht="14.6" x14ac:dyDescent="0.4">
      <c r="A23"/>
      <c r="B23"/>
      <c r="C23"/>
      <c r="BG23" t="s">
        <v>149</v>
      </c>
      <c r="BH23"/>
      <c r="BI23">
        <v>-6</v>
      </c>
      <c r="BJ23" s="9" t="s">
        <v>152</v>
      </c>
      <c r="BL23"/>
      <c r="BM23"/>
      <c r="BN23"/>
    </row>
    <row r="24" spans="1:66" ht="14.6" x14ac:dyDescent="0.4">
      <c r="A24"/>
      <c r="B24"/>
      <c r="C24"/>
      <c r="BG24" t="s">
        <v>150</v>
      </c>
      <c r="BH24" t="s">
        <v>17</v>
      </c>
      <c r="BI24">
        <v>-6</v>
      </c>
      <c r="BL24"/>
      <c r="BM24"/>
      <c r="BN24"/>
    </row>
    <row r="25" spans="1:66" ht="14.6" x14ac:dyDescent="0.4">
      <c r="A25"/>
      <c r="B25"/>
      <c r="C25"/>
      <c r="BG25" t="s">
        <v>154</v>
      </c>
      <c r="BH25" t="s">
        <v>17</v>
      </c>
      <c r="BI25">
        <v>-3</v>
      </c>
      <c r="BL25"/>
      <c r="BM25"/>
      <c r="BN25"/>
    </row>
    <row r="26" spans="1:66" ht="14.6" x14ac:dyDescent="0.4">
      <c r="A26"/>
      <c r="B26"/>
      <c r="C26"/>
      <c r="BG26" t="s">
        <v>155</v>
      </c>
      <c r="BH26" t="s">
        <v>17</v>
      </c>
      <c r="BI26">
        <v>-5</v>
      </c>
    </row>
    <row r="27" spans="1:66" ht="14.6" x14ac:dyDescent="0.4">
      <c r="A27"/>
      <c r="B27"/>
      <c r="C27"/>
      <c r="BG27"/>
      <c r="BH27"/>
      <c r="BI27"/>
      <c r="BL27"/>
      <c r="BM27"/>
      <c r="BN27"/>
    </row>
    <row r="28" spans="1:66" ht="14.6" x14ac:dyDescent="0.4">
      <c r="A28"/>
      <c r="B28"/>
      <c r="C28"/>
      <c r="N28" s="11">
        <v>42916</v>
      </c>
      <c r="S28" s="11">
        <v>42947</v>
      </c>
      <c r="Y28" s="11">
        <v>42980</v>
      </c>
      <c r="AD28" s="11">
        <v>43006</v>
      </c>
      <c r="AI28" s="11">
        <v>43049</v>
      </c>
      <c r="AN28" s="11">
        <v>43049</v>
      </c>
      <c r="AS28" s="11">
        <v>43097</v>
      </c>
      <c r="AX28" s="11">
        <v>43097</v>
      </c>
      <c r="BC28" s="11">
        <v>43166</v>
      </c>
      <c r="BG28"/>
      <c r="BH28" s="11">
        <v>43170</v>
      </c>
      <c r="BI28"/>
      <c r="BL28"/>
      <c r="BM28" s="11">
        <v>43225</v>
      </c>
      <c r="BN28"/>
    </row>
    <row r="29" spans="1:66" ht="14.6" x14ac:dyDescent="0.4">
      <c r="A29"/>
      <c r="B29"/>
      <c r="C29"/>
      <c r="E29" s="9" t="s">
        <v>34</v>
      </c>
      <c r="F29" s="11">
        <v>42853</v>
      </c>
      <c r="G29" s="9">
        <v>35</v>
      </c>
      <c r="I29" s="9" t="s">
        <v>34</v>
      </c>
      <c r="J29" s="11">
        <v>42887</v>
      </c>
      <c r="M29" s="9" t="s">
        <v>36</v>
      </c>
      <c r="N29" s="13">
        <v>136000</v>
      </c>
      <c r="R29" s="9" t="s">
        <v>36</v>
      </c>
      <c r="S29" s="13">
        <v>78000</v>
      </c>
      <c r="X29" s="9" t="s">
        <v>36</v>
      </c>
      <c r="Y29" s="13">
        <v>98000</v>
      </c>
      <c r="AC29" s="9" t="s">
        <v>36</v>
      </c>
      <c r="AD29" s="13">
        <v>72000</v>
      </c>
      <c r="AH29" s="9" t="s">
        <v>36</v>
      </c>
      <c r="AI29" s="13">
        <v>52000</v>
      </c>
      <c r="AM29" s="9" t="s">
        <v>36</v>
      </c>
      <c r="AN29" s="13">
        <v>62000</v>
      </c>
      <c r="AR29" s="9" t="s">
        <v>36</v>
      </c>
      <c r="AS29" s="13">
        <v>82000</v>
      </c>
      <c r="AW29" s="9" t="s">
        <v>36</v>
      </c>
      <c r="AX29" s="13">
        <v>103000</v>
      </c>
      <c r="AZ29" s="13"/>
      <c r="BB29" s="9" t="s">
        <v>36</v>
      </c>
      <c r="BC29" s="13">
        <v>55000</v>
      </c>
      <c r="BG29" t="s">
        <v>36</v>
      </c>
      <c r="BH29">
        <v>54000</v>
      </c>
      <c r="BI29"/>
      <c r="BL29" t="s">
        <v>36</v>
      </c>
      <c r="BM29">
        <v>51000</v>
      </c>
      <c r="BN29"/>
    </row>
    <row r="30" spans="1:66" ht="14.6" x14ac:dyDescent="0.4">
      <c r="A30"/>
      <c r="B30"/>
      <c r="C30"/>
      <c r="E30" s="9" t="s">
        <v>36</v>
      </c>
      <c r="F30" s="11">
        <v>42853</v>
      </c>
      <c r="G30" s="9">
        <v>134</v>
      </c>
      <c r="I30" s="9" t="s">
        <v>36</v>
      </c>
      <c r="J30" s="11">
        <v>42887</v>
      </c>
      <c r="M30" s="9" t="s">
        <v>37</v>
      </c>
      <c r="N30" s="13">
        <v>580000</v>
      </c>
      <c r="R30" s="9" t="s">
        <v>37</v>
      </c>
      <c r="S30" s="13">
        <v>590000</v>
      </c>
      <c r="X30" s="9" t="s">
        <v>37</v>
      </c>
      <c r="Y30" s="13">
        <v>665000</v>
      </c>
      <c r="AC30" s="9" t="s">
        <v>37</v>
      </c>
      <c r="AD30" s="13">
        <v>706000</v>
      </c>
      <c r="AH30" s="9" t="s">
        <v>37</v>
      </c>
      <c r="AI30" s="13">
        <v>711000</v>
      </c>
      <c r="AM30" s="9" t="s">
        <v>37</v>
      </c>
      <c r="AN30" s="13"/>
      <c r="AR30" s="9" t="s">
        <v>37</v>
      </c>
      <c r="AS30" s="13">
        <v>630000</v>
      </c>
      <c r="AW30" s="9" t="s">
        <v>37</v>
      </c>
      <c r="AX30" s="13">
        <v>575000</v>
      </c>
      <c r="BB30" s="9" t="s">
        <v>37</v>
      </c>
      <c r="BC30" s="13">
        <v>255000</v>
      </c>
      <c r="BG30" t="s">
        <v>37</v>
      </c>
      <c r="BH30">
        <v>278000</v>
      </c>
      <c r="BI30"/>
      <c r="BL30" t="s">
        <v>37</v>
      </c>
      <c r="BM30">
        <v>351000</v>
      </c>
      <c r="BN30"/>
    </row>
    <row r="31" spans="1:66" ht="14.6" x14ac:dyDescent="0.4">
      <c r="A31"/>
      <c r="B31"/>
      <c r="C31"/>
      <c r="E31" s="9" t="s">
        <v>37</v>
      </c>
      <c r="F31" s="11">
        <v>42853</v>
      </c>
      <c r="G31" s="9">
        <v>482</v>
      </c>
      <c r="I31" s="9" t="s">
        <v>37</v>
      </c>
      <c r="J31" s="11">
        <v>42887</v>
      </c>
      <c r="M31" s="9" t="s">
        <v>49</v>
      </c>
      <c r="N31" s="13">
        <v>50000</v>
      </c>
      <c r="R31" s="9" t="s">
        <v>49</v>
      </c>
      <c r="S31" s="13">
        <v>50000</v>
      </c>
      <c r="X31" s="9" t="s">
        <v>49</v>
      </c>
      <c r="Y31" s="13">
        <v>50000</v>
      </c>
      <c r="AC31" s="9" t="s">
        <v>49</v>
      </c>
      <c r="AD31" s="13">
        <v>50000</v>
      </c>
      <c r="AE31" s="38"/>
      <c r="AH31" s="9" t="s">
        <v>49</v>
      </c>
      <c r="AI31" s="13">
        <v>125000</v>
      </c>
      <c r="AJ31" s="38"/>
      <c r="AM31" s="9" t="s">
        <v>49</v>
      </c>
      <c r="AN31" s="13">
        <v>125000</v>
      </c>
      <c r="AO31" s="38"/>
      <c r="AR31" s="9" t="s">
        <v>49</v>
      </c>
      <c r="AS31" s="13">
        <v>125000</v>
      </c>
      <c r="AW31" s="9" t="s">
        <v>49</v>
      </c>
      <c r="AX31" s="13">
        <v>125000</v>
      </c>
      <c r="BB31" s="9" t="s">
        <v>49</v>
      </c>
      <c r="BC31" s="13">
        <v>125000</v>
      </c>
      <c r="BG31" t="s">
        <v>49</v>
      </c>
      <c r="BH31">
        <v>125000</v>
      </c>
      <c r="BI31"/>
      <c r="BL31" t="s">
        <v>49</v>
      </c>
      <c r="BM31">
        <v>125000</v>
      </c>
      <c r="BN31"/>
    </row>
    <row r="32" spans="1:66" ht="14.6" x14ac:dyDescent="0.4">
      <c r="A32"/>
      <c r="B32"/>
      <c r="C32"/>
      <c r="M32" s="9" t="s">
        <v>50</v>
      </c>
      <c r="N32" s="13">
        <v>300000</v>
      </c>
      <c r="R32" s="9" t="s">
        <v>50</v>
      </c>
      <c r="S32" s="13">
        <v>300000</v>
      </c>
      <c r="X32" s="9" t="s">
        <v>50</v>
      </c>
      <c r="Y32" s="13">
        <v>300000</v>
      </c>
      <c r="AC32" s="9" t="s">
        <v>50</v>
      </c>
      <c r="AD32" s="13">
        <v>300000</v>
      </c>
      <c r="AH32" s="9" t="s">
        <v>50</v>
      </c>
      <c r="AI32" s="13">
        <v>300000</v>
      </c>
      <c r="AM32" s="9" t="s">
        <v>50</v>
      </c>
      <c r="AN32" s="13">
        <v>300000</v>
      </c>
      <c r="AR32" s="9" t="s">
        <v>50</v>
      </c>
      <c r="AS32" s="13">
        <v>300000</v>
      </c>
      <c r="AW32" s="9" t="s">
        <v>50</v>
      </c>
      <c r="AX32" s="13">
        <v>300000</v>
      </c>
      <c r="BB32" s="9" t="s">
        <v>50</v>
      </c>
      <c r="BC32" s="13">
        <v>800000</v>
      </c>
      <c r="BG32" t="s">
        <v>50</v>
      </c>
      <c r="BH32">
        <v>800000</v>
      </c>
      <c r="BI32"/>
      <c r="BL32" t="s">
        <v>50</v>
      </c>
      <c r="BM32">
        <v>800000</v>
      </c>
      <c r="BN32"/>
    </row>
    <row r="33" spans="1:66" ht="14.6" x14ac:dyDescent="0.4">
      <c r="A33"/>
      <c r="B33"/>
      <c r="C33"/>
      <c r="R33" s="9" t="s">
        <v>81</v>
      </c>
      <c r="S33" s="13">
        <v>77000</v>
      </c>
      <c r="X33" s="9" t="s">
        <v>81</v>
      </c>
      <c r="Y33" s="13">
        <v>77000</v>
      </c>
      <c r="AC33" s="9" t="s">
        <v>81</v>
      </c>
      <c r="AD33" s="13">
        <v>113000</v>
      </c>
      <c r="AH33" s="9" t="s">
        <v>81</v>
      </c>
      <c r="AI33" s="13">
        <v>127000</v>
      </c>
      <c r="AM33" s="9" t="s">
        <v>81</v>
      </c>
      <c r="AN33" s="13">
        <v>127000</v>
      </c>
      <c r="AR33" s="9" t="s">
        <v>81</v>
      </c>
      <c r="AS33" s="13">
        <v>127000</v>
      </c>
      <c r="AW33" s="9" t="s">
        <v>81</v>
      </c>
      <c r="AX33" s="13">
        <v>127000</v>
      </c>
      <c r="AZ33" s="13"/>
      <c r="BB33" s="9" t="s">
        <v>133</v>
      </c>
      <c r="BC33" s="13">
        <v>194000</v>
      </c>
      <c r="BG33" t="s">
        <v>133</v>
      </c>
      <c r="BH33">
        <v>216000</v>
      </c>
      <c r="BI33"/>
      <c r="BL33" t="s">
        <v>133</v>
      </c>
      <c r="BM33">
        <v>238000</v>
      </c>
      <c r="BN33"/>
    </row>
    <row r="34" spans="1:66" ht="14.6" x14ac:dyDescent="0.4">
      <c r="A34"/>
      <c r="B34"/>
      <c r="C34"/>
      <c r="Y34" s="13">
        <f>SUM(Y29:Y33)</f>
        <v>1190000</v>
      </c>
      <c r="AD34" s="13">
        <f>SUM(AD29:AD33)</f>
        <v>1241000</v>
      </c>
      <c r="AI34" s="13">
        <f>SUM(AI29:AI33)</f>
        <v>1315000</v>
      </c>
      <c r="AN34" s="13">
        <f>SUM(AN29:AN33)</f>
        <v>614000</v>
      </c>
      <c r="AS34" s="13">
        <f>SUM(AS29:AS33)</f>
        <v>1264000</v>
      </c>
      <c r="AX34" s="13">
        <f>SUM(AX29:AX33)</f>
        <v>1230000</v>
      </c>
      <c r="BC34" s="13">
        <f>SUM(BC29:BC33)</f>
        <v>1429000</v>
      </c>
      <c r="BG34"/>
      <c r="BH34">
        <f>SUM(BH29:BH33)</f>
        <v>1473000</v>
      </c>
      <c r="BI34"/>
      <c r="BL34"/>
      <c r="BM34">
        <f>SUM(BM29:BM33)</f>
        <v>1565000</v>
      </c>
      <c r="BN34"/>
    </row>
    <row r="35" spans="1:66" ht="14.6" x14ac:dyDescent="0.4">
      <c r="A35"/>
      <c r="B35"/>
      <c r="C35"/>
    </row>
    <row r="36" spans="1:66" ht="14.6" x14ac:dyDescent="0.4">
      <c r="A36"/>
      <c r="B36"/>
      <c r="C36"/>
    </row>
  </sheetData>
  <mergeCells count="14">
    <mergeCell ref="BL1:BN1"/>
    <mergeCell ref="BG1:BI1"/>
    <mergeCell ref="BB1:BD1"/>
    <mergeCell ref="X1:Z1"/>
    <mergeCell ref="A1:C1"/>
    <mergeCell ref="E1:G1"/>
    <mergeCell ref="I1:K1"/>
    <mergeCell ref="M1:O1"/>
    <mergeCell ref="R1:T1"/>
    <mergeCell ref="AW1:AY1"/>
    <mergeCell ref="AR1:AT1"/>
    <mergeCell ref="AM1:AO1"/>
    <mergeCell ref="AH1:AJ1"/>
    <mergeCell ref="AC1:AE1"/>
  </mergeCell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R53"/>
  <sheetViews>
    <sheetView showGridLines="0" zoomScale="90" zoomScaleNormal="90" workbookViewId="0">
      <pane ySplit="3" topLeftCell="A4" activePane="bottomLeft" state="frozen"/>
      <selection pane="bottomLeft" activeCell="F3" sqref="F3"/>
    </sheetView>
  </sheetViews>
  <sheetFormatPr defaultColWidth="8.69140625" defaultRowHeight="12.45" x14ac:dyDescent="0.3"/>
  <cols>
    <col min="1" max="1" width="14.69140625" style="9" customWidth="1"/>
    <col min="2" max="2" width="13.4609375" style="9" customWidth="1"/>
    <col min="3" max="3" width="8.15234375" style="9" bestFit="1" customWidth="1"/>
    <col min="4" max="4" width="9.15234375" style="9" bestFit="1" customWidth="1"/>
    <col min="5" max="5" width="9.69140625" style="9" customWidth="1"/>
    <col min="6" max="6" width="9.3046875" style="9" bestFit="1" customWidth="1"/>
    <col min="7" max="7" width="10.53515625" style="9" customWidth="1"/>
    <col min="8" max="8" width="9.765625" style="9" bestFit="1" customWidth="1"/>
    <col min="9" max="9" width="5.69140625" style="9" customWidth="1"/>
    <col min="10" max="10" width="4.69140625" style="9" customWidth="1"/>
    <col min="11" max="11" width="14.69140625" style="9" customWidth="1"/>
    <col min="12" max="12" width="12.765625" style="9" bestFit="1" customWidth="1"/>
    <col min="13" max="13" width="8.15234375" style="9" customWidth="1"/>
    <col min="14" max="14" width="8.765625" style="9" bestFit="1" customWidth="1"/>
    <col min="15" max="15" width="9.15234375" style="9" bestFit="1" customWidth="1"/>
    <col min="16" max="16" width="8.765625" style="9" bestFit="1" customWidth="1"/>
    <col min="17" max="17" width="10.23046875" style="9" bestFit="1" customWidth="1"/>
    <col min="18" max="18" width="9.3828125" style="9" bestFit="1" customWidth="1"/>
    <col min="19" max="19" width="5.69140625" style="9" customWidth="1"/>
    <col min="20" max="20" width="4.69140625" style="9" customWidth="1"/>
    <col min="21" max="21" width="22.07421875" style="9" customWidth="1"/>
    <col min="22" max="22" width="10.69140625" style="9" customWidth="1"/>
    <col min="23" max="23" width="4.69140625" style="9" customWidth="1"/>
    <col min="24" max="25" width="14.69140625" style="9" customWidth="1"/>
    <col min="26" max="26" width="8.15234375" style="9" customWidth="1"/>
    <col min="27" max="27" width="12.765625" style="9" bestFit="1" customWidth="1"/>
    <col min="28" max="28" width="8.765625" style="9" customWidth="1"/>
    <col min="29" max="29" width="12.765625" style="9" customWidth="1"/>
    <col min="30" max="30" width="8.765625" style="9" customWidth="1"/>
    <col min="31" max="32" width="8.69140625" style="9"/>
    <col min="33" max="34" width="5.69140625" style="9" customWidth="1"/>
    <col min="35" max="36" width="8.69140625" style="9"/>
    <col min="37" max="37" width="12.765625" style="9" bestFit="1" customWidth="1"/>
    <col min="38" max="38" width="8.69140625" style="9"/>
    <col min="39" max="39" width="8.765625" style="9" bestFit="1" customWidth="1"/>
    <col min="40" max="40" width="9.23046875" style="9" bestFit="1" customWidth="1"/>
    <col min="41" max="41" width="8.69140625" style="9"/>
    <col min="42" max="42" width="10.23046875" style="9" bestFit="1" customWidth="1"/>
    <col min="43" max="43" width="9.3828125" style="9" bestFit="1" customWidth="1"/>
    <col min="44" max="16384" width="8.69140625" style="9"/>
  </cols>
  <sheetData>
    <row r="1" spans="1:44" x14ac:dyDescent="0.3">
      <c r="F1" s="35"/>
      <c r="N1" s="35"/>
      <c r="O1" s="35"/>
    </row>
    <row r="2" spans="1:44" ht="12.9" x14ac:dyDescent="0.3">
      <c r="A2" s="14" t="s">
        <v>60</v>
      </c>
      <c r="E2" s="24">
        <f>SUM(E4:E52)</f>
        <v>172367.5</v>
      </c>
      <c r="F2" s="22"/>
      <c r="G2" s="24">
        <f>SUM(G4:G52)</f>
        <v>179039</v>
      </c>
      <c r="H2" s="24">
        <f>G2-E2</f>
        <v>6671.5</v>
      </c>
      <c r="I2" s="25">
        <f>IFERROR(G2/E2-1,"")</f>
        <v>3.8705092317287138E-2</v>
      </c>
      <c r="K2" s="14" t="s">
        <v>63</v>
      </c>
      <c r="O2" s="26">
        <f>SUM(O4:O52)</f>
        <v>26320</v>
      </c>
      <c r="Q2" s="26">
        <f>SUM(Q4:Q52)</f>
        <v>35042</v>
      </c>
      <c r="R2" s="26">
        <f>Q2-O2</f>
        <v>8722</v>
      </c>
      <c r="S2" s="25">
        <f>IFERROR(Q2/O2-1,"")</f>
        <v>0.33138297872340416</v>
      </c>
      <c r="X2" s="14" t="s">
        <v>96</v>
      </c>
      <c r="Y2" s="14"/>
      <c r="AE2" s="26">
        <f>SUM(AE4:AE52)</f>
        <v>4845</v>
      </c>
      <c r="AI2" s="14" t="s">
        <v>125</v>
      </c>
      <c r="AJ2" s="14"/>
      <c r="AN2" s="24">
        <f>SUM(AN4:AN52)</f>
        <v>39591</v>
      </c>
      <c r="AO2" s="22"/>
      <c r="AP2" s="24">
        <f>SUM(AP4:AP52)</f>
        <v>48910.2</v>
      </c>
      <c r="AQ2" s="24">
        <f>AP2-AN2</f>
        <v>9319.1999999999971</v>
      </c>
      <c r="AR2" s="25">
        <f>IFERROR(AP2/AN2-1,"")</f>
        <v>0.23538683034022867</v>
      </c>
    </row>
    <row r="3" spans="1:44" ht="14.6" x14ac:dyDescent="0.3">
      <c r="A3" s="17" t="s">
        <v>57</v>
      </c>
      <c r="B3" s="17" t="s">
        <v>59</v>
      </c>
      <c r="C3" s="17" t="s">
        <v>66</v>
      </c>
      <c r="D3" s="17" t="s">
        <v>68</v>
      </c>
      <c r="E3" s="17" t="s">
        <v>67</v>
      </c>
      <c r="F3" s="17" t="s">
        <v>69</v>
      </c>
      <c r="G3" s="18" t="s">
        <v>70</v>
      </c>
      <c r="H3" s="18" t="s">
        <v>58</v>
      </c>
      <c r="I3" s="18" t="s">
        <v>71</v>
      </c>
      <c r="K3" s="17" t="s">
        <v>57</v>
      </c>
      <c r="L3" s="17" t="s">
        <v>59</v>
      </c>
      <c r="M3" s="17" t="s">
        <v>66</v>
      </c>
      <c r="N3" s="17" t="s">
        <v>68</v>
      </c>
      <c r="O3" s="17" t="s">
        <v>67</v>
      </c>
      <c r="P3" s="17" t="s">
        <v>69</v>
      </c>
      <c r="Q3" s="17" t="s">
        <v>70</v>
      </c>
      <c r="R3" s="17" t="s">
        <v>58</v>
      </c>
      <c r="S3" s="18" t="s">
        <v>71</v>
      </c>
      <c r="X3" s="17" t="s">
        <v>102</v>
      </c>
      <c r="Y3" s="17" t="s">
        <v>57</v>
      </c>
      <c r="Z3" s="17" t="s">
        <v>66</v>
      </c>
      <c r="AA3" s="17" t="s">
        <v>59</v>
      </c>
      <c r="AB3" s="17" t="s">
        <v>68</v>
      </c>
      <c r="AC3" s="17" t="s">
        <v>97</v>
      </c>
      <c r="AD3" s="17" t="s">
        <v>98</v>
      </c>
      <c r="AE3" s="17" t="s">
        <v>99</v>
      </c>
      <c r="AF3" s="17" t="s">
        <v>100</v>
      </c>
      <c r="AI3" s="17" t="s">
        <v>126</v>
      </c>
      <c r="AJ3" s="17" t="s">
        <v>127</v>
      </c>
      <c r="AK3" s="17" t="s">
        <v>59</v>
      </c>
      <c r="AL3" s="17" t="s">
        <v>66</v>
      </c>
      <c r="AM3" s="17" t="s">
        <v>68</v>
      </c>
      <c r="AN3" s="17" t="s">
        <v>67</v>
      </c>
      <c r="AO3" s="17" t="s">
        <v>69</v>
      </c>
      <c r="AP3" s="18" t="s">
        <v>70</v>
      </c>
      <c r="AQ3" s="18" t="s">
        <v>58</v>
      </c>
      <c r="AR3" s="18" t="s">
        <v>71</v>
      </c>
    </row>
    <row r="4" spans="1:44" ht="14.6" thickBot="1" x14ac:dyDescent="0.4">
      <c r="A4" s="15" t="s">
        <v>64</v>
      </c>
      <c r="B4" s="16">
        <v>42860</v>
      </c>
      <c r="C4" s="15">
        <v>50</v>
      </c>
      <c r="D4" s="21">
        <v>430.5</v>
      </c>
      <c r="E4" s="19">
        <f>$C4*D4</f>
        <v>21525</v>
      </c>
      <c r="F4" s="27">
        <v>601</v>
      </c>
      <c r="G4" s="19">
        <f>$C4*F4</f>
        <v>30050</v>
      </c>
      <c r="H4" s="19">
        <f>G4-E4</f>
        <v>8525</v>
      </c>
      <c r="I4" s="23">
        <f>IFERROR(G4/E4-1,"")</f>
        <v>0.39605110336817662</v>
      </c>
      <c r="K4" s="15" t="s">
        <v>61</v>
      </c>
      <c r="L4" s="37">
        <v>42874</v>
      </c>
      <c r="M4" s="15">
        <v>200</v>
      </c>
      <c r="N4" s="21">
        <v>58</v>
      </c>
      <c r="O4" s="19">
        <f>$M4*N4</f>
        <v>11600</v>
      </c>
      <c r="P4" s="27">
        <v>62.25</v>
      </c>
      <c r="Q4" s="19">
        <f>$M4*P4</f>
        <v>12450</v>
      </c>
      <c r="R4" s="19">
        <f>Q4-O4</f>
        <v>850</v>
      </c>
      <c r="S4" s="23">
        <f>IFERROR(Q4/O4-1,"")</f>
        <v>7.3275862068965525E-2</v>
      </c>
      <c r="U4" s="42" t="s">
        <v>131</v>
      </c>
      <c r="X4" s="39" t="s">
        <v>63</v>
      </c>
      <c r="Y4" s="39" t="s">
        <v>101</v>
      </c>
      <c r="Z4" s="39">
        <v>15</v>
      </c>
      <c r="AA4" s="16">
        <v>43012</v>
      </c>
      <c r="AB4" s="40">
        <v>938</v>
      </c>
      <c r="AC4" s="16">
        <v>43013</v>
      </c>
      <c r="AD4" s="40">
        <v>1285</v>
      </c>
      <c r="AE4" s="19">
        <f>(AD4-AB4)*Z4</f>
        <v>5205</v>
      </c>
      <c r="AF4" s="41">
        <f>IFERROR(AD4/AB4-1,"")</f>
        <v>0.36993603411513853</v>
      </c>
      <c r="AI4" s="39" t="s">
        <v>128</v>
      </c>
      <c r="AJ4" s="39" t="s">
        <v>129</v>
      </c>
      <c r="AK4" s="16">
        <v>43152</v>
      </c>
      <c r="AL4" s="15">
        <v>0.18</v>
      </c>
      <c r="AM4" s="21">
        <v>55500</v>
      </c>
      <c r="AN4" s="19">
        <f>$AL4*AM4</f>
        <v>9990</v>
      </c>
      <c r="AO4" s="27">
        <v>51980</v>
      </c>
      <c r="AP4" s="19">
        <f>$AL4*AO4</f>
        <v>9356.4</v>
      </c>
      <c r="AQ4" s="19">
        <f>AP4-AN4</f>
        <v>-633.60000000000036</v>
      </c>
      <c r="AR4" s="23">
        <f>IFERROR(AP4/AN4-1,"")</f>
        <v>-6.3423423423423442E-2</v>
      </c>
    </row>
    <row r="5" spans="1:44" ht="15" thickBot="1" x14ac:dyDescent="0.4">
      <c r="A5" s="15" t="s">
        <v>62</v>
      </c>
      <c r="B5" s="16">
        <v>42951</v>
      </c>
      <c r="C5" s="15">
        <v>100</v>
      </c>
      <c r="D5" s="21">
        <v>280.5</v>
      </c>
      <c r="E5" s="19">
        <f t="shared" ref="E5:E52" si="0">$C5*D5</f>
        <v>28050</v>
      </c>
      <c r="F5" s="27">
        <v>284.2</v>
      </c>
      <c r="G5" s="19">
        <f t="shared" ref="G5:G52" si="1">$C5*F5</f>
        <v>28420</v>
      </c>
      <c r="H5" s="19">
        <f t="shared" ref="H5:H52" si="2">G5-E5</f>
        <v>370</v>
      </c>
      <c r="I5" s="23">
        <f t="shared" ref="I5:I52" si="3">IFERROR(G5/E5-1,"")</f>
        <v>1.3190730837789655E-2</v>
      </c>
      <c r="K5" s="15" t="s">
        <v>104</v>
      </c>
      <c r="L5" s="16">
        <v>43020</v>
      </c>
      <c r="M5" s="15">
        <v>32</v>
      </c>
      <c r="N5" s="21">
        <v>460</v>
      </c>
      <c r="O5" s="19">
        <f t="shared" ref="O5:O52" si="4">$M5*N5</f>
        <v>14720</v>
      </c>
      <c r="P5" s="27">
        <v>706</v>
      </c>
      <c r="Q5" s="19">
        <f t="shared" ref="Q5:Q52" si="5">$M5*P5</f>
        <v>22592</v>
      </c>
      <c r="R5" s="19">
        <f t="shared" ref="R5:R52" si="6">Q5-O5</f>
        <v>7872</v>
      </c>
      <c r="S5" s="23">
        <f t="shared" ref="S5:S52" si="7">IFERROR(Q5/O5-1,"")</f>
        <v>0.5347826086956522</v>
      </c>
      <c r="U5" s="31" t="s">
        <v>72</v>
      </c>
      <c r="V5" s="28">
        <f>SUM($E$2,$O$2)</f>
        <v>198687.5</v>
      </c>
      <c r="X5" s="39" t="s">
        <v>60</v>
      </c>
      <c r="Y5" s="39" t="s">
        <v>138</v>
      </c>
      <c r="Z5" s="39">
        <v>24</v>
      </c>
      <c r="AA5" s="16">
        <v>43185</v>
      </c>
      <c r="AB5" s="40">
        <v>1190</v>
      </c>
      <c r="AC5" s="16">
        <v>43187</v>
      </c>
      <c r="AD5" s="40">
        <v>1175</v>
      </c>
      <c r="AE5" s="19">
        <f t="shared" ref="AE5:AE52" si="8">(AD5-AB5)*Z5</f>
        <v>-360</v>
      </c>
      <c r="AF5" s="41">
        <f t="shared" ref="AF5:AF52" si="9">IFERROR(AD5/AB5-1,"")</f>
        <v>-1.2605042016806678E-2</v>
      </c>
      <c r="AI5" s="39" t="s">
        <v>128</v>
      </c>
      <c r="AJ5" s="39" t="s">
        <v>130</v>
      </c>
      <c r="AK5" s="16">
        <v>43153</v>
      </c>
      <c r="AL5" s="15">
        <v>159</v>
      </c>
      <c r="AM5" s="21">
        <v>62.6</v>
      </c>
      <c r="AN5" s="19">
        <f t="shared" ref="AN5:AN52" si="10">$AL5*AM5</f>
        <v>9953.4</v>
      </c>
      <c r="AO5" s="27">
        <v>56.2</v>
      </c>
      <c r="AP5" s="19">
        <f t="shared" ref="AP5:AP52" si="11">$AL5*AO5</f>
        <v>8935.8000000000011</v>
      </c>
      <c r="AQ5" s="19">
        <f t="shared" ref="AQ5:AQ52" si="12">AP5-AN5</f>
        <v>-1017.5999999999985</v>
      </c>
      <c r="AR5" s="23">
        <f t="shared" ref="AR5:AR52" si="13">IFERROR(AP5/AN5-1,"")</f>
        <v>-0.1022364217252395</v>
      </c>
    </row>
    <row r="6" spans="1:44" ht="15" thickBot="1" x14ac:dyDescent="0.4">
      <c r="A6" s="15" t="s">
        <v>61</v>
      </c>
      <c r="B6" s="16">
        <v>42957</v>
      </c>
      <c r="C6" s="15">
        <v>200</v>
      </c>
      <c r="D6" s="20">
        <v>79</v>
      </c>
      <c r="E6" s="19">
        <f t="shared" si="0"/>
        <v>15800</v>
      </c>
      <c r="F6" s="27">
        <v>62.25</v>
      </c>
      <c r="G6" s="19">
        <f t="shared" si="1"/>
        <v>12450</v>
      </c>
      <c r="H6" s="19">
        <f t="shared" si="2"/>
        <v>-3350</v>
      </c>
      <c r="I6" s="23">
        <f t="shared" si="3"/>
        <v>-0.21202531645569622</v>
      </c>
      <c r="K6" s="15"/>
      <c r="L6" s="16"/>
      <c r="M6" s="15"/>
      <c r="N6" s="21"/>
      <c r="O6" s="19">
        <f t="shared" si="4"/>
        <v>0</v>
      </c>
      <c r="P6" s="21"/>
      <c r="Q6" s="19">
        <f t="shared" si="5"/>
        <v>0</v>
      </c>
      <c r="R6" s="19">
        <f t="shared" si="6"/>
        <v>0</v>
      </c>
      <c r="S6" s="23" t="str">
        <f t="shared" si="7"/>
        <v/>
      </c>
      <c r="U6" s="32" t="s">
        <v>73</v>
      </c>
      <c r="V6" s="29">
        <f>SUM($G$2,$Q$2)</f>
        <v>214081</v>
      </c>
      <c r="X6" s="39"/>
      <c r="Y6" s="39"/>
      <c r="Z6" s="39"/>
      <c r="AA6" s="16"/>
      <c r="AB6" s="40"/>
      <c r="AC6" s="16"/>
      <c r="AD6" s="40"/>
      <c r="AE6" s="19">
        <f t="shared" si="8"/>
        <v>0</v>
      </c>
      <c r="AF6" s="41" t="str">
        <f t="shared" si="9"/>
        <v/>
      </c>
      <c r="AI6" s="39" t="s">
        <v>128</v>
      </c>
      <c r="AJ6" s="39" t="s">
        <v>134</v>
      </c>
      <c r="AK6" s="16">
        <v>43165</v>
      </c>
      <c r="AL6" s="15">
        <v>172</v>
      </c>
      <c r="AM6" s="21">
        <v>57.05</v>
      </c>
      <c r="AN6" s="19">
        <f t="shared" si="10"/>
        <v>9812.6</v>
      </c>
      <c r="AO6" s="27">
        <v>119</v>
      </c>
      <c r="AP6" s="19">
        <f t="shared" si="11"/>
        <v>20468</v>
      </c>
      <c r="AQ6" s="19">
        <f t="shared" si="12"/>
        <v>10655.4</v>
      </c>
      <c r="AR6" s="23">
        <f t="shared" si="13"/>
        <v>1.0858895705521472</v>
      </c>
    </row>
    <row r="7" spans="1:44" ht="15" thickBot="1" x14ac:dyDescent="0.4">
      <c r="A7" s="15" t="s">
        <v>91</v>
      </c>
      <c r="B7" s="16">
        <v>43000</v>
      </c>
      <c r="C7" s="15">
        <v>100</v>
      </c>
      <c r="D7" s="20">
        <v>361</v>
      </c>
      <c r="E7" s="19">
        <f t="shared" si="0"/>
        <v>36100</v>
      </c>
      <c r="F7" s="27">
        <v>350</v>
      </c>
      <c r="G7" s="19">
        <f t="shared" si="1"/>
        <v>35000</v>
      </c>
      <c r="H7" s="19">
        <f t="shared" si="2"/>
        <v>-1100</v>
      </c>
      <c r="I7" s="23">
        <f t="shared" si="3"/>
        <v>-3.0470914127423865E-2</v>
      </c>
      <c r="K7" s="15"/>
      <c r="L7" s="16"/>
      <c r="M7" s="15"/>
      <c r="N7" s="20"/>
      <c r="O7" s="19">
        <f t="shared" si="4"/>
        <v>0</v>
      </c>
      <c r="P7" s="21"/>
      <c r="Q7" s="19">
        <f t="shared" si="5"/>
        <v>0</v>
      </c>
      <c r="R7" s="19">
        <f t="shared" si="6"/>
        <v>0</v>
      </c>
      <c r="S7" s="23" t="str">
        <f t="shared" si="7"/>
        <v/>
      </c>
      <c r="U7" s="32" t="s">
        <v>75</v>
      </c>
      <c r="V7" s="29">
        <f>V6-V5</f>
        <v>15393.5</v>
      </c>
      <c r="X7" s="39"/>
      <c r="Y7" s="39"/>
      <c r="Z7" s="39"/>
      <c r="AA7" s="16"/>
      <c r="AB7" s="40"/>
      <c r="AC7" s="16"/>
      <c r="AD7" s="40"/>
      <c r="AE7" s="19">
        <f t="shared" si="8"/>
        <v>0</v>
      </c>
      <c r="AF7" s="41" t="str">
        <f t="shared" si="9"/>
        <v/>
      </c>
      <c r="AI7" s="39" t="s">
        <v>128</v>
      </c>
      <c r="AJ7" s="39" t="s">
        <v>159</v>
      </c>
      <c r="AK7" s="16">
        <v>43226</v>
      </c>
      <c r="AL7" s="15">
        <v>35</v>
      </c>
      <c r="AM7" s="21">
        <v>281</v>
      </c>
      <c r="AN7" s="19">
        <f t="shared" si="10"/>
        <v>9835</v>
      </c>
      <c r="AO7" s="27">
        <v>290</v>
      </c>
      <c r="AP7" s="19">
        <f t="shared" si="11"/>
        <v>10150</v>
      </c>
      <c r="AQ7" s="19">
        <f t="shared" si="12"/>
        <v>315</v>
      </c>
      <c r="AR7" s="23">
        <f t="shared" si="13"/>
        <v>3.2028469750889688E-2</v>
      </c>
    </row>
    <row r="8" spans="1:44" ht="15" thickBot="1" x14ac:dyDescent="0.4">
      <c r="A8" s="15" t="s">
        <v>121</v>
      </c>
      <c r="B8" s="16">
        <v>43143</v>
      </c>
      <c r="C8" s="15">
        <v>100</v>
      </c>
      <c r="D8" s="20">
        <v>370</v>
      </c>
      <c r="E8" s="19">
        <f t="shared" si="0"/>
        <v>37000</v>
      </c>
      <c r="F8" s="27">
        <v>332</v>
      </c>
      <c r="G8" s="19">
        <f t="shared" si="1"/>
        <v>33200</v>
      </c>
      <c r="H8" s="19">
        <f t="shared" si="2"/>
        <v>-3800</v>
      </c>
      <c r="I8" s="23">
        <f t="shared" si="3"/>
        <v>-0.10270270270270265</v>
      </c>
      <c r="K8" s="15"/>
      <c r="L8" s="16"/>
      <c r="M8" s="15"/>
      <c r="N8" s="20"/>
      <c r="O8" s="19">
        <f t="shared" si="4"/>
        <v>0</v>
      </c>
      <c r="P8" s="21"/>
      <c r="Q8" s="19">
        <f t="shared" si="5"/>
        <v>0</v>
      </c>
      <c r="R8" s="19">
        <f t="shared" si="6"/>
        <v>0</v>
      </c>
      <c r="S8" s="23" t="str">
        <f t="shared" si="7"/>
        <v/>
      </c>
      <c r="U8" s="33" t="s">
        <v>74</v>
      </c>
      <c r="V8" s="30">
        <f>V6/V5-1</f>
        <v>7.7475935828877018E-2</v>
      </c>
      <c r="X8" s="39"/>
      <c r="Y8" s="39"/>
      <c r="Z8" s="39"/>
      <c r="AA8" s="16"/>
      <c r="AB8" s="40"/>
      <c r="AC8" s="16"/>
      <c r="AD8" s="40"/>
      <c r="AE8" s="19">
        <f t="shared" si="8"/>
        <v>0</v>
      </c>
      <c r="AF8" s="41" t="str">
        <f t="shared" si="9"/>
        <v/>
      </c>
      <c r="AI8" s="39"/>
      <c r="AJ8" s="39"/>
      <c r="AK8" s="16"/>
      <c r="AL8" s="15"/>
      <c r="AM8" s="21"/>
      <c r="AN8" s="19">
        <f t="shared" si="10"/>
        <v>0</v>
      </c>
      <c r="AO8" s="27"/>
      <c r="AP8" s="19">
        <f t="shared" si="11"/>
        <v>0</v>
      </c>
      <c r="AQ8" s="19">
        <f t="shared" si="12"/>
        <v>0</v>
      </c>
      <c r="AR8" s="23" t="str">
        <f t="shared" si="13"/>
        <v/>
      </c>
    </row>
    <row r="9" spans="1:44" ht="12.9" x14ac:dyDescent="0.35">
      <c r="A9" s="15" t="s">
        <v>137</v>
      </c>
      <c r="B9" s="16">
        <v>43182</v>
      </c>
      <c r="C9" s="15">
        <v>45</v>
      </c>
      <c r="D9" s="20">
        <v>375</v>
      </c>
      <c r="E9" s="19">
        <f t="shared" si="0"/>
        <v>16875</v>
      </c>
      <c r="F9" s="27">
        <v>493</v>
      </c>
      <c r="G9" s="19">
        <f t="shared" si="1"/>
        <v>22185</v>
      </c>
      <c r="H9" s="19">
        <f t="shared" si="2"/>
        <v>5310</v>
      </c>
      <c r="I9" s="23">
        <f t="shared" si="3"/>
        <v>0.31466666666666665</v>
      </c>
      <c r="K9" s="15"/>
      <c r="L9" s="16"/>
      <c r="M9" s="15"/>
      <c r="N9" s="20"/>
      <c r="O9" s="19">
        <f t="shared" si="4"/>
        <v>0</v>
      </c>
      <c r="P9" s="21"/>
      <c r="Q9" s="19">
        <f t="shared" si="5"/>
        <v>0</v>
      </c>
      <c r="R9" s="19">
        <f t="shared" si="6"/>
        <v>0</v>
      </c>
      <c r="S9" s="23" t="str">
        <f t="shared" si="7"/>
        <v/>
      </c>
      <c r="X9" s="39"/>
      <c r="Y9" s="39"/>
      <c r="Z9" s="39"/>
      <c r="AA9" s="16"/>
      <c r="AB9" s="40"/>
      <c r="AC9" s="16"/>
      <c r="AD9" s="40"/>
      <c r="AE9" s="19">
        <f t="shared" si="8"/>
        <v>0</v>
      </c>
      <c r="AF9" s="41" t="str">
        <f t="shared" si="9"/>
        <v/>
      </c>
      <c r="AI9" s="39"/>
      <c r="AJ9" s="39"/>
      <c r="AK9" s="16"/>
      <c r="AL9" s="15"/>
      <c r="AM9" s="21"/>
      <c r="AN9" s="19">
        <f t="shared" si="10"/>
        <v>0</v>
      </c>
      <c r="AO9" s="27"/>
      <c r="AP9" s="19">
        <f t="shared" si="11"/>
        <v>0</v>
      </c>
      <c r="AQ9" s="19">
        <f t="shared" si="12"/>
        <v>0</v>
      </c>
      <c r="AR9" s="23" t="str">
        <f t="shared" si="13"/>
        <v/>
      </c>
    </row>
    <row r="10" spans="1:44" ht="14.6" thickBot="1" x14ac:dyDescent="0.4">
      <c r="A10" s="15" t="s">
        <v>64</v>
      </c>
      <c r="B10" s="16">
        <v>43178</v>
      </c>
      <c r="C10" s="15">
        <v>9</v>
      </c>
      <c r="D10" s="20">
        <v>510</v>
      </c>
      <c r="E10" s="19">
        <f t="shared" si="0"/>
        <v>4590</v>
      </c>
      <c r="F10" s="27">
        <v>601</v>
      </c>
      <c r="G10" s="19">
        <f t="shared" si="1"/>
        <v>5409</v>
      </c>
      <c r="H10" s="19">
        <f t="shared" si="2"/>
        <v>819</v>
      </c>
      <c r="I10" s="23">
        <f t="shared" si="3"/>
        <v>0.17843137254901964</v>
      </c>
      <c r="K10" s="15"/>
      <c r="L10" s="16"/>
      <c r="M10" s="15"/>
      <c r="N10" s="20"/>
      <c r="O10" s="19">
        <f t="shared" si="4"/>
        <v>0</v>
      </c>
      <c r="P10" s="21"/>
      <c r="Q10" s="19">
        <f t="shared" si="5"/>
        <v>0</v>
      </c>
      <c r="R10" s="19">
        <f t="shared" si="6"/>
        <v>0</v>
      </c>
      <c r="S10" s="23" t="str">
        <f t="shared" si="7"/>
        <v/>
      </c>
      <c r="U10" s="42" t="s">
        <v>125</v>
      </c>
      <c r="X10" s="39"/>
      <c r="Y10" s="39"/>
      <c r="Z10" s="39"/>
      <c r="AA10" s="16"/>
      <c r="AB10" s="40"/>
      <c r="AC10" s="16"/>
      <c r="AD10" s="40"/>
      <c r="AE10" s="19">
        <f t="shared" si="8"/>
        <v>0</v>
      </c>
      <c r="AF10" s="41" t="str">
        <f t="shared" si="9"/>
        <v/>
      </c>
      <c r="AI10" s="39"/>
      <c r="AJ10" s="39"/>
      <c r="AK10" s="16"/>
      <c r="AL10" s="15"/>
      <c r="AM10" s="21"/>
      <c r="AN10" s="19">
        <f t="shared" si="10"/>
        <v>0</v>
      </c>
      <c r="AO10" s="27"/>
      <c r="AP10" s="19">
        <f t="shared" si="11"/>
        <v>0</v>
      </c>
      <c r="AQ10" s="19">
        <f t="shared" si="12"/>
        <v>0</v>
      </c>
      <c r="AR10" s="23" t="str">
        <f t="shared" si="13"/>
        <v/>
      </c>
    </row>
    <row r="11" spans="1:44" ht="15" thickBot="1" x14ac:dyDescent="0.4">
      <c r="A11" s="15" t="s">
        <v>137</v>
      </c>
      <c r="B11" s="16">
        <v>43227</v>
      </c>
      <c r="C11" s="15">
        <v>25</v>
      </c>
      <c r="D11" s="20">
        <v>497.1</v>
      </c>
      <c r="E11" s="19">
        <f t="shared" si="0"/>
        <v>12427.5</v>
      </c>
      <c r="F11" s="27">
        <v>493</v>
      </c>
      <c r="G11" s="19">
        <f t="shared" si="1"/>
        <v>12325</v>
      </c>
      <c r="H11" s="19">
        <f t="shared" si="2"/>
        <v>-102.5</v>
      </c>
      <c r="I11" s="23">
        <f t="shared" si="3"/>
        <v>-8.2478374572521052E-3</v>
      </c>
      <c r="K11" s="15"/>
      <c r="L11" s="16"/>
      <c r="M11" s="15"/>
      <c r="N11" s="20"/>
      <c r="O11" s="19">
        <f t="shared" si="4"/>
        <v>0</v>
      </c>
      <c r="P11" s="21"/>
      <c r="Q11" s="19">
        <f t="shared" si="5"/>
        <v>0</v>
      </c>
      <c r="R11" s="19">
        <f t="shared" si="6"/>
        <v>0</v>
      </c>
      <c r="S11" s="23" t="str">
        <f t="shared" si="7"/>
        <v/>
      </c>
      <c r="U11" s="31" t="s">
        <v>72</v>
      </c>
      <c r="V11" s="28">
        <f>AN2</f>
        <v>39591</v>
      </c>
      <c r="X11" s="39"/>
      <c r="Y11" s="39"/>
      <c r="Z11" s="39"/>
      <c r="AA11" s="16"/>
      <c r="AB11" s="40"/>
      <c r="AC11" s="16"/>
      <c r="AD11" s="40"/>
      <c r="AE11" s="19">
        <f t="shared" si="8"/>
        <v>0</v>
      </c>
      <c r="AF11" s="41" t="str">
        <f t="shared" si="9"/>
        <v/>
      </c>
      <c r="AI11" s="39"/>
      <c r="AJ11" s="39"/>
      <c r="AK11" s="16"/>
      <c r="AL11" s="15"/>
      <c r="AM11" s="21"/>
      <c r="AN11" s="19">
        <f t="shared" si="10"/>
        <v>0</v>
      </c>
      <c r="AO11" s="27"/>
      <c r="AP11" s="19">
        <f t="shared" si="11"/>
        <v>0</v>
      </c>
      <c r="AQ11" s="19">
        <f t="shared" si="12"/>
        <v>0</v>
      </c>
      <c r="AR11" s="23" t="str">
        <f t="shared" si="13"/>
        <v/>
      </c>
    </row>
    <row r="12" spans="1:44" ht="15" thickBot="1" x14ac:dyDescent="0.4">
      <c r="A12" s="15"/>
      <c r="B12" s="16"/>
      <c r="C12" s="15"/>
      <c r="D12" s="20"/>
      <c r="E12" s="19">
        <f t="shared" si="0"/>
        <v>0</v>
      </c>
      <c r="F12" s="21"/>
      <c r="G12" s="19">
        <f t="shared" si="1"/>
        <v>0</v>
      </c>
      <c r="H12" s="19">
        <f t="shared" si="2"/>
        <v>0</v>
      </c>
      <c r="I12" s="23" t="str">
        <f t="shared" si="3"/>
        <v/>
      </c>
      <c r="K12" s="15"/>
      <c r="L12" s="16"/>
      <c r="M12" s="15"/>
      <c r="N12" s="20"/>
      <c r="O12" s="19">
        <f t="shared" si="4"/>
        <v>0</v>
      </c>
      <c r="P12" s="21"/>
      <c r="Q12" s="19">
        <f t="shared" si="5"/>
        <v>0</v>
      </c>
      <c r="R12" s="19">
        <f t="shared" si="6"/>
        <v>0</v>
      </c>
      <c r="S12" s="23" t="str">
        <f t="shared" si="7"/>
        <v/>
      </c>
      <c r="U12" s="32" t="s">
        <v>73</v>
      </c>
      <c r="V12" s="29">
        <f>AP2</f>
        <v>48910.2</v>
      </c>
      <c r="X12" s="39"/>
      <c r="Y12" s="39"/>
      <c r="Z12" s="39"/>
      <c r="AA12" s="16"/>
      <c r="AB12" s="40"/>
      <c r="AC12" s="16"/>
      <c r="AD12" s="40"/>
      <c r="AE12" s="19">
        <f t="shared" si="8"/>
        <v>0</v>
      </c>
      <c r="AF12" s="41" t="str">
        <f t="shared" si="9"/>
        <v/>
      </c>
      <c r="AI12" s="39"/>
      <c r="AJ12" s="39"/>
      <c r="AK12" s="16"/>
      <c r="AL12" s="15"/>
      <c r="AM12" s="21"/>
      <c r="AN12" s="19">
        <f t="shared" si="10"/>
        <v>0</v>
      </c>
      <c r="AO12" s="27"/>
      <c r="AP12" s="19">
        <f t="shared" si="11"/>
        <v>0</v>
      </c>
      <c r="AQ12" s="19">
        <f t="shared" si="12"/>
        <v>0</v>
      </c>
      <c r="AR12" s="23" t="str">
        <f t="shared" si="13"/>
        <v/>
      </c>
    </row>
    <row r="13" spans="1:44" ht="15" thickBot="1" x14ac:dyDescent="0.4">
      <c r="A13" s="15"/>
      <c r="B13" s="16"/>
      <c r="C13" s="15"/>
      <c r="D13" s="20"/>
      <c r="E13" s="19">
        <f t="shared" si="0"/>
        <v>0</v>
      </c>
      <c r="F13" s="21"/>
      <c r="G13" s="19">
        <f t="shared" si="1"/>
        <v>0</v>
      </c>
      <c r="H13" s="19">
        <f t="shared" si="2"/>
        <v>0</v>
      </c>
      <c r="I13" s="23" t="str">
        <f t="shared" si="3"/>
        <v/>
      </c>
      <c r="K13" s="15"/>
      <c r="L13" s="16"/>
      <c r="M13" s="15"/>
      <c r="N13" s="20"/>
      <c r="O13" s="19">
        <f t="shared" si="4"/>
        <v>0</v>
      </c>
      <c r="P13" s="21"/>
      <c r="Q13" s="19">
        <f t="shared" si="5"/>
        <v>0</v>
      </c>
      <c r="R13" s="19">
        <f t="shared" si="6"/>
        <v>0</v>
      </c>
      <c r="S13" s="23" t="str">
        <f t="shared" si="7"/>
        <v/>
      </c>
      <c r="U13" s="32" t="s">
        <v>75</v>
      </c>
      <c r="V13" s="29">
        <f>V12-V11</f>
        <v>9319.1999999999971</v>
      </c>
      <c r="X13" s="39"/>
      <c r="Y13" s="39"/>
      <c r="Z13" s="39"/>
      <c r="AA13" s="16"/>
      <c r="AB13" s="40"/>
      <c r="AC13" s="16"/>
      <c r="AD13" s="40"/>
      <c r="AE13" s="19">
        <f t="shared" si="8"/>
        <v>0</v>
      </c>
      <c r="AF13" s="41" t="str">
        <f t="shared" si="9"/>
        <v/>
      </c>
      <c r="AI13" s="39"/>
      <c r="AJ13" s="39"/>
      <c r="AK13" s="16"/>
      <c r="AL13" s="15"/>
      <c r="AM13" s="21"/>
      <c r="AN13" s="19">
        <f t="shared" si="10"/>
        <v>0</v>
      </c>
      <c r="AO13" s="27"/>
      <c r="AP13" s="19">
        <f t="shared" si="11"/>
        <v>0</v>
      </c>
      <c r="AQ13" s="19">
        <f t="shared" si="12"/>
        <v>0</v>
      </c>
      <c r="AR13" s="23" t="str">
        <f t="shared" si="13"/>
        <v/>
      </c>
    </row>
    <row r="14" spans="1:44" ht="15" thickBot="1" x14ac:dyDescent="0.4">
      <c r="A14" s="15"/>
      <c r="B14" s="16"/>
      <c r="C14" s="15"/>
      <c r="D14" s="20"/>
      <c r="E14" s="19">
        <f t="shared" si="0"/>
        <v>0</v>
      </c>
      <c r="F14" s="21"/>
      <c r="G14" s="19">
        <f t="shared" si="1"/>
        <v>0</v>
      </c>
      <c r="H14" s="19">
        <f t="shared" si="2"/>
        <v>0</v>
      </c>
      <c r="I14" s="23" t="str">
        <f t="shared" si="3"/>
        <v/>
      </c>
      <c r="K14" s="15"/>
      <c r="L14" s="16"/>
      <c r="M14" s="15"/>
      <c r="N14" s="20"/>
      <c r="O14" s="19">
        <f t="shared" si="4"/>
        <v>0</v>
      </c>
      <c r="P14" s="21"/>
      <c r="Q14" s="19">
        <f t="shared" si="5"/>
        <v>0</v>
      </c>
      <c r="R14" s="19">
        <f t="shared" si="6"/>
        <v>0</v>
      </c>
      <c r="S14" s="23" t="str">
        <f t="shared" si="7"/>
        <v/>
      </c>
      <c r="U14" s="33" t="s">
        <v>74</v>
      </c>
      <c r="V14" s="30">
        <f>V12/V11-1</f>
        <v>0.23538683034022867</v>
      </c>
      <c r="X14" s="39"/>
      <c r="Y14" s="39"/>
      <c r="Z14" s="39"/>
      <c r="AA14" s="16"/>
      <c r="AB14" s="40"/>
      <c r="AC14" s="16"/>
      <c r="AD14" s="40"/>
      <c r="AE14" s="19">
        <f t="shared" si="8"/>
        <v>0</v>
      </c>
      <c r="AF14" s="41" t="str">
        <f t="shared" si="9"/>
        <v/>
      </c>
      <c r="AI14" s="39"/>
      <c r="AJ14" s="39"/>
      <c r="AK14" s="16"/>
      <c r="AL14" s="15"/>
      <c r="AM14" s="21"/>
      <c r="AN14" s="19">
        <f t="shared" si="10"/>
        <v>0</v>
      </c>
      <c r="AO14" s="27"/>
      <c r="AP14" s="19">
        <f t="shared" si="11"/>
        <v>0</v>
      </c>
      <c r="AQ14" s="19">
        <f t="shared" si="12"/>
        <v>0</v>
      </c>
      <c r="AR14" s="23" t="str">
        <f t="shared" si="13"/>
        <v/>
      </c>
    </row>
    <row r="15" spans="1:44" ht="12.9" x14ac:dyDescent="0.35">
      <c r="A15" s="15"/>
      <c r="B15" s="16"/>
      <c r="C15" s="15"/>
      <c r="D15" s="20"/>
      <c r="E15" s="19">
        <f t="shared" si="0"/>
        <v>0</v>
      </c>
      <c r="F15" s="21"/>
      <c r="G15" s="19">
        <f t="shared" si="1"/>
        <v>0</v>
      </c>
      <c r="H15" s="19">
        <f t="shared" si="2"/>
        <v>0</v>
      </c>
      <c r="I15" s="23" t="str">
        <f t="shared" si="3"/>
        <v/>
      </c>
      <c r="K15" s="15"/>
      <c r="L15" s="16"/>
      <c r="M15" s="15"/>
      <c r="N15" s="20"/>
      <c r="O15" s="19">
        <f t="shared" si="4"/>
        <v>0</v>
      </c>
      <c r="P15" s="21"/>
      <c r="Q15" s="19">
        <f t="shared" si="5"/>
        <v>0</v>
      </c>
      <c r="R15" s="19">
        <f t="shared" si="6"/>
        <v>0</v>
      </c>
      <c r="S15" s="23" t="str">
        <f t="shared" si="7"/>
        <v/>
      </c>
      <c r="X15" s="39"/>
      <c r="Y15" s="39"/>
      <c r="Z15" s="39"/>
      <c r="AA15" s="16"/>
      <c r="AB15" s="40"/>
      <c r="AC15" s="16"/>
      <c r="AD15" s="40"/>
      <c r="AE15" s="19">
        <f t="shared" si="8"/>
        <v>0</v>
      </c>
      <c r="AF15" s="41" t="str">
        <f t="shared" si="9"/>
        <v/>
      </c>
      <c r="AI15" s="39"/>
      <c r="AJ15" s="39"/>
      <c r="AK15" s="16"/>
      <c r="AL15" s="15"/>
      <c r="AM15" s="21"/>
      <c r="AN15" s="19">
        <f t="shared" si="10"/>
        <v>0</v>
      </c>
      <c r="AO15" s="27"/>
      <c r="AP15" s="19">
        <f t="shared" si="11"/>
        <v>0</v>
      </c>
      <c r="AQ15" s="19">
        <f t="shared" si="12"/>
        <v>0</v>
      </c>
      <c r="AR15" s="23" t="str">
        <f t="shared" si="13"/>
        <v/>
      </c>
    </row>
    <row r="16" spans="1:44" ht="14.6" thickBot="1" x14ac:dyDescent="0.4">
      <c r="A16" s="15"/>
      <c r="B16" s="16"/>
      <c r="C16" s="15"/>
      <c r="D16" s="20"/>
      <c r="E16" s="19">
        <f t="shared" si="0"/>
        <v>0</v>
      </c>
      <c r="F16" s="21"/>
      <c r="G16" s="19">
        <f t="shared" si="1"/>
        <v>0</v>
      </c>
      <c r="H16" s="19">
        <f t="shared" si="2"/>
        <v>0</v>
      </c>
      <c r="I16" s="23" t="str">
        <f t="shared" si="3"/>
        <v/>
      </c>
      <c r="K16" s="15"/>
      <c r="L16" s="16"/>
      <c r="M16" s="15"/>
      <c r="N16" s="20"/>
      <c r="O16" s="19">
        <f t="shared" si="4"/>
        <v>0</v>
      </c>
      <c r="P16" s="21"/>
      <c r="Q16" s="19">
        <f t="shared" si="5"/>
        <v>0</v>
      </c>
      <c r="R16" s="19">
        <f t="shared" si="6"/>
        <v>0</v>
      </c>
      <c r="S16" s="23" t="str">
        <f t="shared" si="7"/>
        <v/>
      </c>
      <c r="U16" s="42" t="s">
        <v>153</v>
      </c>
      <c r="X16" s="39"/>
      <c r="Y16" s="39"/>
      <c r="Z16" s="39"/>
      <c r="AA16" s="16"/>
      <c r="AB16" s="40"/>
      <c r="AC16" s="16"/>
      <c r="AD16" s="40"/>
      <c r="AE16" s="19">
        <f t="shared" si="8"/>
        <v>0</v>
      </c>
      <c r="AF16" s="41" t="str">
        <f t="shared" si="9"/>
        <v/>
      </c>
      <c r="AI16" s="39"/>
      <c r="AJ16" s="39"/>
      <c r="AK16" s="16"/>
      <c r="AL16" s="15"/>
      <c r="AM16" s="21"/>
      <c r="AN16" s="19">
        <f t="shared" si="10"/>
        <v>0</v>
      </c>
      <c r="AO16" s="27"/>
      <c r="AP16" s="19">
        <f t="shared" si="11"/>
        <v>0</v>
      </c>
      <c r="AQ16" s="19">
        <f t="shared" si="12"/>
        <v>0</v>
      </c>
      <c r="AR16" s="23" t="str">
        <f t="shared" si="13"/>
        <v/>
      </c>
    </row>
    <row r="17" spans="1:44" ht="15" thickBot="1" x14ac:dyDescent="0.4">
      <c r="A17" s="15"/>
      <c r="B17" s="16"/>
      <c r="C17" s="15"/>
      <c r="D17" s="20"/>
      <c r="E17" s="19">
        <f t="shared" si="0"/>
        <v>0</v>
      </c>
      <c r="F17" s="21"/>
      <c r="G17" s="19">
        <f t="shared" si="1"/>
        <v>0</v>
      </c>
      <c r="H17" s="19">
        <f t="shared" si="2"/>
        <v>0</v>
      </c>
      <c r="I17" s="23" t="str">
        <f t="shared" si="3"/>
        <v/>
      </c>
      <c r="K17" s="15"/>
      <c r="L17" s="16"/>
      <c r="M17" s="15"/>
      <c r="N17" s="20"/>
      <c r="O17" s="19">
        <f t="shared" si="4"/>
        <v>0</v>
      </c>
      <c r="P17" s="21"/>
      <c r="Q17" s="19">
        <f t="shared" si="5"/>
        <v>0</v>
      </c>
      <c r="R17" s="19">
        <f t="shared" si="6"/>
        <v>0</v>
      </c>
      <c r="S17" s="23" t="str">
        <f t="shared" si="7"/>
        <v/>
      </c>
      <c r="U17" s="31" t="s">
        <v>72</v>
      </c>
      <c r="V17" s="28">
        <f>V5+V11</f>
        <v>238278.5</v>
      </c>
      <c r="X17" s="39"/>
      <c r="Y17" s="39"/>
      <c r="Z17" s="39"/>
      <c r="AA17" s="16"/>
      <c r="AB17" s="40"/>
      <c r="AC17" s="16"/>
      <c r="AD17" s="40"/>
      <c r="AE17" s="19">
        <f t="shared" si="8"/>
        <v>0</v>
      </c>
      <c r="AF17" s="41" t="str">
        <f t="shared" si="9"/>
        <v/>
      </c>
      <c r="AI17" s="39"/>
      <c r="AJ17" s="39"/>
      <c r="AK17" s="16"/>
      <c r="AL17" s="15"/>
      <c r="AM17" s="21"/>
      <c r="AN17" s="19">
        <f t="shared" si="10"/>
        <v>0</v>
      </c>
      <c r="AO17" s="27"/>
      <c r="AP17" s="19">
        <f t="shared" si="11"/>
        <v>0</v>
      </c>
      <c r="AQ17" s="19">
        <f t="shared" si="12"/>
        <v>0</v>
      </c>
      <c r="AR17" s="23" t="str">
        <f t="shared" si="13"/>
        <v/>
      </c>
    </row>
    <row r="18" spans="1:44" ht="15" thickBot="1" x14ac:dyDescent="0.4">
      <c r="A18" s="15"/>
      <c r="B18" s="16"/>
      <c r="C18" s="15"/>
      <c r="D18" s="20"/>
      <c r="E18" s="19">
        <f t="shared" si="0"/>
        <v>0</v>
      </c>
      <c r="F18" s="21"/>
      <c r="G18" s="19">
        <f t="shared" si="1"/>
        <v>0</v>
      </c>
      <c r="H18" s="19">
        <f t="shared" si="2"/>
        <v>0</v>
      </c>
      <c r="I18" s="23" t="str">
        <f t="shared" si="3"/>
        <v/>
      </c>
      <c r="K18" s="15"/>
      <c r="L18" s="16"/>
      <c r="M18" s="15"/>
      <c r="N18" s="20"/>
      <c r="O18" s="19">
        <f t="shared" si="4"/>
        <v>0</v>
      </c>
      <c r="P18" s="21"/>
      <c r="Q18" s="19">
        <f t="shared" si="5"/>
        <v>0</v>
      </c>
      <c r="R18" s="19">
        <f t="shared" si="6"/>
        <v>0</v>
      </c>
      <c r="S18" s="23" t="str">
        <f t="shared" si="7"/>
        <v/>
      </c>
      <c r="U18" s="32" t="s">
        <v>73</v>
      </c>
      <c r="V18" s="29">
        <f>V6+V12</f>
        <v>262991.2</v>
      </c>
      <c r="X18" s="39"/>
      <c r="Y18" s="39"/>
      <c r="Z18" s="39"/>
      <c r="AA18" s="16"/>
      <c r="AB18" s="40"/>
      <c r="AC18" s="16"/>
      <c r="AD18" s="40"/>
      <c r="AE18" s="19">
        <f t="shared" si="8"/>
        <v>0</v>
      </c>
      <c r="AF18" s="41" t="str">
        <f t="shared" si="9"/>
        <v/>
      </c>
      <c r="AI18" s="39"/>
      <c r="AJ18" s="39"/>
      <c r="AK18" s="16"/>
      <c r="AL18" s="15"/>
      <c r="AM18" s="21"/>
      <c r="AN18" s="19">
        <f t="shared" si="10"/>
        <v>0</v>
      </c>
      <c r="AO18" s="27"/>
      <c r="AP18" s="19">
        <f t="shared" si="11"/>
        <v>0</v>
      </c>
      <c r="AQ18" s="19">
        <f t="shared" si="12"/>
        <v>0</v>
      </c>
      <c r="AR18" s="23" t="str">
        <f t="shared" si="13"/>
        <v/>
      </c>
    </row>
    <row r="19" spans="1:44" ht="15" thickBot="1" x14ac:dyDescent="0.4">
      <c r="A19" s="15"/>
      <c r="B19" s="16"/>
      <c r="C19" s="15"/>
      <c r="D19" s="20"/>
      <c r="E19" s="19">
        <f t="shared" si="0"/>
        <v>0</v>
      </c>
      <c r="F19" s="21"/>
      <c r="G19" s="19">
        <f t="shared" si="1"/>
        <v>0</v>
      </c>
      <c r="H19" s="19">
        <f t="shared" si="2"/>
        <v>0</v>
      </c>
      <c r="I19" s="23" t="str">
        <f t="shared" si="3"/>
        <v/>
      </c>
      <c r="K19" s="15"/>
      <c r="L19" s="16"/>
      <c r="M19" s="15"/>
      <c r="N19" s="20"/>
      <c r="O19" s="19">
        <f t="shared" si="4"/>
        <v>0</v>
      </c>
      <c r="P19" s="21"/>
      <c r="Q19" s="19">
        <f t="shared" si="5"/>
        <v>0</v>
      </c>
      <c r="R19" s="19">
        <f t="shared" si="6"/>
        <v>0</v>
      </c>
      <c r="S19" s="23" t="str">
        <f t="shared" si="7"/>
        <v/>
      </c>
      <c r="U19" s="32" t="s">
        <v>75</v>
      </c>
      <c r="V19" s="29">
        <f>V18-V17</f>
        <v>24712.700000000012</v>
      </c>
      <c r="X19" s="39"/>
      <c r="Y19" s="39"/>
      <c r="Z19" s="39"/>
      <c r="AA19" s="16"/>
      <c r="AB19" s="40"/>
      <c r="AC19" s="16"/>
      <c r="AD19" s="40"/>
      <c r="AE19" s="19">
        <f t="shared" si="8"/>
        <v>0</v>
      </c>
      <c r="AF19" s="41" t="str">
        <f t="shared" si="9"/>
        <v/>
      </c>
      <c r="AI19" s="39"/>
      <c r="AJ19" s="39"/>
      <c r="AK19" s="16"/>
      <c r="AL19" s="15"/>
      <c r="AM19" s="21"/>
      <c r="AN19" s="19">
        <f t="shared" si="10"/>
        <v>0</v>
      </c>
      <c r="AO19" s="27"/>
      <c r="AP19" s="19">
        <f t="shared" si="11"/>
        <v>0</v>
      </c>
      <c r="AQ19" s="19">
        <f t="shared" si="12"/>
        <v>0</v>
      </c>
      <c r="AR19" s="23" t="str">
        <f t="shared" si="13"/>
        <v/>
      </c>
    </row>
    <row r="20" spans="1:44" ht="15" thickBot="1" x14ac:dyDescent="0.4">
      <c r="A20" s="15"/>
      <c r="B20" s="16"/>
      <c r="C20" s="15"/>
      <c r="D20" s="20"/>
      <c r="E20" s="19">
        <f t="shared" si="0"/>
        <v>0</v>
      </c>
      <c r="F20" s="21"/>
      <c r="G20" s="19">
        <f t="shared" si="1"/>
        <v>0</v>
      </c>
      <c r="H20" s="19">
        <f t="shared" si="2"/>
        <v>0</v>
      </c>
      <c r="I20" s="23" t="str">
        <f t="shared" si="3"/>
        <v/>
      </c>
      <c r="K20" s="15"/>
      <c r="L20" s="16"/>
      <c r="M20" s="15"/>
      <c r="N20" s="20"/>
      <c r="O20" s="19">
        <f t="shared" si="4"/>
        <v>0</v>
      </c>
      <c r="P20" s="21"/>
      <c r="Q20" s="19">
        <f t="shared" si="5"/>
        <v>0</v>
      </c>
      <c r="R20" s="19">
        <f t="shared" si="6"/>
        <v>0</v>
      </c>
      <c r="S20" s="23" t="str">
        <f t="shared" si="7"/>
        <v/>
      </c>
      <c r="U20" s="33" t="s">
        <v>74</v>
      </c>
      <c r="V20" s="30">
        <f>V18/V17-1</f>
        <v>0.10371351171003673</v>
      </c>
      <c r="X20" s="39"/>
      <c r="Y20" s="39"/>
      <c r="Z20" s="39"/>
      <c r="AA20" s="16"/>
      <c r="AB20" s="40"/>
      <c r="AC20" s="16"/>
      <c r="AD20" s="40"/>
      <c r="AE20" s="19">
        <f t="shared" si="8"/>
        <v>0</v>
      </c>
      <c r="AF20" s="41" t="str">
        <f t="shared" si="9"/>
        <v/>
      </c>
      <c r="AI20" s="39"/>
      <c r="AJ20" s="39"/>
      <c r="AK20" s="16"/>
      <c r="AL20" s="15"/>
      <c r="AM20" s="21"/>
      <c r="AN20" s="19">
        <f t="shared" si="10"/>
        <v>0</v>
      </c>
      <c r="AO20" s="27"/>
      <c r="AP20" s="19">
        <f t="shared" si="11"/>
        <v>0</v>
      </c>
      <c r="AQ20" s="19">
        <f t="shared" si="12"/>
        <v>0</v>
      </c>
      <c r="AR20" s="23" t="str">
        <f t="shared" si="13"/>
        <v/>
      </c>
    </row>
    <row r="21" spans="1:44" ht="12.9" x14ac:dyDescent="0.35">
      <c r="A21" s="15"/>
      <c r="B21" s="16"/>
      <c r="C21" s="15"/>
      <c r="D21" s="20"/>
      <c r="E21" s="19">
        <f t="shared" si="0"/>
        <v>0</v>
      </c>
      <c r="F21" s="21"/>
      <c r="G21" s="19">
        <f t="shared" si="1"/>
        <v>0</v>
      </c>
      <c r="H21" s="19">
        <f t="shared" si="2"/>
        <v>0</v>
      </c>
      <c r="I21" s="23" t="str">
        <f t="shared" si="3"/>
        <v/>
      </c>
      <c r="K21" s="15"/>
      <c r="L21" s="16"/>
      <c r="M21" s="15"/>
      <c r="N21" s="20"/>
      <c r="O21" s="19">
        <f t="shared" si="4"/>
        <v>0</v>
      </c>
      <c r="P21" s="21"/>
      <c r="Q21" s="19">
        <f t="shared" si="5"/>
        <v>0</v>
      </c>
      <c r="R21" s="19">
        <f t="shared" si="6"/>
        <v>0</v>
      </c>
      <c r="S21" s="23" t="str">
        <f t="shared" si="7"/>
        <v/>
      </c>
      <c r="X21" s="39"/>
      <c r="Y21" s="39"/>
      <c r="Z21" s="39"/>
      <c r="AA21" s="16"/>
      <c r="AB21" s="40"/>
      <c r="AC21" s="16"/>
      <c r="AD21" s="40"/>
      <c r="AE21" s="19">
        <f t="shared" si="8"/>
        <v>0</v>
      </c>
      <c r="AF21" s="41" t="str">
        <f t="shared" si="9"/>
        <v/>
      </c>
      <c r="AI21" s="39"/>
      <c r="AJ21" s="39"/>
      <c r="AK21" s="16"/>
      <c r="AL21" s="15"/>
      <c r="AM21" s="21"/>
      <c r="AN21" s="19">
        <f t="shared" si="10"/>
        <v>0</v>
      </c>
      <c r="AO21" s="27"/>
      <c r="AP21" s="19">
        <f t="shared" si="11"/>
        <v>0</v>
      </c>
      <c r="AQ21" s="19">
        <f t="shared" si="12"/>
        <v>0</v>
      </c>
      <c r="AR21" s="23" t="str">
        <f t="shared" si="13"/>
        <v/>
      </c>
    </row>
    <row r="22" spans="1:44" ht="12.9" x14ac:dyDescent="0.35">
      <c r="A22" s="15"/>
      <c r="B22" s="16"/>
      <c r="C22" s="15"/>
      <c r="D22" s="20"/>
      <c r="E22" s="19">
        <f t="shared" si="0"/>
        <v>0</v>
      </c>
      <c r="F22" s="21"/>
      <c r="G22" s="19">
        <f t="shared" si="1"/>
        <v>0</v>
      </c>
      <c r="H22" s="19">
        <f t="shared" si="2"/>
        <v>0</v>
      </c>
      <c r="I22" s="23" t="str">
        <f t="shared" si="3"/>
        <v/>
      </c>
      <c r="K22" s="15"/>
      <c r="L22" s="16"/>
      <c r="M22" s="15"/>
      <c r="N22" s="20"/>
      <c r="O22" s="19">
        <f t="shared" si="4"/>
        <v>0</v>
      </c>
      <c r="P22" s="21"/>
      <c r="Q22" s="19">
        <f t="shared" si="5"/>
        <v>0</v>
      </c>
      <c r="R22" s="19">
        <f t="shared" si="6"/>
        <v>0</v>
      </c>
      <c r="S22" s="23" t="str">
        <f t="shared" si="7"/>
        <v/>
      </c>
      <c r="X22" s="39"/>
      <c r="Y22" s="39"/>
      <c r="Z22" s="39"/>
      <c r="AA22" s="16"/>
      <c r="AB22" s="40"/>
      <c r="AC22" s="16"/>
      <c r="AD22" s="40"/>
      <c r="AE22" s="19">
        <f t="shared" si="8"/>
        <v>0</v>
      </c>
      <c r="AF22" s="41" t="str">
        <f t="shared" si="9"/>
        <v/>
      </c>
      <c r="AI22" s="39"/>
      <c r="AJ22" s="39"/>
      <c r="AK22" s="16"/>
      <c r="AL22" s="15"/>
      <c r="AM22" s="21"/>
      <c r="AN22" s="19">
        <f t="shared" si="10"/>
        <v>0</v>
      </c>
      <c r="AO22" s="27"/>
      <c r="AP22" s="19">
        <f t="shared" si="11"/>
        <v>0</v>
      </c>
      <c r="AQ22" s="19">
        <f t="shared" si="12"/>
        <v>0</v>
      </c>
      <c r="AR22" s="23" t="str">
        <f t="shared" si="13"/>
        <v/>
      </c>
    </row>
    <row r="23" spans="1:44" ht="12.9" x14ac:dyDescent="0.35">
      <c r="A23" s="15"/>
      <c r="B23" s="16"/>
      <c r="C23" s="15"/>
      <c r="D23" s="20"/>
      <c r="E23" s="19">
        <f t="shared" si="0"/>
        <v>0</v>
      </c>
      <c r="F23" s="21"/>
      <c r="G23" s="19">
        <f t="shared" si="1"/>
        <v>0</v>
      </c>
      <c r="H23" s="19">
        <f t="shared" si="2"/>
        <v>0</v>
      </c>
      <c r="I23" s="23" t="str">
        <f t="shared" si="3"/>
        <v/>
      </c>
      <c r="K23" s="15"/>
      <c r="L23" s="16"/>
      <c r="M23" s="15"/>
      <c r="N23" s="20"/>
      <c r="O23" s="19">
        <f t="shared" si="4"/>
        <v>0</v>
      </c>
      <c r="P23" s="21"/>
      <c r="Q23" s="19">
        <f t="shared" si="5"/>
        <v>0</v>
      </c>
      <c r="R23" s="19">
        <f t="shared" si="6"/>
        <v>0</v>
      </c>
      <c r="S23" s="23" t="str">
        <f t="shared" si="7"/>
        <v/>
      </c>
      <c r="X23" s="39"/>
      <c r="Y23" s="39"/>
      <c r="Z23" s="39"/>
      <c r="AA23" s="16"/>
      <c r="AB23" s="40"/>
      <c r="AC23" s="16"/>
      <c r="AD23" s="40"/>
      <c r="AE23" s="19">
        <f t="shared" si="8"/>
        <v>0</v>
      </c>
      <c r="AF23" s="41" t="str">
        <f t="shared" si="9"/>
        <v/>
      </c>
      <c r="AI23" s="39"/>
      <c r="AJ23" s="39"/>
      <c r="AK23" s="16"/>
      <c r="AL23" s="15"/>
      <c r="AM23" s="21"/>
      <c r="AN23" s="19">
        <f t="shared" si="10"/>
        <v>0</v>
      </c>
      <c r="AO23" s="27"/>
      <c r="AP23" s="19">
        <f t="shared" si="11"/>
        <v>0</v>
      </c>
      <c r="AQ23" s="19">
        <f t="shared" si="12"/>
        <v>0</v>
      </c>
      <c r="AR23" s="23" t="str">
        <f t="shared" si="13"/>
        <v/>
      </c>
    </row>
    <row r="24" spans="1:44" ht="12.9" x14ac:dyDescent="0.35">
      <c r="A24" s="15"/>
      <c r="B24" s="16"/>
      <c r="C24" s="15"/>
      <c r="D24" s="20"/>
      <c r="E24" s="19">
        <f t="shared" si="0"/>
        <v>0</v>
      </c>
      <c r="F24" s="21"/>
      <c r="G24" s="19">
        <f t="shared" si="1"/>
        <v>0</v>
      </c>
      <c r="H24" s="19">
        <f t="shared" si="2"/>
        <v>0</v>
      </c>
      <c r="I24" s="23" t="str">
        <f t="shared" si="3"/>
        <v/>
      </c>
      <c r="K24" s="15"/>
      <c r="L24" s="16"/>
      <c r="M24" s="15"/>
      <c r="N24" s="20"/>
      <c r="O24" s="19">
        <f t="shared" si="4"/>
        <v>0</v>
      </c>
      <c r="P24" s="21"/>
      <c r="Q24" s="19">
        <f t="shared" si="5"/>
        <v>0</v>
      </c>
      <c r="R24" s="19">
        <f t="shared" si="6"/>
        <v>0</v>
      </c>
      <c r="S24" s="23" t="str">
        <f t="shared" si="7"/>
        <v/>
      </c>
      <c r="X24" s="39"/>
      <c r="Y24" s="39"/>
      <c r="Z24" s="39"/>
      <c r="AA24" s="16"/>
      <c r="AB24" s="40"/>
      <c r="AC24" s="16"/>
      <c r="AD24" s="40"/>
      <c r="AE24" s="19">
        <f t="shared" si="8"/>
        <v>0</v>
      </c>
      <c r="AF24" s="41" t="str">
        <f t="shared" si="9"/>
        <v/>
      </c>
      <c r="AI24" s="39"/>
      <c r="AJ24" s="39"/>
      <c r="AK24" s="16"/>
      <c r="AL24" s="15"/>
      <c r="AM24" s="21"/>
      <c r="AN24" s="19">
        <f t="shared" si="10"/>
        <v>0</v>
      </c>
      <c r="AO24" s="27"/>
      <c r="AP24" s="19">
        <f t="shared" si="11"/>
        <v>0</v>
      </c>
      <c r="AQ24" s="19">
        <f t="shared" si="12"/>
        <v>0</v>
      </c>
      <c r="AR24" s="23" t="str">
        <f t="shared" si="13"/>
        <v/>
      </c>
    </row>
    <row r="25" spans="1:44" ht="12.9" x14ac:dyDescent="0.35">
      <c r="A25" s="15"/>
      <c r="B25" s="16"/>
      <c r="C25" s="15"/>
      <c r="D25" s="20"/>
      <c r="E25" s="19">
        <f t="shared" si="0"/>
        <v>0</v>
      </c>
      <c r="F25" s="21"/>
      <c r="G25" s="19">
        <f t="shared" si="1"/>
        <v>0</v>
      </c>
      <c r="H25" s="19">
        <f t="shared" si="2"/>
        <v>0</v>
      </c>
      <c r="I25" s="23" t="str">
        <f t="shared" si="3"/>
        <v/>
      </c>
      <c r="K25" s="15"/>
      <c r="L25" s="16"/>
      <c r="M25" s="15"/>
      <c r="N25" s="20"/>
      <c r="O25" s="19">
        <f t="shared" si="4"/>
        <v>0</v>
      </c>
      <c r="P25" s="21"/>
      <c r="Q25" s="19">
        <f t="shared" si="5"/>
        <v>0</v>
      </c>
      <c r="R25" s="19">
        <f t="shared" si="6"/>
        <v>0</v>
      </c>
      <c r="S25" s="23" t="str">
        <f t="shared" si="7"/>
        <v/>
      </c>
      <c r="X25" s="39"/>
      <c r="Y25" s="39"/>
      <c r="Z25" s="39"/>
      <c r="AA25" s="16"/>
      <c r="AB25" s="40"/>
      <c r="AC25" s="16"/>
      <c r="AD25" s="40"/>
      <c r="AE25" s="19">
        <f t="shared" si="8"/>
        <v>0</v>
      </c>
      <c r="AF25" s="41" t="str">
        <f t="shared" si="9"/>
        <v/>
      </c>
      <c r="AI25" s="39"/>
      <c r="AJ25" s="39"/>
      <c r="AK25" s="16"/>
      <c r="AL25" s="15"/>
      <c r="AM25" s="21"/>
      <c r="AN25" s="19">
        <f t="shared" si="10"/>
        <v>0</v>
      </c>
      <c r="AO25" s="27"/>
      <c r="AP25" s="19">
        <f t="shared" si="11"/>
        <v>0</v>
      </c>
      <c r="AQ25" s="19">
        <f t="shared" si="12"/>
        <v>0</v>
      </c>
      <c r="AR25" s="23" t="str">
        <f t="shared" si="13"/>
        <v/>
      </c>
    </row>
    <row r="26" spans="1:44" ht="12.9" x14ac:dyDescent="0.35">
      <c r="A26" s="15"/>
      <c r="B26" s="16"/>
      <c r="C26" s="15"/>
      <c r="D26" s="20"/>
      <c r="E26" s="19">
        <f t="shared" si="0"/>
        <v>0</v>
      </c>
      <c r="F26" s="21"/>
      <c r="G26" s="19">
        <f t="shared" si="1"/>
        <v>0</v>
      </c>
      <c r="H26" s="19">
        <f t="shared" si="2"/>
        <v>0</v>
      </c>
      <c r="I26" s="23" t="str">
        <f t="shared" si="3"/>
        <v/>
      </c>
      <c r="K26" s="15"/>
      <c r="L26" s="16"/>
      <c r="M26" s="15"/>
      <c r="N26" s="20"/>
      <c r="O26" s="19">
        <f t="shared" si="4"/>
        <v>0</v>
      </c>
      <c r="P26" s="21"/>
      <c r="Q26" s="19">
        <f t="shared" si="5"/>
        <v>0</v>
      </c>
      <c r="R26" s="19">
        <f t="shared" si="6"/>
        <v>0</v>
      </c>
      <c r="S26" s="23" t="str">
        <f t="shared" si="7"/>
        <v/>
      </c>
      <c r="X26" s="39"/>
      <c r="Y26" s="39"/>
      <c r="Z26" s="39"/>
      <c r="AA26" s="16"/>
      <c r="AB26" s="40"/>
      <c r="AC26" s="16"/>
      <c r="AD26" s="40"/>
      <c r="AE26" s="19">
        <f t="shared" si="8"/>
        <v>0</v>
      </c>
      <c r="AF26" s="41" t="str">
        <f t="shared" si="9"/>
        <v/>
      </c>
      <c r="AI26" s="39"/>
      <c r="AJ26" s="39"/>
      <c r="AK26" s="16"/>
      <c r="AL26" s="15"/>
      <c r="AM26" s="21"/>
      <c r="AN26" s="19">
        <f t="shared" si="10"/>
        <v>0</v>
      </c>
      <c r="AO26" s="27"/>
      <c r="AP26" s="19">
        <f t="shared" si="11"/>
        <v>0</v>
      </c>
      <c r="AQ26" s="19">
        <f t="shared" si="12"/>
        <v>0</v>
      </c>
      <c r="AR26" s="23" t="str">
        <f t="shared" si="13"/>
        <v/>
      </c>
    </row>
    <row r="27" spans="1:44" ht="12.9" x14ac:dyDescent="0.35">
      <c r="A27" s="15"/>
      <c r="B27" s="16"/>
      <c r="C27" s="15"/>
      <c r="D27" s="20"/>
      <c r="E27" s="19">
        <f t="shared" si="0"/>
        <v>0</v>
      </c>
      <c r="F27" s="21"/>
      <c r="G27" s="19">
        <f t="shared" si="1"/>
        <v>0</v>
      </c>
      <c r="H27" s="19">
        <f t="shared" si="2"/>
        <v>0</v>
      </c>
      <c r="I27" s="23" t="str">
        <f t="shared" si="3"/>
        <v/>
      </c>
      <c r="K27" s="15"/>
      <c r="L27" s="16"/>
      <c r="M27" s="15"/>
      <c r="N27" s="20"/>
      <c r="O27" s="19">
        <f t="shared" si="4"/>
        <v>0</v>
      </c>
      <c r="P27" s="21"/>
      <c r="Q27" s="19">
        <f t="shared" si="5"/>
        <v>0</v>
      </c>
      <c r="R27" s="19">
        <f t="shared" si="6"/>
        <v>0</v>
      </c>
      <c r="S27" s="23" t="str">
        <f t="shared" si="7"/>
        <v/>
      </c>
      <c r="X27" s="39"/>
      <c r="Y27" s="39"/>
      <c r="Z27" s="39"/>
      <c r="AA27" s="16"/>
      <c r="AB27" s="40"/>
      <c r="AC27" s="16"/>
      <c r="AD27" s="40"/>
      <c r="AE27" s="19">
        <f t="shared" si="8"/>
        <v>0</v>
      </c>
      <c r="AF27" s="41" t="str">
        <f t="shared" si="9"/>
        <v/>
      </c>
      <c r="AI27" s="39"/>
      <c r="AJ27" s="39"/>
      <c r="AK27" s="16"/>
      <c r="AL27" s="15"/>
      <c r="AM27" s="21"/>
      <c r="AN27" s="19">
        <f t="shared" si="10"/>
        <v>0</v>
      </c>
      <c r="AO27" s="27"/>
      <c r="AP27" s="19">
        <f t="shared" si="11"/>
        <v>0</v>
      </c>
      <c r="AQ27" s="19">
        <f t="shared" si="12"/>
        <v>0</v>
      </c>
      <c r="AR27" s="23" t="str">
        <f t="shared" si="13"/>
        <v/>
      </c>
    </row>
    <row r="28" spans="1:44" ht="12.9" x14ac:dyDescent="0.35">
      <c r="A28" s="15"/>
      <c r="B28" s="16"/>
      <c r="C28" s="15"/>
      <c r="D28" s="20"/>
      <c r="E28" s="19">
        <f t="shared" si="0"/>
        <v>0</v>
      </c>
      <c r="F28" s="21"/>
      <c r="G28" s="19">
        <f t="shared" si="1"/>
        <v>0</v>
      </c>
      <c r="H28" s="19">
        <f t="shared" si="2"/>
        <v>0</v>
      </c>
      <c r="I28" s="23" t="str">
        <f t="shared" si="3"/>
        <v/>
      </c>
      <c r="K28" s="15"/>
      <c r="L28" s="16"/>
      <c r="M28" s="15"/>
      <c r="N28" s="20"/>
      <c r="O28" s="19">
        <f t="shared" si="4"/>
        <v>0</v>
      </c>
      <c r="P28" s="21"/>
      <c r="Q28" s="19">
        <f t="shared" si="5"/>
        <v>0</v>
      </c>
      <c r="R28" s="19">
        <f t="shared" si="6"/>
        <v>0</v>
      </c>
      <c r="S28" s="23" t="str">
        <f t="shared" si="7"/>
        <v/>
      </c>
      <c r="X28" s="39"/>
      <c r="Y28" s="39"/>
      <c r="Z28" s="39"/>
      <c r="AA28" s="16"/>
      <c r="AB28" s="40"/>
      <c r="AC28" s="16"/>
      <c r="AD28" s="40"/>
      <c r="AE28" s="19">
        <f t="shared" si="8"/>
        <v>0</v>
      </c>
      <c r="AF28" s="41" t="str">
        <f t="shared" si="9"/>
        <v/>
      </c>
      <c r="AI28" s="39"/>
      <c r="AJ28" s="39"/>
      <c r="AK28" s="16"/>
      <c r="AL28" s="15"/>
      <c r="AM28" s="21"/>
      <c r="AN28" s="19">
        <f t="shared" si="10"/>
        <v>0</v>
      </c>
      <c r="AO28" s="27"/>
      <c r="AP28" s="19">
        <f t="shared" si="11"/>
        <v>0</v>
      </c>
      <c r="AQ28" s="19">
        <f t="shared" si="12"/>
        <v>0</v>
      </c>
      <c r="AR28" s="23" t="str">
        <f t="shared" si="13"/>
        <v/>
      </c>
    </row>
    <row r="29" spans="1:44" ht="12.9" x14ac:dyDescent="0.35">
      <c r="A29" s="15"/>
      <c r="B29" s="16"/>
      <c r="C29" s="15"/>
      <c r="D29" s="20"/>
      <c r="E29" s="19">
        <f t="shared" si="0"/>
        <v>0</v>
      </c>
      <c r="F29" s="21"/>
      <c r="G29" s="19">
        <f t="shared" si="1"/>
        <v>0</v>
      </c>
      <c r="H29" s="19">
        <f t="shared" si="2"/>
        <v>0</v>
      </c>
      <c r="I29" s="23" t="str">
        <f t="shared" si="3"/>
        <v/>
      </c>
      <c r="K29" s="15"/>
      <c r="L29" s="16"/>
      <c r="M29" s="15"/>
      <c r="N29" s="20"/>
      <c r="O29" s="19">
        <f t="shared" si="4"/>
        <v>0</v>
      </c>
      <c r="P29" s="21"/>
      <c r="Q29" s="19">
        <f t="shared" si="5"/>
        <v>0</v>
      </c>
      <c r="R29" s="19">
        <f t="shared" si="6"/>
        <v>0</v>
      </c>
      <c r="S29" s="23" t="str">
        <f t="shared" si="7"/>
        <v/>
      </c>
      <c r="X29" s="39"/>
      <c r="Y29" s="39"/>
      <c r="Z29" s="39"/>
      <c r="AA29" s="16"/>
      <c r="AB29" s="40"/>
      <c r="AC29" s="16"/>
      <c r="AD29" s="40"/>
      <c r="AE29" s="19">
        <f t="shared" si="8"/>
        <v>0</v>
      </c>
      <c r="AF29" s="41" t="str">
        <f t="shared" si="9"/>
        <v/>
      </c>
      <c r="AI29" s="39"/>
      <c r="AJ29" s="39"/>
      <c r="AK29" s="16"/>
      <c r="AL29" s="15"/>
      <c r="AM29" s="21"/>
      <c r="AN29" s="19">
        <f t="shared" si="10"/>
        <v>0</v>
      </c>
      <c r="AO29" s="27"/>
      <c r="AP29" s="19">
        <f t="shared" si="11"/>
        <v>0</v>
      </c>
      <c r="AQ29" s="19">
        <f t="shared" si="12"/>
        <v>0</v>
      </c>
      <c r="AR29" s="23" t="str">
        <f t="shared" si="13"/>
        <v/>
      </c>
    </row>
    <row r="30" spans="1:44" ht="12.9" x14ac:dyDescent="0.35">
      <c r="A30" s="15"/>
      <c r="B30" s="16"/>
      <c r="C30" s="15"/>
      <c r="D30" s="20"/>
      <c r="E30" s="19">
        <f t="shared" si="0"/>
        <v>0</v>
      </c>
      <c r="F30" s="21"/>
      <c r="G30" s="19">
        <f t="shared" si="1"/>
        <v>0</v>
      </c>
      <c r="H30" s="19">
        <f t="shared" si="2"/>
        <v>0</v>
      </c>
      <c r="I30" s="23" t="str">
        <f t="shared" si="3"/>
        <v/>
      </c>
      <c r="K30" s="15"/>
      <c r="L30" s="16"/>
      <c r="M30" s="15"/>
      <c r="N30" s="20"/>
      <c r="O30" s="19">
        <f t="shared" si="4"/>
        <v>0</v>
      </c>
      <c r="P30" s="21"/>
      <c r="Q30" s="19">
        <f t="shared" si="5"/>
        <v>0</v>
      </c>
      <c r="R30" s="19">
        <f t="shared" si="6"/>
        <v>0</v>
      </c>
      <c r="S30" s="23" t="str">
        <f t="shared" si="7"/>
        <v/>
      </c>
      <c r="X30" s="39"/>
      <c r="Y30" s="39"/>
      <c r="Z30" s="39"/>
      <c r="AA30" s="16"/>
      <c r="AB30" s="40"/>
      <c r="AC30" s="16"/>
      <c r="AD30" s="40"/>
      <c r="AE30" s="19">
        <f t="shared" si="8"/>
        <v>0</v>
      </c>
      <c r="AF30" s="41" t="str">
        <f t="shared" si="9"/>
        <v/>
      </c>
      <c r="AI30" s="39"/>
      <c r="AJ30" s="39"/>
      <c r="AK30" s="16"/>
      <c r="AL30" s="15"/>
      <c r="AM30" s="21"/>
      <c r="AN30" s="19">
        <f t="shared" si="10"/>
        <v>0</v>
      </c>
      <c r="AO30" s="27"/>
      <c r="AP30" s="19">
        <f t="shared" si="11"/>
        <v>0</v>
      </c>
      <c r="AQ30" s="19">
        <f t="shared" si="12"/>
        <v>0</v>
      </c>
      <c r="AR30" s="23" t="str">
        <f t="shared" si="13"/>
        <v/>
      </c>
    </row>
    <row r="31" spans="1:44" ht="12.9" x14ac:dyDescent="0.35">
      <c r="A31" s="15"/>
      <c r="B31" s="16"/>
      <c r="C31" s="15"/>
      <c r="D31" s="20"/>
      <c r="E31" s="19">
        <f t="shared" si="0"/>
        <v>0</v>
      </c>
      <c r="F31" s="21"/>
      <c r="G31" s="19">
        <f t="shared" si="1"/>
        <v>0</v>
      </c>
      <c r="H31" s="19">
        <f t="shared" si="2"/>
        <v>0</v>
      </c>
      <c r="I31" s="23" t="str">
        <f t="shared" si="3"/>
        <v/>
      </c>
      <c r="K31" s="15"/>
      <c r="L31" s="16"/>
      <c r="M31" s="15"/>
      <c r="N31" s="20"/>
      <c r="O31" s="19">
        <f t="shared" si="4"/>
        <v>0</v>
      </c>
      <c r="P31" s="21"/>
      <c r="Q31" s="19">
        <f t="shared" si="5"/>
        <v>0</v>
      </c>
      <c r="R31" s="19">
        <f t="shared" si="6"/>
        <v>0</v>
      </c>
      <c r="S31" s="23" t="str">
        <f t="shared" si="7"/>
        <v/>
      </c>
      <c r="X31" s="39"/>
      <c r="Y31" s="39"/>
      <c r="Z31" s="39"/>
      <c r="AA31" s="16"/>
      <c r="AB31" s="40"/>
      <c r="AC31" s="16"/>
      <c r="AD31" s="40"/>
      <c r="AE31" s="19">
        <f t="shared" si="8"/>
        <v>0</v>
      </c>
      <c r="AF31" s="41" t="str">
        <f t="shared" si="9"/>
        <v/>
      </c>
      <c r="AI31" s="39"/>
      <c r="AJ31" s="39"/>
      <c r="AK31" s="16"/>
      <c r="AL31" s="15"/>
      <c r="AM31" s="21"/>
      <c r="AN31" s="19">
        <f t="shared" si="10"/>
        <v>0</v>
      </c>
      <c r="AO31" s="27"/>
      <c r="AP31" s="19">
        <f t="shared" si="11"/>
        <v>0</v>
      </c>
      <c r="AQ31" s="19">
        <f t="shared" si="12"/>
        <v>0</v>
      </c>
      <c r="AR31" s="23" t="str">
        <f t="shared" si="13"/>
        <v/>
      </c>
    </row>
    <row r="32" spans="1:44" ht="12.9" x14ac:dyDescent="0.35">
      <c r="A32" s="15"/>
      <c r="B32" s="16"/>
      <c r="C32" s="15"/>
      <c r="D32" s="20"/>
      <c r="E32" s="19">
        <f t="shared" si="0"/>
        <v>0</v>
      </c>
      <c r="F32" s="21"/>
      <c r="G32" s="19">
        <f t="shared" si="1"/>
        <v>0</v>
      </c>
      <c r="H32" s="19">
        <f t="shared" si="2"/>
        <v>0</v>
      </c>
      <c r="I32" s="23" t="str">
        <f t="shared" si="3"/>
        <v/>
      </c>
      <c r="K32" s="15"/>
      <c r="L32" s="16"/>
      <c r="M32" s="15"/>
      <c r="N32" s="20"/>
      <c r="O32" s="19">
        <f t="shared" si="4"/>
        <v>0</v>
      </c>
      <c r="P32" s="21"/>
      <c r="Q32" s="19">
        <f t="shared" si="5"/>
        <v>0</v>
      </c>
      <c r="R32" s="19">
        <f t="shared" si="6"/>
        <v>0</v>
      </c>
      <c r="S32" s="23" t="str">
        <f t="shared" si="7"/>
        <v/>
      </c>
      <c r="X32" s="39"/>
      <c r="Y32" s="39"/>
      <c r="Z32" s="39"/>
      <c r="AA32" s="16"/>
      <c r="AB32" s="40"/>
      <c r="AC32" s="16"/>
      <c r="AD32" s="40"/>
      <c r="AE32" s="19">
        <f t="shared" si="8"/>
        <v>0</v>
      </c>
      <c r="AF32" s="41" t="str">
        <f t="shared" si="9"/>
        <v/>
      </c>
      <c r="AI32" s="39"/>
      <c r="AJ32" s="39"/>
      <c r="AK32" s="16"/>
      <c r="AL32" s="15"/>
      <c r="AM32" s="21"/>
      <c r="AN32" s="19">
        <f t="shared" si="10"/>
        <v>0</v>
      </c>
      <c r="AO32" s="27"/>
      <c r="AP32" s="19">
        <f t="shared" si="11"/>
        <v>0</v>
      </c>
      <c r="AQ32" s="19">
        <f t="shared" si="12"/>
        <v>0</v>
      </c>
      <c r="AR32" s="23" t="str">
        <f t="shared" si="13"/>
        <v/>
      </c>
    </row>
    <row r="33" spans="1:44" ht="12.9" x14ac:dyDescent="0.35">
      <c r="A33" s="15"/>
      <c r="B33" s="16"/>
      <c r="C33" s="15"/>
      <c r="D33" s="20"/>
      <c r="E33" s="19">
        <f t="shared" si="0"/>
        <v>0</v>
      </c>
      <c r="F33" s="21"/>
      <c r="G33" s="19">
        <f t="shared" si="1"/>
        <v>0</v>
      </c>
      <c r="H33" s="19">
        <f t="shared" si="2"/>
        <v>0</v>
      </c>
      <c r="I33" s="23" t="str">
        <f t="shared" si="3"/>
        <v/>
      </c>
      <c r="K33" s="15"/>
      <c r="L33" s="16"/>
      <c r="M33" s="15"/>
      <c r="N33" s="20"/>
      <c r="O33" s="19">
        <f t="shared" si="4"/>
        <v>0</v>
      </c>
      <c r="P33" s="21"/>
      <c r="Q33" s="19">
        <f t="shared" si="5"/>
        <v>0</v>
      </c>
      <c r="R33" s="19">
        <f t="shared" si="6"/>
        <v>0</v>
      </c>
      <c r="S33" s="23" t="str">
        <f t="shared" si="7"/>
        <v/>
      </c>
      <c r="X33" s="39"/>
      <c r="Y33" s="39"/>
      <c r="Z33" s="39"/>
      <c r="AA33" s="16"/>
      <c r="AB33" s="40"/>
      <c r="AC33" s="16"/>
      <c r="AD33" s="40"/>
      <c r="AE33" s="19">
        <f t="shared" si="8"/>
        <v>0</v>
      </c>
      <c r="AF33" s="41" t="str">
        <f t="shared" si="9"/>
        <v/>
      </c>
      <c r="AI33" s="39"/>
      <c r="AJ33" s="39"/>
      <c r="AK33" s="16"/>
      <c r="AL33" s="15"/>
      <c r="AM33" s="21"/>
      <c r="AN33" s="19">
        <f t="shared" si="10"/>
        <v>0</v>
      </c>
      <c r="AO33" s="27"/>
      <c r="AP33" s="19">
        <f t="shared" si="11"/>
        <v>0</v>
      </c>
      <c r="AQ33" s="19">
        <f t="shared" si="12"/>
        <v>0</v>
      </c>
      <c r="AR33" s="23" t="str">
        <f t="shared" si="13"/>
        <v/>
      </c>
    </row>
    <row r="34" spans="1:44" ht="12.9" x14ac:dyDescent="0.35">
      <c r="A34" s="15"/>
      <c r="B34" s="16"/>
      <c r="C34" s="15"/>
      <c r="D34" s="20"/>
      <c r="E34" s="19">
        <f t="shared" si="0"/>
        <v>0</v>
      </c>
      <c r="F34" s="21"/>
      <c r="G34" s="19">
        <f t="shared" si="1"/>
        <v>0</v>
      </c>
      <c r="H34" s="19">
        <f t="shared" si="2"/>
        <v>0</v>
      </c>
      <c r="I34" s="23" t="str">
        <f t="shared" si="3"/>
        <v/>
      </c>
      <c r="K34" s="15"/>
      <c r="L34" s="16"/>
      <c r="M34" s="15"/>
      <c r="N34" s="20"/>
      <c r="O34" s="19">
        <f t="shared" si="4"/>
        <v>0</v>
      </c>
      <c r="P34" s="21"/>
      <c r="Q34" s="19">
        <f t="shared" si="5"/>
        <v>0</v>
      </c>
      <c r="R34" s="19">
        <f t="shared" si="6"/>
        <v>0</v>
      </c>
      <c r="S34" s="23" t="str">
        <f t="shared" si="7"/>
        <v/>
      </c>
      <c r="X34" s="39"/>
      <c r="Y34" s="39"/>
      <c r="Z34" s="39"/>
      <c r="AA34" s="16"/>
      <c r="AB34" s="40"/>
      <c r="AC34" s="16"/>
      <c r="AD34" s="40"/>
      <c r="AE34" s="19">
        <f t="shared" si="8"/>
        <v>0</v>
      </c>
      <c r="AF34" s="41" t="str">
        <f t="shared" si="9"/>
        <v/>
      </c>
      <c r="AI34" s="39"/>
      <c r="AJ34" s="39"/>
      <c r="AK34" s="16"/>
      <c r="AL34" s="15"/>
      <c r="AM34" s="21"/>
      <c r="AN34" s="19">
        <f t="shared" si="10"/>
        <v>0</v>
      </c>
      <c r="AO34" s="27"/>
      <c r="AP34" s="19">
        <f t="shared" si="11"/>
        <v>0</v>
      </c>
      <c r="AQ34" s="19">
        <f t="shared" si="12"/>
        <v>0</v>
      </c>
      <c r="AR34" s="23" t="str">
        <f t="shared" si="13"/>
        <v/>
      </c>
    </row>
    <row r="35" spans="1:44" ht="12.9" x14ac:dyDescent="0.35">
      <c r="A35" s="15"/>
      <c r="B35" s="16"/>
      <c r="C35" s="15"/>
      <c r="D35" s="20"/>
      <c r="E35" s="19">
        <f t="shared" si="0"/>
        <v>0</v>
      </c>
      <c r="F35" s="21"/>
      <c r="G35" s="19">
        <f t="shared" si="1"/>
        <v>0</v>
      </c>
      <c r="H35" s="19">
        <f t="shared" si="2"/>
        <v>0</v>
      </c>
      <c r="I35" s="23" t="str">
        <f t="shared" si="3"/>
        <v/>
      </c>
      <c r="K35" s="15"/>
      <c r="L35" s="16"/>
      <c r="M35" s="15"/>
      <c r="N35" s="20"/>
      <c r="O35" s="19">
        <f t="shared" si="4"/>
        <v>0</v>
      </c>
      <c r="P35" s="21"/>
      <c r="Q35" s="19">
        <f t="shared" si="5"/>
        <v>0</v>
      </c>
      <c r="R35" s="19">
        <f t="shared" si="6"/>
        <v>0</v>
      </c>
      <c r="S35" s="23" t="str">
        <f t="shared" si="7"/>
        <v/>
      </c>
      <c r="X35" s="39"/>
      <c r="Y35" s="39"/>
      <c r="Z35" s="39"/>
      <c r="AA35" s="16"/>
      <c r="AB35" s="40"/>
      <c r="AC35" s="16"/>
      <c r="AD35" s="40"/>
      <c r="AE35" s="19">
        <f t="shared" si="8"/>
        <v>0</v>
      </c>
      <c r="AF35" s="41" t="str">
        <f t="shared" si="9"/>
        <v/>
      </c>
      <c r="AI35" s="39"/>
      <c r="AJ35" s="39"/>
      <c r="AK35" s="16"/>
      <c r="AL35" s="15"/>
      <c r="AM35" s="21"/>
      <c r="AN35" s="19">
        <f t="shared" si="10"/>
        <v>0</v>
      </c>
      <c r="AO35" s="27"/>
      <c r="AP35" s="19">
        <f t="shared" si="11"/>
        <v>0</v>
      </c>
      <c r="AQ35" s="19">
        <f t="shared" si="12"/>
        <v>0</v>
      </c>
      <c r="AR35" s="23" t="str">
        <f t="shared" si="13"/>
        <v/>
      </c>
    </row>
    <row r="36" spans="1:44" ht="12.9" x14ac:dyDescent="0.35">
      <c r="A36" s="15"/>
      <c r="B36" s="16"/>
      <c r="C36" s="15"/>
      <c r="D36" s="20"/>
      <c r="E36" s="19">
        <f t="shared" si="0"/>
        <v>0</v>
      </c>
      <c r="F36" s="21"/>
      <c r="G36" s="19">
        <f t="shared" si="1"/>
        <v>0</v>
      </c>
      <c r="H36" s="19">
        <f t="shared" si="2"/>
        <v>0</v>
      </c>
      <c r="I36" s="23" t="str">
        <f t="shared" si="3"/>
        <v/>
      </c>
      <c r="K36" s="15"/>
      <c r="L36" s="16"/>
      <c r="M36" s="15"/>
      <c r="N36" s="20"/>
      <c r="O36" s="19">
        <f t="shared" si="4"/>
        <v>0</v>
      </c>
      <c r="P36" s="21"/>
      <c r="Q36" s="19">
        <f t="shared" si="5"/>
        <v>0</v>
      </c>
      <c r="R36" s="19">
        <f t="shared" si="6"/>
        <v>0</v>
      </c>
      <c r="S36" s="23" t="str">
        <f t="shared" si="7"/>
        <v/>
      </c>
      <c r="X36" s="39"/>
      <c r="Y36" s="39"/>
      <c r="Z36" s="39"/>
      <c r="AA36" s="16"/>
      <c r="AB36" s="40"/>
      <c r="AC36" s="16"/>
      <c r="AD36" s="40"/>
      <c r="AE36" s="19">
        <f t="shared" si="8"/>
        <v>0</v>
      </c>
      <c r="AF36" s="41" t="str">
        <f t="shared" si="9"/>
        <v/>
      </c>
      <c r="AI36" s="39"/>
      <c r="AJ36" s="39"/>
      <c r="AK36" s="16"/>
      <c r="AL36" s="15"/>
      <c r="AM36" s="21"/>
      <c r="AN36" s="19">
        <f t="shared" si="10"/>
        <v>0</v>
      </c>
      <c r="AO36" s="27"/>
      <c r="AP36" s="19">
        <f t="shared" si="11"/>
        <v>0</v>
      </c>
      <c r="AQ36" s="19">
        <f t="shared" si="12"/>
        <v>0</v>
      </c>
      <c r="AR36" s="23" t="str">
        <f t="shared" si="13"/>
        <v/>
      </c>
    </row>
    <row r="37" spans="1:44" ht="12.9" x14ac:dyDescent="0.35">
      <c r="A37" s="15"/>
      <c r="B37" s="16"/>
      <c r="C37" s="15"/>
      <c r="D37" s="20"/>
      <c r="E37" s="19">
        <f t="shared" si="0"/>
        <v>0</v>
      </c>
      <c r="F37" s="21"/>
      <c r="G37" s="19">
        <f t="shared" si="1"/>
        <v>0</v>
      </c>
      <c r="H37" s="19">
        <f t="shared" si="2"/>
        <v>0</v>
      </c>
      <c r="I37" s="23" t="str">
        <f t="shared" si="3"/>
        <v/>
      </c>
      <c r="K37" s="15"/>
      <c r="L37" s="16"/>
      <c r="M37" s="15"/>
      <c r="N37" s="20"/>
      <c r="O37" s="19">
        <f t="shared" si="4"/>
        <v>0</v>
      </c>
      <c r="P37" s="21"/>
      <c r="Q37" s="19">
        <f t="shared" si="5"/>
        <v>0</v>
      </c>
      <c r="R37" s="19">
        <f t="shared" si="6"/>
        <v>0</v>
      </c>
      <c r="S37" s="23" t="str">
        <f t="shared" si="7"/>
        <v/>
      </c>
      <c r="X37" s="39"/>
      <c r="Y37" s="39"/>
      <c r="Z37" s="39"/>
      <c r="AA37" s="16"/>
      <c r="AB37" s="40"/>
      <c r="AC37" s="16"/>
      <c r="AD37" s="40"/>
      <c r="AE37" s="19">
        <f t="shared" si="8"/>
        <v>0</v>
      </c>
      <c r="AF37" s="41" t="str">
        <f t="shared" si="9"/>
        <v/>
      </c>
      <c r="AI37" s="39"/>
      <c r="AJ37" s="39"/>
      <c r="AK37" s="16"/>
      <c r="AL37" s="15"/>
      <c r="AM37" s="21"/>
      <c r="AN37" s="19">
        <f t="shared" si="10"/>
        <v>0</v>
      </c>
      <c r="AO37" s="27"/>
      <c r="AP37" s="19">
        <f t="shared" si="11"/>
        <v>0</v>
      </c>
      <c r="AQ37" s="19">
        <f t="shared" si="12"/>
        <v>0</v>
      </c>
      <c r="AR37" s="23" t="str">
        <f t="shared" si="13"/>
        <v/>
      </c>
    </row>
    <row r="38" spans="1:44" ht="12.9" x14ac:dyDescent="0.35">
      <c r="A38" s="15"/>
      <c r="B38" s="16"/>
      <c r="C38" s="15"/>
      <c r="D38" s="20"/>
      <c r="E38" s="19">
        <f t="shared" si="0"/>
        <v>0</v>
      </c>
      <c r="F38" s="21"/>
      <c r="G38" s="19">
        <f t="shared" si="1"/>
        <v>0</v>
      </c>
      <c r="H38" s="19">
        <f t="shared" si="2"/>
        <v>0</v>
      </c>
      <c r="I38" s="23" t="str">
        <f t="shared" si="3"/>
        <v/>
      </c>
      <c r="K38" s="15"/>
      <c r="L38" s="16"/>
      <c r="M38" s="15"/>
      <c r="N38" s="20"/>
      <c r="O38" s="19">
        <f t="shared" si="4"/>
        <v>0</v>
      </c>
      <c r="P38" s="21"/>
      <c r="Q38" s="19">
        <f t="shared" si="5"/>
        <v>0</v>
      </c>
      <c r="R38" s="19">
        <f t="shared" si="6"/>
        <v>0</v>
      </c>
      <c r="S38" s="23" t="str">
        <f t="shared" si="7"/>
        <v/>
      </c>
      <c r="X38" s="39"/>
      <c r="Y38" s="39"/>
      <c r="Z38" s="39"/>
      <c r="AA38" s="16"/>
      <c r="AB38" s="40"/>
      <c r="AC38" s="16"/>
      <c r="AD38" s="40"/>
      <c r="AE38" s="19">
        <f t="shared" si="8"/>
        <v>0</v>
      </c>
      <c r="AF38" s="41" t="str">
        <f t="shared" si="9"/>
        <v/>
      </c>
      <c r="AI38" s="39"/>
      <c r="AJ38" s="39"/>
      <c r="AK38" s="16"/>
      <c r="AL38" s="15"/>
      <c r="AM38" s="21"/>
      <c r="AN38" s="19">
        <f t="shared" si="10"/>
        <v>0</v>
      </c>
      <c r="AO38" s="27"/>
      <c r="AP38" s="19">
        <f t="shared" si="11"/>
        <v>0</v>
      </c>
      <c r="AQ38" s="19">
        <f t="shared" si="12"/>
        <v>0</v>
      </c>
      <c r="AR38" s="23" t="str">
        <f t="shared" si="13"/>
        <v/>
      </c>
    </row>
    <row r="39" spans="1:44" ht="12.9" x14ac:dyDescent="0.35">
      <c r="A39" s="15"/>
      <c r="B39" s="16"/>
      <c r="C39" s="15"/>
      <c r="D39" s="20"/>
      <c r="E39" s="19">
        <f t="shared" si="0"/>
        <v>0</v>
      </c>
      <c r="F39" s="21"/>
      <c r="G39" s="19">
        <f t="shared" si="1"/>
        <v>0</v>
      </c>
      <c r="H39" s="19">
        <f t="shared" si="2"/>
        <v>0</v>
      </c>
      <c r="I39" s="23" t="str">
        <f t="shared" si="3"/>
        <v/>
      </c>
      <c r="K39" s="15"/>
      <c r="L39" s="16"/>
      <c r="M39" s="15"/>
      <c r="N39" s="20"/>
      <c r="O39" s="19">
        <f t="shared" si="4"/>
        <v>0</v>
      </c>
      <c r="P39" s="21"/>
      <c r="Q39" s="19">
        <f t="shared" si="5"/>
        <v>0</v>
      </c>
      <c r="R39" s="19">
        <f t="shared" si="6"/>
        <v>0</v>
      </c>
      <c r="S39" s="23" t="str">
        <f t="shared" si="7"/>
        <v/>
      </c>
      <c r="X39" s="39"/>
      <c r="Y39" s="39"/>
      <c r="Z39" s="39"/>
      <c r="AA39" s="16"/>
      <c r="AB39" s="40"/>
      <c r="AC39" s="16"/>
      <c r="AD39" s="40"/>
      <c r="AE39" s="19">
        <f t="shared" si="8"/>
        <v>0</v>
      </c>
      <c r="AF39" s="41" t="str">
        <f t="shared" si="9"/>
        <v/>
      </c>
      <c r="AI39" s="39"/>
      <c r="AJ39" s="39"/>
      <c r="AK39" s="16"/>
      <c r="AL39" s="15"/>
      <c r="AM39" s="21"/>
      <c r="AN39" s="19">
        <f t="shared" si="10"/>
        <v>0</v>
      </c>
      <c r="AO39" s="27"/>
      <c r="AP39" s="19">
        <f t="shared" si="11"/>
        <v>0</v>
      </c>
      <c r="AQ39" s="19">
        <f t="shared" si="12"/>
        <v>0</v>
      </c>
      <c r="AR39" s="23" t="str">
        <f t="shared" si="13"/>
        <v/>
      </c>
    </row>
    <row r="40" spans="1:44" ht="12.9" x14ac:dyDescent="0.35">
      <c r="A40" s="15"/>
      <c r="B40" s="16"/>
      <c r="C40" s="15"/>
      <c r="D40" s="20"/>
      <c r="E40" s="19">
        <f t="shared" si="0"/>
        <v>0</v>
      </c>
      <c r="F40" s="21"/>
      <c r="G40" s="19">
        <f t="shared" si="1"/>
        <v>0</v>
      </c>
      <c r="H40" s="19">
        <f t="shared" si="2"/>
        <v>0</v>
      </c>
      <c r="I40" s="23" t="str">
        <f t="shared" si="3"/>
        <v/>
      </c>
      <c r="K40" s="15"/>
      <c r="L40" s="16"/>
      <c r="M40" s="15"/>
      <c r="N40" s="20"/>
      <c r="O40" s="19">
        <f t="shared" si="4"/>
        <v>0</v>
      </c>
      <c r="P40" s="21"/>
      <c r="Q40" s="19">
        <f t="shared" si="5"/>
        <v>0</v>
      </c>
      <c r="R40" s="19">
        <f t="shared" si="6"/>
        <v>0</v>
      </c>
      <c r="S40" s="23" t="str">
        <f t="shared" si="7"/>
        <v/>
      </c>
      <c r="X40" s="39"/>
      <c r="Y40" s="39"/>
      <c r="Z40" s="39"/>
      <c r="AA40" s="16"/>
      <c r="AB40" s="40"/>
      <c r="AC40" s="16"/>
      <c r="AD40" s="40"/>
      <c r="AE40" s="19">
        <f t="shared" si="8"/>
        <v>0</v>
      </c>
      <c r="AF40" s="41" t="str">
        <f t="shared" si="9"/>
        <v/>
      </c>
      <c r="AI40" s="39"/>
      <c r="AJ40" s="39"/>
      <c r="AK40" s="16"/>
      <c r="AL40" s="15"/>
      <c r="AM40" s="21"/>
      <c r="AN40" s="19">
        <f t="shared" si="10"/>
        <v>0</v>
      </c>
      <c r="AO40" s="27"/>
      <c r="AP40" s="19">
        <f t="shared" si="11"/>
        <v>0</v>
      </c>
      <c r="AQ40" s="19">
        <f t="shared" si="12"/>
        <v>0</v>
      </c>
      <c r="AR40" s="23" t="str">
        <f t="shared" si="13"/>
        <v/>
      </c>
    </row>
    <row r="41" spans="1:44" ht="12.9" x14ac:dyDescent="0.35">
      <c r="A41" s="15"/>
      <c r="B41" s="16"/>
      <c r="C41" s="15"/>
      <c r="D41" s="20"/>
      <c r="E41" s="19">
        <f t="shared" si="0"/>
        <v>0</v>
      </c>
      <c r="F41" s="21"/>
      <c r="G41" s="19">
        <f t="shared" si="1"/>
        <v>0</v>
      </c>
      <c r="H41" s="19">
        <f t="shared" si="2"/>
        <v>0</v>
      </c>
      <c r="I41" s="23" t="str">
        <f t="shared" si="3"/>
        <v/>
      </c>
      <c r="K41" s="15"/>
      <c r="L41" s="16"/>
      <c r="M41" s="15"/>
      <c r="N41" s="20"/>
      <c r="O41" s="19">
        <f t="shared" si="4"/>
        <v>0</v>
      </c>
      <c r="P41" s="21"/>
      <c r="Q41" s="19">
        <f t="shared" si="5"/>
        <v>0</v>
      </c>
      <c r="R41" s="19">
        <f t="shared" si="6"/>
        <v>0</v>
      </c>
      <c r="S41" s="23" t="str">
        <f t="shared" si="7"/>
        <v/>
      </c>
      <c r="X41" s="39"/>
      <c r="Y41" s="39"/>
      <c r="Z41" s="39"/>
      <c r="AA41" s="16"/>
      <c r="AB41" s="40"/>
      <c r="AC41" s="16"/>
      <c r="AD41" s="40"/>
      <c r="AE41" s="19">
        <f t="shared" si="8"/>
        <v>0</v>
      </c>
      <c r="AF41" s="41" t="str">
        <f t="shared" si="9"/>
        <v/>
      </c>
      <c r="AI41" s="39"/>
      <c r="AJ41" s="39"/>
      <c r="AK41" s="16"/>
      <c r="AL41" s="15"/>
      <c r="AM41" s="21"/>
      <c r="AN41" s="19">
        <f t="shared" si="10"/>
        <v>0</v>
      </c>
      <c r="AO41" s="27"/>
      <c r="AP41" s="19">
        <f t="shared" si="11"/>
        <v>0</v>
      </c>
      <c r="AQ41" s="19">
        <f t="shared" si="12"/>
        <v>0</v>
      </c>
      <c r="AR41" s="23" t="str">
        <f t="shared" si="13"/>
        <v/>
      </c>
    </row>
    <row r="42" spans="1:44" ht="12.9" x14ac:dyDescent="0.35">
      <c r="A42" s="15"/>
      <c r="B42" s="16"/>
      <c r="C42" s="15"/>
      <c r="D42" s="20"/>
      <c r="E42" s="19">
        <f t="shared" si="0"/>
        <v>0</v>
      </c>
      <c r="F42" s="21"/>
      <c r="G42" s="19">
        <f t="shared" si="1"/>
        <v>0</v>
      </c>
      <c r="H42" s="19">
        <f t="shared" si="2"/>
        <v>0</v>
      </c>
      <c r="I42" s="23" t="str">
        <f t="shared" si="3"/>
        <v/>
      </c>
      <c r="K42" s="15"/>
      <c r="L42" s="16"/>
      <c r="M42" s="15"/>
      <c r="N42" s="20"/>
      <c r="O42" s="19">
        <f t="shared" si="4"/>
        <v>0</v>
      </c>
      <c r="P42" s="21"/>
      <c r="Q42" s="19">
        <f t="shared" si="5"/>
        <v>0</v>
      </c>
      <c r="R42" s="19">
        <f t="shared" si="6"/>
        <v>0</v>
      </c>
      <c r="S42" s="23" t="str">
        <f t="shared" si="7"/>
        <v/>
      </c>
      <c r="X42" s="39"/>
      <c r="Y42" s="39"/>
      <c r="Z42" s="39"/>
      <c r="AA42" s="16"/>
      <c r="AB42" s="40"/>
      <c r="AC42" s="16"/>
      <c r="AD42" s="40"/>
      <c r="AE42" s="19">
        <f t="shared" si="8"/>
        <v>0</v>
      </c>
      <c r="AF42" s="41" t="str">
        <f t="shared" si="9"/>
        <v/>
      </c>
      <c r="AI42" s="39"/>
      <c r="AJ42" s="39"/>
      <c r="AK42" s="16"/>
      <c r="AL42" s="15"/>
      <c r="AM42" s="21"/>
      <c r="AN42" s="19">
        <f t="shared" si="10"/>
        <v>0</v>
      </c>
      <c r="AO42" s="27"/>
      <c r="AP42" s="19">
        <f t="shared" si="11"/>
        <v>0</v>
      </c>
      <c r="AQ42" s="19">
        <f t="shared" si="12"/>
        <v>0</v>
      </c>
      <c r="AR42" s="23" t="str">
        <f t="shared" si="13"/>
        <v/>
      </c>
    </row>
    <row r="43" spans="1:44" ht="12.9" x14ac:dyDescent="0.35">
      <c r="A43" s="15"/>
      <c r="B43" s="16"/>
      <c r="C43" s="15"/>
      <c r="D43" s="20"/>
      <c r="E43" s="19">
        <f t="shared" si="0"/>
        <v>0</v>
      </c>
      <c r="F43" s="21"/>
      <c r="G43" s="19">
        <f t="shared" si="1"/>
        <v>0</v>
      </c>
      <c r="H43" s="19">
        <f t="shared" si="2"/>
        <v>0</v>
      </c>
      <c r="I43" s="23" t="str">
        <f t="shared" si="3"/>
        <v/>
      </c>
      <c r="K43" s="15"/>
      <c r="L43" s="16"/>
      <c r="M43" s="15"/>
      <c r="N43" s="20"/>
      <c r="O43" s="19">
        <f t="shared" si="4"/>
        <v>0</v>
      </c>
      <c r="P43" s="21"/>
      <c r="Q43" s="19">
        <f t="shared" si="5"/>
        <v>0</v>
      </c>
      <c r="R43" s="19">
        <f t="shared" si="6"/>
        <v>0</v>
      </c>
      <c r="S43" s="23" t="str">
        <f t="shared" si="7"/>
        <v/>
      </c>
      <c r="X43" s="39"/>
      <c r="Y43" s="39"/>
      <c r="Z43" s="39"/>
      <c r="AA43" s="16"/>
      <c r="AB43" s="40"/>
      <c r="AC43" s="16"/>
      <c r="AD43" s="40"/>
      <c r="AE43" s="19">
        <f t="shared" si="8"/>
        <v>0</v>
      </c>
      <c r="AF43" s="41" t="str">
        <f t="shared" si="9"/>
        <v/>
      </c>
      <c r="AI43" s="39"/>
      <c r="AJ43" s="39"/>
      <c r="AK43" s="16"/>
      <c r="AL43" s="15"/>
      <c r="AM43" s="21"/>
      <c r="AN43" s="19">
        <f t="shared" si="10"/>
        <v>0</v>
      </c>
      <c r="AO43" s="27"/>
      <c r="AP43" s="19">
        <f t="shared" si="11"/>
        <v>0</v>
      </c>
      <c r="AQ43" s="19">
        <f t="shared" si="12"/>
        <v>0</v>
      </c>
      <c r="AR43" s="23" t="str">
        <f t="shared" si="13"/>
        <v/>
      </c>
    </row>
    <row r="44" spans="1:44" ht="12.9" x14ac:dyDescent="0.35">
      <c r="A44" s="15"/>
      <c r="B44" s="16"/>
      <c r="C44" s="15"/>
      <c r="D44" s="20"/>
      <c r="E44" s="19">
        <f t="shared" si="0"/>
        <v>0</v>
      </c>
      <c r="F44" s="21"/>
      <c r="G44" s="19">
        <f t="shared" si="1"/>
        <v>0</v>
      </c>
      <c r="H44" s="19">
        <f t="shared" si="2"/>
        <v>0</v>
      </c>
      <c r="I44" s="23" t="str">
        <f t="shared" si="3"/>
        <v/>
      </c>
      <c r="K44" s="15"/>
      <c r="L44" s="16"/>
      <c r="M44" s="15"/>
      <c r="N44" s="20"/>
      <c r="O44" s="19">
        <f t="shared" si="4"/>
        <v>0</v>
      </c>
      <c r="P44" s="21"/>
      <c r="Q44" s="19">
        <f t="shared" si="5"/>
        <v>0</v>
      </c>
      <c r="R44" s="19">
        <f t="shared" si="6"/>
        <v>0</v>
      </c>
      <c r="S44" s="23" t="str">
        <f t="shared" si="7"/>
        <v/>
      </c>
      <c r="X44" s="39"/>
      <c r="Y44" s="39"/>
      <c r="Z44" s="39"/>
      <c r="AA44" s="16"/>
      <c r="AB44" s="40"/>
      <c r="AC44" s="16"/>
      <c r="AD44" s="40"/>
      <c r="AE44" s="19">
        <f t="shared" si="8"/>
        <v>0</v>
      </c>
      <c r="AF44" s="41" t="str">
        <f t="shared" si="9"/>
        <v/>
      </c>
      <c r="AI44" s="39"/>
      <c r="AJ44" s="39"/>
      <c r="AK44" s="16"/>
      <c r="AL44" s="15"/>
      <c r="AM44" s="21"/>
      <c r="AN44" s="19">
        <f t="shared" si="10"/>
        <v>0</v>
      </c>
      <c r="AO44" s="27"/>
      <c r="AP44" s="19">
        <f t="shared" si="11"/>
        <v>0</v>
      </c>
      <c r="AQ44" s="19">
        <f t="shared" si="12"/>
        <v>0</v>
      </c>
      <c r="AR44" s="23" t="str">
        <f t="shared" si="13"/>
        <v/>
      </c>
    </row>
    <row r="45" spans="1:44" ht="12.9" x14ac:dyDescent="0.35">
      <c r="A45" s="15"/>
      <c r="B45" s="16"/>
      <c r="C45" s="15"/>
      <c r="D45" s="20"/>
      <c r="E45" s="19">
        <f t="shared" si="0"/>
        <v>0</v>
      </c>
      <c r="F45" s="21"/>
      <c r="G45" s="19">
        <f t="shared" si="1"/>
        <v>0</v>
      </c>
      <c r="H45" s="19">
        <f t="shared" si="2"/>
        <v>0</v>
      </c>
      <c r="I45" s="23" t="str">
        <f t="shared" si="3"/>
        <v/>
      </c>
      <c r="K45" s="15"/>
      <c r="L45" s="16"/>
      <c r="M45" s="15"/>
      <c r="N45" s="20"/>
      <c r="O45" s="19">
        <f t="shared" si="4"/>
        <v>0</v>
      </c>
      <c r="P45" s="21"/>
      <c r="Q45" s="19">
        <f t="shared" si="5"/>
        <v>0</v>
      </c>
      <c r="R45" s="19">
        <f t="shared" si="6"/>
        <v>0</v>
      </c>
      <c r="S45" s="23" t="str">
        <f t="shared" si="7"/>
        <v/>
      </c>
      <c r="X45" s="39"/>
      <c r="Y45" s="39"/>
      <c r="Z45" s="39"/>
      <c r="AA45" s="16"/>
      <c r="AB45" s="40"/>
      <c r="AC45" s="16"/>
      <c r="AD45" s="40"/>
      <c r="AE45" s="19">
        <f t="shared" si="8"/>
        <v>0</v>
      </c>
      <c r="AF45" s="41" t="str">
        <f t="shared" si="9"/>
        <v/>
      </c>
      <c r="AI45" s="39"/>
      <c r="AJ45" s="39"/>
      <c r="AK45" s="16"/>
      <c r="AL45" s="15"/>
      <c r="AM45" s="21"/>
      <c r="AN45" s="19">
        <f t="shared" si="10"/>
        <v>0</v>
      </c>
      <c r="AO45" s="27"/>
      <c r="AP45" s="19">
        <f t="shared" si="11"/>
        <v>0</v>
      </c>
      <c r="AQ45" s="19">
        <f t="shared" si="12"/>
        <v>0</v>
      </c>
      <c r="AR45" s="23" t="str">
        <f t="shared" si="13"/>
        <v/>
      </c>
    </row>
    <row r="46" spans="1:44" ht="12.9" x14ac:dyDescent="0.35">
      <c r="A46" s="15"/>
      <c r="B46" s="16"/>
      <c r="C46" s="15"/>
      <c r="D46" s="20"/>
      <c r="E46" s="19">
        <f t="shared" si="0"/>
        <v>0</v>
      </c>
      <c r="F46" s="21"/>
      <c r="G46" s="19">
        <f t="shared" si="1"/>
        <v>0</v>
      </c>
      <c r="H46" s="19">
        <f t="shared" si="2"/>
        <v>0</v>
      </c>
      <c r="I46" s="23" t="str">
        <f t="shared" si="3"/>
        <v/>
      </c>
      <c r="K46" s="15"/>
      <c r="L46" s="16"/>
      <c r="M46" s="15"/>
      <c r="N46" s="20"/>
      <c r="O46" s="19">
        <f t="shared" si="4"/>
        <v>0</v>
      </c>
      <c r="P46" s="21"/>
      <c r="Q46" s="19">
        <f t="shared" si="5"/>
        <v>0</v>
      </c>
      <c r="R46" s="19">
        <f t="shared" si="6"/>
        <v>0</v>
      </c>
      <c r="S46" s="23" t="str">
        <f t="shared" si="7"/>
        <v/>
      </c>
      <c r="X46" s="39"/>
      <c r="Y46" s="39"/>
      <c r="Z46" s="39"/>
      <c r="AA46" s="16"/>
      <c r="AB46" s="40"/>
      <c r="AC46" s="16"/>
      <c r="AD46" s="40"/>
      <c r="AE46" s="19">
        <f t="shared" si="8"/>
        <v>0</v>
      </c>
      <c r="AF46" s="41" t="str">
        <f t="shared" si="9"/>
        <v/>
      </c>
      <c r="AI46" s="39"/>
      <c r="AJ46" s="39"/>
      <c r="AK46" s="16"/>
      <c r="AL46" s="15"/>
      <c r="AM46" s="21"/>
      <c r="AN46" s="19">
        <f t="shared" si="10"/>
        <v>0</v>
      </c>
      <c r="AO46" s="27"/>
      <c r="AP46" s="19">
        <f t="shared" si="11"/>
        <v>0</v>
      </c>
      <c r="AQ46" s="19">
        <f t="shared" si="12"/>
        <v>0</v>
      </c>
      <c r="AR46" s="23" t="str">
        <f t="shared" si="13"/>
        <v/>
      </c>
    </row>
    <row r="47" spans="1:44" ht="12.9" x14ac:dyDescent="0.35">
      <c r="A47" s="15"/>
      <c r="B47" s="16"/>
      <c r="C47" s="15"/>
      <c r="D47" s="20"/>
      <c r="E47" s="19">
        <f t="shared" si="0"/>
        <v>0</v>
      </c>
      <c r="F47" s="21"/>
      <c r="G47" s="19">
        <f t="shared" si="1"/>
        <v>0</v>
      </c>
      <c r="H47" s="19">
        <f t="shared" si="2"/>
        <v>0</v>
      </c>
      <c r="I47" s="23" t="str">
        <f t="shared" si="3"/>
        <v/>
      </c>
      <c r="K47" s="15"/>
      <c r="L47" s="16"/>
      <c r="M47" s="15"/>
      <c r="N47" s="20"/>
      <c r="O47" s="19">
        <f t="shared" si="4"/>
        <v>0</v>
      </c>
      <c r="P47" s="21"/>
      <c r="Q47" s="19">
        <f t="shared" si="5"/>
        <v>0</v>
      </c>
      <c r="R47" s="19">
        <f t="shared" si="6"/>
        <v>0</v>
      </c>
      <c r="S47" s="23" t="str">
        <f t="shared" si="7"/>
        <v/>
      </c>
      <c r="X47" s="39"/>
      <c r="Y47" s="39"/>
      <c r="Z47" s="39"/>
      <c r="AA47" s="16"/>
      <c r="AB47" s="40"/>
      <c r="AC47" s="16"/>
      <c r="AD47" s="40"/>
      <c r="AE47" s="19">
        <f t="shared" si="8"/>
        <v>0</v>
      </c>
      <c r="AF47" s="41" t="str">
        <f t="shared" si="9"/>
        <v/>
      </c>
      <c r="AI47" s="39"/>
      <c r="AJ47" s="39"/>
      <c r="AK47" s="16"/>
      <c r="AL47" s="15"/>
      <c r="AM47" s="21"/>
      <c r="AN47" s="19">
        <f t="shared" si="10"/>
        <v>0</v>
      </c>
      <c r="AO47" s="27"/>
      <c r="AP47" s="19">
        <f t="shared" si="11"/>
        <v>0</v>
      </c>
      <c r="AQ47" s="19">
        <f t="shared" si="12"/>
        <v>0</v>
      </c>
      <c r="AR47" s="23" t="str">
        <f t="shared" si="13"/>
        <v/>
      </c>
    </row>
    <row r="48" spans="1:44" ht="12.9" x14ac:dyDescent="0.35">
      <c r="A48" s="15"/>
      <c r="B48" s="16"/>
      <c r="C48" s="15"/>
      <c r="D48" s="20"/>
      <c r="E48" s="19">
        <f t="shared" si="0"/>
        <v>0</v>
      </c>
      <c r="F48" s="21"/>
      <c r="G48" s="19">
        <f t="shared" si="1"/>
        <v>0</v>
      </c>
      <c r="H48" s="19">
        <f t="shared" si="2"/>
        <v>0</v>
      </c>
      <c r="I48" s="23" t="str">
        <f t="shared" si="3"/>
        <v/>
      </c>
      <c r="K48" s="15"/>
      <c r="L48" s="16"/>
      <c r="M48" s="15"/>
      <c r="N48" s="20"/>
      <c r="O48" s="19">
        <f t="shared" si="4"/>
        <v>0</v>
      </c>
      <c r="P48" s="21"/>
      <c r="Q48" s="19">
        <f t="shared" si="5"/>
        <v>0</v>
      </c>
      <c r="R48" s="19">
        <f t="shared" si="6"/>
        <v>0</v>
      </c>
      <c r="S48" s="23" t="str">
        <f t="shared" si="7"/>
        <v/>
      </c>
      <c r="X48" s="39"/>
      <c r="Y48" s="39"/>
      <c r="Z48" s="39"/>
      <c r="AA48" s="16"/>
      <c r="AB48" s="40"/>
      <c r="AC48" s="16"/>
      <c r="AD48" s="40"/>
      <c r="AE48" s="19">
        <f t="shared" si="8"/>
        <v>0</v>
      </c>
      <c r="AF48" s="41" t="str">
        <f t="shared" si="9"/>
        <v/>
      </c>
      <c r="AI48" s="39"/>
      <c r="AJ48" s="39"/>
      <c r="AK48" s="16"/>
      <c r="AL48" s="15"/>
      <c r="AM48" s="21"/>
      <c r="AN48" s="19">
        <f t="shared" si="10"/>
        <v>0</v>
      </c>
      <c r="AO48" s="27"/>
      <c r="AP48" s="19">
        <f t="shared" si="11"/>
        <v>0</v>
      </c>
      <c r="AQ48" s="19">
        <f t="shared" si="12"/>
        <v>0</v>
      </c>
      <c r="AR48" s="23" t="str">
        <f t="shared" si="13"/>
        <v/>
      </c>
    </row>
    <row r="49" spans="1:44" ht="12.9" x14ac:dyDescent="0.35">
      <c r="A49" s="15"/>
      <c r="B49" s="16"/>
      <c r="C49" s="15"/>
      <c r="D49" s="20"/>
      <c r="E49" s="19">
        <f t="shared" si="0"/>
        <v>0</v>
      </c>
      <c r="F49" s="21"/>
      <c r="G49" s="19">
        <f t="shared" si="1"/>
        <v>0</v>
      </c>
      <c r="H49" s="19">
        <f t="shared" si="2"/>
        <v>0</v>
      </c>
      <c r="I49" s="23" t="str">
        <f t="shared" si="3"/>
        <v/>
      </c>
      <c r="K49" s="15"/>
      <c r="L49" s="16"/>
      <c r="M49" s="15"/>
      <c r="N49" s="20"/>
      <c r="O49" s="19">
        <f t="shared" si="4"/>
        <v>0</v>
      </c>
      <c r="P49" s="21"/>
      <c r="Q49" s="19">
        <f t="shared" si="5"/>
        <v>0</v>
      </c>
      <c r="R49" s="19">
        <f t="shared" si="6"/>
        <v>0</v>
      </c>
      <c r="S49" s="23" t="str">
        <f t="shared" si="7"/>
        <v/>
      </c>
      <c r="X49" s="39"/>
      <c r="Y49" s="39"/>
      <c r="Z49" s="39"/>
      <c r="AA49" s="16"/>
      <c r="AB49" s="40"/>
      <c r="AC49" s="16"/>
      <c r="AD49" s="40"/>
      <c r="AE49" s="19">
        <f t="shared" si="8"/>
        <v>0</v>
      </c>
      <c r="AF49" s="41" t="str">
        <f t="shared" si="9"/>
        <v/>
      </c>
      <c r="AI49" s="39"/>
      <c r="AJ49" s="39"/>
      <c r="AK49" s="16"/>
      <c r="AL49" s="15"/>
      <c r="AM49" s="21"/>
      <c r="AN49" s="19">
        <f t="shared" si="10"/>
        <v>0</v>
      </c>
      <c r="AO49" s="27"/>
      <c r="AP49" s="19">
        <f t="shared" si="11"/>
        <v>0</v>
      </c>
      <c r="AQ49" s="19">
        <f t="shared" si="12"/>
        <v>0</v>
      </c>
      <c r="AR49" s="23" t="str">
        <f t="shared" si="13"/>
        <v/>
      </c>
    </row>
    <row r="50" spans="1:44" ht="12.9" x14ac:dyDescent="0.35">
      <c r="A50" s="15"/>
      <c r="B50" s="16"/>
      <c r="C50" s="15"/>
      <c r="D50" s="20"/>
      <c r="E50" s="19">
        <f t="shared" si="0"/>
        <v>0</v>
      </c>
      <c r="F50" s="21"/>
      <c r="G50" s="19">
        <f t="shared" si="1"/>
        <v>0</v>
      </c>
      <c r="H50" s="19">
        <f t="shared" si="2"/>
        <v>0</v>
      </c>
      <c r="I50" s="23" t="str">
        <f t="shared" si="3"/>
        <v/>
      </c>
      <c r="K50" s="15"/>
      <c r="L50" s="16"/>
      <c r="M50" s="15"/>
      <c r="N50" s="20"/>
      <c r="O50" s="19">
        <f t="shared" si="4"/>
        <v>0</v>
      </c>
      <c r="P50" s="21"/>
      <c r="Q50" s="19">
        <f t="shared" si="5"/>
        <v>0</v>
      </c>
      <c r="R50" s="19">
        <f t="shared" si="6"/>
        <v>0</v>
      </c>
      <c r="S50" s="23" t="str">
        <f t="shared" si="7"/>
        <v/>
      </c>
      <c r="X50" s="39"/>
      <c r="Y50" s="39"/>
      <c r="Z50" s="39"/>
      <c r="AA50" s="16"/>
      <c r="AB50" s="40"/>
      <c r="AC50" s="16"/>
      <c r="AD50" s="40"/>
      <c r="AE50" s="19">
        <f t="shared" si="8"/>
        <v>0</v>
      </c>
      <c r="AF50" s="41" t="str">
        <f t="shared" si="9"/>
        <v/>
      </c>
      <c r="AI50" s="39"/>
      <c r="AJ50" s="39"/>
      <c r="AK50" s="16"/>
      <c r="AL50" s="15"/>
      <c r="AM50" s="21"/>
      <c r="AN50" s="19">
        <f t="shared" si="10"/>
        <v>0</v>
      </c>
      <c r="AO50" s="27"/>
      <c r="AP50" s="19">
        <f t="shared" si="11"/>
        <v>0</v>
      </c>
      <c r="AQ50" s="19">
        <f t="shared" si="12"/>
        <v>0</v>
      </c>
      <c r="AR50" s="23" t="str">
        <f t="shared" si="13"/>
        <v/>
      </c>
    </row>
    <row r="51" spans="1:44" ht="12.9" x14ac:dyDescent="0.35">
      <c r="A51" s="15"/>
      <c r="B51" s="16"/>
      <c r="C51" s="15"/>
      <c r="D51" s="20"/>
      <c r="E51" s="19">
        <f t="shared" si="0"/>
        <v>0</v>
      </c>
      <c r="F51" s="21"/>
      <c r="G51" s="19">
        <f t="shared" si="1"/>
        <v>0</v>
      </c>
      <c r="H51" s="19">
        <f t="shared" si="2"/>
        <v>0</v>
      </c>
      <c r="I51" s="23" t="str">
        <f t="shared" si="3"/>
        <v/>
      </c>
      <c r="K51" s="15"/>
      <c r="L51" s="16"/>
      <c r="M51" s="15"/>
      <c r="N51" s="20"/>
      <c r="O51" s="19">
        <f t="shared" si="4"/>
        <v>0</v>
      </c>
      <c r="P51" s="21"/>
      <c r="Q51" s="19">
        <f t="shared" si="5"/>
        <v>0</v>
      </c>
      <c r="R51" s="19">
        <f t="shared" si="6"/>
        <v>0</v>
      </c>
      <c r="S51" s="23" t="str">
        <f t="shared" si="7"/>
        <v/>
      </c>
      <c r="X51" s="39"/>
      <c r="Y51" s="39"/>
      <c r="Z51" s="39"/>
      <c r="AA51" s="16"/>
      <c r="AB51" s="40"/>
      <c r="AC51" s="16"/>
      <c r="AD51" s="40"/>
      <c r="AE51" s="19">
        <f t="shared" si="8"/>
        <v>0</v>
      </c>
      <c r="AF51" s="41" t="str">
        <f t="shared" si="9"/>
        <v/>
      </c>
      <c r="AI51" s="39"/>
      <c r="AJ51" s="39"/>
      <c r="AK51" s="16"/>
      <c r="AL51" s="15"/>
      <c r="AM51" s="21"/>
      <c r="AN51" s="19">
        <f t="shared" si="10"/>
        <v>0</v>
      </c>
      <c r="AO51" s="27"/>
      <c r="AP51" s="19">
        <f t="shared" si="11"/>
        <v>0</v>
      </c>
      <c r="AQ51" s="19">
        <f t="shared" si="12"/>
        <v>0</v>
      </c>
      <c r="AR51" s="23" t="str">
        <f t="shared" si="13"/>
        <v/>
      </c>
    </row>
    <row r="52" spans="1:44" ht="12.9" x14ac:dyDescent="0.35">
      <c r="A52" s="15"/>
      <c r="B52" s="16"/>
      <c r="C52" s="15"/>
      <c r="D52" s="20"/>
      <c r="E52" s="19">
        <f t="shared" si="0"/>
        <v>0</v>
      </c>
      <c r="F52" s="21"/>
      <c r="G52" s="19">
        <f t="shared" si="1"/>
        <v>0</v>
      </c>
      <c r="H52" s="19">
        <f t="shared" si="2"/>
        <v>0</v>
      </c>
      <c r="I52" s="23" t="str">
        <f t="shared" si="3"/>
        <v/>
      </c>
      <c r="K52" s="15"/>
      <c r="L52" s="16"/>
      <c r="M52" s="15"/>
      <c r="N52" s="20"/>
      <c r="O52" s="19">
        <f t="shared" si="4"/>
        <v>0</v>
      </c>
      <c r="P52" s="21"/>
      <c r="Q52" s="19">
        <f t="shared" si="5"/>
        <v>0</v>
      </c>
      <c r="R52" s="19">
        <f t="shared" si="6"/>
        <v>0</v>
      </c>
      <c r="S52" s="23" t="str">
        <f t="shared" si="7"/>
        <v/>
      </c>
      <c r="X52" s="39"/>
      <c r="Y52" s="39"/>
      <c r="Z52" s="39"/>
      <c r="AA52" s="16"/>
      <c r="AB52" s="40"/>
      <c r="AC52" s="16"/>
      <c r="AD52" s="40"/>
      <c r="AE52" s="19">
        <f t="shared" si="8"/>
        <v>0</v>
      </c>
      <c r="AF52" s="41" t="str">
        <f t="shared" si="9"/>
        <v/>
      </c>
      <c r="AI52" s="39"/>
      <c r="AJ52" s="39"/>
      <c r="AK52" s="16"/>
      <c r="AL52" s="15"/>
      <c r="AM52" s="21"/>
      <c r="AN52" s="19">
        <f t="shared" si="10"/>
        <v>0</v>
      </c>
      <c r="AO52" s="27"/>
      <c r="AP52" s="19">
        <f t="shared" si="11"/>
        <v>0</v>
      </c>
      <c r="AQ52" s="19">
        <f t="shared" si="12"/>
        <v>0</v>
      </c>
      <c r="AR52" s="23" t="str">
        <f t="shared" si="13"/>
        <v/>
      </c>
    </row>
    <row r="53" spans="1:44" x14ac:dyDescent="0.3">
      <c r="A53" s="9" t="s">
        <v>65</v>
      </c>
      <c r="B53" s="9" t="s">
        <v>65</v>
      </c>
      <c r="C53" s="9" t="s">
        <v>65</v>
      </c>
      <c r="D53" s="9" t="s">
        <v>65</v>
      </c>
      <c r="E53" s="9" t="s">
        <v>65</v>
      </c>
      <c r="F53" s="9" t="s">
        <v>65</v>
      </c>
      <c r="G53" s="9" t="s">
        <v>65</v>
      </c>
      <c r="H53" s="9" t="s">
        <v>65</v>
      </c>
      <c r="I53" s="9" t="s">
        <v>65</v>
      </c>
      <c r="K53" s="9" t="s">
        <v>65</v>
      </c>
      <c r="L53" s="9" t="s">
        <v>65</v>
      </c>
      <c r="M53" s="9" t="s">
        <v>65</v>
      </c>
      <c r="N53" s="9" t="s">
        <v>65</v>
      </c>
      <c r="O53" s="9" t="s">
        <v>65</v>
      </c>
      <c r="P53" s="9" t="s">
        <v>65</v>
      </c>
      <c r="Q53" s="9" t="s">
        <v>65</v>
      </c>
      <c r="R53" s="9" t="s">
        <v>65</v>
      </c>
      <c r="S53" s="9" t="s">
        <v>65</v>
      </c>
      <c r="X53" s="9" t="s">
        <v>65</v>
      </c>
      <c r="Z53" s="9" t="s">
        <v>65</v>
      </c>
      <c r="AA53" s="9" t="s">
        <v>65</v>
      </c>
      <c r="AB53" s="9" t="s">
        <v>65</v>
      </c>
      <c r="AC53" s="9" t="s">
        <v>65</v>
      </c>
      <c r="AD53" s="9" t="s">
        <v>65</v>
      </c>
      <c r="AE53" s="9" t="s">
        <v>65</v>
      </c>
      <c r="AF53" s="9" t="s">
        <v>65</v>
      </c>
      <c r="AI53" s="9" t="s">
        <v>65</v>
      </c>
      <c r="AK53" s="9" t="s">
        <v>65</v>
      </c>
      <c r="AL53" s="9" t="s">
        <v>65</v>
      </c>
      <c r="AM53" s="9" t="s">
        <v>65</v>
      </c>
      <c r="AN53" s="9" t="s">
        <v>65</v>
      </c>
      <c r="AO53" s="9" t="s">
        <v>65</v>
      </c>
      <c r="AP53" s="9" t="s">
        <v>65</v>
      </c>
      <c r="AQ53" s="9" t="s">
        <v>65</v>
      </c>
      <c r="AR53" s="9" t="s">
        <v>65</v>
      </c>
    </row>
  </sheetData>
  <conditionalFormatting sqref="H4:H52">
    <cfRule type="cellIs" dxfId="11" priority="17" operator="lessThan">
      <formula>-100</formula>
    </cfRule>
    <cfRule type="cellIs" dxfId="10" priority="18" operator="greaterThan">
      <formula>100</formula>
    </cfRule>
  </conditionalFormatting>
  <conditionalFormatting sqref="R4:R52">
    <cfRule type="cellIs" dxfId="9" priority="15" operator="lessThan">
      <formula>-100</formula>
    </cfRule>
    <cfRule type="cellIs" dxfId="8" priority="16" operator="greaterThan">
      <formula>100</formula>
    </cfRule>
  </conditionalFormatting>
  <conditionalFormatting sqref="AE4">
    <cfRule type="cellIs" dxfId="7" priority="13" operator="lessThan">
      <formula>-100</formula>
    </cfRule>
    <cfRule type="cellIs" dxfId="6" priority="14" operator="greaterThan">
      <formula>100</formula>
    </cfRule>
  </conditionalFormatting>
  <conditionalFormatting sqref="AE5:AE52">
    <cfRule type="cellIs" dxfId="5" priority="11" operator="lessThan">
      <formula>-100</formula>
    </cfRule>
    <cfRule type="cellIs" dxfId="4" priority="12" operator="greaterThan">
      <formula>100</formula>
    </cfRule>
  </conditionalFormatting>
  <conditionalFormatting sqref="AQ4">
    <cfRule type="cellIs" dxfId="3" priority="5" operator="lessThan">
      <formula>-100</formula>
    </cfRule>
    <cfRule type="cellIs" dxfId="2" priority="6" operator="greaterThan">
      <formula>100</formula>
    </cfRule>
  </conditionalFormatting>
  <conditionalFormatting sqref="AQ5:AQ52">
    <cfRule type="cellIs" dxfId="1" priority="1" operator="lessThan">
      <formula>-100</formula>
    </cfRule>
    <cfRule type="cellIs" dxfId="0" priority="2" operator="greaterThan">
      <formula>100</formula>
    </cfRule>
  </conditionalFormatting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CogX</vt:lpstr>
      <vt:lpstr>Sheet1</vt:lpstr>
      <vt:lpstr>Monthly</vt:lpstr>
      <vt:lpstr>Equity</vt:lpstr>
      <vt:lpstr>Sheet1!HREF_transactionsList_Header2</vt:lpstr>
      <vt:lpstr>Sheet1!HREF_transactionsList_Header3</vt:lpstr>
      <vt:lpstr>Sheet1!HREF_transactionsList_Header5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Arora, Ankur</dc:creator>
  <cp:lastModifiedBy>Arora, Ankur</cp:lastModifiedBy>
  <dcterms:created xsi:type="dcterms:W3CDTF">2017-03-09T07:32:01Z</dcterms:created>
  <dcterms:modified xsi:type="dcterms:W3CDTF">2018-05-08T05:18:28Z</dcterms:modified>
</cp:coreProperties>
</file>