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kur\Documents\Data Science\Projects\BusinessAnalytics\Assignments\"/>
    </mc:Choice>
  </mc:AlternateContent>
  <xr:revisionPtr revIDLastSave="0" documentId="13_ncr:1_{FF6C1F02-E360-4AF1-AF32-9B0A34C80B6C}" xr6:coauthVersionLast="44" xr6:coauthVersionMax="44" xr10:uidLastSave="{00000000-0000-0000-0000-000000000000}"/>
  <bookViews>
    <workbookView xWindow="-108" yWindow="-108" windowWidth="23256" windowHeight="12576" tabRatio="811" firstSheet="8" activeTab="10" xr2:uid="{712A57AD-92BE-4739-AF71-A6901D724832}"/>
  </bookViews>
  <sheets>
    <sheet name="Q's" sheetId="1" r:id="rId1"/>
    <sheet name="1. Supermarket" sheetId="2" r:id="rId2"/>
    <sheet name="2. ROI" sheetId="3" r:id="rId3"/>
    <sheet name="3. Bicycle" sheetId="6" r:id="rId4"/>
    <sheet name="4. Purchase Orders" sheetId="7" r:id="rId5"/>
    <sheet name="5. Store and Regional Sales" sheetId="9" r:id="rId6"/>
    <sheet name="6. Credit Risk" sheetId="4" r:id="rId7"/>
    <sheet name="7. Home Market Value" sheetId="10" r:id="rId8"/>
    <sheet name="8. Credit Risk" sheetId="11" r:id="rId9"/>
    <sheet name="9. MBA" sheetId="16" r:id="rId10"/>
    <sheet name="10. Credit Risk" sheetId="17" r:id="rId11"/>
    <sheet name="11. Hypothesis Testing" sheetId="18" r:id="rId12"/>
    <sheet name="12. Loans" sheetId="20" r:id="rId13"/>
    <sheet name="13. Weddings" sheetId="21" r:id="rId14"/>
    <sheet name="14. Closing Stock Prices" sheetId="24" r:id="rId15"/>
  </sheets>
  <externalReferences>
    <externalReference r:id="rId16"/>
    <externalReference r:id="rId17"/>
  </externalReferences>
  <definedNames>
    <definedName name="_xlnm._FilterDatabase" localSheetId="3" hidden="1">'3. Bicycle'!$H$23:$H$46</definedName>
    <definedName name="_xlchart.v1.0" hidden="1">'14. Closing Stock Prices'!$A$2:$A$21</definedName>
    <definedName name="_xlchart.v1.1" hidden="1">'14. Closing Stock Prices'!$F$1</definedName>
    <definedName name="_xlchart.v1.2" hidden="1">'14. Closing Stock Prices'!$F$2:$F$21</definedName>
    <definedName name="_xlnm.Extract" localSheetId="3">'3. Bicycle'!$B$17</definedName>
    <definedName name="solver_typ" localSheetId="13" hidden="1">2</definedName>
    <definedName name="solver_ver" localSheetId="13" hidden="1">12</definedName>
  </definedNames>
  <calcPr calcId="191029"/>
  <pivotCaches>
    <pivotCache cacheId="7"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4" i="24" l="1"/>
  <c r="H5" i="24" s="1"/>
  <c r="H6" i="24" s="1"/>
  <c r="H7" i="24" s="1"/>
  <c r="H8" i="24" s="1"/>
  <c r="H9" i="24" s="1"/>
  <c r="H10" i="24" s="1"/>
  <c r="H11" i="24" s="1"/>
  <c r="H12" i="24" s="1"/>
  <c r="H13" i="24" s="1"/>
  <c r="H14" i="24" s="1"/>
  <c r="H15" i="24" s="1"/>
  <c r="H16" i="24" s="1"/>
  <c r="H17" i="24" s="1"/>
  <c r="H18" i="24" s="1"/>
  <c r="H19" i="24" s="1"/>
  <c r="H20" i="24" s="1"/>
  <c r="H21" i="24" s="1"/>
  <c r="H3" i="24"/>
  <c r="G4" i="10"/>
  <c r="H4" i="10"/>
  <c r="F4" i="10"/>
  <c r="F3" i="10"/>
  <c r="H24" i="6"/>
  <c r="H25" i="6"/>
  <c r="H26" i="6"/>
  <c r="H27" i="6"/>
  <c r="H28" i="6"/>
  <c r="H29" i="6"/>
  <c r="H30" i="6"/>
  <c r="H31" i="6"/>
  <c r="H32" i="6"/>
  <c r="H33" i="6"/>
  <c r="H34" i="6"/>
  <c r="H35" i="6"/>
  <c r="H36" i="6"/>
  <c r="H37" i="6"/>
  <c r="H38" i="6"/>
  <c r="H39" i="6"/>
  <c r="H40" i="6"/>
  <c r="H41" i="6"/>
  <c r="H42" i="6"/>
  <c r="H43" i="6"/>
  <c r="H44" i="6"/>
  <c r="H45" i="6"/>
  <c r="H46" i="6"/>
  <c r="H23" i="6"/>
  <c r="B14" i="6" l="1"/>
  <c r="G100" i="21" l="1"/>
  <c r="E18" i="20" l="1"/>
  <c r="S21" i="17"/>
  <c r="T21" i="17"/>
  <c r="U21" i="17"/>
  <c r="V21" i="17"/>
  <c r="W21" i="17"/>
  <c r="X21" i="17"/>
  <c r="Y21" i="17"/>
  <c r="Z21" i="17"/>
  <c r="AA21" i="17"/>
  <c r="AB21" i="17"/>
  <c r="S3" i="17"/>
  <c r="T3" i="17"/>
  <c r="U3" i="17"/>
  <c r="V3" i="17"/>
  <c r="W3" i="17"/>
  <c r="X3" i="17"/>
  <c r="Y3" i="17"/>
  <c r="Z3" i="17"/>
  <c r="AA3" i="17"/>
  <c r="AB3" i="17"/>
  <c r="S4" i="17"/>
  <c r="T4" i="17"/>
  <c r="U4" i="17"/>
  <c r="V4" i="17"/>
  <c r="W4" i="17"/>
  <c r="X4" i="17"/>
  <c r="Y4" i="17"/>
  <c r="Z4" i="17"/>
  <c r="AA4" i="17"/>
  <c r="AB4" i="17"/>
  <c r="S5" i="17"/>
  <c r="T5" i="17"/>
  <c r="U5" i="17"/>
  <c r="V5" i="17"/>
  <c r="W5" i="17"/>
  <c r="X5" i="17"/>
  <c r="Y5" i="17"/>
  <c r="Z5" i="17"/>
  <c r="AA5" i="17"/>
  <c r="AB5" i="17"/>
  <c r="S6" i="17"/>
  <c r="T6" i="17"/>
  <c r="U6" i="17"/>
  <c r="V6" i="17"/>
  <c r="W6" i="17"/>
  <c r="X6" i="17"/>
  <c r="Y6" i="17"/>
  <c r="Z6" i="17"/>
  <c r="AA6" i="17"/>
  <c r="AB6" i="17"/>
  <c r="S7" i="17"/>
  <c r="T7" i="17"/>
  <c r="U7" i="17"/>
  <c r="V7" i="17"/>
  <c r="W7" i="17"/>
  <c r="X7" i="17"/>
  <c r="Y7" i="17"/>
  <c r="Z7" i="17"/>
  <c r="AA7" i="17"/>
  <c r="AB7" i="17"/>
  <c r="S8" i="17"/>
  <c r="T8" i="17"/>
  <c r="U8" i="17"/>
  <c r="V8" i="17"/>
  <c r="W8" i="17"/>
  <c r="X8" i="17"/>
  <c r="Y8" i="17"/>
  <c r="Z8" i="17"/>
  <c r="AA8" i="17"/>
  <c r="AB8" i="17"/>
  <c r="S9" i="17"/>
  <c r="T9" i="17"/>
  <c r="U9" i="17"/>
  <c r="V9" i="17"/>
  <c r="W9" i="17"/>
  <c r="X9" i="17"/>
  <c r="Y9" i="17"/>
  <c r="Z9" i="17"/>
  <c r="AA9" i="17"/>
  <c r="AB9" i="17"/>
  <c r="S10" i="17"/>
  <c r="T10" i="17"/>
  <c r="U10" i="17"/>
  <c r="V10" i="17"/>
  <c r="W10" i="17"/>
  <c r="X10" i="17"/>
  <c r="Y10" i="17"/>
  <c r="Z10" i="17"/>
  <c r="AA10" i="17"/>
  <c r="AB10" i="17"/>
  <c r="S11" i="17"/>
  <c r="T11" i="17"/>
  <c r="U11" i="17"/>
  <c r="V11" i="17"/>
  <c r="W11" i="17"/>
  <c r="X11" i="17"/>
  <c r="Y11" i="17"/>
  <c r="Z11" i="17"/>
  <c r="AA11" i="17"/>
  <c r="AB11" i="17"/>
  <c r="S12" i="17"/>
  <c r="T12" i="17"/>
  <c r="U12" i="17"/>
  <c r="V12" i="17"/>
  <c r="W12" i="17"/>
  <c r="X12" i="17"/>
  <c r="Y12" i="17"/>
  <c r="Z12" i="17"/>
  <c r="AA12" i="17"/>
  <c r="AB12" i="17"/>
  <c r="S13" i="17"/>
  <c r="T13" i="17"/>
  <c r="U13" i="17"/>
  <c r="V13" i="17"/>
  <c r="W13" i="17"/>
  <c r="X13" i="17"/>
  <c r="Y13" i="17"/>
  <c r="Z13" i="17"/>
  <c r="AA13" i="17"/>
  <c r="AB13" i="17"/>
  <c r="S14" i="17"/>
  <c r="T14" i="17"/>
  <c r="U14" i="17"/>
  <c r="V14" i="17"/>
  <c r="W14" i="17"/>
  <c r="X14" i="17"/>
  <c r="Y14" i="17"/>
  <c r="Z14" i="17"/>
  <c r="AA14" i="17"/>
  <c r="AB14" i="17"/>
  <c r="S15" i="17"/>
  <c r="T15" i="17"/>
  <c r="U15" i="17"/>
  <c r="V15" i="17"/>
  <c r="W15" i="17"/>
  <c r="X15" i="17"/>
  <c r="Y15" i="17"/>
  <c r="Z15" i="17"/>
  <c r="AA15" i="17"/>
  <c r="AB15" i="17"/>
  <c r="S16" i="17"/>
  <c r="T16" i="17"/>
  <c r="U16" i="17"/>
  <c r="V16" i="17"/>
  <c r="W16" i="17"/>
  <c r="X16" i="17"/>
  <c r="Y16" i="17"/>
  <c r="Z16" i="17"/>
  <c r="AA16" i="17"/>
  <c r="AB16" i="17"/>
  <c r="S17" i="17"/>
  <c r="T17" i="17"/>
  <c r="U17" i="17"/>
  <c r="V17" i="17"/>
  <c r="W17" i="17"/>
  <c r="X17" i="17"/>
  <c r="Y17" i="17"/>
  <c r="Z17" i="17"/>
  <c r="AA17" i="17"/>
  <c r="AB17" i="17"/>
  <c r="S18" i="17"/>
  <c r="T18" i="17"/>
  <c r="U18" i="17"/>
  <c r="V18" i="17"/>
  <c r="W18" i="17"/>
  <c r="X18" i="17"/>
  <c r="Y18" i="17"/>
  <c r="Z18" i="17"/>
  <c r="AA18" i="17"/>
  <c r="AB18" i="17"/>
  <c r="S19" i="17"/>
  <c r="T19" i="17"/>
  <c r="U19" i="17"/>
  <c r="V19" i="17"/>
  <c r="W19" i="17"/>
  <c r="X19" i="17"/>
  <c r="Y19" i="17"/>
  <c r="Z19" i="17"/>
  <c r="AA19" i="17"/>
  <c r="AB19" i="17"/>
  <c r="S20" i="17"/>
  <c r="T20" i="17"/>
  <c r="U20" i="17"/>
  <c r="V20" i="17"/>
  <c r="W20" i="17"/>
  <c r="X20" i="17"/>
  <c r="Y20" i="17"/>
  <c r="Z20" i="17"/>
  <c r="AA20" i="17"/>
  <c r="AB20" i="17"/>
  <c r="AB2" i="17"/>
  <c r="AA2" i="17"/>
  <c r="Z2" i="17"/>
  <c r="Y2" i="17"/>
  <c r="X2" i="17"/>
  <c r="W2" i="17"/>
  <c r="V2" i="17"/>
  <c r="U2" i="17"/>
  <c r="T2" i="17"/>
  <c r="S2" i="17"/>
  <c r="R3" i="17"/>
  <c r="R4" i="17"/>
  <c r="R5" i="17"/>
  <c r="R6" i="17"/>
  <c r="R7" i="17"/>
  <c r="R8" i="17"/>
  <c r="R9" i="17"/>
  <c r="R10" i="17"/>
  <c r="R11" i="17"/>
  <c r="R12" i="17"/>
  <c r="R13" i="17"/>
  <c r="R14" i="17"/>
  <c r="R15" i="17"/>
  <c r="R16" i="17"/>
  <c r="R17" i="17"/>
  <c r="R18" i="17"/>
  <c r="R19" i="17"/>
  <c r="R20" i="17"/>
  <c r="R21" i="17"/>
  <c r="R2" i="17"/>
  <c r="Q3" i="17"/>
  <c r="Q4" i="17"/>
  <c r="Q5" i="17"/>
  <c r="Q6" i="17"/>
  <c r="Q7" i="17"/>
  <c r="Q8" i="17"/>
  <c r="Q9" i="17"/>
  <c r="Q10" i="17"/>
  <c r="Q11" i="17"/>
  <c r="Q12" i="17"/>
  <c r="Q13" i="17"/>
  <c r="Q14" i="17"/>
  <c r="Q15" i="17"/>
  <c r="Q16" i="17"/>
  <c r="Q17" i="17"/>
  <c r="Q18" i="17"/>
  <c r="Q19" i="17"/>
  <c r="Q20" i="17"/>
  <c r="Q21" i="17"/>
  <c r="Q2" i="17"/>
  <c r="R25" i="17"/>
  <c r="R26" i="17" s="1"/>
  <c r="R24" i="17"/>
  <c r="D8" i="16" l="1"/>
  <c r="G3" i="10"/>
  <c r="H3" i="10"/>
  <c r="G8" i="10"/>
  <c r="H8" i="10"/>
  <c r="F8" i="10"/>
  <c r="G2" i="10"/>
  <c r="H2" i="10"/>
  <c r="F2" i="10"/>
  <c r="C7" i="6" l="1" a="1"/>
  <c r="C7" i="6" s="1"/>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N4" i="7"/>
  <c r="M4" i="7"/>
  <c r="G4" i="7"/>
  <c r="N3" i="7"/>
  <c r="M3" i="7"/>
  <c r="G3" i="7"/>
  <c r="N2" i="7"/>
  <c r="M2" i="7"/>
  <c r="G2" i="7"/>
  <c r="D2" i="6" l="1"/>
  <c r="D3" i="6"/>
  <c r="C3" i="6"/>
  <c r="C2" i="6"/>
  <c r="C9" i="6" l="1" a="1"/>
  <c r="C9" i="6" s="1"/>
  <c r="B11" i="6"/>
  <c r="C8" i="6" a="1"/>
  <c r="C8" i="6" s="1"/>
  <c r="C6" i="6" a="1"/>
  <c r="C6" i="6" s="1"/>
  <c r="C10" i="6" l="1" a="1"/>
  <c r="C10" i="6" s="1"/>
  <c r="C11" i="6" s="1"/>
  <c r="B23" i="3" l="1"/>
  <c r="B28" i="3"/>
</calcChain>
</file>

<file path=xl/sharedStrings.xml><?xml version="1.0" encoding="utf-8"?>
<sst xmlns="http://schemas.openxmlformats.org/spreadsheetml/2006/main" count="8635" uniqueCount="344">
  <si>
    <t>Ankur Patel</t>
  </si>
  <si>
    <t>Business analytics can be used by the manager to analyze how the supermarket is performing, after which they can create a model to forecast or predict the future values and to help with decision making. The data needed would be the number of people visiting the store at the specific time intervals and the day. The time span can be a range of chosen time intervals (e.g. 30mins) during a week so it incorporates the slow or busy days of the week. Alongside, the number of workers and their job duties for the specific time will be needed. Another important detail needed would be the times when the people are at the checkout counters purchasing; not everyone purchases items or spends the same amount of time at the store. The model can then be built calculating the number of people at the checkout counters at the checkout counter for the defined time intervals, incorporating the conditions of excess customers purchasing during which other workers (e.g. stocking individual) can be working at the checkout counters.</t>
  </si>
  <si>
    <t>ROI = Turnover * % of Sales</t>
  </si>
  <si>
    <t>Earnings = Sales - Cost</t>
  </si>
  <si>
    <t>Cost = Variable Production + Selling Expenses + Freight and Delivery + Administrative Costs</t>
  </si>
  <si>
    <t>S = Sales</t>
  </si>
  <si>
    <t>T = Turnover</t>
  </si>
  <si>
    <t>E = Earnings</t>
  </si>
  <si>
    <t>C = Cost</t>
  </si>
  <si>
    <t>TI = Total Investment</t>
  </si>
  <si>
    <t>Turnover = Sales/Total Investment</t>
  </si>
  <si>
    <t>ROI = (S/TI) * ((S+(S-C))/S)</t>
  </si>
  <si>
    <t>Example:</t>
  </si>
  <si>
    <t>Total Investments: inventories, accounts receivable, cash</t>
  </si>
  <si>
    <t>Average of Age</t>
  </si>
  <si>
    <t>Housing</t>
  </si>
  <si>
    <t>a.</t>
  </si>
  <si>
    <t>Other</t>
  </si>
  <si>
    <t>Own</t>
  </si>
  <si>
    <t>Rent</t>
  </si>
  <si>
    <t>Grand Total</t>
  </si>
  <si>
    <t>Divorced</t>
  </si>
  <si>
    <t>Married</t>
  </si>
  <si>
    <t>Single</t>
  </si>
  <si>
    <t xml:space="preserve">Sum of Checking </t>
  </si>
  <si>
    <t>Credit Risk</t>
  </si>
  <si>
    <t>b.</t>
  </si>
  <si>
    <t>High</t>
  </si>
  <si>
    <t>Low</t>
  </si>
  <si>
    <t>Business</t>
  </si>
  <si>
    <t>Education</t>
  </si>
  <si>
    <t>Furniture</t>
  </si>
  <si>
    <t>Large Appliance</t>
  </si>
  <si>
    <t>New Car</t>
  </si>
  <si>
    <t>Repairs</t>
  </si>
  <si>
    <t>Retraining</t>
  </si>
  <si>
    <t>Small Appliance</t>
  </si>
  <si>
    <t>Used Car</t>
  </si>
  <si>
    <t>Loan Purpose</t>
  </si>
  <si>
    <t>Marital Status</t>
  </si>
  <si>
    <t xml:space="preserve">c. </t>
  </si>
  <si>
    <t xml:space="preserve">Checking </t>
  </si>
  <si>
    <t>Savings</t>
  </si>
  <si>
    <t>Months Customer</t>
  </si>
  <si>
    <t>Months Employed</t>
  </si>
  <si>
    <t>Gender</t>
  </si>
  <si>
    <t>Age</t>
  </si>
  <si>
    <t>Years</t>
  </si>
  <si>
    <t>Job</t>
  </si>
  <si>
    <t>M</t>
  </si>
  <si>
    <t>Unskilled</t>
  </si>
  <si>
    <t>Skilled</t>
  </si>
  <si>
    <t>Management</t>
  </si>
  <si>
    <t>F</t>
  </si>
  <si>
    <t>Unemployed</t>
  </si>
  <si>
    <t>ID</t>
  </si>
  <si>
    <t>Product Category</t>
  </si>
  <si>
    <t>Product Name</t>
  </si>
  <si>
    <t>Purchase Cost</t>
  </si>
  <si>
    <t>Selling Price</t>
  </si>
  <si>
    <t xml:space="preserve">Supplier </t>
  </si>
  <si>
    <t>Quantity on Hand</t>
  </si>
  <si>
    <t>Leisure</t>
  </si>
  <si>
    <t>Blue Moon</t>
  </si>
  <si>
    <t>Simpson's Bike Supply</t>
  </si>
  <si>
    <t>a)</t>
  </si>
  <si>
    <t>Mtn.</t>
  </si>
  <si>
    <t>Bluff Breaker</t>
  </si>
  <si>
    <t>The Bike Path</t>
  </si>
  <si>
    <t>Breeze</t>
  </si>
  <si>
    <t>Breeze LE</t>
  </si>
  <si>
    <t>Road</t>
  </si>
  <si>
    <t>Classic 109</t>
  </si>
  <si>
    <t>Bicyclist's Choice</t>
  </si>
  <si>
    <t>Children</t>
  </si>
  <si>
    <t>Coolest 100</t>
  </si>
  <si>
    <t>Eagle 1</t>
  </si>
  <si>
    <t>Bike-One</t>
  </si>
  <si>
    <t>b)</t>
  </si>
  <si>
    <t>Eagle 2</t>
  </si>
  <si>
    <t>Eagle 3</t>
  </si>
  <si>
    <t>Hybrid</t>
  </si>
  <si>
    <t>Eagle 7</t>
  </si>
  <si>
    <t>Elegant 210</t>
  </si>
  <si>
    <t>Green Rider</t>
  </si>
  <si>
    <t>Run-Up Bikes</t>
  </si>
  <si>
    <t>Jetty Breaker</t>
  </si>
  <si>
    <t>Red Rider</t>
  </si>
  <si>
    <t>Runblend 2000</t>
  </si>
  <si>
    <t>Runcool 3000</t>
  </si>
  <si>
    <t>Runkidder 100</t>
  </si>
  <si>
    <t>Runroad 1000</t>
  </si>
  <si>
    <t>Runroad 4000</t>
  </si>
  <si>
    <t>Runroad 5000</t>
  </si>
  <si>
    <t>Starlight</t>
  </si>
  <si>
    <t>Supreme 350</t>
  </si>
  <si>
    <t>Tea for Two</t>
  </si>
  <si>
    <t>Twist &amp; Shout</t>
  </si>
  <si>
    <t>Purchase</t>
  </si>
  <si>
    <t>Selling</t>
  </si>
  <si>
    <t>Smallest</t>
  </si>
  <si>
    <t>Largest</t>
  </si>
  <si>
    <t>Order No.</t>
  </si>
  <si>
    <t>Item No.</t>
  </si>
  <si>
    <t>Item Description</t>
  </si>
  <si>
    <t>Item Cost</t>
  </si>
  <si>
    <t>Quantity</t>
  </si>
  <si>
    <t>Cost per order</t>
  </si>
  <si>
    <t>A/P Terms (Months)</t>
  </si>
  <si>
    <t>Order Date</t>
  </si>
  <si>
    <t>Arrival Date</t>
  </si>
  <si>
    <t>Hulkey Fasteners</t>
  </si>
  <si>
    <t>Aug11001</t>
  </si>
  <si>
    <t>Airframe fasteners</t>
  </si>
  <si>
    <t>Aug11008</t>
  </si>
  <si>
    <t>Alum Sheeting</t>
  </si>
  <si>
    <t>Aug11002</t>
  </si>
  <si>
    <t xml:space="preserve">Sep11023 </t>
  </si>
  <si>
    <t>Fast-Tie Aerospace</t>
  </si>
  <si>
    <t>Aug11003</t>
  </si>
  <si>
    <t>Shielded Cable/ft.</t>
  </si>
  <si>
    <t>Oct11020</t>
  </si>
  <si>
    <t>Aug11004</t>
  </si>
  <si>
    <t>Steelpin Inc.</t>
  </si>
  <si>
    <t>Aug11005</t>
  </si>
  <si>
    <t>Aug11006</t>
  </si>
  <si>
    <t>Aug11007</t>
  </si>
  <si>
    <t>Bolt-nut package</t>
  </si>
  <si>
    <t>Durrable Products</t>
  </si>
  <si>
    <t>Pressure Gauge</t>
  </si>
  <si>
    <t>Aug11009</t>
  </si>
  <si>
    <t>O-Ring</t>
  </si>
  <si>
    <t>Aug11010</t>
  </si>
  <si>
    <t>Aug11011</t>
  </si>
  <si>
    <t>Aug11012</t>
  </si>
  <si>
    <t>Electrical Connector</t>
  </si>
  <si>
    <t>Aug11013</t>
  </si>
  <si>
    <t>Hatch Decal</t>
  </si>
  <si>
    <t>Aug11014</t>
  </si>
  <si>
    <t>Sep11001</t>
  </si>
  <si>
    <t>Sep11002</t>
  </si>
  <si>
    <t>Control Panel</t>
  </si>
  <si>
    <t>Sep11003</t>
  </si>
  <si>
    <t>Sep11004</t>
  </si>
  <si>
    <t>Sep11005</t>
  </si>
  <si>
    <t>Sep11006</t>
  </si>
  <si>
    <t>Spacetime Technologies</t>
  </si>
  <si>
    <t>Sep11007</t>
  </si>
  <si>
    <t>Sep11008</t>
  </si>
  <si>
    <t>Sep11009</t>
  </si>
  <si>
    <t>Sep11010</t>
  </si>
  <si>
    <t>Sep11011</t>
  </si>
  <si>
    <t>Sep11012</t>
  </si>
  <si>
    <t>Sep11013</t>
  </si>
  <si>
    <t>Sep11014</t>
  </si>
  <si>
    <t>Sep11015</t>
  </si>
  <si>
    <t>Sep11016</t>
  </si>
  <si>
    <t>Sep11017</t>
  </si>
  <si>
    <t>Sep11018</t>
  </si>
  <si>
    <t>Sep11019</t>
  </si>
  <si>
    <t>Sep11020</t>
  </si>
  <si>
    <t>Sep11021</t>
  </si>
  <si>
    <t>Gasket</t>
  </si>
  <si>
    <t>Sep11022</t>
  </si>
  <si>
    <t>Pylon Accessories</t>
  </si>
  <si>
    <t>Sep11023</t>
  </si>
  <si>
    <t>Sep11024</t>
  </si>
  <si>
    <t>Sep11025</t>
  </si>
  <si>
    <t>Sep11026</t>
  </si>
  <si>
    <t>Sep11027</t>
  </si>
  <si>
    <t>Manley Valve</t>
  </si>
  <si>
    <t>Sep11028</t>
  </si>
  <si>
    <t>Sep11029</t>
  </si>
  <si>
    <t>Sep11030</t>
  </si>
  <si>
    <t>Sep11031</t>
  </si>
  <si>
    <t>Sep11032</t>
  </si>
  <si>
    <t>Sep11033</t>
  </si>
  <si>
    <t>Sep11034</t>
  </si>
  <si>
    <t>Oct11001</t>
  </si>
  <si>
    <t>Oct11002</t>
  </si>
  <si>
    <t>Oct11003</t>
  </si>
  <si>
    <t>Oct11004</t>
  </si>
  <si>
    <t>Oct11005</t>
  </si>
  <si>
    <t>Oct11006</t>
  </si>
  <si>
    <t>Oct11007</t>
  </si>
  <si>
    <t>Oct11008</t>
  </si>
  <si>
    <t>Oct11009</t>
  </si>
  <si>
    <t>Oct11010</t>
  </si>
  <si>
    <t>Oct11011</t>
  </si>
  <si>
    <t>Oct11012</t>
  </si>
  <si>
    <t>Oct11013</t>
  </si>
  <si>
    <t>Oct11014</t>
  </si>
  <si>
    <t>Oct11015</t>
  </si>
  <si>
    <t>Oct11016</t>
  </si>
  <si>
    <t>Oct11017</t>
  </si>
  <si>
    <t>Machined Valve</t>
  </si>
  <si>
    <t>Oct11018</t>
  </si>
  <si>
    <t>Oct11019</t>
  </si>
  <si>
    <t>Oct11021</t>
  </si>
  <si>
    <t>Oct11022</t>
  </si>
  <si>
    <t>Oct11023</t>
  </si>
  <si>
    <t>Oct11024</t>
  </si>
  <si>
    <t>Oct11025</t>
  </si>
  <si>
    <t>Oct11026</t>
  </si>
  <si>
    <t>Oct11027</t>
  </si>
  <si>
    <t>Oct11028</t>
  </si>
  <si>
    <t>Side Panel</t>
  </si>
  <si>
    <t>Oct11029</t>
  </si>
  <si>
    <t>Oct11030</t>
  </si>
  <si>
    <t>Oct11031</t>
  </si>
  <si>
    <t>Oct11032</t>
  </si>
  <si>
    <t>Oct11033</t>
  </si>
  <si>
    <t>Oct11034</t>
  </si>
  <si>
    <t>Oct11035</t>
  </si>
  <si>
    <t>Oct11036</t>
  </si>
  <si>
    <t>Nov11001</t>
  </si>
  <si>
    <t>Panel Decal</t>
  </si>
  <si>
    <t>Nov11002</t>
  </si>
  <si>
    <t>Door Decal</t>
  </si>
  <si>
    <t>Nov11003</t>
  </si>
  <si>
    <t>Nov11004</t>
  </si>
  <si>
    <t>Nov11005</t>
  </si>
  <si>
    <t>Nov11006</t>
  </si>
  <si>
    <t>Nov11007</t>
  </si>
  <si>
    <t>Nov11008</t>
  </si>
  <si>
    <t>Nov11009</t>
  </si>
  <si>
    <t>Nov11010</t>
  </si>
  <si>
    <t>Store No.</t>
  </si>
  <si>
    <t>Sales Region</t>
  </si>
  <si>
    <t>Unit Price</t>
  </si>
  <si>
    <t>Units Sold</t>
  </si>
  <si>
    <t>Week Ending</t>
  </si>
  <si>
    <t>South</t>
  </si>
  <si>
    <t>24" Monitor</t>
  </si>
  <si>
    <t>October</t>
  </si>
  <si>
    <t>November</t>
  </si>
  <si>
    <t>December</t>
  </si>
  <si>
    <t>Wireless Keyboard</t>
  </si>
  <si>
    <t>PC Mouse</t>
  </si>
  <si>
    <t>Laptop</t>
  </si>
  <si>
    <t>North</t>
  </si>
  <si>
    <t>East</t>
  </si>
  <si>
    <t>Store and Regional Sales Database</t>
  </si>
  <si>
    <t>House Age</t>
  </si>
  <si>
    <t>Square Feet</t>
  </si>
  <si>
    <t>Market Value</t>
  </si>
  <si>
    <t>mean</t>
  </si>
  <si>
    <t>variance</t>
  </si>
  <si>
    <t>std dev</t>
  </si>
  <si>
    <t>coef of variance</t>
  </si>
  <si>
    <t>Mean</t>
  </si>
  <si>
    <t>Standard Error</t>
  </si>
  <si>
    <t>Median</t>
  </si>
  <si>
    <t>Mode</t>
  </si>
  <si>
    <t>Standard Deviation</t>
  </si>
  <si>
    <t>Sample Variance</t>
  </si>
  <si>
    <t>Kurtosis</t>
  </si>
  <si>
    <t>Skewness</t>
  </si>
  <si>
    <t>Range</t>
  </si>
  <si>
    <t>Minimum</t>
  </si>
  <si>
    <t>Maximum</t>
  </si>
  <si>
    <t>Sum</t>
  </si>
  <si>
    <t>Count</t>
  </si>
  <si>
    <t>Largest(1)</t>
  </si>
  <si>
    <t>Smallest(1)</t>
  </si>
  <si>
    <t>Class</t>
  </si>
  <si>
    <t>Students</t>
  </si>
  <si>
    <t>Finance</t>
  </si>
  <si>
    <t>Marketing</t>
  </si>
  <si>
    <t>Operations &amp; Supply Chain</t>
  </si>
  <si>
    <t>Information Systems</t>
  </si>
  <si>
    <t>Probability that either Finance or Marketing:</t>
  </si>
  <si>
    <t>They are not mutually exclusive.</t>
  </si>
  <si>
    <t>Students of any of those majors can take MBA class.</t>
  </si>
  <si>
    <t>Unique No</t>
  </si>
  <si>
    <t>Sample</t>
  </si>
  <si>
    <t xml:space="preserve"> =INDEX()</t>
  </si>
  <si>
    <t xml:space="preserve"> =RANDBETWEEN()</t>
  </si>
  <si>
    <t xml:space="preserve"> =ROWS()</t>
  </si>
  <si>
    <t>Allergist tests the hypothesis that at least 30% of public is allergic to cheese products.</t>
  </si>
  <si>
    <t xml:space="preserve">Null hypothesis </t>
  </si>
  <si>
    <t xml:space="preserve">       =</t>
  </si>
  <si>
    <t>&gt;=30% of public is allergic to cheese</t>
  </si>
  <si>
    <t>type I error</t>
  </si>
  <si>
    <t>type II error</t>
  </si>
  <si>
    <t>&lt;30% of public is allergic to cheese</t>
  </si>
  <si>
    <t>After experiments:</t>
  </si>
  <si>
    <t>false negative result of not rejecting null hypothesis falsely</t>
  </si>
  <si>
    <t>Monthly_Income</t>
  </si>
  <si>
    <t>Ln_Orig</t>
  </si>
  <si>
    <t>Loan_Predicted</t>
  </si>
  <si>
    <t>SUMMARY OUTPUT</t>
  </si>
  <si>
    <t>Regression Statistics</t>
  </si>
  <si>
    <t>Multiple R</t>
  </si>
  <si>
    <t>R Square</t>
  </si>
  <si>
    <t>Adjusted R Square</t>
  </si>
  <si>
    <t>Observations</t>
  </si>
  <si>
    <t>ANOVA</t>
  </si>
  <si>
    <t>df</t>
  </si>
  <si>
    <t>SS</t>
  </si>
  <si>
    <t>MS</t>
  </si>
  <si>
    <t>Significance F</t>
  </si>
  <si>
    <t>Regression</t>
  </si>
  <si>
    <t>Residual</t>
  </si>
  <si>
    <t>Total</t>
  </si>
  <si>
    <t>Coefficients</t>
  </si>
  <si>
    <t>t Stat</t>
  </si>
  <si>
    <t>P-value</t>
  </si>
  <si>
    <t>Lower 95%</t>
  </si>
  <si>
    <t>Upper 95%</t>
  </si>
  <si>
    <t>Lower 95.0%</t>
  </si>
  <si>
    <t>Upper 95.0%</t>
  </si>
  <si>
    <t>Intercept</t>
  </si>
  <si>
    <t xml:space="preserve">Bride's age </t>
  </si>
  <si>
    <t>Payor</t>
  </si>
  <si>
    <t>Wedding cost</t>
  </si>
  <si>
    <t>Attendance</t>
  </si>
  <si>
    <t>Value Rating</t>
  </si>
  <si>
    <t>Bride's Parents</t>
  </si>
  <si>
    <t>Bride &amp; Groom</t>
  </si>
  <si>
    <t>Groom's Parents</t>
  </si>
  <si>
    <t>Couple's Income</t>
  </si>
  <si>
    <t>i.</t>
  </si>
  <si>
    <t>Linear</t>
  </si>
  <si>
    <t>ii.</t>
  </si>
  <si>
    <t>Non-linear</t>
  </si>
  <si>
    <t>iii.</t>
  </si>
  <si>
    <t>c)</t>
  </si>
  <si>
    <t>b) , c)</t>
  </si>
  <si>
    <t>d)</t>
  </si>
  <si>
    <t>y = 130.12x + 1905.69</t>
  </si>
  <si>
    <t>Wedding Cost</t>
  </si>
  <si>
    <t>Date</t>
  </si>
  <si>
    <t>IBM</t>
  </si>
  <si>
    <t>INTC</t>
  </si>
  <si>
    <t>CSCO</t>
  </si>
  <si>
    <t>GE</t>
  </si>
  <si>
    <t>DJ Industrials 
Index</t>
  </si>
  <si>
    <t>DJ Industrials forecast</t>
  </si>
  <si>
    <t xml:space="preserve">d) </t>
  </si>
  <si>
    <t>e)</t>
  </si>
  <si>
    <t>Suppliers</t>
  </si>
  <si>
    <t>Supplier &gt;200 hybrid</t>
  </si>
  <si>
    <t>Exp Smth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</si>
</sst>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4" formatCode="_(&quot;$&quot;* #,##0.00_);_(&quot;$&quot;* \(#,##0.00\);_(&quot;$&quot;* &quot;-&quot;??_);_(@_)"/>
    <numFmt numFmtId="43" formatCode="_(* #,##0.00_);_(* \(#,##0.00\);_(* &quot;-&quot;??_);_(@_)"/>
    <numFmt numFmtId="168" formatCode="&quot;$&quot;#,##0"/>
    <numFmt numFmtId="171" formatCode="&quot;$&quot;#,##0.00;\(&quot;$&quot;#,##0.00\)"/>
    <numFmt numFmtId="172" formatCode="_(* #,##0_);_(* \(#,##0\);_(* &quot;-&quot;??_);_(@_)"/>
    <numFmt numFmtId="173" formatCode="mm/dd/yy;@"/>
    <numFmt numFmtId="174" formatCode="dd\-mmm\-yy"/>
    <numFmt numFmtId="175" formatCode="0.0%"/>
    <numFmt numFmtId="176" formatCode="&quot;$&quot;#,##0.00"/>
    <numFmt numFmtId="177" formatCode="0.000"/>
  </numFmts>
  <fonts count="13">
    <font>
      <sz val="11"/>
      <color theme="1"/>
      <name val="Calibri"/>
      <family val="2"/>
      <scheme val="minor"/>
    </font>
    <font>
      <sz val="11"/>
      <color theme="1"/>
      <name val="Calibri"/>
      <family val="2"/>
      <scheme val="minor"/>
    </font>
    <font>
      <b/>
      <sz val="11"/>
      <color theme="1"/>
      <name val="Calibri"/>
      <family val="2"/>
      <scheme val="minor"/>
    </font>
    <font>
      <sz val="8"/>
      <color rgb="FF333333"/>
      <name val="Open sans"/>
    </font>
    <font>
      <b/>
      <sz val="10"/>
      <color indexed="8"/>
      <name val="Arial"/>
      <family val="2"/>
    </font>
    <font>
      <sz val="10"/>
      <color indexed="8"/>
      <name val="Arial"/>
      <family val="2"/>
    </font>
    <font>
      <sz val="10"/>
      <color theme="1"/>
      <name val="Arial"/>
      <family val="2"/>
    </font>
    <font>
      <b/>
      <sz val="10"/>
      <color theme="1"/>
      <name val="Arial"/>
      <family val="2"/>
    </font>
    <font>
      <b/>
      <sz val="10"/>
      <name val="Arial"/>
      <family val="2"/>
    </font>
    <font>
      <sz val="10"/>
      <name val="Arial"/>
      <family val="2"/>
    </font>
    <font>
      <i/>
      <sz val="11"/>
      <color theme="1"/>
      <name val="Calibri"/>
      <family val="2"/>
      <scheme val="minor"/>
    </font>
    <font>
      <sz val="12"/>
      <color theme="1"/>
      <name val="Calibri"/>
      <family val="2"/>
      <charset val="128"/>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double">
        <color auto="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medium">
        <color indexed="64"/>
      </bottom>
      <diagonal/>
    </border>
    <border>
      <left/>
      <right/>
      <top style="medium">
        <color indexed="64"/>
      </top>
      <bottom style="thin">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5" fillId="0" borderId="0"/>
    <xf numFmtId="0" fontId="5" fillId="0" borderId="0"/>
    <xf numFmtId="0" fontId="11" fillId="0" borderId="0"/>
  </cellStyleXfs>
  <cellXfs count="99">
    <xf numFmtId="0" fontId="0" fillId="0" borderId="0" xfId="0"/>
    <xf numFmtId="0" fontId="2" fillId="0" borderId="0" xfId="0" applyFont="1"/>
    <xf numFmtId="14" fontId="2" fillId="0" borderId="0" xfId="0" applyNumberFormat="1" applyFont="1"/>
    <xf numFmtId="0" fontId="3" fillId="0" borderId="0" xfId="0" applyFont="1"/>
    <xf numFmtId="0" fontId="0" fillId="0" borderId="0" xfId="0" applyAlignment="1">
      <alignment wrapText="1"/>
    </xf>
    <xf numFmtId="9" fontId="0" fillId="0" borderId="0" xfId="0" applyNumberFormat="1"/>
    <xf numFmtId="168" fontId="0" fillId="0" borderId="0" xfId="0" applyNumberFormat="1"/>
    <xf numFmtId="0" fontId="0" fillId="0" borderId="0" xfId="0" applyAlignment="1">
      <alignment horizontal="left"/>
    </xf>
    <xf numFmtId="0" fontId="0" fillId="0" borderId="0" xfId="0" pivotButton="1"/>
    <xf numFmtId="0" fontId="4" fillId="0" borderId="1" xfId="0" applyFont="1" applyBorder="1" applyAlignment="1">
      <alignment horizontal="right" vertical="center"/>
    </xf>
    <xf numFmtId="0" fontId="4" fillId="0" borderId="1" xfId="0" applyFont="1" applyBorder="1" applyAlignment="1">
      <alignment horizontal="left" vertical="center"/>
    </xf>
    <xf numFmtId="0" fontId="5" fillId="0" borderId="0" xfId="0" applyFont="1" applyAlignment="1">
      <alignment horizontal="right" vertical="center"/>
    </xf>
    <xf numFmtId="168" fontId="0" fillId="0" borderId="0" xfId="0" applyNumberFormat="1" applyAlignment="1">
      <alignment horizontal="right"/>
    </xf>
    <xf numFmtId="0" fontId="5" fillId="0" borderId="0" xfId="0" applyFont="1" applyAlignment="1">
      <alignment vertical="center"/>
    </xf>
    <xf numFmtId="0" fontId="0" fillId="0" borderId="0" xfId="0" applyNumberFormat="1"/>
    <xf numFmtId="0" fontId="4" fillId="0" borderId="1" xfId="3" applyFont="1" applyBorder="1" applyAlignment="1">
      <alignment horizontal="center"/>
    </xf>
    <xf numFmtId="0" fontId="5" fillId="0" borderId="2" xfId="3" applyBorder="1" applyAlignment="1">
      <alignment horizontal="right" wrapText="1"/>
    </xf>
    <xf numFmtId="0" fontId="0" fillId="0" borderId="0" xfId="0"/>
    <xf numFmtId="0" fontId="6" fillId="0" borderId="0" xfId="0" applyFont="1"/>
    <xf numFmtId="0" fontId="7" fillId="0" borderId="0" xfId="0" applyFont="1"/>
    <xf numFmtId="171" fontId="6" fillId="0" borderId="0" xfId="0" applyNumberFormat="1" applyFont="1"/>
    <xf numFmtId="0" fontId="6" fillId="0" borderId="1" xfId="0" applyFont="1" applyBorder="1"/>
    <xf numFmtId="0" fontId="5" fillId="0" borderId="3" xfId="3" applyBorder="1" applyAlignment="1">
      <alignment wrapText="1"/>
    </xf>
    <xf numFmtId="171" fontId="5" fillId="0" borderId="3" xfId="3" applyNumberFormat="1" applyBorder="1" applyAlignment="1">
      <alignment horizontal="right" wrapText="1"/>
    </xf>
    <xf numFmtId="0" fontId="5" fillId="0" borderId="3" xfId="3" applyBorder="1" applyAlignment="1">
      <alignment horizontal="right" wrapText="1"/>
    </xf>
    <xf numFmtId="0" fontId="5" fillId="0" borderId="2" xfId="3" applyBorder="1" applyAlignment="1">
      <alignment wrapText="1"/>
    </xf>
    <xf numFmtId="171" fontId="5" fillId="0" borderId="2" xfId="3" applyNumberFormat="1" applyBorder="1" applyAlignment="1">
      <alignment horizontal="right" wrapText="1"/>
    </xf>
    <xf numFmtId="0" fontId="6" fillId="0" borderId="0" xfId="0" applyFont="1" applyBorder="1"/>
    <xf numFmtId="0" fontId="4" fillId="0" borderId="0" xfId="3" applyFont="1" applyBorder="1" applyAlignment="1">
      <alignment horizontal="center"/>
    </xf>
    <xf numFmtId="171" fontId="7" fillId="0" borderId="0" xfId="0" applyNumberFormat="1" applyFont="1"/>
    <xf numFmtId="0" fontId="8" fillId="0" borderId="1" xfId="0" applyFont="1" applyBorder="1"/>
    <xf numFmtId="0" fontId="5" fillId="0" borderId="0" xfId="0" applyFont="1"/>
    <xf numFmtId="0" fontId="5" fillId="0" borderId="0" xfId="0" applyFont="1" applyAlignment="1">
      <alignment horizontal="center"/>
    </xf>
    <xf numFmtId="44" fontId="5" fillId="0" borderId="0" xfId="2" applyFont="1" applyAlignment="1">
      <alignment horizontal="right"/>
    </xf>
    <xf numFmtId="172" fontId="5" fillId="0" borderId="0" xfId="1" applyNumberFormat="1" applyFont="1" applyAlignment="1">
      <alignment horizontal="right"/>
    </xf>
    <xf numFmtId="0" fontId="5" fillId="0" borderId="0" xfId="2" applyNumberFormat="1" applyFont="1" applyAlignment="1">
      <alignment horizontal="center"/>
    </xf>
    <xf numFmtId="173" fontId="5" fillId="0" borderId="0" xfId="0" applyNumberFormat="1" applyFont="1" applyAlignment="1">
      <alignment horizontal="center"/>
    </xf>
    <xf numFmtId="0" fontId="9" fillId="0" borderId="0" xfId="0" applyFont="1"/>
    <xf numFmtId="44" fontId="0" fillId="0" borderId="0" xfId="2" applyFont="1" applyAlignment="1">
      <alignment horizontal="right"/>
    </xf>
    <xf numFmtId="172" fontId="0" fillId="0" borderId="0" xfId="1" applyNumberFormat="1" applyFont="1" applyAlignment="1">
      <alignment horizontal="right"/>
    </xf>
    <xf numFmtId="173" fontId="0" fillId="0" borderId="0" xfId="0" applyNumberFormat="1" applyAlignment="1">
      <alignment horizontal="center"/>
    </xf>
    <xf numFmtId="0" fontId="0" fillId="0" borderId="0" xfId="0" applyAlignment="1">
      <alignment horizontal="center"/>
    </xf>
    <xf numFmtId="44" fontId="0" fillId="0" borderId="0" xfId="2" quotePrefix="1" applyFont="1" applyAlignment="1">
      <alignment horizontal="right"/>
    </xf>
    <xf numFmtId="0" fontId="4" fillId="0" borderId="1" xfId="4" applyFont="1" applyBorder="1" applyAlignment="1">
      <alignment horizontal="center"/>
    </xf>
    <xf numFmtId="0" fontId="5" fillId="0" borderId="3" xfId="4" applyBorder="1" applyAlignment="1">
      <alignment horizontal="right" wrapText="1"/>
    </xf>
    <xf numFmtId="0" fontId="5" fillId="0" borderId="3" xfId="4" applyBorder="1" applyAlignment="1">
      <alignment wrapText="1"/>
    </xf>
    <xf numFmtId="171" fontId="5" fillId="0" borderId="3" xfId="4" applyNumberFormat="1" applyBorder="1" applyAlignment="1">
      <alignment horizontal="right" wrapText="1"/>
    </xf>
    <xf numFmtId="174" fontId="5" fillId="0" borderId="3" xfId="4" applyNumberFormat="1" applyBorder="1" applyAlignment="1">
      <alignment horizontal="right" wrapText="1"/>
    </xf>
    <xf numFmtId="0" fontId="5" fillId="0" borderId="2" xfId="4" applyBorder="1" applyAlignment="1">
      <alignment horizontal="right" wrapText="1"/>
    </xf>
    <xf numFmtId="0" fontId="5" fillId="0" borderId="2" xfId="4" applyBorder="1" applyAlignment="1">
      <alignment wrapText="1"/>
    </xf>
    <xf numFmtId="171" fontId="5" fillId="0" borderId="2" xfId="4" applyNumberFormat="1" applyBorder="1" applyAlignment="1">
      <alignment horizontal="right" wrapText="1"/>
    </xf>
    <xf numFmtId="174" fontId="5" fillId="0" borderId="2" xfId="4" applyNumberFormat="1" applyBorder="1" applyAlignment="1">
      <alignment horizontal="right" wrapText="1"/>
    </xf>
    <xf numFmtId="0" fontId="5" fillId="0" borderId="0" xfId="4" applyAlignment="1">
      <alignment horizontal="center"/>
    </xf>
    <xf numFmtId="3" fontId="0" fillId="0" borderId="0" xfId="0" applyNumberFormat="1"/>
    <xf numFmtId="8" fontId="0" fillId="0" borderId="0" xfId="0" applyNumberFormat="1"/>
    <xf numFmtId="0" fontId="0" fillId="0" borderId="0" xfId="0" applyFill="1" applyBorder="1" applyAlignment="1"/>
    <xf numFmtId="0" fontId="0" fillId="0" borderId="4" xfId="0" applyFill="1" applyBorder="1" applyAlignment="1"/>
    <xf numFmtId="0" fontId="10" fillId="0" borderId="5" xfId="0" applyFont="1" applyFill="1" applyBorder="1" applyAlignment="1">
      <alignment horizontal="center"/>
    </xf>
    <xf numFmtId="0" fontId="10" fillId="0" borderId="5" xfId="0" applyFont="1" applyFill="1" applyBorder="1" applyAlignment="1">
      <alignment horizontal="centerContinuous"/>
    </xf>
    <xf numFmtId="175" fontId="0" fillId="0" borderId="0" xfId="0" applyNumberFormat="1"/>
    <xf numFmtId="0" fontId="4" fillId="0" borderId="0" xfId="0" applyFont="1" applyBorder="1" applyAlignment="1">
      <alignment horizontal="right" vertical="center"/>
    </xf>
    <xf numFmtId="0" fontId="0" fillId="0" borderId="0" xfId="0" applyBorder="1"/>
    <xf numFmtId="0" fontId="8" fillId="0" borderId="0" xfId="0" applyFont="1" applyAlignment="1">
      <alignment horizontal="left"/>
    </xf>
    <xf numFmtId="0" fontId="4" fillId="0" borderId="1" xfId="0" applyFont="1" applyFill="1" applyBorder="1" applyAlignment="1">
      <alignment horizontal="right" vertical="center"/>
    </xf>
    <xf numFmtId="168" fontId="0" fillId="0" borderId="0" xfId="0" applyNumberFormat="1" applyBorder="1"/>
    <xf numFmtId="0" fontId="10" fillId="0" borderId="5" xfId="0" applyFont="1" applyBorder="1" applyAlignment="1">
      <alignment horizontal="centerContinuous"/>
    </xf>
    <xf numFmtId="0" fontId="0" fillId="0" borderId="4" xfId="0" applyBorder="1"/>
    <xf numFmtId="0" fontId="10" fillId="0" borderId="5" xfId="0" applyFont="1" applyBorder="1" applyAlignment="1">
      <alignment horizontal="center"/>
    </xf>
    <xf numFmtId="0" fontId="6" fillId="0" borderId="0" xfId="5" applyFont="1"/>
    <xf numFmtId="0" fontId="6" fillId="0" borderId="0" xfId="5" applyFont="1" applyAlignment="1">
      <alignment horizontal="left"/>
    </xf>
    <xf numFmtId="176" fontId="6" fillId="0" borderId="0" xfId="5" applyNumberFormat="1" applyFont="1" applyAlignment="1">
      <alignment horizontal="left"/>
    </xf>
    <xf numFmtId="0" fontId="6" fillId="0" borderId="0" xfId="5" applyFont="1" applyAlignment="1">
      <alignment horizontal="left" wrapText="1"/>
    </xf>
    <xf numFmtId="168" fontId="6" fillId="0" borderId="0" xfId="5" applyNumberFormat="1" applyFont="1" applyAlignment="1">
      <alignment horizontal="left" wrapText="1"/>
    </xf>
    <xf numFmtId="176" fontId="6" fillId="0" borderId="0" xfId="5" applyNumberFormat="1" applyFont="1" applyAlignment="1">
      <alignment horizontal="left" wrapText="1"/>
    </xf>
    <xf numFmtId="0" fontId="7" fillId="0" borderId="0" xfId="5" applyFont="1"/>
    <xf numFmtId="0" fontId="7" fillId="0" borderId="0" xfId="5" applyFont="1" applyAlignment="1">
      <alignment horizontal="left" wrapText="1"/>
    </xf>
    <xf numFmtId="176" fontId="7" fillId="0" borderId="0" xfId="5" applyNumberFormat="1" applyFont="1" applyAlignment="1">
      <alignment horizontal="left" wrapText="1"/>
    </xf>
    <xf numFmtId="0" fontId="7" fillId="0" borderId="0" xfId="5" applyFont="1" applyAlignment="1">
      <alignment horizontal="center"/>
    </xf>
    <xf numFmtId="0" fontId="6" fillId="0" borderId="0" xfId="5" applyFont="1" applyAlignment="1">
      <alignment horizontal="center"/>
    </xf>
    <xf numFmtId="0" fontId="12" fillId="0" borderId="0" xfId="0" applyFont="1"/>
    <xf numFmtId="0" fontId="12" fillId="0" borderId="0" xfId="5" applyFont="1"/>
    <xf numFmtId="0" fontId="7" fillId="0" borderId="1" xfId="0" applyFont="1" applyBorder="1"/>
    <xf numFmtId="0" fontId="7" fillId="0" borderId="1" xfId="0" applyFont="1" applyBorder="1" applyAlignment="1">
      <alignment wrapText="1"/>
    </xf>
    <xf numFmtId="14" fontId="6" fillId="0" borderId="0" xfId="0" applyNumberFormat="1" applyFont="1"/>
    <xf numFmtId="176" fontId="6" fillId="0" borderId="0" xfId="0" applyNumberFormat="1" applyFont="1"/>
    <xf numFmtId="177" fontId="6" fillId="0" borderId="0" xfId="0" applyNumberFormat="1" applyFont="1"/>
    <xf numFmtId="0" fontId="6" fillId="2" borderId="0" xfId="0" applyFont="1" applyFill="1"/>
    <xf numFmtId="0" fontId="6" fillId="0" borderId="0" xfId="0" applyFont="1" applyAlignment="1">
      <alignment horizontal="center"/>
    </xf>
    <xf numFmtId="0" fontId="7" fillId="0" borderId="1" xfId="0" applyFont="1" applyBorder="1" applyAlignment="1">
      <alignment horizontal="center"/>
    </xf>
    <xf numFmtId="0" fontId="6" fillId="0" borderId="0" xfId="0" applyFont="1"/>
    <xf numFmtId="171" fontId="5" fillId="0" borderId="2" xfId="3" applyNumberFormat="1" applyFont="1" applyFill="1" applyBorder="1" applyAlignment="1">
      <alignment horizontal="right" wrapText="1"/>
    </xf>
    <xf numFmtId="171" fontId="5" fillId="0" borderId="3" xfId="3" applyNumberFormat="1" applyFont="1" applyFill="1" applyBorder="1" applyAlignment="1">
      <alignment horizontal="right" wrapText="1"/>
    </xf>
    <xf numFmtId="0" fontId="4" fillId="0" borderId="1" xfId="3" applyFont="1" applyFill="1" applyBorder="1" applyAlignment="1">
      <alignment horizontal="center"/>
    </xf>
    <xf numFmtId="0" fontId="6" fillId="0" borderId="0" xfId="0" applyFont="1"/>
    <xf numFmtId="0" fontId="0" fillId="0" borderId="0" xfId="0"/>
    <xf numFmtId="0" fontId="7" fillId="0" borderId="0" xfId="0" applyFont="1"/>
    <xf numFmtId="0" fontId="5" fillId="0" borderId="2" xfId="3" applyFont="1" applyFill="1" applyBorder="1" applyAlignment="1">
      <alignment wrapText="1"/>
    </xf>
    <xf numFmtId="0" fontId="5" fillId="0" borderId="3" xfId="3" applyFont="1" applyFill="1" applyBorder="1" applyAlignment="1">
      <alignment wrapText="1"/>
    </xf>
    <xf numFmtId="0" fontId="4" fillId="0" borderId="1" xfId="3" applyFont="1" applyFill="1" applyBorder="1" applyAlignment="1">
      <alignment horizontal="center"/>
    </xf>
  </cellXfs>
  <cellStyles count="6">
    <cellStyle name="Comma" xfId="1" builtinId="3"/>
    <cellStyle name="Currency" xfId="2" builtinId="4"/>
    <cellStyle name="Normal" xfId="0" builtinId="0"/>
    <cellStyle name="Normal 2" xfId="5" xr:uid="{8EF1F749-F558-40BA-A968-4263B4F84993}"/>
    <cellStyle name="Normal_Sheet1" xfId="4" xr:uid="{42515C14-553A-484E-814E-FFDF1D54AA50}"/>
    <cellStyle name="Normal_Sheet3" xfId="3" xr:uid="{73D493AF-6C5C-4377-957E-B3E50311FC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6"/>
              <c:pt idx="0">
                <c:v>18-27</c:v>
              </c:pt>
              <c:pt idx="1">
                <c:v>28-37</c:v>
              </c:pt>
              <c:pt idx="2">
                <c:v>38-47</c:v>
              </c:pt>
              <c:pt idx="3">
                <c:v>48-57</c:v>
              </c:pt>
              <c:pt idx="4">
                <c:v>58-67</c:v>
              </c:pt>
              <c:pt idx="5">
                <c:v>68-77</c:v>
              </c:pt>
            </c:strLit>
          </c:cat>
          <c:val>
            <c:numLit>
              <c:formatCode>General</c:formatCode>
              <c:ptCount val="6"/>
              <c:pt idx="0">
                <c:v>141</c:v>
              </c:pt>
              <c:pt idx="1">
                <c:v>150</c:v>
              </c:pt>
              <c:pt idx="2">
                <c:v>77</c:v>
              </c:pt>
              <c:pt idx="3">
                <c:v>39</c:v>
              </c:pt>
              <c:pt idx="4">
                <c:v>17</c:v>
              </c:pt>
              <c:pt idx="5">
                <c:v>1</c:v>
              </c:pt>
            </c:numLit>
          </c:val>
          <c:extLst>
            <c:ext xmlns:c16="http://schemas.microsoft.com/office/drawing/2014/chart" uri="{C3380CC4-5D6E-409C-BE32-E72D297353CC}">
              <c16:uniqueId val="{00000000-3002-4734-912C-65DCA6FBE020}"/>
            </c:ext>
          </c:extLst>
        </c:ser>
        <c:dLbls>
          <c:showLegendKey val="0"/>
          <c:showVal val="0"/>
          <c:showCatName val="0"/>
          <c:showSerName val="0"/>
          <c:showPercent val="0"/>
          <c:showBubbleSize val="0"/>
        </c:dLbls>
        <c:gapWidth val="219"/>
        <c:overlap val="-27"/>
        <c:axId val="1992439343"/>
        <c:axId val="279102671"/>
      </c:barChart>
      <c:catAx>
        <c:axId val="199243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102671"/>
        <c:crosses val="autoZero"/>
        <c:auto val="1"/>
        <c:lblAlgn val="ctr"/>
        <c:lblOffset val="100"/>
        <c:noMultiLvlLbl val="0"/>
      </c:catAx>
      <c:valAx>
        <c:axId val="27910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43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'12. Loans'!$B$1</c:f>
              <c:strCache>
                <c:ptCount val="1"/>
                <c:pt idx="0">
                  <c:v>Ln_Orig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1.1608923884514436E-2"/>
                  <c:y val="-0.4774759405074365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'12. Loans'!$A$2:$A$68</c:f>
              <c:numCache>
                <c:formatCode>General</c:formatCode>
                <c:ptCount val="67"/>
                <c:pt idx="0">
                  <c:v>4246</c:v>
                </c:pt>
                <c:pt idx="1">
                  <c:v>3200</c:v>
                </c:pt>
                <c:pt idx="2">
                  <c:v>4150</c:v>
                </c:pt>
                <c:pt idx="3">
                  <c:v>2957</c:v>
                </c:pt>
                <c:pt idx="4">
                  <c:v>6270</c:v>
                </c:pt>
                <c:pt idx="5">
                  <c:v>6940</c:v>
                </c:pt>
                <c:pt idx="6">
                  <c:v>5644</c:v>
                </c:pt>
                <c:pt idx="7">
                  <c:v>5200</c:v>
                </c:pt>
                <c:pt idx="8">
                  <c:v>6675</c:v>
                </c:pt>
                <c:pt idx="9">
                  <c:v>5200</c:v>
                </c:pt>
                <c:pt idx="10">
                  <c:v>6307</c:v>
                </c:pt>
                <c:pt idx="11">
                  <c:v>4500</c:v>
                </c:pt>
                <c:pt idx="12">
                  <c:v>5133</c:v>
                </c:pt>
                <c:pt idx="13">
                  <c:v>6200</c:v>
                </c:pt>
                <c:pt idx="14">
                  <c:v>5300</c:v>
                </c:pt>
                <c:pt idx="15">
                  <c:v>4938</c:v>
                </c:pt>
                <c:pt idx="16">
                  <c:v>4190</c:v>
                </c:pt>
                <c:pt idx="17">
                  <c:v>2080</c:v>
                </c:pt>
                <c:pt idx="18">
                  <c:v>6850</c:v>
                </c:pt>
                <c:pt idx="19">
                  <c:v>2951</c:v>
                </c:pt>
                <c:pt idx="20">
                  <c:v>4000</c:v>
                </c:pt>
                <c:pt idx="21">
                  <c:v>6093</c:v>
                </c:pt>
                <c:pt idx="22">
                  <c:v>6590</c:v>
                </c:pt>
                <c:pt idx="23">
                  <c:v>8500</c:v>
                </c:pt>
                <c:pt idx="24">
                  <c:v>3500</c:v>
                </c:pt>
                <c:pt idx="25">
                  <c:v>3915</c:v>
                </c:pt>
                <c:pt idx="26">
                  <c:v>1892</c:v>
                </c:pt>
                <c:pt idx="27">
                  <c:v>4011</c:v>
                </c:pt>
                <c:pt idx="28">
                  <c:v>4485</c:v>
                </c:pt>
                <c:pt idx="29">
                  <c:v>7438</c:v>
                </c:pt>
                <c:pt idx="30">
                  <c:v>4153</c:v>
                </c:pt>
                <c:pt idx="31">
                  <c:v>5500</c:v>
                </c:pt>
                <c:pt idx="32">
                  <c:v>3500</c:v>
                </c:pt>
                <c:pt idx="33">
                  <c:v>5082</c:v>
                </c:pt>
                <c:pt idx="34">
                  <c:v>8000</c:v>
                </c:pt>
                <c:pt idx="35">
                  <c:v>7300</c:v>
                </c:pt>
                <c:pt idx="36">
                  <c:v>8175</c:v>
                </c:pt>
                <c:pt idx="37">
                  <c:v>3721</c:v>
                </c:pt>
                <c:pt idx="38">
                  <c:v>4170</c:v>
                </c:pt>
                <c:pt idx="39">
                  <c:v>2029</c:v>
                </c:pt>
                <c:pt idx="40">
                  <c:v>3673</c:v>
                </c:pt>
                <c:pt idx="41">
                  <c:v>5025</c:v>
                </c:pt>
                <c:pt idx="42">
                  <c:v>3400</c:v>
                </c:pt>
                <c:pt idx="43">
                  <c:v>6200</c:v>
                </c:pt>
                <c:pt idx="44">
                  <c:v>7000</c:v>
                </c:pt>
                <c:pt idx="45">
                  <c:v>3700</c:v>
                </c:pt>
                <c:pt idx="46">
                  <c:v>8127</c:v>
                </c:pt>
                <c:pt idx="47">
                  <c:v>5250</c:v>
                </c:pt>
                <c:pt idx="48">
                  <c:v>6198</c:v>
                </c:pt>
                <c:pt idx="49">
                  <c:v>3542</c:v>
                </c:pt>
                <c:pt idx="50">
                  <c:v>5500</c:v>
                </c:pt>
                <c:pt idx="51">
                  <c:v>7000</c:v>
                </c:pt>
                <c:pt idx="52">
                  <c:v>4897</c:v>
                </c:pt>
                <c:pt idx="53">
                  <c:v>3500</c:v>
                </c:pt>
                <c:pt idx="54">
                  <c:v>3012</c:v>
                </c:pt>
                <c:pt idx="55">
                  <c:v>2027</c:v>
                </c:pt>
                <c:pt idx="56">
                  <c:v>7083</c:v>
                </c:pt>
                <c:pt idx="57">
                  <c:v>7705</c:v>
                </c:pt>
                <c:pt idx="58">
                  <c:v>4900</c:v>
                </c:pt>
                <c:pt idx="59">
                  <c:v>6000</c:v>
                </c:pt>
                <c:pt idx="60">
                  <c:v>5025</c:v>
                </c:pt>
                <c:pt idx="61">
                  <c:v>6268</c:v>
                </c:pt>
                <c:pt idx="62">
                  <c:v>4800</c:v>
                </c:pt>
                <c:pt idx="63">
                  <c:v>5025</c:v>
                </c:pt>
                <c:pt idx="64">
                  <c:v>4117</c:v>
                </c:pt>
                <c:pt idx="65">
                  <c:v>3867</c:v>
                </c:pt>
                <c:pt idx="66">
                  <c:v>7336</c:v>
                </c:pt>
              </c:numCache>
            </c:numRef>
          </c:xVal>
          <c:yVal>
            <c:numRef>
              <c:f>'12. Loans'!$B$2:$B$68</c:f>
              <c:numCache>
                <c:formatCode>General</c:formatCode>
                <c:ptCount val="67"/>
                <c:pt idx="0">
                  <c:v>148000</c:v>
                </c:pt>
                <c:pt idx="1">
                  <c:v>168701</c:v>
                </c:pt>
                <c:pt idx="2">
                  <c:v>111000</c:v>
                </c:pt>
                <c:pt idx="3">
                  <c:v>115500</c:v>
                </c:pt>
                <c:pt idx="4">
                  <c:v>96000</c:v>
                </c:pt>
                <c:pt idx="5">
                  <c:v>86000</c:v>
                </c:pt>
                <c:pt idx="6">
                  <c:v>136000</c:v>
                </c:pt>
                <c:pt idx="7">
                  <c:v>101900</c:v>
                </c:pt>
                <c:pt idx="8">
                  <c:v>106500</c:v>
                </c:pt>
                <c:pt idx="9">
                  <c:v>161050</c:v>
                </c:pt>
                <c:pt idx="10">
                  <c:v>65000</c:v>
                </c:pt>
                <c:pt idx="11">
                  <c:v>163800</c:v>
                </c:pt>
                <c:pt idx="12">
                  <c:v>108500</c:v>
                </c:pt>
                <c:pt idx="13">
                  <c:v>81900</c:v>
                </c:pt>
                <c:pt idx="14">
                  <c:v>165500</c:v>
                </c:pt>
                <c:pt idx="15">
                  <c:v>113975</c:v>
                </c:pt>
                <c:pt idx="16">
                  <c:v>116000</c:v>
                </c:pt>
                <c:pt idx="17">
                  <c:v>218900</c:v>
                </c:pt>
                <c:pt idx="18">
                  <c:v>70300</c:v>
                </c:pt>
                <c:pt idx="19">
                  <c:v>245000</c:v>
                </c:pt>
                <c:pt idx="20">
                  <c:v>248000</c:v>
                </c:pt>
                <c:pt idx="21">
                  <c:v>174000</c:v>
                </c:pt>
                <c:pt idx="22">
                  <c:v>70000</c:v>
                </c:pt>
                <c:pt idx="23">
                  <c:v>33000</c:v>
                </c:pt>
                <c:pt idx="24">
                  <c:v>144900</c:v>
                </c:pt>
                <c:pt idx="25">
                  <c:v>89000</c:v>
                </c:pt>
                <c:pt idx="26">
                  <c:v>109900</c:v>
                </c:pt>
                <c:pt idx="27">
                  <c:v>121000</c:v>
                </c:pt>
                <c:pt idx="28">
                  <c:v>67000</c:v>
                </c:pt>
                <c:pt idx="29">
                  <c:v>91500</c:v>
                </c:pt>
                <c:pt idx="30">
                  <c:v>136292</c:v>
                </c:pt>
                <c:pt idx="31">
                  <c:v>88000</c:v>
                </c:pt>
                <c:pt idx="32">
                  <c:v>225907</c:v>
                </c:pt>
                <c:pt idx="33">
                  <c:v>186210</c:v>
                </c:pt>
                <c:pt idx="34">
                  <c:v>136000</c:v>
                </c:pt>
                <c:pt idx="35">
                  <c:v>90000</c:v>
                </c:pt>
                <c:pt idx="36">
                  <c:v>64750</c:v>
                </c:pt>
                <c:pt idx="37">
                  <c:v>96000</c:v>
                </c:pt>
                <c:pt idx="38">
                  <c:v>269000</c:v>
                </c:pt>
                <c:pt idx="39">
                  <c:v>216550</c:v>
                </c:pt>
                <c:pt idx="40">
                  <c:v>165000</c:v>
                </c:pt>
                <c:pt idx="41">
                  <c:v>200000</c:v>
                </c:pt>
                <c:pt idx="42">
                  <c:v>317000</c:v>
                </c:pt>
                <c:pt idx="43">
                  <c:v>111750</c:v>
                </c:pt>
                <c:pt idx="44">
                  <c:v>230000</c:v>
                </c:pt>
                <c:pt idx="45">
                  <c:v>233600</c:v>
                </c:pt>
                <c:pt idx="46">
                  <c:v>175000</c:v>
                </c:pt>
                <c:pt idx="47">
                  <c:v>152000</c:v>
                </c:pt>
                <c:pt idx="48">
                  <c:v>127000</c:v>
                </c:pt>
                <c:pt idx="49">
                  <c:v>208250</c:v>
                </c:pt>
                <c:pt idx="50">
                  <c:v>140500</c:v>
                </c:pt>
                <c:pt idx="51">
                  <c:v>116600</c:v>
                </c:pt>
                <c:pt idx="52">
                  <c:v>180399</c:v>
                </c:pt>
                <c:pt idx="53">
                  <c:v>85000</c:v>
                </c:pt>
                <c:pt idx="54">
                  <c:v>203050</c:v>
                </c:pt>
                <c:pt idx="55">
                  <c:v>290000</c:v>
                </c:pt>
                <c:pt idx="56">
                  <c:v>139950</c:v>
                </c:pt>
                <c:pt idx="57">
                  <c:v>118650</c:v>
                </c:pt>
                <c:pt idx="58">
                  <c:v>103000</c:v>
                </c:pt>
                <c:pt idx="59">
                  <c:v>69350</c:v>
                </c:pt>
                <c:pt idx="60">
                  <c:v>207000</c:v>
                </c:pt>
                <c:pt idx="61">
                  <c:v>135000</c:v>
                </c:pt>
                <c:pt idx="62">
                  <c:v>163400</c:v>
                </c:pt>
                <c:pt idx="63">
                  <c:v>272870</c:v>
                </c:pt>
                <c:pt idx="64">
                  <c:v>322000</c:v>
                </c:pt>
                <c:pt idx="65">
                  <c:v>95410</c:v>
                </c:pt>
                <c:pt idx="66">
                  <c:v>101500</c:v>
                </c:pt>
              </c:numCache>
            </c:numRef>
          </c:yVal>
          <c:smooth val="0"/>
          <c:extLst>
            <c:ext xmlns:c16="http://schemas.microsoft.com/office/drawing/2014/chart" uri="{C3380CC4-5D6E-409C-BE32-E72D297353CC}">
              <c16:uniqueId val="{00000002-BAA7-474A-B702-4A328A5C7AC8}"/>
            </c:ext>
          </c:extLst>
        </c:ser>
        <c:dLbls>
          <c:showLegendKey val="0"/>
          <c:showVal val="0"/>
          <c:showCatName val="0"/>
          <c:showSerName val="0"/>
          <c:showPercent val="0"/>
          <c:showBubbleSize val="0"/>
        </c:dLbls>
        <c:axId val="452129560"/>
        <c:axId val="452129952"/>
      </c:scatterChart>
      <c:valAx>
        <c:axId val="452129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Monthly_Income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29952"/>
        <c:crosses val="autoZero"/>
        <c:crossBetween val="midCat"/>
      </c:valAx>
      <c:valAx>
        <c:axId val="452129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Loan_Org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295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'13. Weddings'!$E$1</c:f>
              <c:strCache>
                <c:ptCount val="1"/>
                <c:pt idx="0">
                  <c:v>Attendance</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6"/>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'13. Weddings'!$D$2:$D$26</c:f>
              <c:numCache>
                <c:formatCode>"$"#,##0.00</c:formatCode>
                <c:ptCount val="25"/>
                <c:pt idx="0">
                  <c:v>60700</c:v>
                </c:pt>
                <c:pt idx="1">
                  <c:v>52000</c:v>
                </c:pt>
                <c:pt idx="2">
                  <c:v>47000</c:v>
                </c:pt>
                <c:pt idx="3">
                  <c:v>42000</c:v>
                </c:pt>
                <c:pt idx="4">
                  <c:v>34000</c:v>
                </c:pt>
                <c:pt idx="5">
                  <c:v>30500</c:v>
                </c:pt>
                <c:pt idx="6">
                  <c:v>30000</c:v>
                </c:pt>
                <c:pt idx="7">
                  <c:v>30000</c:v>
                </c:pt>
                <c:pt idx="8">
                  <c:v>28000</c:v>
                </c:pt>
                <c:pt idx="9">
                  <c:v>26000</c:v>
                </c:pt>
                <c:pt idx="10">
                  <c:v>25000</c:v>
                </c:pt>
                <c:pt idx="11">
                  <c:v>24000</c:v>
                </c:pt>
                <c:pt idx="12">
                  <c:v>24000</c:v>
                </c:pt>
                <c:pt idx="13">
                  <c:v>22000</c:v>
                </c:pt>
                <c:pt idx="14">
                  <c:v>20000</c:v>
                </c:pt>
                <c:pt idx="15">
                  <c:v>20000</c:v>
                </c:pt>
                <c:pt idx="16">
                  <c:v>20000</c:v>
                </c:pt>
                <c:pt idx="17">
                  <c:v>19000</c:v>
                </c:pt>
                <c:pt idx="18">
                  <c:v>19000</c:v>
                </c:pt>
                <c:pt idx="19">
                  <c:v>18000</c:v>
                </c:pt>
                <c:pt idx="20">
                  <c:v>16000</c:v>
                </c:pt>
                <c:pt idx="21">
                  <c:v>14000</c:v>
                </c:pt>
                <c:pt idx="22">
                  <c:v>13000</c:v>
                </c:pt>
                <c:pt idx="23">
                  <c:v>7000</c:v>
                </c:pt>
                <c:pt idx="24">
                  <c:v>5000</c:v>
                </c:pt>
              </c:numCache>
            </c:numRef>
          </c:xVal>
          <c:yVal>
            <c:numRef>
              <c:f>'13. Weddings'!$E$2:$E$26</c:f>
              <c:numCache>
                <c:formatCode>General</c:formatCode>
                <c:ptCount val="25"/>
                <c:pt idx="0">
                  <c:v>300</c:v>
                </c:pt>
                <c:pt idx="1">
                  <c:v>350</c:v>
                </c:pt>
                <c:pt idx="2">
                  <c:v>150</c:v>
                </c:pt>
                <c:pt idx="3">
                  <c:v>200</c:v>
                </c:pt>
                <c:pt idx="4">
                  <c:v>250</c:v>
                </c:pt>
                <c:pt idx="5">
                  <c:v>150</c:v>
                </c:pt>
                <c:pt idx="6">
                  <c:v>250</c:v>
                </c:pt>
                <c:pt idx="7">
                  <c:v>300</c:v>
                </c:pt>
                <c:pt idx="8">
                  <c:v>250</c:v>
                </c:pt>
                <c:pt idx="9">
                  <c:v>200</c:v>
                </c:pt>
                <c:pt idx="10">
                  <c:v>150</c:v>
                </c:pt>
                <c:pt idx="11">
                  <c:v>200</c:v>
                </c:pt>
                <c:pt idx="12">
                  <c:v>200</c:v>
                </c:pt>
                <c:pt idx="13">
                  <c:v>200</c:v>
                </c:pt>
                <c:pt idx="14">
                  <c:v>200</c:v>
                </c:pt>
                <c:pt idx="15">
                  <c:v>200</c:v>
                </c:pt>
                <c:pt idx="16">
                  <c:v>100</c:v>
                </c:pt>
                <c:pt idx="17">
                  <c:v>150</c:v>
                </c:pt>
                <c:pt idx="18">
                  <c:v>200</c:v>
                </c:pt>
                <c:pt idx="19">
                  <c:v>150</c:v>
                </c:pt>
                <c:pt idx="20">
                  <c:v>100</c:v>
                </c:pt>
                <c:pt idx="21">
                  <c:v>100</c:v>
                </c:pt>
                <c:pt idx="22">
                  <c:v>150</c:v>
                </c:pt>
                <c:pt idx="23">
                  <c:v>50</c:v>
                </c:pt>
                <c:pt idx="24">
                  <c:v>50</c:v>
                </c:pt>
              </c:numCache>
            </c:numRef>
          </c:yVal>
          <c:smooth val="0"/>
          <c:extLst>
            <c:ext xmlns:c16="http://schemas.microsoft.com/office/drawing/2014/chart" uri="{C3380CC4-5D6E-409C-BE32-E72D297353CC}">
              <c16:uniqueId val="{00000001-BD2A-4E3C-857A-2AA6FB1EEC95}"/>
            </c:ext>
          </c:extLst>
        </c:ser>
        <c:dLbls>
          <c:showLegendKey val="0"/>
          <c:showVal val="0"/>
          <c:showCatName val="0"/>
          <c:showSerName val="0"/>
          <c:showPercent val="0"/>
          <c:showBubbleSize val="0"/>
        </c:dLbls>
        <c:axId val="1887252063"/>
        <c:axId val="1888008527"/>
      </c:scatterChart>
      <c:valAx>
        <c:axId val="18872520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008527"/>
        <c:crosses val="autoZero"/>
        <c:crossBetween val="midCat"/>
      </c:valAx>
      <c:valAx>
        <c:axId val="1888008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2520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Wedding cost</a:t>
            </a:r>
            <a:r>
              <a:rPr lang="en-US" baseline="0"/>
              <a:t> vs.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'13. Weddings'!$D$1</c:f>
              <c:strCache>
                <c:ptCount val="1"/>
                <c:pt idx="0">
                  <c:v>Wedding cost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26208464566929135"/>
                  <c:y val="-0.2621576990376203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'13. Weddings'!$B$2:$B$26</c:f>
              <c:numCache>
                <c:formatCode>General</c:formatCode>
                <c:ptCount val="25"/>
                <c:pt idx="0">
                  <c:v>22</c:v>
                </c:pt>
                <c:pt idx="1">
                  <c:v>23</c:v>
                </c:pt>
                <c:pt idx="2">
                  <c:v>27</c:v>
                </c:pt>
                <c:pt idx="3">
                  <c:v>29</c:v>
                </c:pt>
                <c:pt idx="4">
                  <c:v>25</c:v>
                </c:pt>
                <c:pt idx="5">
                  <c:v>28</c:v>
                </c:pt>
                <c:pt idx="6">
                  <c:v>19</c:v>
                </c:pt>
                <c:pt idx="7">
                  <c:v>30</c:v>
                </c:pt>
                <c:pt idx="8">
                  <c:v>24</c:v>
                </c:pt>
                <c:pt idx="9">
                  <c:v>35</c:v>
                </c:pt>
                <c:pt idx="10">
                  <c:v>25</c:v>
                </c:pt>
                <c:pt idx="11">
                  <c:v>27</c:v>
                </c:pt>
                <c:pt idx="12">
                  <c:v>25</c:v>
                </c:pt>
                <c:pt idx="13">
                  <c:v>27</c:v>
                </c:pt>
                <c:pt idx="14">
                  <c:v>25</c:v>
                </c:pt>
                <c:pt idx="15">
                  <c:v>30</c:v>
                </c:pt>
                <c:pt idx="16">
                  <c:v>21</c:v>
                </c:pt>
                <c:pt idx="17">
                  <c:v>19</c:v>
                </c:pt>
                <c:pt idx="18">
                  <c:v>23</c:v>
                </c:pt>
                <c:pt idx="19">
                  <c:v>22</c:v>
                </c:pt>
                <c:pt idx="20">
                  <c:v>28</c:v>
                </c:pt>
                <c:pt idx="21">
                  <c:v>31</c:v>
                </c:pt>
                <c:pt idx="22">
                  <c:v>24</c:v>
                </c:pt>
                <c:pt idx="23">
                  <c:v>26</c:v>
                </c:pt>
                <c:pt idx="24">
                  <c:v>32</c:v>
                </c:pt>
              </c:numCache>
            </c:numRef>
          </c:xVal>
          <c:yVal>
            <c:numRef>
              <c:f>'13. Weddings'!$D$2:$D$26</c:f>
              <c:numCache>
                <c:formatCode>"$"#,##0.00</c:formatCode>
                <c:ptCount val="25"/>
                <c:pt idx="0">
                  <c:v>60700</c:v>
                </c:pt>
                <c:pt idx="1">
                  <c:v>52000</c:v>
                </c:pt>
                <c:pt idx="2">
                  <c:v>47000</c:v>
                </c:pt>
                <c:pt idx="3">
                  <c:v>42000</c:v>
                </c:pt>
                <c:pt idx="4">
                  <c:v>34000</c:v>
                </c:pt>
                <c:pt idx="5">
                  <c:v>30500</c:v>
                </c:pt>
                <c:pt idx="6">
                  <c:v>30000</c:v>
                </c:pt>
                <c:pt idx="7">
                  <c:v>30000</c:v>
                </c:pt>
                <c:pt idx="8">
                  <c:v>28000</c:v>
                </c:pt>
                <c:pt idx="9">
                  <c:v>26000</c:v>
                </c:pt>
                <c:pt idx="10">
                  <c:v>25000</c:v>
                </c:pt>
                <c:pt idx="11">
                  <c:v>24000</c:v>
                </c:pt>
                <c:pt idx="12">
                  <c:v>24000</c:v>
                </c:pt>
                <c:pt idx="13">
                  <c:v>22000</c:v>
                </c:pt>
                <c:pt idx="14">
                  <c:v>20000</c:v>
                </c:pt>
                <c:pt idx="15">
                  <c:v>20000</c:v>
                </c:pt>
                <c:pt idx="16">
                  <c:v>20000</c:v>
                </c:pt>
                <c:pt idx="17">
                  <c:v>19000</c:v>
                </c:pt>
                <c:pt idx="18">
                  <c:v>19000</c:v>
                </c:pt>
                <c:pt idx="19">
                  <c:v>18000</c:v>
                </c:pt>
                <c:pt idx="20">
                  <c:v>16000</c:v>
                </c:pt>
                <c:pt idx="21">
                  <c:v>14000</c:v>
                </c:pt>
                <c:pt idx="22">
                  <c:v>13000</c:v>
                </c:pt>
                <c:pt idx="23">
                  <c:v>7000</c:v>
                </c:pt>
                <c:pt idx="24">
                  <c:v>5000</c:v>
                </c:pt>
              </c:numCache>
            </c:numRef>
          </c:yVal>
          <c:smooth val="0"/>
          <c:extLst>
            <c:ext xmlns:c16="http://schemas.microsoft.com/office/drawing/2014/chart" uri="{C3380CC4-5D6E-409C-BE32-E72D297353CC}">
              <c16:uniqueId val="{00000000-8DE7-4009-AF29-81FD2225866D}"/>
            </c:ext>
          </c:extLst>
        </c:ser>
        <c:dLbls>
          <c:showLegendKey val="0"/>
          <c:showVal val="0"/>
          <c:showCatName val="0"/>
          <c:showSerName val="0"/>
          <c:showPercent val="0"/>
          <c:showBubbleSize val="0"/>
        </c:dLbls>
        <c:axId val="1444568159"/>
        <c:axId val="1429459279"/>
      </c:scatterChart>
      <c:valAx>
        <c:axId val="14445681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459279"/>
        <c:crosses val="autoZero"/>
        <c:crossBetween val="midCat"/>
      </c:valAx>
      <c:valAx>
        <c:axId val="14294592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5681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'13. Weddings'!$F$1</c:f>
              <c:strCache>
                <c:ptCount val="1"/>
                <c:pt idx="0">
                  <c:v>Value Rating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movingAvg"/>
            <c:period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'13. Weddings'!$D$2:$D$26</c:f>
              <c:numCache>
                <c:formatCode>"$"#,##0.00</c:formatCode>
                <c:ptCount val="25"/>
                <c:pt idx="0">
                  <c:v>60700</c:v>
                </c:pt>
                <c:pt idx="1">
                  <c:v>52000</c:v>
                </c:pt>
                <c:pt idx="2">
                  <c:v>47000</c:v>
                </c:pt>
                <c:pt idx="3">
                  <c:v>42000</c:v>
                </c:pt>
                <c:pt idx="4">
                  <c:v>34000</c:v>
                </c:pt>
                <c:pt idx="5">
                  <c:v>30500</c:v>
                </c:pt>
                <c:pt idx="6">
                  <c:v>30000</c:v>
                </c:pt>
                <c:pt idx="7">
                  <c:v>30000</c:v>
                </c:pt>
                <c:pt idx="8">
                  <c:v>28000</c:v>
                </c:pt>
                <c:pt idx="9">
                  <c:v>26000</c:v>
                </c:pt>
                <c:pt idx="10">
                  <c:v>25000</c:v>
                </c:pt>
                <c:pt idx="11">
                  <c:v>24000</c:v>
                </c:pt>
                <c:pt idx="12">
                  <c:v>24000</c:v>
                </c:pt>
                <c:pt idx="13">
                  <c:v>22000</c:v>
                </c:pt>
                <c:pt idx="14">
                  <c:v>20000</c:v>
                </c:pt>
                <c:pt idx="15">
                  <c:v>20000</c:v>
                </c:pt>
                <c:pt idx="16">
                  <c:v>20000</c:v>
                </c:pt>
                <c:pt idx="17">
                  <c:v>19000</c:v>
                </c:pt>
                <c:pt idx="18">
                  <c:v>19000</c:v>
                </c:pt>
                <c:pt idx="19">
                  <c:v>18000</c:v>
                </c:pt>
                <c:pt idx="20">
                  <c:v>16000</c:v>
                </c:pt>
                <c:pt idx="21">
                  <c:v>14000</c:v>
                </c:pt>
                <c:pt idx="22">
                  <c:v>13000</c:v>
                </c:pt>
                <c:pt idx="23">
                  <c:v>7000</c:v>
                </c:pt>
                <c:pt idx="24">
                  <c:v>5000</c:v>
                </c:pt>
              </c:numCache>
            </c:numRef>
          </c:xVal>
          <c:yVal>
            <c:numRef>
              <c:f>'13. Weddings'!$F$2:$F$26</c:f>
              <c:numCache>
                <c:formatCode>General</c:formatCode>
                <c:ptCount val="25"/>
                <c:pt idx="0">
                  <c:v>3</c:v>
                </c:pt>
                <c:pt idx="1">
                  <c:v>1</c:v>
                </c:pt>
                <c:pt idx="2">
                  <c:v>3</c:v>
                </c:pt>
                <c:pt idx="3">
                  <c:v>5</c:v>
                </c:pt>
                <c:pt idx="4">
                  <c:v>3</c:v>
                </c:pt>
                <c:pt idx="5">
                  <c:v>3</c:v>
                </c:pt>
                <c:pt idx="6">
                  <c:v>3</c:v>
                </c:pt>
                <c:pt idx="7">
                  <c:v>3</c:v>
                </c:pt>
                <c:pt idx="8">
                  <c:v>3</c:v>
                </c:pt>
                <c:pt idx="9">
                  <c:v>5</c:v>
                </c:pt>
                <c:pt idx="10">
                  <c:v>5</c:v>
                </c:pt>
                <c:pt idx="11">
                  <c:v>5</c:v>
                </c:pt>
                <c:pt idx="12">
                  <c:v>1</c:v>
                </c:pt>
                <c:pt idx="13">
                  <c:v>5</c:v>
                </c:pt>
                <c:pt idx="14">
                  <c:v>5</c:v>
                </c:pt>
                <c:pt idx="15">
                  <c:v>5</c:v>
                </c:pt>
                <c:pt idx="16">
                  <c:v>1</c:v>
                </c:pt>
                <c:pt idx="17">
                  <c:v>3</c:v>
                </c:pt>
                <c:pt idx="18">
                  <c:v>1</c:v>
                </c:pt>
                <c:pt idx="19">
                  <c:v>1</c:v>
                </c:pt>
                <c:pt idx="20">
                  <c:v>5</c:v>
                </c:pt>
                <c:pt idx="21">
                  <c:v>1</c:v>
                </c:pt>
                <c:pt idx="22">
                  <c:v>1</c:v>
                </c:pt>
                <c:pt idx="23">
                  <c:v>3</c:v>
                </c:pt>
                <c:pt idx="24">
                  <c:v>5</c:v>
                </c:pt>
              </c:numCache>
            </c:numRef>
          </c:yVal>
          <c:smooth val="0"/>
          <c:extLst>
            <c:ext xmlns:c16="http://schemas.microsoft.com/office/drawing/2014/chart" uri="{C3380CC4-5D6E-409C-BE32-E72D297353CC}">
              <c16:uniqueId val="{00000000-D9A0-4A9C-9C52-8FACAA6E30BD}"/>
            </c:ext>
          </c:extLst>
        </c:ser>
        <c:dLbls>
          <c:showLegendKey val="0"/>
          <c:showVal val="0"/>
          <c:showCatName val="0"/>
          <c:showSerName val="0"/>
          <c:showPercent val="0"/>
          <c:showBubbleSize val="0"/>
        </c:dLbls>
        <c:axId val="1548165263"/>
        <c:axId val="1429450543"/>
      </c:scatterChart>
      <c:valAx>
        <c:axId val="15481652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450543"/>
        <c:crosses val="autoZero"/>
        <c:crossBetween val="midCat"/>
      </c:valAx>
      <c:valAx>
        <c:axId val="1429450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1652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'13. Weddings'!$D$1</c:f>
              <c:strCache>
                <c:ptCount val="1"/>
                <c:pt idx="0">
                  <c:v>Wedding cost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'13. Weddings'!$A$2:$A$26</c:f>
              <c:numCache>
                <c:formatCode>"$"#,##0</c:formatCode>
                <c:ptCount val="25"/>
                <c:pt idx="0">
                  <c:v>130000</c:v>
                </c:pt>
                <c:pt idx="1">
                  <c:v>157000</c:v>
                </c:pt>
                <c:pt idx="2">
                  <c:v>98000</c:v>
                </c:pt>
                <c:pt idx="3">
                  <c:v>72000</c:v>
                </c:pt>
                <c:pt idx="4">
                  <c:v>86000</c:v>
                </c:pt>
                <c:pt idx="5">
                  <c:v>90000</c:v>
                </c:pt>
                <c:pt idx="6">
                  <c:v>43000</c:v>
                </c:pt>
                <c:pt idx="7">
                  <c:v>100000</c:v>
                </c:pt>
                <c:pt idx="8">
                  <c:v>65000</c:v>
                </c:pt>
                <c:pt idx="9">
                  <c:v>78000</c:v>
                </c:pt>
                <c:pt idx="10">
                  <c:v>73000</c:v>
                </c:pt>
                <c:pt idx="11">
                  <c:v>75000</c:v>
                </c:pt>
                <c:pt idx="12">
                  <c:v>64000</c:v>
                </c:pt>
                <c:pt idx="13">
                  <c:v>67000</c:v>
                </c:pt>
                <c:pt idx="14">
                  <c:v>75000</c:v>
                </c:pt>
                <c:pt idx="15">
                  <c:v>67000</c:v>
                </c:pt>
                <c:pt idx="16">
                  <c:v>62000</c:v>
                </c:pt>
                <c:pt idx="17">
                  <c:v>75000</c:v>
                </c:pt>
                <c:pt idx="18">
                  <c:v>52000</c:v>
                </c:pt>
                <c:pt idx="19">
                  <c:v>64000</c:v>
                </c:pt>
                <c:pt idx="20">
                  <c:v>55000</c:v>
                </c:pt>
                <c:pt idx="21">
                  <c:v>53000</c:v>
                </c:pt>
                <c:pt idx="22">
                  <c:v>62000</c:v>
                </c:pt>
                <c:pt idx="23">
                  <c:v>40000</c:v>
                </c:pt>
                <c:pt idx="24">
                  <c:v>45000</c:v>
                </c:pt>
              </c:numCache>
            </c:numRef>
          </c:xVal>
          <c:yVal>
            <c:numRef>
              <c:f>'13. Weddings'!$D$2:$D$26</c:f>
              <c:numCache>
                <c:formatCode>"$"#,##0.00</c:formatCode>
                <c:ptCount val="25"/>
                <c:pt idx="0">
                  <c:v>60700</c:v>
                </c:pt>
                <c:pt idx="1">
                  <c:v>52000</c:v>
                </c:pt>
                <c:pt idx="2">
                  <c:v>47000</c:v>
                </c:pt>
                <c:pt idx="3">
                  <c:v>42000</c:v>
                </c:pt>
                <c:pt idx="4">
                  <c:v>34000</c:v>
                </c:pt>
                <c:pt idx="5">
                  <c:v>30500</c:v>
                </c:pt>
                <c:pt idx="6">
                  <c:v>30000</c:v>
                </c:pt>
                <c:pt idx="7">
                  <c:v>30000</c:v>
                </c:pt>
                <c:pt idx="8">
                  <c:v>28000</c:v>
                </c:pt>
                <c:pt idx="9">
                  <c:v>26000</c:v>
                </c:pt>
                <c:pt idx="10">
                  <c:v>25000</c:v>
                </c:pt>
                <c:pt idx="11">
                  <c:v>24000</c:v>
                </c:pt>
                <c:pt idx="12">
                  <c:v>24000</c:v>
                </c:pt>
                <c:pt idx="13">
                  <c:v>22000</c:v>
                </c:pt>
                <c:pt idx="14">
                  <c:v>20000</c:v>
                </c:pt>
                <c:pt idx="15">
                  <c:v>20000</c:v>
                </c:pt>
                <c:pt idx="16">
                  <c:v>20000</c:v>
                </c:pt>
                <c:pt idx="17">
                  <c:v>19000</c:v>
                </c:pt>
                <c:pt idx="18">
                  <c:v>19000</c:v>
                </c:pt>
                <c:pt idx="19">
                  <c:v>18000</c:v>
                </c:pt>
                <c:pt idx="20">
                  <c:v>16000</c:v>
                </c:pt>
                <c:pt idx="21">
                  <c:v>14000</c:v>
                </c:pt>
                <c:pt idx="22">
                  <c:v>13000</c:v>
                </c:pt>
                <c:pt idx="23">
                  <c:v>7000</c:v>
                </c:pt>
                <c:pt idx="24">
                  <c:v>5000</c:v>
                </c:pt>
              </c:numCache>
            </c:numRef>
          </c:yVal>
          <c:smooth val="0"/>
          <c:extLst>
            <c:ext xmlns:c16="http://schemas.microsoft.com/office/drawing/2014/chart" uri="{C3380CC4-5D6E-409C-BE32-E72D297353CC}">
              <c16:uniqueId val="{00000000-7B92-45E7-BBB0-1AB440DE3AE8}"/>
            </c:ext>
          </c:extLst>
        </c:ser>
        <c:dLbls>
          <c:showLegendKey val="0"/>
          <c:showVal val="0"/>
          <c:showCatName val="0"/>
          <c:showSerName val="0"/>
          <c:showPercent val="0"/>
          <c:showBubbleSize val="0"/>
        </c:dLbls>
        <c:axId val="393457631"/>
        <c:axId val="1429407279"/>
      </c:scatterChart>
      <c:valAx>
        <c:axId val="39345763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407279"/>
        <c:crosses val="autoZero"/>
        <c:crossBetween val="midCat"/>
      </c:valAx>
      <c:valAx>
        <c:axId val="14294072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4576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'14. Closing Stock Prices'!$F$1</c:f>
              <c:strCache>
                <c:ptCount val="1"/>
                <c:pt idx="0">
                  <c:v>DJ Industrials 
Index</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6376640419947506E-2"/>
                  <c:y val="-3.535578885972586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'14. Closing Stock Prices'!$A$2:$A$24</c:f>
              <c:numCache>
                <c:formatCode>m/d/yyyy</c:formatCode>
                <c:ptCount val="23"/>
                <c:pt idx="0">
                  <c:v>40424</c:v>
                </c:pt>
                <c:pt idx="1">
                  <c:v>40428</c:v>
                </c:pt>
                <c:pt idx="2">
                  <c:v>40429</c:v>
                </c:pt>
                <c:pt idx="3">
                  <c:v>40430</c:v>
                </c:pt>
                <c:pt idx="4">
                  <c:v>40431</c:v>
                </c:pt>
                <c:pt idx="5">
                  <c:v>40434</c:v>
                </c:pt>
                <c:pt idx="6">
                  <c:v>40435</c:v>
                </c:pt>
                <c:pt idx="7">
                  <c:v>40436</c:v>
                </c:pt>
                <c:pt idx="8">
                  <c:v>40437</c:v>
                </c:pt>
                <c:pt idx="9">
                  <c:v>40438</c:v>
                </c:pt>
                <c:pt idx="10">
                  <c:v>40441</c:v>
                </c:pt>
                <c:pt idx="11">
                  <c:v>40442</c:v>
                </c:pt>
                <c:pt idx="12">
                  <c:v>40443</c:v>
                </c:pt>
                <c:pt idx="13">
                  <c:v>40444</c:v>
                </c:pt>
                <c:pt idx="14">
                  <c:v>40445</c:v>
                </c:pt>
                <c:pt idx="15">
                  <c:v>40448</c:v>
                </c:pt>
                <c:pt idx="16">
                  <c:v>40449</c:v>
                </c:pt>
                <c:pt idx="17">
                  <c:v>40450</c:v>
                </c:pt>
                <c:pt idx="18">
                  <c:v>40451</c:v>
                </c:pt>
                <c:pt idx="19">
                  <c:v>40452</c:v>
                </c:pt>
                <c:pt idx="20">
                  <c:v>40453</c:v>
                </c:pt>
                <c:pt idx="21">
                  <c:v>40454</c:v>
                </c:pt>
                <c:pt idx="22">
                  <c:v>40455</c:v>
                </c:pt>
              </c:numCache>
            </c:numRef>
          </c:xVal>
          <c:yVal>
            <c:numRef>
              <c:f>'14. Closing Stock Prices'!$F$2:$F$24</c:f>
              <c:numCache>
                <c:formatCode>General</c:formatCode>
                <c:ptCount val="23"/>
                <c:pt idx="0">
                  <c:v>10447.93</c:v>
                </c:pt>
                <c:pt idx="1">
                  <c:v>10340.69</c:v>
                </c:pt>
                <c:pt idx="2">
                  <c:v>10387.01</c:v>
                </c:pt>
                <c:pt idx="3">
                  <c:v>10415.24</c:v>
                </c:pt>
                <c:pt idx="4">
                  <c:v>10462.77</c:v>
                </c:pt>
                <c:pt idx="5">
                  <c:v>10544.13</c:v>
                </c:pt>
                <c:pt idx="6">
                  <c:v>10526.49</c:v>
                </c:pt>
                <c:pt idx="7">
                  <c:v>10572.73</c:v>
                </c:pt>
                <c:pt idx="8">
                  <c:v>10594.83</c:v>
                </c:pt>
                <c:pt idx="9">
                  <c:v>10607.85</c:v>
                </c:pt>
                <c:pt idx="10">
                  <c:v>10753.62</c:v>
                </c:pt>
                <c:pt idx="11">
                  <c:v>10761.03</c:v>
                </c:pt>
                <c:pt idx="12">
                  <c:v>10739.31</c:v>
                </c:pt>
                <c:pt idx="13">
                  <c:v>10662.42</c:v>
                </c:pt>
                <c:pt idx="14">
                  <c:v>10860.26</c:v>
                </c:pt>
                <c:pt idx="15">
                  <c:v>10812.04</c:v>
                </c:pt>
                <c:pt idx="16">
                  <c:v>10858.14</c:v>
                </c:pt>
                <c:pt idx="17">
                  <c:v>10835.28</c:v>
                </c:pt>
                <c:pt idx="18">
                  <c:v>10788.05</c:v>
                </c:pt>
                <c:pt idx="19">
                  <c:v>10829.68</c:v>
                </c:pt>
              </c:numCache>
            </c:numRef>
          </c:yVal>
          <c:smooth val="1"/>
          <c:extLst>
            <c:ext xmlns:c16="http://schemas.microsoft.com/office/drawing/2014/chart" uri="{C3380CC4-5D6E-409C-BE32-E72D297353CC}">
              <c16:uniqueId val="{00000000-00BD-4D64-9BBA-1C2920D60F00}"/>
            </c:ext>
          </c:extLst>
        </c:ser>
        <c:ser>
          <c:idx val="1"/>
          <c:order val="1"/>
          <c:tx>
            <c:v>Forecast</c:v>
          </c:tx>
          <c:spPr>
            <a:ln w="19050" cap="rnd">
              <a:solidFill>
                <a:schemeClr val="accent2"/>
              </a:solidFill>
              <a:prstDash val="sysDash"/>
              <a:round/>
            </a:ln>
            <a:effectLst/>
          </c:spPr>
          <c:marker>
            <c:symbol val="circle"/>
            <c:size val="5"/>
            <c:spPr>
              <a:solidFill>
                <a:schemeClr val="accent2"/>
              </a:solidFill>
              <a:ln w="9525">
                <a:solidFill>
                  <a:schemeClr val="accent2"/>
                </a:solidFill>
                <a:prstDash val="sysDash"/>
              </a:ln>
              <a:effectLst/>
            </c:spPr>
          </c:marker>
          <c:xVal>
            <c:numRef>
              <c:f>'14. Closing Stock Prices'!$A$21:$A$24</c:f>
              <c:numCache>
                <c:formatCode>m/d/yyyy</c:formatCode>
                <c:ptCount val="4"/>
                <c:pt idx="0">
                  <c:v>40452</c:v>
                </c:pt>
                <c:pt idx="1">
                  <c:v>40453</c:v>
                </c:pt>
                <c:pt idx="2">
                  <c:v>40454</c:v>
                </c:pt>
                <c:pt idx="3">
                  <c:v>40455</c:v>
                </c:pt>
              </c:numCache>
            </c:numRef>
          </c:xVal>
          <c:yVal>
            <c:numRef>
              <c:f>'14. Closing Stock Prices'!$G$21:$G$24</c:f>
              <c:numCache>
                <c:formatCode>General</c:formatCode>
                <c:ptCount val="4"/>
                <c:pt idx="0">
                  <c:v>10829.68</c:v>
                </c:pt>
                <c:pt idx="1">
                  <c:v>10927.785842105301</c:v>
                </c:pt>
                <c:pt idx="2">
                  <c:v>10955.1963984962</c:v>
                </c:pt>
                <c:pt idx="3">
                  <c:v>10982.6069548872</c:v>
                </c:pt>
              </c:numCache>
            </c:numRef>
          </c:yVal>
          <c:smooth val="1"/>
          <c:extLst>
            <c:ext xmlns:c16="http://schemas.microsoft.com/office/drawing/2014/chart" uri="{C3380CC4-5D6E-409C-BE32-E72D297353CC}">
              <c16:uniqueId val="{00000004-00BD-4D64-9BBA-1C2920D60F00}"/>
            </c:ext>
          </c:extLst>
        </c:ser>
        <c:dLbls>
          <c:showLegendKey val="0"/>
          <c:showVal val="0"/>
          <c:showCatName val="0"/>
          <c:showSerName val="0"/>
          <c:showPercent val="0"/>
          <c:showBubbleSize val="0"/>
        </c:dLbls>
        <c:axId val="2075247503"/>
        <c:axId val="415301967"/>
      </c:scatterChart>
      <c:valAx>
        <c:axId val="2075247503"/>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301967"/>
        <c:crosses val="autoZero"/>
        <c:crossBetween val="midCat"/>
      </c:valAx>
      <c:valAx>
        <c:axId val="415301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247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lineChart>
        <c:grouping val="standard"/>
        <c:varyColors val="0"/>
        <c:ser>
          <c:idx val="0"/>
          <c:order val="0"/>
          <c:tx>
            <c:v>Actual</c:v>
          </c:tx>
          <c:val>
            <c:numRef>
              <c:f>'14. Closing Stock Prices'!$F$2:$F$21</c:f>
              <c:numCache>
                <c:formatCode>General</c:formatCode>
                <c:ptCount val="20"/>
                <c:pt idx="0">
                  <c:v>10447.93</c:v>
                </c:pt>
                <c:pt idx="1">
                  <c:v>10340.69</c:v>
                </c:pt>
                <c:pt idx="2">
                  <c:v>10387.01</c:v>
                </c:pt>
                <c:pt idx="3">
                  <c:v>10415.24</c:v>
                </c:pt>
                <c:pt idx="4">
                  <c:v>10462.77</c:v>
                </c:pt>
                <c:pt idx="5">
                  <c:v>10544.13</c:v>
                </c:pt>
                <c:pt idx="6">
                  <c:v>10526.49</c:v>
                </c:pt>
                <c:pt idx="7">
                  <c:v>10572.73</c:v>
                </c:pt>
                <c:pt idx="8">
                  <c:v>10594.83</c:v>
                </c:pt>
                <c:pt idx="9">
                  <c:v>10607.85</c:v>
                </c:pt>
                <c:pt idx="10">
                  <c:v>10753.62</c:v>
                </c:pt>
                <c:pt idx="11">
                  <c:v>10761.03</c:v>
                </c:pt>
                <c:pt idx="12">
                  <c:v>10739.31</c:v>
                </c:pt>
                <c:pt idx="13">
                  <c:v>10662.42</c:v>
                </c:pt>
                <c:pt idx="14">
                  <c:v>10860.26</c:v>
                </c:pt>
                <c:pt idx="15">
                  <c:v>10812.04</c:v>
                </c:pt>
                <c:pt idx="16">
                  <c:v>10858.14</c:v>
                </c:pt>
                <c:pt idx="17">
                  <c:v>10835.28</c:v>
                </c:pt>
                <c:pt idx="18">
                  <c:v>10788.05</c:v>
                </c:pt>
                <c:pt idx="19">
                  <c:v>10829.68</c:v>
                </c:pt>
              </c:numCache>
            </c:numRef>
          </c:val>
          <c:smooth val="0"/>
          <c:extLst>
            <c:ext xmlns:c16="http://schemas.microsoft.com/office/drawing/2014/chart" uri="{C3380CC4-5D6E-409C-BE32-E72D297353CC}">
              <c16:uniqueId val="{00000001-E4C2-42E4-9434-DABBDE18BD21}"/>
            </c:ext>
          </c:extLst>
        </c:ser>
        <c:ser>
          <c:idx val="1"/>
          <c:order val="1"/>
          <c:tx>
            <c:v>Forecast</c:v>
          </c:tx>
          <c:val>
            <c:numRef>
              <c:f>'14. Closing Stock Prices'!$H$2:$H$21</c:f>
              <c:numCache>
                <c:formatCode>General</c:formatCode>
                <c:ptCount val="20"/>
                <c:pt idx="0">
                  <c:v>#N/A</c:v>
                </c:pt>
                <c:pt idx="1">
                  <c:v>10447.93</c:v>
                </c:pt>
                <c:pt idx="2">
                  <c:v>10372.862000000001</c:v>
                </c:pt>
                <c:pt idx="3">
                  <c:v>10382.765599999999</c:v>
                </c:pt>
                <c:pt idx="4">
                  <c:v>10405.497679999999</c:v>
                </c:pt>
                <c:pt idx="5">
                  <c:v>10445.588303999999</c:v>
                </c:pt>
                <c:pt idx="6">
                  <c:v>10514.567491199998</c:v>
                </c:pt>
                <c:pt idx="7">
                  <c:v>10522.913247359998</c:v>
                </c:pt>
                <c:pt idx="8">
                  <c:v>10557.784974207998</c:v>
                </c:pt>
                <c:pt idx="9">
                  <c:v>10583.7164922624</c:v>
                </c:pt>
                <c:pt idx="10">
                  <c:v>10600.60994767872</c:v>
                </c:pt>
                <c:pt idx="11">
                  <c:v>10707.716984303615</c:v>
                </c:pt>
                <c:pt idx="12">
                  <c:v>10745.036095291085</c:v>
                </c:pt>
                <c:pt idx="13">
                  <c:v>10741.027828587325</c:v>
                </c:pt>
                <c:pt idx="14">
                  <c:v>10686.002348576196</c:v>
                </c:pt>
                <c:pt idx="15">
                  <c:v>10807.982704572858</c:v>
                </c:pt>
                <c:pt idx="16">
                  <c:v>10810.822811371858</c:v>
                </c:pt>
                <c:pt idx="17">
                  <c:v>10843.944843411557</c:v>
                </c:pt>
                <c:pt idx="18">
                  <c:v>10837.879453023466</c:v>
                </c:pt>
                <c:pt idx="19">
                  <c:v>10802.998835907039</c:v>
                </c:pt>
              </c:numCache>
            </c:numRef>
          </c:val>
          <c:smooth val="0"/>
          <c:extLst>
            <c:ext xmlns:c16="http://schemas.microsoft.com/office/drawing/2014/chart" uri="{C3380CC4-5D6E-409C-BE32-E72D297353CC}">
              <c16:uniqueId val="{00000002-E4C2-42E4-9434-DABBDE18BD21}"/>
            </c:ext>
          </c:extLst>
        </c:ser>
        <c:dLbls>
          <c:showLegendKey val="0"/>
          <c:showVal val="0"/>
          <c:showCatName val="0"/>
          <c:showSerName val="0"/>
          <c:showPercent val="0"/>
          <c:showBubbleSize val="0"/>
        </c:dLbls>
        <c:marker val="1"/>
        <c:smooth val="0"/>
        <c:axId val="393460831"/>
        <c:axId val="415394735"/>
      </c:lineChart>
      <c:catAx>
        <c:axId val="393460831"/>
        <c:scaling>
          <c:orientation val="minMax"/>
        </c:scaling>
        <c:delete val="0"/>
        <c:axPos val="b"/>
        <c:title>
          <c:tx>
            <c:rich>
              <a:bodyPr/>
              <a:lstStyle/>
              <a:p>
                <a:pPr>
                  <a:defRPr/>
                </a:pPr>
                <a:r>
                  <a:rPr lang="en-US"/>
                  <a:t>Data Point</a:t>
                </a:r>
              </a:p>
            </c:rich>
          </c:tx>
          <c:overlay val="0"/>
        </c:title>
        <c:majorTickMark val="out"/>
        <c:minorTickMark val="none"/>
        <c:tickLblPos val="nextTo"/>
        <c:crossAx val="415394735"/>
        <c:crosses val="autoZero"/>
        <c:auto val="1"/>
        <c:lblAlgn val="ctr"/>
        <c:lblOffset val="100"/>
        <c:noMultiLvlLbl val="0"/>
      </c:catAx>
      <c:valAx>
        <c:axId val="415394735"/>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39346083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579120</xdr:colOff>
      <xdr:row>44</xdr:row>
      <xdr:rowOff>145096</xdr:rowOff>
    </xdr:to>
    <xdr:pic>
      <xdr:nvPicPr>
        <xdr:cNvPr id="2" name="Picture 1">
          <a:extLst>
            <a:ext uri="{FF2B5EF4-FFF2-40B4-BE49-F238E27FC236}">
              <a16:creationId xmlns:a16="http://schemas.microsoft.com/office/drawing/2014/main" id="{778E18F5-4861-4F68-9110-8756F69011B4}"/>
            </a:ext>
          </a:extLst>
        </xdr:cNvPr>
        <xdr:cNvPicPr>
          <a:picLocks noChangeAspect="1"/>
        </xdr:cNvPicPr>
      </xdr:nvPicPr>
      <xdr:blipFill rotWithShape="1">
        <a:blip xmlns:r="http://schemas.openxmlformats.org/officeDocument/2006/relationships" r:embed="rId1"/>
        <a:srcRect r="2211"/>
        <a:stretch/>
      </xdr:blipFill>
      <xdr:spPr>
        <a:xfrm>
          <a:off x="0" y="0"/>
          <a:ext cx="6065520" cy="8191816"/>
        </a:xfrm>
        <a:prstGeom prst="rect">
          <a:avLst/>
        </a:prstGeom>
      </xdr:spPr>
    </xdr:pic>
    <xdr:clientData/>
  </xdr:twoCellAnchor>
  <xdr:twoCellAnchor editAs="oneCell">
    <xdr:from>
      <xdr:col>0</xdr:col>
      <xdr:colOff>0</xdr:colOff>
      <xdr:row>44</xdr:row>
      <xdr:rowOff>93428</xdr:rowOff>
    </xdr:from>
    <xdr:to>
      <xdr:col>9</xdr:col>
      <xdr:colOff>556260</xdr:colOff>
      <xdr:row>86</xdr:row>
      <xdr:rowOff>48680</xdr:rowOff>
    </xdr:to>
    <xdr:pic>
      <xdr:nvPicPr>
        <xdr:cNvPr id="3" name="Picture 2">
          <a:extLst>
            <a:ext uri="{FF2B5EF4-FFF2-40B4-BE49-F238E27FC236}">
              <a16:creationId xmlns:a16="http://schemas.microsoft.com/office/drawing/2014/main" id="{C1253178-DCAF-455D-AFCE-8349A195199D}"/>
            </a:ext>
          </a:extLst>
        </xdr:cNvPr>
        <xdr:cNvPicPr>
          <a:picLocks noChangeAspect="1"/>
        </xdr:cNvPicPr>
      </xdr:nvPicPr>
      <xdr:blipFill>
        <a:blip xmlns:r="http://schemas.openxmlformats.org/officeDocument/2006/relationships" r:embed="rId2"/>
        <a:stretch>
          <a:fillRect/>
        </a:stretch>
      </xdr:blipFill>
      <xdr:spPr>
        <a:xfrm>
          <a:off x="0" y="8140148"/>
          <a:ext cx="6042660" cy="7636212"/>
        </a:xfrm>
        <a:prstGeom prst="rect">
          <a:avLst/>
        </a:prstGeom>
      </xdr:spPr>
    </xdr:pic>
    <xdr:clientData/>
  </xdr:twoCellAnchor>
  <xdr:twoCellAnchor editAs="oneCell">
    <xdr:from>
      <xdr:col>0</xdr:col>
      <xdr:colOff>0</xdr:colOff>
      <xdr:row>86</xdr:row>
      <xdr:rowOff>68580</xdr:rowOff>
    </xdr:from>
    <xdr:to>
      <xdr:col>9</xdr:col>
      <xdr:colOff>541018</xdr:colOff>
      <xdr:row>96</xdr:row>
      <xdr:rowOff>53340</xdr:rowOff>
    </xdr:to>
    <xdr:pic>
      <xdr:nvPicPr>
        <xdr:cNvPr id="4" name="Picture 3">
          <a:extLst>
            <a:ext uri="{FF2B5EF4-FFF2-40B4-BE49-F238E27FC236}">
              <a16:creationId xmlns:a16="http://schemas.microsoft.com/office/drawing/2014/main" id="{2D7DE93A-36E3-46F7-A931-0E495B599CA0}"/>
            </a:ext>
          </a:extLst>
        </xdr:cNvPr>
        <xdr:cNvPicPr>
          <a:picLocks noChangeAspect="1"/>
        </xdr:cNvPicPr>
      </xdr:nvPicPr>
      <xdr:blipFill>
        <a:blip xmlns:r="http://schemas.openxmlformats.org/officeDocument/2006/relationships" r:embed="rId3"/>
        <a:stretch>
          <a:fillRect/>
        </a:stretch>
      </xdr:blipFill>
      <xdr:spPr>
        <a:xfrm>
          <a:off x="0" y="15796260"/>
          <a:ext cx="6027418" cy="18135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68580</xdr:colOff>
      <xdr:row>12</xdr:row>
      <xdr:rowOff>160020</xdr:rowOff>
    </xdr:from>
    <xdr:to>
      <xdr:col>2</xdr:col>
      <xdr:colOff>358140</xdr:colOff>
      <xdr:row>14</xdr:row>
      <xdr:rowOff>106680</xdr:rowOff>
    </xdr:to>
    <xdr:sp macro="" textlink="">
      <xdr:nvSpPr>
        <xdr:cNvPr id="2" name="Rectangle 1">
          <a:extLst>
            <a:ext uri="{FF2B5EF4-FFF2-40B4-BE49-F238E27FC236}">
              <a16:creationId xmlns:a16="http://schemas.microsoft.com/office/drawing/2014/main" id="{20804E8F-623B-401B-A158-D24DF77EC508}"/>
            </a:ext>
          </a:extLst>
        </xdr:cNvPr>
        <xdr:cNvSpPr/>
      </xdr:nvSpPr>
      <xdr:spPr>
        <a:xfrm>
          <a:off x="1752600" y="2171700"/>
          <a:ext cx="89916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Sales</a:t>
          </a:r>
        </a:p>
      </xdr:txBody>
    </xdr:sp>
    <xdr:clientData/>
  </xdr:twoCellAnchor>
  <xdr:twoCellAnchor>
    <xdr:from>
      <xdr:col>1</xdr:col>
      <xdr:colOff>53340</xdr:colOff>
      <xdr:row>17</xdr:row>
      <xdr:rowOff>53340</xdr:rowOff>
    </xdr:from>
    <xdr:to>
      <xdr:col>2</xdr:col>
      <xdr:colOff>342900</xdr:colOff>
      <xdr:row>19</xdr:row>
      <xdr:rowOff>0</xdr:rowOff>
    </xdr:to>
    <xdr:sp macro="" textlink="">
      <xdr:nvSpPr>
        <xdr:cNvPr id="3" name="Rectangle 2">
          <a:extLst>
            <a:ext uri="{FF2B5EF4-FFF2-40B4-BE49-F238E27FC236}">
              <a16:creationId xmlns:a16="http://schemas.microsoft.com/office/drawing/2014/main" id="{E1540B98-9326-4940-AFC6-D607628FA02A}"/>
            </a:ext>
          </a:extLst>
        </xdr:cNvPr>
        <xdr:cNvSpPr/>
      </xdr:nvSpPr>
      <xdr:spPr>
        <a:xfrm>
          <a:off x="1737360" y="2979420"/>
          <a:ext cx="89916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Cost</a:t>
          </a:r>
        </a:p>
      </xdr:txBody>
    </xdr:sp>
    <xdr:clientData/>
  </xdr:twoCellAnchor>
  <xdr:twoCellAnchor>
    <xdr:from>
      <xdr:col>3</xdr:col>
      <xdr:colOff>114300</xdr:colOff>
      <xdr:row>14</xdr:row>
      <xdr:rowOff>121920</xdr:rowOff>
    </xdr:from>
    <xdr:to>
      <xdr:col>4</xdr:col>
      <xdr:colOff>419100</xdr:colOff>
      <xdr:row>16</xdr:row>
      <xdr:rowOff>83820</xdr:rowOff>
    </xdr:to>
    <xdr:sp macro="" textlink="">
      <xdr:nvSpPr>
        <xdr:cNvPr id="5" name="Rectangle: Rounded Corners 4">
          <a:extLst>
            <a:ext uri="{FF2B5EF4-FFF2-40B4-BE49-F238E27FC236}">
              <a16:creationId xmlns:a16="http://schemas.microsoft.com/office/drawing/2014/main" id="{FA4FFF17-33BC-4B36-A5A7-3518B1095F8E}"/>
            </a:ext>
          </a:extLst>
        </xdr:cNvPr>
        <xdr:cNvSpPr/>
      </xdr:nvSpPr>
      <xdr:spPr>
        <a:xfrm>
          <a:off x="3017520" y="2499360"/>
          <a:ext cx="914400" cy="32766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Earnings</a:t>
          </a:r>
        </a:p>
      </xdr:txBody>
    </xdr:sp>
    <xdr:clientData/>
  </xdr:twoCellAnchor>
  <xdr:twoCellAnchor>
    <xdr:from>
      <xdr:col>0</xdr:col>
      <xdr:colOff>182880</xdr:colOff>
      <xdr:row>12</xdr:row>
      <xdr:rowOff>160020</xdr:rowOff>
    </xdr:from>
    <xdr:to>
      <xdr:col>0</xdr:col>
      <xdr:colOff>1203960</xdr:colOff>
      <xdr:row>15</xdr:row>
      <xdr:rowOff>53340</xdr:rowOff>
    </xdr:to>
    <xdr:sp macro="" textlink="">
      <xdr:nvSpPr>
        <xdr:cNvPr id="6" name="Rectangle 5">
          <a:extLst>
            <a:ext uri="{FF2B5EF4-FFF2-40B4-BE49-F238E27FC236}">
              <a16:creationId xmlns:a16="http://schemas.microsoft.com/office/drawing/2014/main" id="{B02F756C-E900-4757-8D2F-170C3583D631}"/>
            </a:ext>
          </a:extLst>
        </xdr:cNvPr>
        <xdr:cNvSpPr/>
      </xdr:nvSpPr>
      <xdr:spPr>
        <a:xfrm>
          <a:off x="182880" y="2171700"/>
          <a:ext cx="1021080" cy="441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Total Investment</a:t>
          </a:r>
        </a:p>
      </xdr:txBody>
    </xdr:sp>
    <xdr:clientData/>
  </xdr:twoCellAnchor>
  <xdr:twoCellAnchor>
    <xdr:from>
      <xdr:col>0</xdr:col>
      <xdr:colOff>1059180</xdr:colOff>
      <xdr:row>9</xdr:row>
      <xdr:rowOff>60960</xdr:rowOff>
    </xdr:from>
    <xdr:to>
      <xdr:col>1</xdr:col>
      <xdr:colOff>289560</xdr:colOff>
      <xdr:row>11</xdr:row>
      <xdr:rowOff>22860</xdr:rowOff>
    </xdr:to>
    <xdr:sp macro="" textlink="">
      <xdr:nvSpPr>
        <xdr:cNvPr id="7" name="Rectangle: Rounded Corners 6">
          <a:extLst>
            <a:ext uri="{FF2B5EF4-FFF2-40B4-BE49-F238E27FC236}">
              <a16:creationId xmlns:a16="http://schemas.microsoft.com/office/drawing/2014/main" id="{5D32417D-A695-45C6-9A0F-335D67F26B69}"/>
            </a:ext>
          </a:extLst>
        </xdr:cNvPr>
        <xdr:cNvSpPr/>
      </xdr:nvSpPr>
      <xdr:spPr>
        <a:xfrm>
          <a:off x="1059180" y="1524000"/>
          <a:ext cx="914400" cy="32766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Turnover</a:t>
          </a:r>
        </a:p>
      </xdr:txBody>
    </xdr:sp>
    <xdr:clientData/>
  </xdr:twoCellAnchor>
  <xdr:twoCellAnchor>
    <xdr:from>
      <xdr:col>3</xdr:col>
      <xdr:colOff>449580</xdr:colOff>
      <xdr:row>6</xdr:row>
      <xdr:rowOff>152400</xdr:rowOff>
    </xdr:from>
    <xdr:to>
      <xdr:col>5</xdr:col>
      <xdr:colOff>144780</xdr:colOff>
      <xdr:row>8</xdr:row>
      <xdr:rowOff>114300</xdr:rowOff>
    </xdr:to>
    <xdr:sp macro="" textlink="">
      <xdr:nvSpPr>
        <xdr:cNvPr id="8" name="Rectangle: Rounded Corners 7">
          <a:extLst>
            <a:ext uri="{FF2B5EF4-FFF2-40B4-BE49-F238E27FC236}">
              <a16:creationId xmlns:a16="http://schemas.microsoft.com/office/drawing/2014/main" id="{D44C24B5-B75B-4987-B3BE-4F328C4EBDD6}"/>
            </a:ext>
          </a:extLst>
        </xdr:cNvPr>
        <xdr:cNvSpPr/>
      </xdr:nvSpPr>
      <xdr:spPr>
        <a:xfrm>
          <a:off x="3352800" y="1066800"/>
          <a:ext cx="914400" cy="3276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ROI</a:t>
          </a:r>
          <a:endParaRPr lang="en-US" sz="1600"/>
        </a:p>
      </xdr:txBody>
    </xdr:sp>
    <xdr:clientData/>
  </xdr:twoCellAnchor>
  <xdr:twoCellAnchor>
    <xdr:from>
      <xdr:col>0</xdr:col>
      <xdr:colOff>1287780</xdr:colOff>
      <xdr:row>11</xdr:row>
      <xdr:rowOff>106680</xdr:rowOff>
    </xdr:from>
    <xdr:to>
      <xdr:col>0</xdr:col>
      <xdr:colOff>1668780</xdr:colOff>
      <xdr:row>14</xdr:row>
      <xdr:rowOff>38100</xdr:rowOff>
    </xdr:to>
    <xdr:sp macro="" textlink="">
      <xdr:nvSpPr>
        <xdr:cNvPr id="20" name="Arrow: Left-Right-Up 19">
          <a:extLst>
            <a:ext uri="{FF2B5EF4-FFF2-40B4-BE49-F238E27FC236}">
              <a16:creationId xmlns:a16="http://schemas.microsoft.com/office/drawing/2014/main" id="{5B764D87-1BE8-427B-A2E1-2C5019FC4FFB}"/>
            </a:ext>
          </a:extLst>
        </xdr:cNvPr>
        <xdr:cNvSpPr/>
      </xdr:nvSpPr>
      <xdr:spPr>
        <a:xfrm>
          <a:off x="1287780" y="1935480"/>
          <a:ext cx="381000" cy="480060"/>
        </a:xfrm>
        <a:prstGeom prst="leftRigh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80010</xdr:colOff>
      <xdr:row>14</xdr:row>
      <xdr:rowOff>148590</xdr:rowOff>
    </xdr:from>
    <xdr:to>
      <xdr:col>2</xdr:col>
      <xdr:colOff>560070</xdr:colOff>
      <xdr:row>16</xdr:row>
      <xdr:rowOff>163830</xdr:rowOff>
    </xdr:to>
    <xdr:sp macro="" textlink="">
      <xdr:nvSpPr>
        <xdr:cNvPr id="21" name="Arrow: Left-Right-Up 20">
          <a:extLst>
            <a:ext uri="{FF2B5EF4-FFF2-40B4-BE49-F238E27FC236}">
              <a16:creationId xmlns:a16="http://schemas.microsoft.com/office/drawing/2014/main" id="{A1CD3316-4103-4206-BD3D-6AAD8BEA8AB0}"/>
            </a:ext>
          </a:extLst>
        </xdr:cNvPr>
        <xdr:cNvSpPr/>
      </xdr:nvSpPr>
      <xdr:spPr>
        <a:xfrm rot="5400000">
          <a:off x="2423160" y="2476500"/>
          <a:ext cx="381000" cy="480060"/>
        </a:xfrm>
        <a:prstGeom prst="leftRigh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602784</xdr:colOff>
      <xdr:row>8</xdr:row>
      <xdr:rowOff>53629</xdr:rowOff>
    </xdr:from>
    <xdr:to>
      <xdr:col>3</xdr:col>
      <xdr:colOff>374184</xdr:colOff>
      <xdr:row>11</xdr:row>
      <xdr:rowOff>168663</xdr:rowOff>
    </xdr:to>
    <xdr:sp macro="" textlink="">
      <xdr:nvSpPr>
        <xdr:cNvPr id="22" name="Arrow: Left-Right-Up 21">
          <a:extLst>
            <a:ext uri="{FF2B5EF4-FFF2-40B4-BE49-F238E27FC236}">
              <a16:creationId xmlns:a16="http://schemas.microsoft.com/office/drawing/2014/main" id="{9C8F882E-4770-48AD-8DC4-DF0CFAC686CD}"/>
            </a:ext>
          </a:extLst>
        </xdr:cNvPr>
        <xdr:cNvSpPr/>
      </xdr:nvSpPr>
      <xdr:spPr>
        <a:xfrm rot="2536823">
          <a:off x="2896404" y="1333789"/>
          <a:ext cx="381000" cy="663674"/>
        </a:xfrm>
        <a:prstGeom prst="leftRigh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381000</xdr:colOff>
      <xdr:row>9</xdr:row>
      <xdr:rowOff>175260</xdr:rowOff>
    </xdr:from>
    <xdr:to>
      <xdr:col>2</xdr:col>
      <xdr:colOff>160020</xdr:colOff>
      <xdr:row>11</xdr:row>
      <xdr:rowOff>7620</xdr:rowOff>
    </xdr:to>
    <xdr:sp macro="" textlink="">
      <xdr:nvSpPr>
        <xdr:cNvPr id="23" name="Arrow: Left 22">
          <a:extLst>
            <a:ext uri="{FF2B5EF4-FFF2-40B4-BE49-F238E27FC236}">
              <a16:creationId xmlns:a16="http://schemas.microsoft.com/office/drawing/2014/main" id="{918593ED-4831-4AA1-B2E2-4FEF4366664F}"/>
            </a:ext>
          </a:extLst>
        </xdr:cNvPr>
        <xdr:cNvSpPr/>
      </xdr:nvSpPr>
      <xdr:spPr>
        <a:xfrm>
          <a:off x="2065020" y="1638300"/>
          <a:ext cx="388620" cy="1981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125730</xdr:colOff>
      <xdr:row>12</xdr:row>
      <xdr:rowOff>26670</xdr:rowOff>
    </xdr:from>
    <xdr:to>
      <xdr:col>3</xdr:col>
      <xdr:colOff>323850</xdr:colOff>
      <xdr:row>14</xdr:row>
      <xdr:rowOff>49530</xdr:rowOff>
    </xdr:to>
    <xdr:sp macro="" textlink="">
      <xdr:nvSpPr>
        <xdr:cNvPr id="24" name="Arrow: Left 23">
          <a:extLst>
            <a:ext uri="{FF2B5EF4-FFF2-40B4-BE49-F238E27FC236}">
              <a16:creationId xmlns:a16="http://schemas.microsoft.com/office/drawing/2014/main" id="{F24B01D1-7A63-4908-8C1F-2738082B0757}"/>
            </a:ext>
          </a:extLst>
        </xdr:cNvPr>
        <xdr:cNvSpPr/>
      </xdr:nvSpPr>
      <xdr:spPr>
        <a:xfrm rot="16200000">
          <a:off x="2933700" y="2133600"/>
          <a:ext cx="388620" cy="1981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175260</xdr:colOff>
      <xdr:row>10</xdr:row>
      <xdr:rowOff>38100</xdr:rowOff>
    </xdr:from>
    <xdr:to>
      <xdr:col>2</xdr:col>
      <xdr:colOff>586740</xdr:colOff>
      <xdr:row>10</xdr:row>
      <xdr:rowOff>144780</xdr:rowOff>
    </xdr:to>
    <xdr:sp macro="" textlink="">
      <xdr:nvSpPr>
        <xdr:cNvPr id="25" name="Rectangle 24">
          <a:extLst>
            <a:ext uri="{FF2B5EF4-FFF2-40B4-BE49-F238E27FC236}">
              <a16:creationId xmlns:a16="http://schemas.microsoft.com/office/drawing/2014/main" id="{71AFD2E5-C43B-4947-A3BA-02144994088A}"/>
            </a:ext>
          </a:extLst>
        </xdr:cNvPr>
        <xdr:cNvSpPr/>
      </xdr:nvSpPr>
      <xdr:spPr>
        <a:xfrm>
          <a:off x="2468880" y="1684020"/>
          <a:ext cx="41148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175260</xdr:colOff>
      <xdr:row>11</xdr:row>
      <xdr:rowOff>30480</xdr:rowOff>
    </xdr:from>
    <xdr:to>
      <xdr:col>3</xdr:col>
      <xdr:colOff>281940</xdr:colOff>
      <xdr:row>12</xdr:row>
      <xdr:rowOff>15240</xdr:rowOff>
    </xdr:to>
    <xdr:sp macro="" textlink="">
      <xdr:nvSpPr>
        <xdr:cNvPr id="26" name="Rectangle 25">
          <a:extLst>
            <a:ext uri="{FF2B5EF4-FFF2-40B4-BE49-F238E27FC236}">
              <a16:creationId xmlns:a16="http://schemas.microsoft.com/office/drawing/2014/main" id="{5B207DD9-498A-431C-AE54-6758976A5FC9}"/>
            </a:ext>
          </a:extLst>
        </xdr:cNvPr>
        <xdr:cNvSpPr/>
      </xdr:nvSpPr>
      <xdr:spPr>
        <a:xfrm>
          <a:off x="3078480" y="1859280"/>
          <a:ext cx="106680" cy="167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565015</xdr:colOff>
      <xdr:row>10</xdr:row>
      <xdr:rowOff>54629</xdr:rowOff>
    </xdr:from>
    <xdr:to>
      <xdr:col>3</xdr:col>
      <xdr:colOff>120428</xdr:colOff>
      <xdr:row>12</xdr:row>
      <xdr:rowOff>16529</xdr:rowOff>
    </xdr:to>
    <xdr:sp macro="" textlink="">
      <xdr:nvSpPr>
        <xdr:cNvPr id="27" name="Rectangle 26">
          <a:extLst>
            <a:ext uri="{FF2B5EF4-FFF2-40B4-BE49-F238E27FC236}">
              <a16:creationId xmlns:a16="http://schemas.microsoft.com/office/drawing/2014/main" id="{ED318AFD-A058-45B1-8B39-8F1C47C489F2}"/>
            </a:ext>
          </a:extLst>
        </xdr:cNvPr>
        <xdr:cNvSpPr/>
      </xdr:nvSpPr>
      <xdr:spPr>
        <a:xfrm rot="19159013">
          <a:off x="2858635" y="1700549"/>
          <a:ext cx="165013" cy="327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24</xdr:row>
      <xdr:rowOff>0</xdr:rowOff>
    </xdr:from>
    <xdr:to>
      <xdr:col>5</xdr:col>
      <xdr:colOff>205740</xdr:colOff>
      <xdr:row>39</xdr:row>
      <xdr:rowOff>0</xdr:rowOff>
    </xdr:to>
    <xdr:graphicFrame macro="">
      <xdr:nvGraphicFramePr>
        <xdr:cNvPr id="2" name="Chart 1">
          <a:extLst>
            <a:ext uri="{FF2B5EF4-FFF2-40B4-BE49-F238E27FC236}">
              <a16:creationId xmlns:a16="http://schemas.microsoft.com/office/drawing/2014/main" id="{6B74DA44-29C0-4C08-998D-3BB10D7F2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xdr:colOff>
      <xdr:row>0</xdr:row>
      <xdr:rowOff>0</xdr:rowOff>
    </xdr:from>
    <xdr:to>
      <xdr:col>10</xdr:col>
      <xdr:colOff>306705</xdr:colOff>
      <xdr:row>14</xdr:row>
      <xdr:rowOff>76200</xdr:rowOff>
    </xdr:to>
    <xdr:graphicFrame macro="">
      <xdr:nvGraphicFramePr>
        <xdr:cNvPr id="2" name="Chart 1">
          <a:extLst>
            <a:ext uri="{FF2B5EF4-FFF2-40B4-BE49-F238E27FC236}">
              <a16:creationId xmlns:a16="http://schemas.microsoft.com/office/drawing/2014/main" id="{E51AA325-C61E-40A2-9323-42E03924F7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3810</xdr:colOff>
      <xdr:row>19</xdr:row>
      <xdr:rowOff>163830</xdr:rowOff>
    </xdr:from>
    <xdr:to>
      <xdr:col>8</xdr:col>
      <xdr:colOff>1299210</xdr:colOff>
      <xdr:row>36</xdr:row>
      <xdr:rowOff>57150</xdr:rowOff>
    </xdr:to>
    <xdr:graphicFrame macro="">
      <xdr:nvGraphicFramePr>
        <xdr:cNvPr id="2" name="Chart 1">
          <a:extLst>
            <a:ext uri="{FF2B5EF4-FFF2-40B4-BE49-F238E27FC236}">
              <a16:creationId xmlns:a16="http://schemas.microsoft.com/office/drawing/2014/main" id="{1D3193EE-48CE-47BE-89A2-DE3E414CA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22860</xdr:colOff>
      <xdr:row>1</xdr:row>
      <xdr:rowOff>0</xdr:rowOff>
    </xdr:from>
    <xdr:to>
      <xdr:col>8</xdr:col>
      <xdr:colOff>1318260</xdr:colOff>
      <xdr:row>17</xdr:row>
      <xdr:rowOff>60960</xdr:rowOff>
    </xdr:to>
    <xdr:graphicFrame macro="">
      <xdr:nvGraphicFramePr>
        <xdr:cNvPr id="3" name="Chart 2">
          <a:extLst>
            <a:ext uri="{FF2B5EF4-FFF2-40B4-BE49-F238E27FC236}">
              <a16:creationId xmlns:a16="http://schemas.microsoft.com/office/drawing/2014/main" id="{BCE08EF3-5217-473A-9BA2-46B7DEAE7E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15240</xdr:colOff>
      <xdr:row>37</xdr:row>
      <xdr:rowOff>163830</xdr:rowOff>
    </xdr:from>
    <xdr:to>
      <xdr:col>8</xdr:col>
      <xdr:colOff>1310640</xdr:colOff>
      <xdr:row>54</xdr:row>
      <xdr:rowOff>57150</xdr:rowOff>
    </xdr:to>
    <xdr:graphicFrame macro="">
      <xdr:nvGraphicFramePr>
        <xdr:cNvPr id="4" name="Chart 3">
          <a:extLst>
            <a:ext uri="{FF2B5EF4-FFF2-40B4-BE49-F238E27FC236}">
              <a16:creationId xmlns:a16="http://schemas.microsoft.com/office/drawing/2014/main" id="{263DD899-10B0-4E90-8249-A8D05AD5C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45720</xdr:colOff>
      <xdr:row>57</xdr:row>
      <xdr:rowOff>19050</xdr:rowOff>
    </xdr:from>
    <xdr:to>
      <xdr:col>8</xdr:col>
      <xdr:colOff>1341120</xdr:colOff>
      <xdr:row>73</xdr:row>
      <xdr:rowOff>80010</xdr:rowOff>
    </xdr:to>
    <xdr:graphicFrame macro="">
      <xdr:nvGraphicFramePr>
        <xdr:cNvPr id="5" name="Chart 4">
          <a:extLst>
            <a:ext uri="{FF2B5EF4-FFF2-40B4-BE49-F238E27FC236}">
              <a16:creationId xmlns:a16="http://schemas.microsoft.com/office/drawing/2014/main" id="{20C06232-A15E-4981-819F-61CA2DA4E9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7620</xdr:colOff>
      <xdr:row>1</xdr:row>
      <xdr:rowOff>11430</xdr:rowOff>
    </xdr:from>
    <xdr:to>
      <xdr:col>16</xdr:col>
      <xdr:colOff>365760</xdr:colOff>
      <xdr:row>17</xdr:row>
      <xdr:rowOff>34290</xdr:rowOff>
    </xdr:to>
    <xdr:graphicFrame macro="">
      <xdr:nvGraphicFramePr>
        <xdr:cNvPr id="3" name="Chart 2">
          <a:extLst>
            <a:ext uri="{FF2B5EF4-FFF2-40B4-BE49-F238E27FC236}">
              <a16:creationId xmlns:a16="http://schemas.microsoft.com/office/drawing/2014/main" id="{9A33E219-3591-4BC6-8453-AEA78D5EB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19</xdr:row>
      <xdr:rowOff>7620</xdr:rowOff>
    </xdr:from>
    <xdr:to>
      <xdr:col>15</xdr:col>
      <xdr:colOff>0</xdr:colOff>
      <xdr:row>29</xdr:row>
      <xdr:rowOff>152400</xdr:rowOff>
    </xdr:to>
    <xdr:graphicFrame macro="">
      <xdr:nvGraphicFramePr>
        <xdr:cNvPr id="4" name="Chart 3">
          <a:extLst>
            <a:ext uri="{FF2B5EF4-FFF2-40B4-BE49-F238E27FC236}">
              <a16:creationId xmlns:a16="http://schemas.microsoft.com/office/drawing/2014/main" id="{C061F23F-966D-4F7B-A5D1-168FBD1EC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kur/Documents/Data%20Science/Projects/BusinessAnalytics/Data_Files/Loa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nkur/Documents/Data%20Science/Projects/BusinessAnalytics/Data_Files/Wedding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5"/>
    </sheetNames>
    <sheetDataSet>
      <sheetData sheetId="0">
        <row r="1">
          <cell r="B1" t="str">
            <v>Ln_Orig</v>
          </cell>
        </row>
        <row r="2">
          <cell r="A2">
            <v>4246</v>
          </cell>
          <cell r="B2">
            <v>148000</v>
          </cell>
        </row>
        <row r="3">
          <cell r="A3">
            <v>3200</v>
          </cell>
          <cell r="B3">
            <v>168701</v>
          </cell>
        </row>
        <row r="4">
          <cell r="A4">
            <v>4150</v>
          </cell>
          <cell r="B4">
            <v>111000</v>
          </cell>
        </row>
        <row r="5">
          <cell r="A5">
            <v>2957</v>
          </cell>
          <cell r="B5">
            <v>115500</v>
          </cell>
        </row>
        <row r="6">
          <cell r="A6">
            <v>6270</v>
          </cell>
          <cell r="B6">
            <v>96000</v>
          </cell>
        </row>
        <row r="7">
          <cell r="A7">
            <v>6940</v>
          </cell>
          <cell r="B7">
            <v>86000</v>
          </cell>
        </row>
        <row r="8">
          <cell r="A8">
            <v>5644</v>
          </cell>
          <cell r="B8">
            <v>136000</v>
          </cell>
        </row>
        <row r="9">
          <cell r="A9">
            <v>5200</v>
          </cell>
          <cell r="B9">
            <v>101900</v>
          </cell>
        </row>
        <row r="10">
          <cell r="A10">
            <v>6675</v>
          </cell>
          <cell r="B10">
            <v>106500</v>
          </cell>
        </row>
        <row r="11">
          <cell r="A11">
            <v>5200</v>
          </cell>
          <cell r="B11">
            <v>161050</v>
          </cell>
        </row>
        <row r="12">
          <cell r="A12">
            <v>6307</v>
          </cell>
          <cell r="B12">
            <v>65000</v>
          </cell>
        </row>
        <row r="13">
          <cell r="A13">
            <v>4500</v>
          </cell>
          <cell r="B13">
            <v>163800</v>
          </cell>
        </row>
        <row r="14">
          <cell r="A14">
            <v>5133</v>
          </cell>
          <cell r="B14">
            <v>108500</v>
          </cell>
        </row>
        <row r="15">
          <cell r="A15">
            <v>6200</v>
          </cell>
          <cell r="B15">
            <v>81900</v>
          </cell>
        </row>
        <row r="16">
          <cell r="A16">
            <v>5300</v>
          </cell>
          <cell r="B16">
            <v>165500</v>
          </cell>
        </row>
        <row r="17">
          <cell r="A17">
            <v>4938</v>
          </cell>
          <cell r="B17">
            <v>113975</v>
          </cell>
        </row>
        <row r="18">
          <cell r="A18">
            <v>4190</v>
          </cell>
          <cell r="B18">
            <v>116000</v>
          </cell>
        </row>
        <row r="19">
          <cell r="A19">
            <v>2080</v>
          </cell>
          <cell r="B19">
            <v>218900</v>
          </cell>
        </row>
        <row r="20">
          <cell r="A20">
            <v>6850</v>
          </cell>
          <cell r="B20">
            <v>70300</v>
          </cell>
        </row>
        <row r="21">
          <cell r="A21">
            <v>2951</v>
          </cell>
          <cell r="B21">
            <v>245000</v>
          </cell>
        </row>
        <row r="22">
          <cell r="A22">
            <v>4000</v>
          </cell>
          <cell r="B22">
            <v>248000</v>
          </cell>
        </row>
        <row r="23">
          <cell r="A23">
            <v>6093</v>
          </cell>
          <cell r="B23">
            <v>174000</v>
          </cell>
        </row>
        <row r="24">
          <cell r="A24">
            <v>6590</v>
          </cell>
          <cell r="B24">
            <v>70000</v>
          </cell>
        </row>
        <row r="25">
          <cell r="A25">
            <v>8500</v>
          </cell>
          <cell r="B25">
            <v>33000</v>
          </cell>
        </row>
        <row r="26">
          <cell r="A26">
            <v>3500</v>
          </cell>
          <cell r="B26">
            <v>144900</v>
          </cell>
        </row>
        <row r="27">
          <cell r="A27">
            <v>3915</v>
          </cell>
          <cell r="B27">
            <v>89000</v>
          </cell>
        </row>
        <row r="28">
          <cell r="A28">
            <v>1892</v>
          </cell>
          <cell r="B28">
            <v>109900</v>
          </cell>
        </row>
        <row r="29">
          <cell r="A29">
            <v>4011</v>
          </cell>
          <cell r="B29">
            <v>121000</v>
          </cell>
        </row>
        <row r="30">
          <cell r="A30">
            <v>4485</v>
          </cell>
          <cell r="B30">
            <v>67000</v>
          </cell>
        </row>
        <row r="31">
          <cell r="A31">
            <v>7438</v>
          </cell>
          <cell r="B31">
            <v>91500</v>
          </cell>
        </row>
        <row r="32">
          <cell r="A32">
            <v>4153</v>
          </cell>
          <cell r="B32">
            <v>136292</v>
          </cell>
        </row>
        <row r="33">
          <cell r="A33">
            <v>5500</v>
          </cell>
          <cell r="B33">
            <v>88000</v>
          </cell>
        </row>
        <row r="34">
          <cell r="A34">
            <v>3500</v>
          </cell>
          <cell r="B34">
            <v>225907</v>
          </cell>
        </row>
        <row r="35">
          <cell r="A35">
            <v>5082</v>
          </cell>
          <cell r="B35">
            <v>186210</v>
          </cell>
        </row>
        <row r="36">
          <cell r="A36">
            <v>8000</v>
          </cell>
          <cell r="B36">
            <v>136000</v>
          </cell>
        </row>
        <row r="37">
          <cell r="A37">
            <v>7300</v>
          </cell>
          <cell r="B37">
            <v>90000</v>
          </cell>
        </row>
        <row r="38">
          <cell r="A38">
            <v>8175</v>
          </cell>
          <cell r="B38">
            <v>64750</v>
          </cell>
        </row>
        <row r="39">
          <cell r="A39">
            <v>3721</v>
          </cell>
          <cell r="B39">
            <v>96000</v>
          </cell>
        </row>
        <row r="40">
          <cell r="A40">
            <v>4170</v>
          </cell>
          <cell r="B40">
            <v>269000</v>
          </cell>
        </row>
        <row r="41">
          <cell r="A41">
            <v>2029</v>
          </cell>
          <cell r="B41">
            <v>216550</v>
          </cell>
        </row>
        <row r="42">
          <cell r="A42">
            <v>3673</v>
          </cell>
          <cell r="B42">
            <v>165000</v>
          </cell>
        </row>
        <row r="43">
          <cell r="A43">
            <v>5025</v>
          </cell>
          <cell r="B43">
            <v>200000</v>
          </cell>
        </row>
        <row r="44">
          <cell r="A44">
            <v>3400</v>
          </cell>
          <cell r="B44">
            <v>317000</v>
          </cell>
        </row>
        <row r="45">
          <cell r="A45">
            <v>6200</v>
          </cell>
          <cell r="B45">
            <v>111750</v>
          </cell>
        </row>
        <row r="46">
          <cell r="A46">
            <v>7000</v>
          </cell>
          <cell r="B46">
            <v>230000</v>
          </cell>
        </row>
        <row r="47">
          <cell r="A47">
            <v>3700</v>
          </cell>
          <cell r="B47">
            <v>233600</v>
          </cell>
        </row>
        <row r="48">
          <cell r="A48">
            <v>8127</v>
          </cell>
          <cell r="B48">
            <v>175000</v>
          </cell>
        </row>
        <row r="49">
          <cell r="A49">
            <v>5250</v>
          </cell>
          <cell r="B49">
            <v>152000</v>
          </cell>
        </row>
        <row r="50">
          <cell r="A50">
            <v>6198</v>
          </cell>
          <cell r="B50">
            <v>127000</v>
          </cell>
        </row>
        <row r="51">
          <cell r="A51">
            <v>3542</v>
          </cell>
          <cell r="B51">
            <v>208250</v>
          </cell>
        </row>
        <row r="52">
          <cell r="A52">
            <v>5500</v>
          </cell>
          <cell r="B52">
            <v>140500</v>
          </cell>
        </row>
        <row r="53">
          <cell r="A53">
            <v>7000</v>
          </cell>
          <cell r="B53">
            <v>116600</v>
          </cell>
        </row>
        <row r="54">
          <cell r="A54">
            <v>4897</v>
          </cell>
          <cell r="B54">
            <v>180399</v>
          </cell>
        </row>
        <row r="55">
          <cell r="A55">
            <v>3500</v>
          </cell>
          <cell r="B55">
            <v>85000</v>
          </cell>
        </row>
        <row r="56">
          <cell r="A56">
            <v>3012</v>
          </cell>
          <cell r="B56">
            <v>203050</v>
          </cell>
        </row>
        <row r="57">
          <cell r="A57">
            <v>2027</v>
          </cell>
          <cell r="B57">
            <v>290000</v>
          </cell>
        </row>
        <row r="58">
          <cell r="A58">
            <v>7083</v>
          </cell>
          <cell r="B58">
            <v>139950</v>
          </cell>
        </row>
        <row r="59">
          <cell r="A59">
            <v>7705</v>
          </cell>
          <cell r="B59">
            <v>118650</v>
          </cell>
        </row>
        <row r="60">
          <cell r="A60">
            <v>4900</v>
          </cell>
          <cell r="B60">
            <v>103000</v>
          </cell>
        </row>
        <row r="61">
          <cell r="A61">
            <v>6000</v>
          </cell>
          <cell r="B61">
            <v>69350</v>
          </cell>
        </row>
        <row r="62">
          <cell r="A62">
            <v>5025</v>
          </cell>
          <cell r="B62">
            <v>207000</v>
          </cell>
        </row>
        <row r="63">
          <cell r="A63">
            <v>6268</v>
          </cell>
          <cell r="B63">
            <v>135000</v>
          </cell>
        </row>
        <row r="64">
          <cell r="A64">
            <v>4800</v>
          </cell>
          <cell r="B64">
            <v>163400</v>
          </cell>
        </row>
        <row r="65">
          <cell r="A65">
            <v>5025</v>
          </cell>
          <cell r="B65">
            <v>272870</v>
          </cell>
        </row>
        <row r="66">
          <cell r="A66">
            <v>4117</v>
          </cell>
          <cell r="B66">
            <v>322000</v>
          </cell>
        </row>
        <row r="67">
          <cell r="A67">
            <v>3867</v>
          </cell>
          <cell r="B67">
            <v>95410</v>
          </cell>
        </row>
        <row r="68">
          <cell r="A68">
            <v>7336</v>
          </cell>
          <cell r="B68">
            <v>101500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ow r="3">
          <cell r="E3" t="str">
            <v>Attendance</v>
          </cell>
        </row>
        <row r="4">
          <cell r="D4">
            <v>60700</v>
          </cell>
          <cell r="E4">
            <v>300</v>
          </cell>
        </row>
        <row r="5">
          <cell r="D5">
            <v>52000</v>
          </cell>
          <cell r="E5">
            <v>350</v>
          </cell>
        </row>
        <row r="6">
          <cell r="D6">
            <v>47000</v>
          </cell>
          <cell r="E6">
            <v>150</v>
          </cell>
        </row>
        <row r="7">
          <cell r="D7">
            <v>42000</v>
          </cell>
          <cell r="E7">
            <v>200</v>
          </cell>
        </row>
        <row r="8">
          <cell r="D8">
            <v>34000</v>
          </cell>
          <cell r="E8">
            <v>250</v>
          </cell>
        </row>
        <row r="9">
          <cell r="D9">
            <v>30500</v>
          </cell>
          <cell r="E9">
            <v>150</v>
          </cell>
        </row>
        <row r="10">
          <cell r="D10">
            <v>30000</v>
          </cell>
          <cell r="E10">
            <v>250</v>
          </cell>
        </row>
        <row r="11">
          <cell r="D11">
            <v>30000</v>
          </cell>
          <cell r="E11">
            <v>300</v>
          </cell>
        </row>
        <row r="12">
          <cell r="D12">
            <v>28000</v>
          </cell>
          <cell r="E12">
            <v>250</v>
          </cell>
        </row>
        <row r="13">
          <cell r="D13">
            <v>26000</v>
          </cell>
          <cell r="E13">
            <v>200</v>
          </cell>
        </row>
        <row r="14">
          <cell r="D14">
            <v>25000</v>
          </cell>
          <cell r="E14">
            <v>150</v>
          </cell>
        </row>
        <row r="15">
          <cell r="D15">
            <v>24000</v>
          </cell>
          <cell r="E15">
            <v>200</v>
          </cell>
        </row>
        <row r="16">
          <cell r="D16">
            <v>24000</v>
          </cell>
          <cell r="E16">
            <v>200</v>
          </cell>
        </row>
        <row r="17">
          <cell r="D17">
            <v>22000</v>
          </cell>
          <cell r="E17">
            <v>200</v>
          </cell>
        </row>
        <row r="18">
          <cell r="D18">
            <v>20000</v>
          </cell>
          <cell r="E18">
            <v>200</v>
          </cell>
        </row>
        <row r="19">
          <cell r="D19">
            <v>20000</v>
          </cell>
          <cell r="E19">
            <v>200</v>
          </cell>
        </row>
        <row r="20">
          <cell r="D20">
            <v>20000</v>
          </cell>
          <cell r="E20">
            <v>100</v>
          </cell>
        </row>
        <row r="21">
          <cell r="D21">
            <v>19000</v>
          </cell>
          <cell r="E21">
            <v>150</v>
          </cell>
        </row>
        <row r="22">
          <cell r="D22">
            <v>19000</v>
          </cell>
          <cell r="E22">
            <v>200</v>
          </cell>
        </row>
        <row r="23">
          <cell r="D23">
            <v>18000</v>
          </cell>
          <cell r="E23">
            <v>150</v>
          </cell>
        </row>
        <row r="24">
          <cell r="D24">
            <v>16000</v>
          </cell>
          <cell r="E24">
            <v>100</v>
          </cell>
        </row>
        <row r="25">
          <cell r="D25">
            <v>14000</v>
          </cell>
          <cell r="E25">
            <v>100</v>
          </cell>
        </row>
        <row r="26">
          <cell r="D26">
            <v>13000</v>
          </cell>
          <cell r="E26">
            <v>150</v>
          </cell>
        </row>
        <row r="27">
          <cell r="D27">
            <v>7000</v>
          </cell>
          <cell r="E27">
            <v>50</v>
          </cell>
        </row>
        <row r="28">
          <cell r="D28">
            <v>5000</v>
          </cell>
          <cell r="E28">
            <v>50</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nkur/Documents/Data%20Science/Projects/BusinessAnalytics/Data_Files/Credit%20Risk%20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ur Patel" refreshedDate="43861.893817939817" createdVersion="6" refreshedVersion="6" minRefreshableVersion="3" recordCount="425" xr:uid="{8791E3B1-56B8-4CFC-ABFC-DDB8BE351BB1}">
  <cacheSource type="worksheet">
    <worksheetSource ref="A3:L428" sheet="Base Data" r:id="rId2"/>
  </cacheSource>
  <cacheFields count="12">
    <cacheField name="Loan Purpose" numFmtId="0">
      <sharedItems count="10">
        <s v="Small Appliance"/>
        <s v="Furniture"/>
        <s v="New Car"/>
        <s v="Education"/>
        <s v="Business"/>
        <s v="Used Car"/>
        <s v="Repairs"/>
        <s v="Other"/>
        <s v="Retraining"/>
        <s v="Large Appliance"/>
      </sharedItems>
    </cacheField>
    <cacheField name="Checking " numFmtId="168">
      <sharedItems containsSemiMixedTypes="0" containsString="0" containsNumber="1" containsInteger="1" minValue="0" maxValue="19812"/>
    </cacheField>
    <cacheField name="Savings" numFmtId="168">
      <sharedItems containsSemiMixedTypes="0" containsString="0" containsNumber="1" containsInteger="1" minValue="0" maxValue="19811"/>
    </cacheField>
    <cacheField name="Months Customer" numFmtId="0">
      <sharedItems containsSemiMixedTypes="0" containsString="0" containsNumber="1" containsInteger="1" minValue="5" maxValue="73"/>
    </cacheField>
    <cacheField name="Months Employed" numFmtId="0">
      <sharedItems containsSemiMixedTypes="0" containsString="0" containsNumber="1" containsInteger="1" minValue="0" maxValue="119"/>
    </cacheField>
    <cacheField name="Gender" numFmtId="0">
      <sharedItems/>
    </cacheField>
    <cacheField name="Marital Status" numFmtId="0">
      <sharedItems count="3">
        <s v="Single"/>
        <s v="Divorced"/>
        <s v="Married"/>
      </sharedItems>
    </cacheField>
    <cacheField name="Age" numFmtId="0">
      <sharedItems containsSemiMixedTypes="0" containsString="0" containsNumber="1" containsInteger="1" minValue="18" maxValue="73" count="50">
        <n v="23"/>
        <n v="32"/>
        <n v="38"/>
        <n v="36"/>
        <n v="31"/>
        <n v="25"/>
        <n v="26"/>
        <n v="27"/>
        <n v="43"/>
        <n v="34"/>
        <n v="44"/>
        <n v="46"/>
        <n v="39"/>
        <n v="47"/>
        <n v="22"/>
        <n v="19"/>
        <n v="50"/>
        <n v="35"/>
        <n v="28"/>
        <n v="41"/>
        <n v="54"/>
        <n v="33"/>
        <n v="30"/>
        <n v="48"/>
        <n v="29"/>
        <n v="42"/>
        <n v="21"/>
        <n v="37"/>
        <n v="40"/>
        <n v="57"/>
        <n v="52"/>
        <n v="59"/>
        <n v="24"/>
        <n v="64"/>
        <n v="49"/>
        <n v="45"/>
        <n v="56"/>
        <n v="53"/>
        <n v="63"/>
        <n v="20"/>
        <n v="65"/>
        <n v="67"/>
        <n v="60"/>
        <n v="73"/>
        <n v="51"/>
        <n v="18"/>
        <n v="55"/>
        <n v="66"/>
        <n v="58"/>
        <n v="62"/>
      </sharedItems>
    </cacheField>
    <cacheField name="Housing" numFmtId="0">
      <sharedItems count="3">
        <s v="Own"/>
        <s v="Rent"/>
        <s v="Other"/>
      </sharedItems>
    </cacheField>
    <cacheField name="Years" numFmtId="0">
      <sharedItems containsSemiMixedTypes="0" containsString="0" containsNumber="1" containsInteger="1" minValue="1" maxValue="4"/>
    </cacheField>
    <cacheField name="Job" numFmtId="0">
      <sharedItems/>
    </cacheField>
    <cacheField name="Credit Risk" numFmtId="0">
      <sharedItems count="2">
        <s v="Low"/>
        <s v="High"/>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n v="0"/>
    <n v="739"/>
    <n v="13"/>
    <n v="12"/>
    <s v="M"/>
    <x v="0"/>
    <x v="0"/>
    <x v="0"/>
    <n v="3"/>
    <s v="Unskilled"/>
    <x v="0"/>
  </r>
  <r>
    <x v="1"/>
    <n v="0"/>
    <n v="1230"/>
    <n v="25"/>
    <n v="0"/>
    <s v="M"/>
    <x v="1"/>
    <x v="1"/>
    <x v="0"/>
    <n v="1"/>
    <s v="Skilled"/>
    <x v="1"/>
  </r>
  <r>
    <x v="2"/>
    <n v="0"/>
    <n v="389"/>
    <n v="19"/>
    <n v="119"/>
    <s v="M"/>
    <x v="0"/>
    <x v="2"/>
    <x v="0"/>
    <n v="4"/>
    <s v="Management"/>
    <x v="1"/>
  </r>
  <r>
    <x v="1"/>
    <n v="638"/>
    <n v="347"/>
    <n v="13"/>
    <n v="14"/>
    <s v="M"/>
    <x v="0"/>
    <x v="3"/>
    <x v="0"/>
    <n v="2"/>
    <s v="Unskilled"/>
    <x v="1"/>
  </r>
  <r>
    <x v="3"/>
    <n v="963"/>
    <n v="4754"/>
    <n v="40"/>
    <n v="45"/>
    <s v="M"/>
    <x v="0"/>
    <x v="4"/>
    <x v="1"/>
    <n v="3"/>
    <s v="Skilled"/>
    <x v="0"/>
  </r>
  <r>
    <x v="1"/>
    <n v="2827"/>
    <n v="0"/>
    <n v="11"/>
    <n v="13"/>
    <s v="M"/>
    <x v="2"/>
    <x v="5"/>
    <x v="0"/>
    <n v="1"/>
    <s v="Skilled"/>
    <x v="0"/>
  </r>
  <r>
    <x v="2"/>
    <n v="0"/>
    <n v="229"/>
    <n v="13"/>
    <n v="16"/>
    <s v="M"/>
    <x v="2"/>
    <x v="6"/>
    <x v="0"/>
    <n v="3"/>
    <s v="Unskilled"/>
    <x v="0"/>
  </r>
  <r>
    <x v="4"/>
    <n v="0"/>
    <n v="533"/>
    <n v="14"/>
    <n v="2"/>
    <s v="M"/>
    <x v="0"/>
    <x v="7"/>
    <x v="0"/>
    <n v="1"/>
    <s v="Unskilled"/>
    <x v="0"/>
  </r>
  <r>
    <x v="0"/>
    <n v="6509"/>
    <n v="493"/>
    <n v="37"/>
    <n v="9"/>
    <s v="M"/>
    <x v="0"/>
    <x v="5"/>
    <x v="0"/>
    <n v="2"/>
    <s v="Skilled"/>
    <x v="1"/>
  </r>
  <r>
    <x v="0"/>
    <n v="966"/>
    <n v="0"/>
    <n v="25"/>
    <n v="4"/>
    <s v="F"/>
    <x v="1"/>
    <x v="8"/>
    <x v="0"/>
    <n v="1"/>
    <s v="Skilled"/>
    <x v="1"/>
  </r>
  <r>
    <x v="4"/>
    <n v="0"/>
    <n v="989"/>
    <n v="49"/>
    <n v="0"/>
    <s v="M"/>
    <x v="0"/>
    <x v="1"/>
    <x v="1"/>
    <n v="2"/>
    <s v="Management"/>
    <x v="1"/>
  </r>
  <r>
    <x v="2"/>
    <n v="0"/>
    <n v="3305"/>
    <n v="11"/>
    <n v="15"/>
    <s v="M"/>
    <x v="0"/>
    <x v="9"/>
    <x v="1"/>
    <n v="2"/>
    <s v="Unskilled"/>
    <x v="0"/>
  </r>
  <r>
    <x v="4"/>
    <n v="322"/>
    <n v="578"/>
    <n v="10"/>
    <n v="14"/>
    <s v="M"/>
    <x v="2"/>
    <x v="6"/>
    <x v="0"/>
    <n v="1"/>
    <s v="Skilled"/>
    <x v="0"/>
  </r>
  <r>
    <x v="2"/>
    <n v="0"/>
    <n v="821"/>
    <n v="25"/>
    <n v="63"/>
    <s v="M"/>
    <x v="0"/>
    <x v="10"/>
    <x v="0"/>
    <n v="1"/>
    <s v="Skilled"/>
    <x v="1"/>
  </r>
  <r>
    <x v="2"/>
    <n v="396"/>
    <n v="228"/>
    <n v="13"/>
    <n v="26"/>
    <s v="M"/>
    <x v="0"/>
    <x v="11"/>
    <x v="0"/>
    <n v="3"/>
    <s v="Unskilled"/>
    <x v="0"/>
  </r>
  <r>
    <x v="5"/>
    <n v="0"/>
    <n v="129"/>
    <n v="31"/>
    <n v="8"/>
    <s v="M"/>
    <x v="1"/>
    <x v="12"/>
    <x v="0"/>
    <n v="4"/>
    <s v="Management"/>
    <x v="0"/>
  </r>
  <r>
    <x v="1"/>
    <n v="652"/>
    <n v="732"/>
    <n v="49"/>
    <n v="4"/>
    <s v="F"/>
    <x v="1"/>
    <x v="5"/>
    <x v="0"/>
    <n v="2"/>
    <s v="Skilled"/>
    <x v="1"/>
  </r>
  <r>
    <x v="2"/>
    <n v="708"/>
    <n v="683"/>
    <n v="13"/>
    <n v="33"/>
    <s v="M"/>
    <x v="0"/>
    <x v="4"/>
    <x v="0"/>
    <n v="2"/>
    <s v="Skilled"/>
    <x v="0"/>
  </r>
  <r>
    <x v="6"/>
    <n v="207"/>
    <n v="0"/>
    <n v="28"/>
    <n v="116"/>
    <s v="M"/>
    <x v="0"/>
    <x v="13"/>
    <x v="0"/>
    <n v="4"/>
    <s v="Skilled"/>
    <x v="0"/>
  </r>
  <r>
    <x v="3"/>
    <n v="287"/>
    <n v="12348"/>
    <n v="7"/>
    <n v="2"/>
    <s v="F"/>
    <x v="1"/>
    <x v="0"/>
    <x v="1"/>
    <n v="2"/>
    <s v="Skilled"/>
    <x v="1"/>
  </r>
  <r>
    <x v="1"/>
    <n v="0"/>
    <n v="17545"/>
    <n v="34"/>
    <n v="16"/>
    <s v="F"/>
    <x v="1"/>
    <x v="14"/>
    <x v="0"/>
    <n v="4"/>
    <s v="Skilled"/>
    <x v="1"/>
  </r>
  <r>
    <x v="1"/>
    <n v="101"/>
    <n v="3871"/>
    <n v="13"/>
    <n v="5"/>
    <s v="F"/>
    <x v="1"/>
    <x v="6"/>
    <x v="1"/>
    <n v="4"/>
    <s v="Skilled"/>
    <x v="1"/>
  </r>
  <r>
    <x v="1"/>
    <n v="0"/>
    <n v="0"/>
    <n v="25"/>
    <n v="23"/>
    <s v="M"/>
    <x v="2"/>
    <x v="15"/>
    <x v="0"/>
    <n v="4"/>
    <s v="Skilled"/>
    <x v="1"/>
  </r>
  <r>
    <x v="1"/>
    <n v="0"/>
    <n v="485"/>
    <n v="37"/>
    <n v="23"/>
    <s v="F"/>
    <x v="1"/>
    <x v="7"/>
    <x v="0"/>
    <n v="2"/>
    <s v="Management"/>
    <x v="1"/>
  </r>
  <r>
    <x v="2"/>
    <n v="0"/>
    <n v="10723"/>
    <n v="11"/>
    <n v="15"/>
    <s v="M"/>
    <x v="0"/>
    <x v="12"/>
    <x v="1"/>
    <n v="2"/>
    <s v="Unskilled"/>
    <x v="0"/>
  </r>
  <r>
    <x v="4"/>
    <n v="141"/>
    <n v="245"/>
    <n v="22"/>
    <n v="33"/>
    <s v="M"/>
    <x v="0"/>
    <x v="6"/>
    <x v="0"/>
    <n v="3"/>
    <s v="Skilled"/>
    <x v="0"/>
  </r>
  <r>
    <x v="5"/>
    <n v="0"/>
    <n v="0"/>
    <n v="19"/>
    <n v="58"/>
    <s v="M"/>
    <x v="0"/>
    <x v="16"/>
    <x v="2"/>
    <n v="4"/>
    <s v="Skilled"/>
    <x v="1"/>
  </r>
  <r>
    <x v="5"/>
    <n v="2484"/>
    <n v="0"/>
    <n v="49"/>
    <n v="46"/>
    <s v="M"/>
    <x v="0"/>
    <x v="9"/>
    <x v="2"/>
    <n v="1"/>
    <s v="Skilled"/>
    <x v="0"/>
  </r>
  <r>
    <x v="0"/>
    <n v="237"/>
    <n v="236"/>
    <n v="37"/>
    <n v="24"/>
    <s v="M"/>
    <x v="0"/>
    <x v="0"/>
    <x v="1"/>
    <n v="4"/>
    <s v="Skilled"/>
    <x v="0"/>
  </r>
  <r>
    <x v="0"/>
    <n v="0"/>
    <n v="485"/>
    <n v="19"/>
    <n v="12"/>
    <s v="M"/>
    <x v="0"/>
    <x v="0"/>
    <x v="0"/>
    <n v="2"/>
    <s v="Skilled"/>
    <x v="0"/>
  </r>
  <r>
    <x v="3"/>
    <n v="335"/>
    <n v="1708"/>
    <n v="37"/>
    <n v="7"/>
    <s v="M"/>
    <x v="0"/>
    <x v="11"/>
    <x v="2"/>
    <n v="4"/>
    <s v="Skilled"/>
    <x v="1"/>
  </r>
  <r>
    <x v="0"/>
    <n v="3565"/>
    <n v="0"/>
    <n v="31"/>
    <n v="32"/>
    <s v="M"/>
    <x v="0"/>
    <x v="17"/>
    <x v="0"/>
    <n v="3"/>
    <s v="Skilled"/>
    <x v="0"/>
  </r>
  <r>
    <x v="0"/>
    <n v="0"/>
    <n v="407"/>
    <n v="13"/>
    <n v="2"/>
    <s v="F"/>
    <x v="1"/>
    <x v="18"/>
    <x v="0"/>
    <n v="2"/>
    <s v="Skilled"/>
    <x v="0"/>
  </r>
  <r>
    <x v="4"/>
    <n v="16647"/>
    <n v="895"/>
    <n v="16"/>
    <n v="34"/>
    <s v="M"/>
    <x v="0"/>
    <x v="5"/>
    <x v="1"/>
    <n v="4"/>
    <s v="Skilled"/>
    <x v="0"/>
  </r>
  <r>
    <x v="4"/>
    <n v="0"/>
    <n v="150"/>
    <n v="49"/>
    <n v="46"/>
    <s v="F"/>
    <x v="1"/>
    <x v="3"/>
    <x v="1"/>
    <n v="4"/>
    <s v="Skilled"/>
    <x v="1"/>
  </r>
  <r>
    <x v="0"/>
    <n v="0"/>
    <n v="490"/>
    <n v="5"/>
    <n v="41"/>
    <s v="M"/>
    <x v="0"/>
    <x v="19"/>
    <x v="0"/>
    <n v="1"/>
    <s v="Unskilled"/>
    <x v="0"/>
  </r>
  <r>
    <x v="1"/>
    <n v="0"/>
    <n v="162"/>
    <n v="25"/>
    <n v="1"/>
    <s v="M"/>
    <x v="1"/>
    <x v="20"/>
    <x v="0"/>
    <n v="1"/>
    <s v="Skilled"/>
    <x v="1"/>
  </r>
  <r>
    <x v="0"/>
    <n v="940"/>
    <n v="715"/>
    <n v="9"/>
    <n v="40"/>
    <s v="F"/>
    <x v="1"/>
    <x v="8"/>
    <x v="0"/>
    <n v="2"/>
    <s v="Unskilled"/>
    <x v="0"/>
  </r>
  <r>
    <x v="0"/>
    <n v="0"/>
    <n v="323"/>
    <n v="49"/>
    <n v="42"/>
    <s v="M"/>
    <x v="2"/>
    <x v="21"/>
    <x v="0"/>
    <n v="1"/>
    <s v="Skilled"/>
    <x v="1"/>
  </r>
  <r>
    <x v="2"/>
    <n v="0"/>
    <n v="128"/>
    <n v="13"/>
    <n v="74"/>
    <s v="M"/>
    <x v="0"/>
    <x v="9"/>
    <x v="0"/>
    <n v="3"/>
    <s v="Skilled"/>
    <x v="1"/>
  </r>
  <r>
    <x v="7"/>
    <n v="218"/>
    <n v="0"/>
    <n v="49"/>
    <n v="0"/>
    <s v="M"/>
    <x v="0"/>
    <x v="12"/>
    <x v="2"/>
    <n v="4"/>
    <s v="Unemployed"/>
    <x v="0"/>
  </r>
  <r>
    <x v="5"/>
    <n v="0"/>
    <n v="109"/>
    <n v="25"/>
    <n v="26"/>
    <s v="M"/>
    <x v="0"/>
    <x v="9"/>
    <x v="0"/>
    <n v="3"/>
    <s v="Unskilled"/>
    <x v="0"/>
  </r>
  <r>
    <x v="0"/>
    <n v="16935"/>
    <n v="189"/>
    <n v="37"/>
    <n v="60"/>
    <s v="M"/>
    <x v="0"/>
    <x v="22"/>
    <x v="0"/>
    <n v="2"/>
    <s v="Skilled"/>
    <x v="0"/>
  </r>
  <r>
    <x v="1"/>
    <n v="664"/>
    <n v="537"/>
    <n v="31"/>
    <n v="33"/>
    <s v="M"/>
    <x v="0"/>
    <x v="23"/>
    <x v="0"/>
    <n v="2"/>
    <s v="Skilled"/>
    <x v="1"/>
  </r>
  <r>
    <x v="1"/>
    <n v="150"/>
    <n v="6520"/>
    <n v="12"/>
    <n v="1"/>
    <s v="F"/>
    <x v="1"/>
    <x v="15"/>
    <x v="0"/>
    <n v="1"/>
    <s v="Skilled"/>
    <x v="0"/>
  </r>
  <r>
    <x v="0"/>
    <n v="0"/>
    <n v="138"/>
    <n v="7"/>
    <n v="119"/>
    <s v="M"/>
    <x v="2"/>
    <x v="24"/>
    <x v="1"/>
    <n v="2"/>
    <s v="Skilled"/>
    <x v="0"/>
  </r>
  <r>
    <x v="1"/>
    <n v="216"/>
    <n v="0"/>
    <n v="19"/>
    <n v="3"/>
    <s v="F"/>
    <x v="1"/>
    <x v="6"/>
    <x v="1"/>
    <n v="3"/>
    <s v="Skilled"/>
    <x v="1"/>
  </r>
  <r>
    <x v="2"/>
    <n v="0"/>
    <n v="660"/>
    <n v="17"/>
    <n v="75"/>
    <s v="M"/>
    <x v="0"/>
    <x v="25"/>
    <x v="1"/>
    <n v="4"/>
    <s v="Skilled"/>
    <x v="1"/>
  </r>
  <r>
    <x v="4"/>
    <n v="0"/>
    <n v="724"/>
    <n v="25"/>
    <n v="8"/>
    <s v="M"/>
    <x v="0"/>
    <x v="22"/>
    <x v="1"/>
    <n v="2"/>
    <s v="Skilled"/>
    <x v="1"/>
  </r>
  <r>
    <x v="0"/>
    <n v="0"/>
    <n v="897"/>
    <n v="19"/>
    <n v="5"/>
    <s v="M"/>
    <x v="2"/>
    <x v="2"/>
    <x v="0"/>
    <n v="4"/>
    <s v="Skilled"/>
    <x v="0"/>
  </r>
  <r>
    <x v="0"/>
    <n v="265"/>
    <n v="947"/>
    <n v="25"/>
    <n v="5"/>
    <s v="M"/>
    <x v="2"/>
    <x v="26"/>
    <x v="0"/>
    <n v="1"/>
    <s v="Skilled"/>
    <x v="1"/>
  </r>
  <r>
    <x v="1"/>
    <n v="4256"/>
    <n v="0"/>
    <n v="16"/>
    <n v="36"/>
    <s v="F"/>
    <x v="1"/>
    <x v="1"/>
    <x v="1"/>
    <n v="4"/>
    <s v="Unskilled"/>
    <x v="0"/>
  </r>
  <r>
    <x v="4"/>
    <n v="870"/>
    <n v="917"/>
    <n v="28"/>
    <n v="6"/>
    <s v="M"/>
    <x v="0"/>
    <x v="17"/>
    <x v="0"/>
    <n v="2"/>
    <s v="Skilled"/>
    <x v="1"/>
  </r>
  <r>
    <x v="2"/>
    <n v="162"/>
    <n v="595"/>
    <n v="22"/>
    <n v="10"/>
    <s v="M"/>
    <x v="1"/>
    <x v="11"/>
    <x v="0"/>
    <n v="4"/>
    <s v="Skilled"/>
    <x v="0"/>
  </r>
  <r>
    <x v="5"/>
    <n v="0"/>
    <n v="789"/>
    <n v="25"/>
    <n v="28"/>
    <s v="M"/>
    <x v="0"/>
    <x v="27"/>
    <x v="0"/>
    <n v="3"/>
    <s v="Management"/>
    <x v="0"/>
  </r>
  <r>
    <x v="3"/>
    <n v="0"/>
    <n v="0"/>
    <n v="37"/>
    <n v="114"/>
    <s v="M"/>
    <x v="0"/>
    <x v="12"/>
    <x v="0"/>
    <n v="4"/>
    <s v="Management"/>
    <x v="1"/>
  </r>
  <r>
    <x v="1"/>
    <n v="0"/>
    <n v="746"/>
    <n v="13"/>
    <n v="16"/>
    <s v="F"/>
    <x v="1"/>
    <x v="24"/>
    <x v="0"/>
    <n v="3"/>
    <s v="Skilled"/>
    <x v="0"/>
  </r>
  <r>
    <x v="2"/>
    <n v="461"/>
    <n v="140"/>
    <n v="19"/>
    <n v="32"/>
    <s v="M"/>
    <x v="0"/>
    <x v="7"/>
    <x v="1"/>
    <n v="3"/>
    <s v="Unskilled"/>
    <x v="0"/>
  </r>
  <r>
    <x v="2"/>
    <n v="0"/>
    <n v="659"/>
    <n v="19"/>
    <n v="5"/>
    <s v="F"/>
    <x v="1"/>
    <x v="14"/>
    <x v="1"/>
    <n v="3"/>
    <s v="Skilled"/>
    <x v="1"/>
  </r>
  <r>
    <x v="1"/>
    <n v="0"/>
    <n v="717"/>
    <n v="37"/>
    <n v="60"/>
    <s v="M"/>
    <x v="0"/>
    <x v="28"/>
    <x v="0"/>
    <n v="2"/>
    <s v="Skilled"/>
    <x v="1"/>
  </r>
  <r>
    <x v="2"/>
    <n v="0"/>
    <n v="667"/>
    <n v="29"/>
    <n v="10"/>
    <s v="M"/>
    <x v="0"/>
    <x v="10"/>
    <x v="0"/>
    <n v="2"/>
    <s v="Unskilled"/>
    <x v="1"/>
  </r>
  <r>
    <x v="2"/>
    <n v="580"/>
    <n v="0"/>
    <n v="11"/>
    <n v="8"/>
    <s v="M"/>
    <x v="0"/>
    <x v="6"/>
    <x v="0"/>
    <n v="4"/>
    <s v="Unskilled"/>
    <x v="1"/>
  </r>
  <r>
    <x v="0"/>
    <n v="0"/>
    <n v="763"/>
    <n v="13"/>
    <n v="46"/>
    <s v="F"/>
    <x v="1"/>
    <x v="29"/>
    <x v="0"/>
    <n v="3"/>
    <s v="Unskilled"/>
    <x v="0"/>
  </r>
  <r>
    <x v="2"/>
    <n v="0"/>
    <n v="1366"/>
    <n v="19"/>
    <n v="17"/>
    <s v="M"/>
    <x v="0"/>
    <x v="9"/>
    <x v="0"/>
    <n v="4"/>
    <s v="Unskilled"/>
    <x v="0"/>
  </r>
  <r>
    <x v="0"/>
    <n v="0"/>
    <n v="552"/>
    <n v="25"/>
    <n v="4"/>
    <s v="M"/>
    <x v="2"/>
    <x v="13"/>
    <x v="0"/>
    <n v="4"/>
    <s v="Skilled"/>
    <x v="1"/>
  </r>
  <r>
    <x v="0"/>
    <n v="0"/>
    <n v="14643"/>
    <n v="16"/>
    <n v="115"/>
    <s v="M"/>
    <x v="0"/>
    <x v="11"/>
    <x v="0"/>
    <n v="3"/>
    <s v="Skilled"/>
    <x v="0"/>
  </r>
  <r>
    <x v="4"/>
    <n v="758"/>
    <n v="2665"/>
    <n v="13"/>
    <n v="31"/>
    <s v="M"/>
    <x v="0"/>
    <x v="2"/>
    <x v="0"/>
    <n v="4"/>
    <s v="Unskilled"/>
    <x v="0"/>
  </r>
  <r>
    <x v="5"/>
    <n v="399"/>
    <n v="0"/>
    <n v="31"/>
    <n v="0"/>
    <s v="F"/>
    <x v="1"/>
    <x v="30"/>
    <x v="0"/>
    <n v="1"/>
    <s v="Management"/>
    <x v="1"/>
  </r>
  <r>
    <x v="1"/>
    <n v="513"/>
    <n v="442"/>
    <n v="7"/>
    <n v="0"/>
    <s v="M"/>
    <x v="0"/>
    <x v="9"/>
    <x v="0"/>
    <n v="1"/>
    <s v="Management"/>
    <x v="0"/>
  </r>
  <r>
    <x v="1"/>
    <n v="0"/>
    <n v="8357"/>
    <n v="25"/>
    <n v="5"/>
    <s v="M"/>
    <x v="0"/>
    <x v="24"/>
    <x v="2"/>
    <n v="4"/>
    <s v="Skilled"/>
    <x v="1"/>
  </r>
  <r>
    <x v="2"/>
    <n v="0"/>
    <n v="0"/>
    <n v="22"/>
    <n v="9"/>
    <s v="M"/>
    <x v="0"/>
    <x v="12"/>
    <x v="0"/>
    <n v="2"/>
    <s v="Unskilled"/>
    <x v="1"/>
  </r>
  <r>
    <x v="0"/>
    <n v="565"/>
    <n v="863"/>
    <n v="10"/>
    <n v="81"/>
    <s v="M"/>
    <x v="0"/>
    <x v="3"/>
    <x v="0"/>
    <n v="4"/>
    <s v="Unskilled"/>
    <x v="0"/>
  </r>
  <r>
    <x v="4"/>
    <n v="0"/>
    <n v="322"/>
    <n v="28"/>
    <n v="28"/>
    <s v="M"/>
    <x v="0"/>
    <x v="5"/>
    <x v="0"/>
    <n v="4"/>
    <s v="Skilled"/>
    <x v="0"/>
  </r>
  <r>
    <x v="1"/>
    <n v="0"/>
    <n v="800"/>
    <n v="13"/>
    <n v="69"/>
    <s v="M"/>
    <x v="0"/>
    <x v="31"/>
    <x v="0"/>
    <n v="3"/>
    <s v="Skilled"/>
    <x v="1"/>
  </r>
  <r>
    <x v="0"/>
    <n v="0"/>
    <n v="656"/>
    <n v="37"/>
    <n v="85"/>
    <s v="M"/>
    <x v="0"/>
    <x v="7"/>
    <x v="0"/>
    <n v="2"/>
    <s v="Skilled"/>
    <x v="0"/>
  </r>
  <r>
    <x v="2"/>
    <n v="166"/>
    <n v="922"/>
    <n v="13"/>
    <n v="2"/>
    <s v="F"/>
    <x v="1"/>
    <x v="32"/>
    <x v="1"/>
    <n v="1"/>
    <s v="Skilled"/>
    <x v="1"/>
  </r>
  <r>
    <x v="4"/>
    <n v="9783"/>
    <n v="885"/>
    <n v="13"/>
    <n v="3"/>
    <s v="F"/>
    <x v="1"/>
    <x v="5"/>
    <x v="0"/>
    <n v="1"/>
    <s v="Unemployed"/>
    <x v="1"/>
  </r>
  <r>
    <x v="4"/>
    <n v="674"/>
    <n v="2886"/>
    <n v="49"/>
    <n v="32"/>
    <s v="M"/>
    <x v="0"/>
    <x v="24"/>
    <x v="0"/>
    <n v="2"/>
    <s v="Skilled"/>
    <x v="0"/>
  </r>
  <r>
    <x v="6"/>
    <n v="0"/>
    <n v="626"/>
    <n v="43"/>
    <n v="0"/>
    <s v="M"/>
    <x v="0"/>
    <x v="33"/>
    <x v="0"/>
    <n v="4"/>
    <s v="Unemployed"/>
    <x v="0"/>
  </r>
  <r>
    <x v="4"/>
    <n v="15328"/>
    <n v="0"/>
    <n v="25"/>
    <n v="9"/>
    <s v="M"/>
    <x v="0"/>
    <x v="4"/>
    <x v="0"/>
    <n v="4"/>
    <s v="Skilled"/>
    <x v="0"/>
  </r>
  <r>
    <x v="2"/>
    <n v="0"/>
    <n v="904"/>
    <n v="12"/>
    <n v="6"/>
    <s v="M"/>
    <x v="0"/>
    <x v="2"/>
    <x v="0"/>
    <n v="4"/>
    <s v="Unskilled"/>
    <x v="0"/>
  </r>
  <r>
    <x v="3"/>
    <n v="713"/>
    <n v="784"/>
    <n v="61"/>
    <n v="17"/>
    <s v="M"/>
    <x v="0"/>
    <x v="19"/>
    <x v="2"/>
    <n v="4"/>
    <s v="Skilled"/>
    <x v="1"/>
  </r>
  <r>
    <x v="2"/>
    <n v="0"/>
    <n v="806"/>
    <n v="19"/>
    <n v="3"/>
    <s v="F"/>
    <x v="1"/>
    <x v="14"/>
    <x v="0"/>
    <n v="2"/>
    <s v="Unskilled"/>
    <x v="1"/>
  </r>
  <r>
    <x v="3"/>
    <n v="0"/>
    <n v="3281"/>
    <n v="19"/>
    <n v="20"/>
    <s v="F"/>
    <x v="1"/>
    <x v="24"/>
    <x v="0"/>
    <n v="2"/>
    <s v="Skilled"/>
    <x v="1"/>
  </r>
  <r>
    <x v="2"/>
    <n v="0"/>
    <n v="759"/>
    <n v="16"/>
    <n v="59"/>
    <s v="M"/>
    <x v="0"/>
    <x v="1"/>
    <x v="1"/>
    <n v="3"/>
    <s v="Skilled"/>
    <x v="1"/>
  </r>
  <r>
    <x v="0"/>
    <n v="0"/>
    <n v="680"/>
    <n v="25"/>
    <n v="3"/>
    <s v="F"/>
    <x v="1"/>
    <x v="9"/>
    <x v="0"/>
    <n v="4"/>
    <s v="Skilled"/>
    <x v="1"/>
  </r>
  <r>
    <x v="5"/>
    <n v="0"/>
    <n v="104"/>
    <n v="37"/>
    <n v="25"/>
    <s v="M"/>
    <x v="0"/>
    <x v="0"/>
    <x v="0"/>
    <n v="4"/>
    <s v="Skilled"/>
    <x v="1"/>
  </r>
  <r>
    <x v="0"/>
    <n v="303"/>
    <n v="899"/>
    <n v="13"/>
    <n v="3"/>
    <s v="M"/>
    <x v="0"/>
    <x v="26"/>
    <x v="0"/>
    <n v="1"/>
    <s v="Skilled"/>
    <x v="1"/>
  </r>
  <r>
    <x v="0"/>
    <n v="900"/>
    <n v="1732"/>
    <n v="37"/>
    <n v="11"/>
    <s v="F"/>
    <x v="1"/>
    <x v="34"/>
    <x v="2"/>
    <n v="4"/>
    <s v="Skilled"/>
    <x v="1"/>
  </r>
  <r>
    <x v="1"/>
    <n v="0"/>
    <n v="706"/>
    <n v="31"/>
    <n v="14"/>
    <s v="M"/>
    <x v="1"/>
    <x v="4"/>
    <x v="0"/>
    <n v="2"/>
    <s v="Skilled"/>
    <x v="0"/>
  </r>
  <r>
    <x v="3"/>
    <n v="1257"/>
    <n v="0"/>
    <n v="10"/>
    <n v="65"/>
    <s v="F"/>
    <x v="1"/>
    <x v="28"/>
    <x v="1"/>
    <n v="4"/>
    <s v="Unskilled"/>
    <x v="0"/>
  </r>
  <r>
    <x v="0"/>
    <n v="0"/>
    <n v="576"/>
    <n v="7"/>
    <n v="14"/>
    <s v="F"/>
    <x v="1"/>
    <x v="18"/>
    <x v="0"/>
    <n v="1"/>
    <s v="Skilled"/>
    <x v="0"/>
  </r>
  <r>
    <x v="6"/>
    <n v="273"/>
    <n v="904"/>
    <n v="7"/>
    <n v="2"/>
    <s v="M"/>
    <x v="2"/>
    <x v="26"/>
    <x v="0"/>
    <n v="1"/>
    <s v="Unskilled"/>
    <x v="0"/>
  </r>
  <r>
    <x v="4"/>
    <n v="522"/>
    <n v="194"/>
    <n v="25"/>
    <n v="79"/>
    <s v="M"/>
    <x v="1"/>
    <x v="22"/>
    <x v="0"/>
    <n v="4"/>
    <s v="Skilled"/>
    <x v="1"/>
  </r>
  <r>
    <x v="0"/>
    <n v="0"/>
    <n v="710"/>
    <n v="25"/>
    <n v="1"/>
    <s v="F"/>
    <x v="1"/>
    <x v="27"/>
    <x v="0"/>
    <n v="3"/>
    <s v="Skilled"/>
    <x v="0"/>
  </r>
  <r>
    <x v="0"/>
    <n v="0"/>
    <n v="5564"/>
    <n v="25"/>
    <n v="93"/>
    <s v="M"/>
    <x v="0"/>
    <x v="21"/>
    <x v="0"/>
    <n v="2"/>
    <s v="Skilled"/>
    <x v="0"/>
  </r>
  <r>
    <x v="0"/>
    <n v="0"/>
    <n v="192"/>
    <n v="46"/>
    <n v="13"/>
    <s v="M"/>
    <x v="0"/>
    <x v="14"/>
    <x v="2"/>
    <n v="4"/>
    <s v="Skilled"/>
    <x v="1"/>
  </r>
  <r>
    <x v="2"/>
    <n v="0"/>
    <n v="637"/>
    <n v="13"/>
    <n v="21"/>
    <s v="F"/>
    <x v="1"/>
    <x v="0"/>
    <x v="0"/>
    <n v="2"/>
    <s v="Unskilled"/>
    <x v="1"/>
  </r>
  <r>
    <x v="0"/>
    <n v="514"/>
    <n v="405"/>
    <n v="49"/>
    <n v="13"/>
    <s v="F"/>
    <x v="1"/>
    <x v="26"/>
    <x v="0"/>
    <n v="2"/>
    <s v="Skilled"/>
    <x v="1"/>
  </r>
  <r>
    <x v="1"/>
    <n v="457"/>
    <n v="318"/>
    <n v="19"/>
    <n v="108"/>
    <s v="M"/>
    <x v="0"/>
    <x v="28"/>
    <x v="0"/>
    <n v="1"/>
    <s v="Skilled"/>
    <x v="0"/>
  </r>
  <r>
    <x v="0"/>
    <n v="5133"/>
    <n v="698"/>
    <n v="19"/>
    <n v="14"/>
    <s v="M"/>
    <x v="0"/>
    <x v="3"/>
    <x v="0"/>
    <n v="2"/>
    <s v="Skilled"/>
    <x v="1"/>
  </r>
  <r>
    <x v="2"/>
    <n v="0"/>
    <n v="369"/>
    <n v="10"/>
    <n v="16"/>
    <s v="M"/>
    <x v="0"/>
    <x v="24"/>
    <x v="0"/>
    <n v="1"/>
    <s v="Skilled"/>
    <x v="0"/>
  </r>
  <r>
    <x v="8"/>
    <n v="644"/>
    <n v="0"/>
    <n v="13"/>
    <n v="88"/>
    <s v="M"/>
    <x v="0"/>
    <x v="27"/>
    <x v="0"/>
    <n v="4"/>
    <s v="Skilled"/>
    <x v="0"/>
  </r>
  <r>
    <x v="1"/>
    <n v="305"/>
    <n v="492"/>
    <n v="19"/>
    <n v="1"/>
    <s v="F"/>
    <x v="1"/>
    <x v="6"/>
    <x v="0"/>
    <n v="1"/>
    <s v="Skilled"/>
    <x v="0"/>
  </r>
  <r>
    <x v="2"/>
    <n v="9621"/>
    <n v="308"/>
    <n v="25"/>
    <n v="41"/>
    <s v="M"/>
    <x v="0"/>
    <x v="27"/>
    <x v="2"/>
    <n v="3"/>
    <s v="Skilled"/>
    <x v="1"/>
  </r>
  <r>
    <x v="3"/>
    <n v="0"/>
    <n v="127"/>
    <n v="13"/>
    <n v="22"/>
    <s v="M"/>
    <x v="0"/>
    <x v="12"/>
    <x v="1"/>
    <n v="4"/>
    <s v="Unskilled"/>
    <x v="1"/>
  </r>
  <r>
    <x v="4"/>
    <n v="0"/>
    <n v="565"/>
    <n v="19"/>
    <n v="14"/>
    <s v="M"/>
    <x v="2"/>
    <x v="7"/>
    <x v="0"/>
    <n v="2"/>
    <s v="Skilled"/>
    <x v="1"/>
  </r>
  <r>
    <x v="1"/>
    <n v="0"/>
    <n v="12632"/>
    <n v="16"/>
    <n v="9"/>
    <s v="F"/>
    <x v="1"/>
    <x v="15"/>
    <x v="1"/>
    <n v="4"/>
    <s v="Skilled"/>
    <x v="0"/>
  </r>
  <r>
    <x v="2"/>
    <n v="0"/>
    <n v="116"/>
    <n v="49"/>
    <n v="45"/>
    <s v="M"/>
    <x v="0"/>
    <x v="35"/>
    <x v="2"/>
    <n v="4"/>
    <s v="Skilled"/>
    <x v="1"/>
  </r>
  <r>
    <x v="5"/>
    <n v="0"/>
    <n v="178"/>
    <n v="13"/>
    <n v="89"/>
    <s v="M"/>
    <x v="0"/>
    <x v="9"/>
    <x v="2"/>
    <n v="4"/>
    <s v="Skilled"/>
    <x v="1"/>
  </r>
  <r>
    <x v="0"/>
    <n v="6851"/>
    <n v="901"/>
    <n v="13"/>
    <n v="21"/>
    <s v="F"/>
    <x v="1"/>
    <x v="8"/>
    <x v="1"/>
    <n v="2"/>
    <s v="Unskilled"/>
    <x v="0"/>
  </r>
  <r>
    <x v="1"/>
    <n v="13496"/>
    <n v="650"/>
    <n v="19"/>
    <n v="20"/>
    <s v="M"/>
    <x v="0"/>
    <x v="21"/>
    <x v="0"/>
    <n v="1"/>
    <s v="Unskilled"/>
    <x v="1"/>
  </r>
  <r>
    <x v="4"/>
    <n v="509"/>
    <n v="241"/>
    <n v="25"/>
    <n v="14"/>
    <s v="M"/>
    <x v="0"/>
    <x v="17"/>
    <x v="0"/>
    <n v="4"/>
    <s v="Unskilled"/>
    <x v="1"/>
  </r>
  <r>
    <x v="5"/>
    <n v="0"/>
    <n v="609"/>
    <n v="37"/>
    <n v="6"/>
    <s v="M"/>
    <x v="0"/>
    <x v="4"/>
    <x v="2"/>
    <n v="2"/>
    <s v="Management"/>
    <x v="0"/>
  </r>
  <r>
    <x v="1"/>
    <n v="19155"/>
    <n v="131"/>
    <n v="25"/>
    <n v="24"/>
    <s v="M"/>
    <x v="0"/>
    <x v="5"/>
    <x v="0"/>
    <n v="2"/>
    <s v="Skilled"/>
    <x v="0"/>
  </r>
  <r>
    <x v="1"/>
    <n v="0"/>
    <n v="544"/>
    <n v="19"/>
    <n v="15"/>
    <s v="F"/>
    <x v="1"/>
    <x v="7"/>
    <x v="0"/>
    <n v="2"/>
    <s v="Skilled"/>
    <x v="0"/>
  </r>
  <r>
    <x v="0"/>
    <n v="0"/>
    <n v="10853"/>
    <n v="25"/>
    <n v="81"/>
    <s v="F"/>
    <x v="1"/>
    <x v="36"/>
    <x v="1"/>
    <n v="4"/>
    <s v="Management"/>
    <x v="0"/>
  </r>
  <r>
    <x v="5"/>
    <n v="374"/>
    <n v="0"/>
    <n v="25"/>
    <n v="14"/>
    <s v="M"/>
    <x v="0"/>
    <x v="35"/>
    <x v="0"/>
    <n v="4"/>
    <s v="Management"/>
    <x v="0"/>
  </r>
  <r>
    <x v="9"/>
    <n v="0"/>
    <n v="409"/>
    <n v="49"/>
    <n v="15"/>
    <s v="M"/>
    <x v="0"/>
    <x v="37"/>
    <x v="0"/>
    <n v="4"/>
    <s v="Skilled"/>
    <x v="1"/>
  </r>
  <r>
    <x v="1"/>
    <n v="828"/>
    <n v="391"/>
    <n v="9"/>
    <n v="12"/>
    <s v="F"/>
    <x v="1"/>
    <x v="0"/>
    <x v="0"/>
    <n v="4"/>
    <s v="Skilled"/>
    <x v="1"/>
  </r>
  <r>
    <x v="1"/>
    <n v="0"/>
    <n v="322"/>
    <n v="13"/>
    <n v="9"/>
    <s v="F"/>
    <x v="1"/>
    <x v="5"/>
    <x v="0"/>
    <n v="1"/>
    <s v="Skilled"/>
    <x v="0"/>
  </r>
  <r>
    <x v="0"/>
    <n v="829"/>
    <n v="583"/>
    <n v="7"/>
    <n v="18"/>
    <s v="F"/>
    <x v="1"/>
    <x v="38"/>
    <x v="0"/>
    <n v="3"/>
    <s v="Skilled"/>
    <x v="0"/>
  </r>
  <r>
    <x v="0"/>
    <n v="0"/>
    <n v="12242"/>
    <n v="25"/>
    <n v="53"/>
    <s v="M"/>
    <x v="0"/>
    <x v="9"/>
    <x v="0"/>
    <n v="2"/>
    <s v="Skilled"/>
    <x v="1"/>
  </r>
  <r>
    <x v="1"/>
    <n v="0"/>
    <n v="479"/>
    <n v="19"/>
    <n v="0"/>
    <s v="M"/>
    <x v="0"/>
    <x v="32"/>
    <x v="0"/>
    <n v="1"/>
    <s v="Unemployed"/>
    <x v="1"/>
  </r>
  <r>
    <x v="2"/>
    <n v="939"/>
    <n v="496"/>
    <n v="19"/>
    <n v="56"/>
    <s v="M"/>
    <x v="0"/>
    <x v="17"/>
    <x v="0"/>
    <n v="4"/>
    <s v="Skilled"/>
    <x v="1"/>
  </r>
  <r>
    <x v="2"/>
    <n v="0"/>
    <n v="466"/>
    <n v="25"/>
    <n v="42"/>
    <s v="M"/>
    <x v="0"/>
    <x v="22"/>
    <x v="0"/>
    <n v="3"/>
    <s v="Skilled"/>
    <x v="1"/>
  </r>
  <r>
    <x v="2"/>
    <n v="889"/>
    <n v="1583"/>
    <n v="37"/>
    <n v="79"/>
    <s v="M"/>
    <x v="0"/>
    <x v="24"/>
    <x v="2"/>
    <n v="3"/>
    <s v="Skilled"/>
    <x v="0"/>
  </r>
  <r>
    <x v="1"/>
    <n v="876"/>
    <n v="1533"/>
    <n v="31"/>
    <n v="21"/>
    <s v="F"/>
    <x v="1"/>
    <x v="39"/>
    <x v="1"/>
    <n v="4"/>
    <s v="Skilled"/>
    <x v="1"/>
  </r>
  <r>
    <x v="0"/>
    <n v="893"/>
    <n v="0"/>
    <n v="16"/>
    <n v="94"/>
    <s v="M"/>
    <x v="0"/>
    <x v="34"/>
    <x v="0"/>
    <n v="4"/>
    <s v="Skilled"/>
    <x v="0"/>
  </r>
  <r>
    <x v="4"/>
    <n v="12760"/>
    <n v="4873"/>
    <n v="13"/>
    <n v="73"/>
    <s v="M"/>
    <x v="0"/>
    <x v="36"/>
    <x v="1"/>
    <n v="4"/>
    <s v="Unskilled"/>
    <x v="0"/>
  </r>
  <r>
    <x v="1"/>
    <n v="0"/>
    <n v="0"/>
    <n v="13"/>
    <n v="94"/>
    <s v="M"/>
    <x v="0"/>
    <x v="23"/>
    <x v="1"/>
    <n v="4"/>
    <s v="Skilled"/>
    <x v="0"/>
  </r>
  <r>
    <x v="0"/>
    <n v="0"/>
    <n v="717"/>
    <n v="22"/>
    <n v="10"/>
    <s v="F"/>
    <x v="1"/>
    <x v="32"/>
    <x v="0"/>
    <n v="2"/>
    <s v="Skilled"/>
    <x v="1"/>
  </r>
  <r>
    <x v="0"/>
    <n v="959"/>
    <n v="7876"/>
    <n v="28"/>
    <n v="20"/>
    <s v="M"/>
    <x v="0"/>
    <x v="14"/>
    <x v="0"/>
    <n v="2"/>
    <s v="Unskilled"/>
    <x v="1"/>
  </r>
  <r>
    <x v="0"/>
    <n v="0"/>
    <n v="4449"/>
    <n v="25"/>
    <n v="87"/>
    <s v="M"/>
    <x v="0"/>
    <x v="22"/>
    <x v="0"/>
    <n v="4"/>
    <s v="Skilled"/>
    <x v="1"/>
  </r>
  <r>
    <x v="7"/>
    <n v="0"/>
    <n v="0"/>
    <n v="25"/>
    <n v="54"/>
    <s v="M"/>
    <x v="0"/>
    <x v="12"/>
    <x v="0"/>
    <n v="3"/>
    <s v="Management"/>
    <x v="1"/>
  </r>
  <r>
    <x v="4"/>
    <n v="0"/>
    <n v="104"/>
    <n v="25"/>
    <n v="23"/>
    <s v="M"/>
    <x v="2"/>
    <x v="39"/>
    <x v="0"/>
    <n v="2"/>
    <s v="Unskilled"/>
    <x v="0"/>
  </r>
  <r>
    <x v="6"/>
    <n v="0"/>
    <n v="897"/>
    <n v="19"/>
    <n v="2"/>
    <s v="F"/>
    <x v="1"/>
    <x v="14"/>
    <x v="0"/>
    <n v="4"/>
    <s v="Skilled"/>
    <x v="1"/>
  </r>
  <r>
    <x v="2"/>
    <n v="698"/>
    <n v="4033"/>
    <n v="16"/>
    <n v="20"/>
    <s v="M"/>
    <x v="2"/>
    <x v="32"/>
    <x v="1"/>
    <n v="2"/>
    <s v="Skilled"/>
    <x v="1"/>
  </r>
  <r>
    <x v="1"/>
    <n v="0"/>
    <n v="945"/>
    <n v="13"/>
    <n v="6"/>
    <s v="M"/>
    <x v="1"/>
    <x v="19"/>
    <x v="0"/>
    <n v="1"/>
    <s v="Skilled"/>
    <x v="0"/>
  </r>
  <r>
    <x v="1"/>
    <n v="0"/>
    <n v="836"/>
    <n v="25"/>
    <n v="99"/>
    <s v="M"/>
    <x v="0"/>
    <x v="1"/>
    <x v="0"/>
    <n v="4"/>
    <s v="Skilled"/>
    <x v="0"/>
  </r>
  <r>
    <x v="0"/>
    <n v="0"/>
    <n v="325"/>
    <n v="19"/>
    <n v="13"/>
    <s v="F"/>
    <x v="1"/>
    <x v="0"/>
    <x v="0"/>
    <n v="2"/>
    <s v="Skilled"/>
    <x v="1"/>
  </r>
  <r>
    <x v="0"/>
    <n v="12974"/>
    <n v="19568"/>
    <n v="13"/>
    <n v="7"/>
    <s v="F"/>
    <x v="1"/>
    <x v="19"/>
    <x v="1"/>
    <n v="3"/>
    <s v="Skilled"/>
    <x v="0"/>
  </r>
  <r>
    <x v="1"/>
    <n v="0"/>
    <n v="803"/>
    <n v="13"/>
    <n v="89"/>
    <s v="M"/>
    <x v="0"/>
    <x v="30"/>
    <x v="2"/>
    <n v="4"/>
    <s v="Management"/>
    <x v="1"/>
  </r>
  <r>
    <x v="0"/>
    <n v="317"/>
    <n v="10980"/>
    <n v="13"/>
    <n v="17"/>
    <s v="M"/>
    <x v="0"/>
    <x v="40"/>
    <x v="0"/>
    <n v="3"/>
    <s v="Unskilled"/>
    <x v="1"/>
  </r>
  <r>
    <x v="4"/>
    <n v="0"/>
    <n v="265"/>
    <n v="13"/>
    <n v="10"/>
    <s v="F"/>
    <x v="1"/>
    <x v="6"/>
    <x v="0"/>
    <n v="2"/>
    <s v="Skilled"/>
    <x v="0"/>
  </r>
  <r>
    <x v="6"/>
    <n v="0"/>
    <n v="609"/>
    <n v="31"/>
    <n v="3"/>
    <s v="M"/>
    <x v="1"/>
    <x v="21"/>
    <x v="0"/>
    <n v="1"/>
    <s v="Unskilled"/>
    <x v="1"/>
  </r>
  <r>
    <x v="0"/>
    <n v="0"/>
    <n v="1851"/>
    <n v="12"/>
    <n v="0"/>
    <s v="F"/>
    <x v="1"/>
    <x v="36"/>
    <x v="0"/>
    <n v="4"/>
    <s v="Unskilled"/>
    <x v="0"/>
  </r>
  <r>
    <x v="1"/>
    <n v="192"/>
    <n v="199"/>
    <n v="25"/>
    <n v="5"/>
    <s v="F"/>
    <x v="1"/>
    <x v="32"/>
    <x v="0"/>
    <n v="4"/>
    <s v="Unskilled"/>
    <x v="1"/>
  </r>
  <r>
    <x v="2"/>
    <n v="0"/>
    <n v="500"/>
    <n v="28"/>
    <n v="7"/>
    <s v="F"/>
    <x v="1"/>
    <x v="39"/>
    <x v="1"/>
    <n v="3"/>
    <s v="Skilled"/>
    <x v="1"/>
  </r>
  <r>
    <x v="2"/>
    <n v="0"/>
    <n v="509"/>
    <n v="16"/>
    <n v="3"/>
    <s v="M"/>
    <x v="0"/>
    <x v="17"/>
    <x v="0"/>
    <n v="3"/>
    <s v="Skilled"/>
    <x v="0"/>
  </r>
  <r>
    <x v="5"/>
    <n v="0"/>
    <n v="270"/>
    <n v="25"/>
    <n v="25"/>
    <s v="M"/>
    <x v="0"/>
    <x v="9"/>
    <x v="0"/>
    <n v="3"/>
    <s v="Skilled"/>
    <x v="0"/>
  </r>
  <r>
    <x v="2"/>
    <n v="0"/>
    <n v="457"/>
    <n v="13"/>
    <n v="63"/>
    <s v="M"/>
    <x v="0"/>
    <x v="2"/>
    <x v="0"/>
    <n v="4"/>
    <s v="Management"/>
    <x v="0"/>
  </r>
  <r>
    <x v="5"/>
    <n v="0"/>
    <n v="260"/>
    <n v="25"/>
    <n v="78"/>
    <s v="M"/>
    <x v="0"/>
    <x v="9"/>
    <x v="0"/>
    <n v="4"/>
    <s v="Management"/>
    <x v="0"/>
  </r>
  <r>
    <x v="2"/>
    <n v="942"/>
    <n v="3036"/>
    <n v="25"/>
    <n v="36"/>
    <s v="M"/>
    <x v="0"/>
    <x v="27"/>
    <x v="0"/>
    <n v="3"/>
    <s v="Skilled"/>
    <x v="0"/>
  </r>
  <r>
    <x v="0"/>
    <n v="0"/>
    <n v="643"/>
    <n v="19"/>
    <n v="6"/>
    <s v="M"/>
    <x v="0"/>
    <x v="4"/>
    <x v="2"/>
    <n v="2"/>
    <s v="Management"/>
    <x v="0"/>
  </r>
  <r>
    <x v="2"/>
    <n v="3329"/>
    <n v="0"/>
    <n v="19"/>
    <n v="15"/>
    <s v="M"/>
    <x v="0"/>
    <x v="41"/>
    <x v="1"/>
    <n v="4"/>
    <s v="Skilled"/>
    <x v="1"/>
  </r>
  <r>
    <x v="5"/>
    <n v="0"/>
    <n v="6345"/>
    <n v="25"/>
    <n v="19"/>
    <s v="M"/>
    <x v="0"/>
    <x v="6"/>
    <x v="0"/>
    <n v="2"/>
    <s v="Skilled"/>
    <x v="0"/>
  </r>
  <r>
    <x v="3"/>
    <n v="0"/>
    <n v="922"/>
    <n v="37"/>
    <n v="9"/>
    <s v="F"/>
    <x v="1"/>
    <x v="32"/>
    <x v="0"/>
    <n v="2"/>
    <s v="Management"/>
    <x v="1"/>
  </r>
  <r>
    <x v="1"/>
    <n v="0"/>
    <n v="909"/>
    <n v="25"/>
    <n v="3"/>
    <s v="M"/>
    <x v="0"/>
    <x v="26"/>
    <x v="2"/>
    <n v="1"/>
    <s v="Skilled"/>
    <x v="0"/>
  </r>
  <r>
    <x v="9"/>
    <n v="0"/>
    <n v="775"/>
    <n v="19"/>
    <n v="8"/>
    <s v="M"/>
    <x v="2"/>
    <x v="11"/>
    <x v="0"/>
    <n v="3"/>
    <s v="Unskilled"/>
    <x v="1"/>
  </r>
  <r>
    <x v="1"/>
    <n v="0"/>
    <n v="979"/>
    <n v="25"/>
    <n v="48"/>
    <s v="M"/>
    <x v="0"/>
    <x v="14"/>
    <x v="1"/>
    <n v="4"/>
    <s v="Skilled"/>
    <x v="1"/>
  </r>
  <r>
    <x v="1"/>
    <n v="0"/>
    <n v="948"/>
    <n v="19"/>
    <n v="2"/>
    <s v="F"/>
    <x v="1"/>
    <x v="39"/>
    <x v="1"/>
    <n v="4"/>
    <s v="Skilled"/>
    <x v="0"/>
  </r>
  <r>
    <x v="4"/>
    <n v="339"/>
    <n v="2790"/>
    <n v="22"/>
    <n v="55"/>
    <s v="M"/>
    <x v="1"/>
    <x v="42"/>
    <x v="1"/>
    <n v="2"/>
    <s v="Unskilled"/>
    <x v="1"/>
  </r>
  <r>
    <x v="5"/>
    <n v="0"/>
    <n v="309"/>
    <n v="49"/>
    <n v="37"/>
    <s v="M"/>
    <x v="0"/>
    <x v="5"/>
    <x v="0"/>
    <n v="3"/>
    <s v="Skilled"/>
    <x v="0"/>
  </r>
  <r>
    <x v="0"/>
    <n v="0"/>
    <n v="762"/>
    <n v="10"/>
    <n v="1"/>
    <s v="F"/>
    <x v="1"/>
    <x v="26"/>
    <x v="1"/>
    <n v="4"/>
    <s v="Skilled"/>
    <x v="1"/>
  </r>
  <r>
    <x v="0"/>
    <n v="0"/>
    <n v="970"/>
    <n v="13"/>
    <n v="14"/>
    <s v="F"/>
    <x v="1"/>
    <x v="14"/>
    <x v="0"/>
    <n v="1"/>
    <s v="Skilled"/>
    <x v="0"/>
  </r>
  <r>
    <x v="5"/>
    <n v="105"/>
    <n v="320"/>
    <n v="28"/>
    <n v="54"/>
    <s v="M"/>
    <x v="0"/>
    <x v="24"/>
    <x v="0"/>
    <n v="2"/>
    <s v="Management"/>
    <x v="0"/>
  </r>
  <r>
    <x v="0"/>
    <n v="0"/>
    <n v="861"/>
    <n v="13"/>
    <n v="111"/>
    <s v="M"/>
    <x v="0"/>
    <x v="36"/>
    <x v="0"/>
    <n v="4"/>
    <s v="Unskilled"/>
    <x v="1"/>
  </r>
  <r>
    <x v="6"/>
    <n v="216"/>
    <n v="262"/>
    <n v="37"/>
    <n v="2"/>
    <s v="M"/>
    <x v="0"/>
    <x v="1"/>
    <x v="1"/>
    <n v="1"/>
    <s v="Unskilled"/>
    <x v="1"/>
  </r>
  <r>
    <x v="1"/>
    <n v="113"/>
    <n v="692"/>
    <n v="11"/>
    <n v="14"/>
    <s v="M"/>
    <x v="1"/>
    <x v="22"/>
    <x v="0"/>
    <n v="2"/>
    <s v="Unskilled"/>
    <x v="0"/>
  </r>
  <r>
    <x v="5"/>
    <n v="109"/>
    <n v="540"/>
    <n v="37"/>
    <n v="1"/>
    <s v="M"/>
    <x v="2"/>
    <x v="7"/>
    <x v="1"/>
    <n v="4"/>
    <s v="Management"/>
    <x v="1"/>
  </r>
  <r>
    <x v="2"/>
    <n v="0"/>
    <n v="470"/>
    <n v="13"/>
    <n v="0"/>
    <s v="F"/>
    <x v="1"/>
    <x v="27"/>
    <x v="0"/>
    <n v="2"/>
    <s v="Unemployed"/>
    <x v="0"/>
  </r>
  <r>
    <x v="2"/>
    <n v="0"/>
    <n v="192"/>
    <n v="7"/>
    <n v="2"/>
    <s v="M"/>
    <x v="0"/>
    <x v="12"/>
    <x v="0"/>
    <n v="4"/>
    <s v="Unskilled"/>
    <x v="0"/>
  </r>
  <r>
    <x v="2"/>
    <n v="8176"/>
    <n v="12230"/>
    <n v="7"/>
    <n v="5"/>
    <s v="M"/>
    <x v="2"/>
    <x v="6"/>
    <x v="0"/>
    <n v="2"/>
    <s v="Unemployed"/>
    <x v="0"/>
  </r>
  <r>
    <x v="6"/>
    <n v="0"/>
    <n v="772"/>
    <n v="25"/>
    <n v="19"/>
    <s v="M"/>
    <x v="1"/>
    <x v="1"/>
    <x v="0"/>
    <n v="2"/>
    <s v="Skilled"/>
    <x v="0"/>
  </r>
  <r>
    <x v="1"/>
    <n v="468"/>
    <n v="14186"/>
    <n v="22"/>
    <n v="24"/>
    <s v="M"/>
    <x v="0"/>
    <x v="4"/>
    <x v="0"/>
    <n v="2"/>
    <s v="Skilled"/>
    <x v="0"/>
  </r>
  <r>
    <x v="5"/>
    <n v="7885"/>
    <n v="6330"/>
    <n v="16"/>
    <n v="14"/>
    <s v="M"/>
    <x v="0"/>
    <x v="17"/>
    <x v="0"/>
    <n v="2"/>
    <s v="Skilled"/>
    <x v="0"/>
  </r>
  <r>
    <x v="0"/>
    <n v="0"/>
    <n v="18716"/>
    <n v="19"/>
    <n v="93"/>
    <s v="M"/>
    <x v="0"/>
    <x v="4"/>
    <x v="0"/>
    <n v="3"/>
    <s v="Management"/>
    <x v="0"/>
  </r>
  <r>
    <x v="2"/>
    <n v="0"/>
    <n v="886"/>
    <n v="22"/>
    <n v="96"/>
    <s v="M"/>
    <x v="0"/>
    <x v="33"/>
    <x v="0"/>
    <n v="4"/>
    <s v="Skilled"/>
    <x v="0"/>
  </r>
  <r>
    <x v="4"/>
    <n v="0"/>
    <n v="750"/>
    <n v="37"/>
    <n v="2"/>
    <s v="M"/>
    <x v="1"/>
    <x v="7"/>
    <x v="0"/>
    <n v="1"/>
    <s v="Skilled"/>
    <x v="1"/>
  </r>
  <r>
    <x v="0"/>
    <n v="0"/>
    <n v="3870"/>
    <n v="25"/>
    <n v="11"/>
    <s v="F"/>
    <x v="1"/>
    <x v="4"/>
    <x v="0"/>
    <n v="2"/>
    <s v="Unskilled"/>
    <x v="1"/>
  </r>
  <r>
    <x v="0"/>
    <n v="0"/>
    <n v="3273"/>
    <n v="13"/>
    <n v="4"/>
    <s v="M"/>
    <x v="2"/>
    <x v="1"/>
    <x v="0"/>
    <n v="3"/>
    <s v="Unskilled"/>
    <x v="1"/>
  </r>
  <r>
    <x v="4"/>
    <n v="0"/>
    <n v="406"/>
    <n v="6"/>
    <n v="35"/>
    <s v="M"/>
    <x v="0"/>
    <x v="43"/>
    <x v="0"/>
    <n v="4"/>
    <s v="Unskilled"/>
    <x v="0"/>
  </r>
  <r>
    <x v="1"/>
    <n v="0"/>
    <n v="461"/>
    <n v="13"/>
    <n v="48"/>
    <s v="F"/>
    <x v="1"/>
    <x v="22"/>
    <x v="0"/>
    <n v="4"/>
    <s v="Unskilled"/>
    <x v="0"/>
  </r>
  <r>
    <x v="1"/>
    <n v="0"/>
    <n v="340"/>
    <n v="19"/>
    <n v="4"/>
    <s v="M"/>
    <x v="2"/>
    <x v="25"/>
    <x v="0"/>
    <n v="1"/>
    <s v="Unskilled"/>
    <x v="1"/>
  </r>
  <r>
    <x v="0"/>
    <n v="0"/>
    <n v="6490"/>
    <n v="19"/>
    <n v="85"/>
    <s v="M"/>
    <x v="0"/>
    <x v="35"/>
    <x v="0"/>
    <n v="4"/>
    <s v="Skilled"/>
    <x v="0"/>
  </r>
  <r>
    <x v="0"/>
    <n v="734"/>
    <n v="348"/>
    <n v="7"/>
    <n v="100"/>
    <s v="M"/>
    <x v="0"/>
    <x v="7"/>
    <x v="0"/>
    <n v="4"/>
    <s v="Skilled"/>
    <x v="0"/>
  </r>
  <r>
    <x v="1"/>
    <n v="0"/>
    <n v="506"/>
    <n v="25"/>
    <n v="3"/>
    <s v="F"/>
    <x v="1"/>
    <x v="14"/>
    <x v="1"/>
    <n v="4"/>
    <s v="Unskilled"/>
    <x v="1"/>
  </r>
  <r>
    <x v="5"/>
    <n v="0"/>
    <n v="14717"/>
    <n v="28"/>
    <n v="7"/>
    <s v="M"/>
    <x v="0"/>
    <x v="6"/>
    <x v="0"/>
    <n v="2"/>
    <s v="Skilled"/>
    <x v="0"/>
  </r>
  <r>
    <x v="4"/>
    <n v="172"/>
    <n v="0"/>
    <n v="25"/>
    <n v="36"/>
    <s v="M"/>
    <x v="0"/>
    <x v="21"/>
    <x v="0"/>
    <n v="3"/>
    <s v="Skilled"/>
    <x v="0"/>
  </r>
  <r>
    <x v="2"/>
    <n v="644"/>
    <n v="1571"/>
    <n v="19"/>
    <n v="1"/>
    <s v="F"/>
    <x v="1"/>
    <x v="7"/>
    <x v="0"/>
    <n v="3"/>
    <s v="Skilled"/>
    <x v="1"/>
  </r>
  <r>
    <x v="2"/>
    <n v="0"/>
    <n v="0"/>
    <n v="25"/>
    <n v="19"/>
    <s v="F"/>
    <x v="1"/>
    <x v="32"/>
    <x v="1"/>
    <n v="4"/>
    <s v="Skilled"/>
    <x v="1"/>
  </r>
  <r>
    <x v="1"/>
    <n v="617"/>
    <n v="411"/>
    <n v="31"/>
    <n v="3"/>
    <s v="M"/>
    <x v="2"/>
    <x v="26"/>
    <x v="0"/>
    <n v="1"/>
    <s v="Skilled"/>
    <x v="0"/>
  </r>
  <r>
    <x v="2"/>
    <n v="0"/>
    <n v="544"/>
    <n v="25"/>
    <n v="0"/>
    <s v="F"/>
    <x v="1"/>
    <x v="18"/>
    <x v="1"/>
    <n v="4"/>
    <s v="Unemployed"/>
    <x v="1"/>
  </r>
  <r>
    <x v="0"/>
    <n v="586"/>
    <n v="0"/>
    <n v="13"/>
    <n v="0"/>
    <s v="M"/>
    <x v="0"/>
    <x v="44"/>
    <x v="0"/>
    <n v="1"/>
    <s v="Management"/>
    <x v="1"/>
  </r>
  <r>
    <x v="1"/>
    <n v="0"/>
    <n v="835"/>
    <n v="19"/>
    <n v="42"/>
    <s v="F"/>
    <x v="1"/>
    <x v="26"/>
    <x v="0"/>
    <n v="1"/>
    <s v="Skilled"/>
    <x v="1"/>
  </r>
  <r>
    <x v="0"/>
    <n v="0"/>
    <n v="823"/>
    <n v="25"/>
    <n v="47"/>
    <s v="M"/>
    <x v="0"/>
    <x v="7"/>
    <x v="0"/>
    <n v="2"/>
    <s v="Skilled"/>
    <x v="0"/>
  </r>
  <r>
    <x v="4"/>
    <n v="0"/>
    <n v="5180"/>
    <n v="22"/>
    <n v="4"/>
    <s v="M"/>
    <x v="0"/>
    <x v="28"/>
    <x v="0"/>
    <n v="2"/>
    <s v="Unskilled"/>
    <x v="1"/>
  </r>
  <r>
    <x v="0"/>
    <n v="0"/>
    <n v="408"/>
    <n v="16"/>
    <n v="12"/>
    <s v="M"/>
    <x v="0"/>
    <x v="9"/>
    <x v="2"/>
    <n v="4"/>
    <s v="Skilled"/>
    <x v="0"/>
  </r>
  <r>
    <x v="2"/>
    <n v="0"/>
    <n v="821"/>
    <n v="48"/>
    <n v="5"/>
    <s v="F"/>
    <x v="1"/>
    <x v="9"/>
    <x v="0"/>
    <n v="1"/>
    <s v="Unskilled"/>
    <x v="0"/>
  </r>
  <r>
    <x v="3"/>
    <n v="522"/>
    <n v="385"/>
    <n v="10"/>
    <n v="66"/>
    <s v="M"/>
    <x v="0"/>
    <x v="38"/>
    <x v="0"/>
    <n v="4"/>
    <s v="Unskilled"/>
    <x v="0"/>
  </r>
  <r>
    <x v="2"/>
    <n v="585"/>
    <n v="2223"/>
    <n v="16"/>
    <n v="0"/>
    <s v="M"/>
    <x v="0"/>
    <x v="21"/>
    <x v="0"/>
    <n v="2"/>
    <s v="Management"/>
    <x v="1"/>
  </r>
  <r>
    <x v="2"/>
    <n v="5588"/>
    <n v="0"/>
    <n v="22"/>
    <n v="10"/>
    <s v="F"/>
    <x v="1"/>
    <x v="18"/>
    <x v="0"/>
    <n v="4"/>
    <s v="Skilled"/>
    <x v="1"/>
  </r>
  <r>
    <x v="2"/>
    <n v="0"/>
    <n v="605"/>
    <n v="37"/>
    <n v="20"/>
    <s v="F"/>
    <x v="1"/>
    <x v="32"/>
    <x v="0"/>
    <n v="2"/>
    <s v="Skilled"/>
    <x v="1"/>
  </r>
  <r>
    <x v="1"/>
    <n v="352"/>
    <n v="7525"/>
    <n v="13"/>
    <n v="4"/>
    <s v="F"/>
    <x v="1"/>
    <x v="45"/>
    <x v="1"/>
    <n v="4"/>
    <s v="Unskilled"/>
    <x v="0"/>
  </r>
  <r>
    <x v="0"/>
    <n v="0"/>
    <n v="3529"/>
    <n v="14"/>
    <n v="0"/>
    <s v="F"/>
    <x v="1"/>
    <x v="38"/>
    <x v="0"/>
    <n v="4"/>
    <s v="Skilled"/>
    <x v="0"/>
  </r>
  <r>
    <x v="4"/>
    <n v="2715"/>
    <n v="1435"/>
    <n v="49"/>
    <n v="14"/>
    <s v="M"/>
    <x v="1"/>
    <x v="27"/>
    <x v="0"/>
    <n v="2"/>
    <s v="Skilled"/>
    <x v="1"/>
  </r>
  <r>
    <x v="7"/>
    <n v="560"/>
    <n v="887"/>
    <n v="25"/>
    <n v="20"/>
    <s v="M"/>
    <x v="0"/>
    <x v="2"/>
    <x v="0"/>
    <n v="3"/>
    <s v="Management"/>
    <x v="1"/>
  </r>
  <r>
    <x v="0"/>
    <n v="895"/>
    <n v="243"/>
    <n v="13"/>
    <n v="4"/>
    <s v="M"/>
    <x v="2"/>
    <x v="14"/>
    <x v="1"/>
    <n v="1"/>
    <s v="Skilled"/>
    <x v="1"/>
  </r>
  <r>
    <x v="2"/>
    <n v="305"/>
    <n v="4553"/>
    <n v="7"/>
    <n v="2"/>
    <s v="F"/>
    <x v="1"/>
    <x v="4"/>
    <x v="0"/>
    <n v="1"/>
    <s v="Unskilled"/>
    <x v="1"/>
  </r>
  <r>
    <x v="0"/>
    <n v="0"/>
    <n v="418"/>
    <n v="19"/>
    <n v="4"/>
    <s v="M"/>
    <x v="0"/>
    <x v="4"/>
    <x v="0"/>
    <n v="2"/>
    <s v="Skilled"/>
    <x v="0"/>
  </r>
  <r>
    <x v="2"/>
    <n v="0"/>
    <n v="771"/>
    <n v="25"/>
    <n v="0"/>
    <s v="M"/>
    <x v="0"/>
    <x v="25"/>
    <x v="2"/>
    <n v="2"/>
    <s v="Skilled"/>
    <x v="1"/>
  </r>
  <r>
    <x v="1"/>
    <n v="0"/>
    <n v="463"/>
    <n v="11"/>
    <n v="13"/>
    <s v="M"/>
    <x v="0"/>
    <x v="32"/>
    <x v="1"/>
    <n v="2"/>
    <s v="Unskilled"/>
    <x v="1"/>
  </r>
  <r>
    <x v="4"/>
    <n v="8948"/>
    <n v="110"/>
    <n v="31"/>
    <n v="90"/>
    <s v="M"/>
    <x v="0"/>
    <x v="40"/>
    <x v="0"/>
    <n v="4"/>
    <s v="Management"/>
    <x v="1"/>
  </r>
  <r>
    <x v="5"/>
    <n v="0"/>
    <n v="10099"/>
    <n v="16"/>
    <n v="108"/>
    <s v="M"/>
    <x v="0"/>
    <x v="14"/>
    <x v="1"/>
    <n v="4"/>
    <s v="Skilled"/>
    <x v="0"/>
  </r>
  <r>
    <x v="5"/>
    <n v="0"/>
    <n v="13428"/>
    <n v="7"/>
    <n v="0"/>
    <s v="F"/>
    <x v="1"/>
    <x v="14"/>
    <x v="1"/>
    <n v="2"/>
    <s v="Unemployed"/>
    <x v="0"/>
  </r>
  <r>
    <x v="0"/>
    <n v="0"/>
    <n v="208"/>
    <n v="13"/>
    <n v="23"/>
    <s v="M"/>
    <x v="0"/>
    <x v="44"/>
    <x v="0"/>
    <n v="4"/>
    <s v="Skilled"/>
    <x v="0"/>
  </r>
  <r>
    <x v="0"/>
    <n v="0"/>
    <n v="552"/>
    <n v="13"/>
    <n v="15"/>
    <s v="F"/>
    <x v="1"/>
    <x v="0"/>
    <x v="0"/>
    <n v="4"/>
    <s v="Unskilled"/>
    <x v="1"/>
  </r>
  <r>
    <x v="3"/>
    <n v="0"/>
    <n v="3105"/>
    <n v="16"/>
    <n v="19"/>
    <s v="F"/>
    <x v="1"/>
    <x v="22"/>
    <x v="0"/>
    <n v="3"/>
    <s v="Skilled"/>
    <x v="0"/>
  </r>
  <r>
    <x v="0"/>
    <n v="483"/>
    <n v="415"/>
    <n v="19"/>
    <n v="6"/>
    <s v="M"/>
    <x v="2"/>
    <x v="1"/>
    <x v="0"/>
    <n v="2"/>
    <s v="Skilled"/>
    <x v="1"/>
  </r>
  <r>
    <x v="9"/>
    <n v="0"/>
    <n v="1238"/>
    <n v="13"/>
    <n v="0"/>
    <s v="F"/>
    <x v="1"/>
    <x v="26"/>
    <x v="0"/>
    <n v="3"/>
    <s v="Skilled"/>
    <x v="1"/>
  </r>
  <r>
    <x v="3"/>
    <n v="0"/>
    <n v="238"/>
    <n v="13"/>
    <n v="2"/>
    <s v="F"/>
    <x v="1"/>
    <x v="30"/>
    <x v="0"/>
    <n v="4"/>
    <s v="Skilled"/>
    <x v="1"/>
  </r>
  <r>
    <x v="1"/>
    <n v="0"/>
    <n v="127"/>
    <n v="31"/>
    <n v="35"/>
    <s v="F"/>
    <x v="1"/>
    <x v="14"/>
    <x v="1"/>
    <n v="4"/>
    <s v="Skilled"/>
    <x v="1"/>
  </r>
  <r>
    <x v="4"/>
    <n v="663"/>
    <n v="0"/>
    <n v="19"/>
    <n v="57"/>
    <s v="M"/>
    <x v="0"/>
    <x v="19"/>
    <x v="0"/>
    <n v="2"/>
    <s v="Skilled"/>
    <x v="0"/>
  </r>
  <r>
    <x v="2"/>
    <n v="624"/>
    <n v="785"/>
    <n v="37"/>
    <n v="9"/>
    <s v="F"/>
    <x v="1"/>
    <x v="37"/>
    <x v="1"/>
    <n v="2"/>
    <s v="Skilled"/>
    <x v="0"/>
  </r>
  <r>
    <x v="6"/>
    <n v="0"/>
    <n v="718"/>
    <n v="19"/>
    <n v="0"/>
    <s v="F"/>
    <x v="1"/>
    <x v="20"/>
    <x v="2"/>
    <n v="4"/>
    <s v="Unemployed"/>
    <x v="1"/>
  </r>
  <r>
    <x v="1"/>
    <n v="0"/>
    <n v="493"/>
    <n v="13"/>
    <n v="21"/>
    <s v="M"/>
    <x v="0"/>
    <x v="27"/>
    <x v="0"/>
    <n v="3"/>
    <s v="Unskilled"/>
    <x v="0"/>
  </r>
  <r>
    <x v="0"/>
    <n v="152"/>
    <n v="757"/>
    <n v="49"/>
    <n v="45"/>
    <s v="M"/>
    <x v="0"/>
    <x v="7"/>
    <x v="0"/>
    <n v="4"/>
    <s v="Skilled"/>
    <x v="1"/>
  </r>
  <r>
    <x v="2"/>
    <n v="0"/>
    <n v="9125"/>
    <n v="13"/>
    <n v="24"/>
    <s v="F"/>
    <x v="1"/>
    <x v="5"/>
    <x v="0"/>
    <n v="2"/>
    <s v="Skilled"/>
    <x v="1"/>
  </r>
  <r>
    <x v="0"/>
    <n v="0"/>
    <n v="364"/>
    <n v="13"/>
    <n v="12"/>
    <s v="F"/>
    <x v="1"/>
    <x v="9"/>
    <x v="0"/>
    <n v="2"/>
    <s v="Skilled"/>
    <x v="0"/>
  </r>
  <r>
    <x v="4"/>
    <n v="498"/>
    <n v="598"/>
    <n v="37"/>
    <n v="14"/>
    <s v="M"/>
    <x v="1"/>
    <x v="24"/>
    <x v="0"/>
    <n v="2"/>
    <s v="Management"/>
    <x v="1"/>
  </r>
  <r>
    <x v="2"/>
    <n v="0"/>
    <n v="374"/>
    <n v="10"/>
    <n v="19"/>
    <s v="M"/>
    <x v="0"/>
    <x v="7"/>
    <x v="0"/>
    <n v="3"/>
    <s v="Unskilled"/>
    <x v="1"/>
  </r>
  <r>
    <x v="0"/>
    <n v="156"/>
    <n v="0"/>
    <n v="13"/>
    <n v="58"/>
    <s v="F"/>
    <x v="1"/>
    <x v="1"/>
    <x v="0"/>
    <n v="3"/>
    <s v="Unskilled"/>
    <x v="1"/>
  </r>
  <r>
    <x v="5"/>
    <n v="1336"/>
    <n v="0"/>
    <n v="37"/>
    <n v="11"/>
    <s v="M"/>
    <x v="0"/>
    <x v="24"/>
    <x v="0"/>
    <n v="2"/>
    <s v="Management"/>
    <x v="0"/>
  </r>
  <r>
    <x v="2"/>
    <n v="0"/>
    <n v="508"/>
    <n v="13"/>
    <n v="3"/>
    <s v="M"/>
    <x v="0"/>
    <x v="1"/>
    <x v="0"/>
    <n v="1"/>
    <s v="Unskilled"/>
    <x v="1"/>
  </r>
  <r>
    <x v="0"/>
    <n v="0"/>
    <n v="956"/>
    <n v="25"/>
    <n v="4"/>
    <s v="F"/>
    <x v="1"/>
    <x v="18"/>
    <x v="1"/>
    <n v="2"/>
    <s v="Unskilled"/>
    <x v="1"/>
  </r>
  <r>
    <x v="1"/>
    <n v="0"/>
    <n v="636"/>
    <n v="22"/>
    <n v="41"/>
    <s v="F"/>
    <x v="1"/>
    <x v="5"/>
    <x v="1"/>
    <n v="4"/>
    <s v="Unskilled"/>
    <x v="0"/>
  </r>
  <r>
    <x v="2"/>
    <n v="2641"/>
    <n v="0"/>
    <n v="13"/>
    <n v="71"/>
    <s v="F"/>
    <x v="1"/>
    <x v="44"/>
    <x v="2"/>
    <n v="4"/>
    <s v="Management"/>
    <x v="0"/>
  </r>
  <r>
    <x v="5"/>
    <n v="0"/>
    <n v="1519"/>
    <n v="40"/>
    <n v="74"/>
    <s v="M"/>
    <x v="0"/>
    <x v="10"/>
    <x v="0"/>
    <n v="2"/>
    <s v="Management"/>
    <x v="0"/>
  </r>
  <r>
    <x v="4"/>
    <n v="0"/>
    <n v="922"/>
    <n v="19"/>
    <n v="29"/>
    <s v="M"/>
    <x v="0"/>
    <x v="21"/>
    <x v="0"/>
    <n v="1"/>
    <s v="Skilled"/>
    <x v="0"/>
  </r>
  <r>
    <x v="1"/>
    <n v="0"/>
    <n v="180"/>
    <n v="5"/>
    <n v="2"/>
    <s v="F"/>
    <x v="1"/>
    <x v="14"/>
    <x v="1"/>
    <n v="3"/>
    <s v="Unskilled"/>
    <x v="0"/>
  </r>
  <r>
    <x v="5"/>
    <n v="0"/>
    <n v="701"/>
    <n v="22"/>
    <n v="108"/>
    <s v="M"/>
    <x v="0"/>
    <x v="17"/>
    <x v="0"/>
    <n v="4"/>
    <s v="Management"/>
    <x v="0"/>
  </r>
  <r>
    <x v="0"/>
    <n v="0"/>
    <n v="296"/>
    <n v="16"/>
    <n v="8"/>
    <s v="M"/>
    <x v="0"/>
    <x v="22"/>
    <x v="0"/>
    <n v="2"/>
    <s v="Skilled"/>
    <x v="0"/>
  </r>
  <r>
    <x v="0"/>
    <n v="887"/>
    <n v="519"/>
    <n v="7"/>
    <n v="42"/>
    <s v="M"/>
    <x v="2"/>
    <x v="7"/>
    <x v="0"/>
    <n v="3"/>
    <s v="Unskilled"/>
    <x v="0"/>
  </r>
  <r>
    <x v="4"/>
    <n v="0"/>
    <n v="800"/>
    <n v="49"/>
    <n v="2"/>
    <s v="F"/>
    <x v="1"/>
    <x v="0"/>
    <x v="1"/>
    <n v="4"/>
    <s v="Skilled"/>
    <x v="1"/>
  </r>
  <r>
    <x v="1"/>
    <n v="0"/>
    <n v="736"/>
    <n v="13"/>
    <n v="6"/>
    <s v="F"/>
    <x v="1"/>
    <x v="15"/>
    <x v="1"/>
    <n v="4"/>
    <s v="Skilled"/>
    <x v="1"/>
  </r>
  <r>
    <x v="0"/>
    <n v="0"/>
    <n v="11838"/>
    <n v="7"/>
    <n v="70"/>
    <s v="M"/>
    <x v="0"/>
    <x v="10"/>
    <x v="0"/>
    <n v="4"/>
    <s v="Unskilled"/>
    <x v="0"/>
  </r>
  <r>
    <x v="0"/>
    <n v="0"/>
    <n v="364"/>
    <n v="5"/>
    <n v="35"/>
    <s v="M"/>
    <x v="0"/>
    <x v="19"/>
    <x v="0"/>
    <n v="1"/>
    <s v="Unskilled"/>
    <x v="0"/>
  </r>
  <r>
    <x v="2"/>
    <n v="18408"/>
    <n v="212"/>
    <n v="13"/>
    <n v="9"/>
    <s v="F"/>
    <x v="1"/>
    <x v="17"/>
    <x v="0"/>
    <n v="2"/>
    <s v="Skilled"/>
    <x v="0"/>
  </r>
  <r>
    <x v="2"/>
    <n v="497"/>
    <n v="888"/>
    <n v="16"/>
    <n v="3"/>
    <s v="F"/>
    <x v="1"/>
    <x v="5"/>
    <x v="1"/>
    <n v="1"/>
    <s v="Unemployed"/>
    <x v="1"/>
  </r>
  <r>
    <x v="5"/>
    <n v="0"/>
    <n v="999"/>
    <n v="25"/>
    <n v="0"/>
    <s v="M"/>
    <x v="0"/>
    <x v="18"/>
    <x v="2"/>
    <n v="2"/>
    <s v="Management"/>
    <x v="0"/>
  </r>
  <r>
    <x v="0"/>
    <n v="946"/>
    <n v="0"/>
    <n v="16"/>
    <n v="83"/>
    <s v="M"/>
    <x v="0"/>
    <x v="9"/>
    <x v="0"/>
    <n v="2"/>
    <s v="Skilled"/>
    <x v="0"/>
  </r>
  <r>
    <x v="4"/>
    <n v="986"/>
    <n v="578"/>
    <n v="28"/>
    <n v="1"/>
    <s v="F"/>
    <x v="1"/>
    <x v="4"/>
    <x v="0"/>
    <n v="1"/>
    <s v="Skilled"/>
    <x v="0"/>
  </r>
  <r>
    <x v="3"/>
    <n v="8122"/>
    <n v="136"/>
    <n v="22"/>
    <n v="4"/>
    <s v="M"/>
    <x v="1"/>
    <x v="1"/>
    <x v="1"/>
    <n v="1"/>
    <s v="Skilled"/>
    <x v="1"/>
  </r>
  <r>
    <x v="1"/>
    <n v="0"/>
    <n v="734"/>
    <n v="37"/>
    <n v="111"/>
    <s v="M"/>
    <x v="0"/>
    <x v="19"/>
    <x v="0"/>
    <n v="2"/>
    <s v="Skilled"/>
    <x v="1"/>
  </r>
  <r>
    <x v="4"/>
    <n v="778"/>
    <n v="861"/>
    <n v="49"/>
    <n v="21"/>
    <s v="M"/>
    <x v="0"/>
    <x v="14"/>
    <x v="0"/>
    <n v="2"/>
    <s v="Skilled"/>
    <x v="1"/>
  </r>
  <r>
    <x v="7"/>
    <n v="645"/>
    <n v="855"/>
    <n v="25"/>
    <n v="17"/>
    <s v="M"/>
    <x v="0"/>
    <x v="18"/>
    <x v="0"/>
    <n v="3"/>
    <s v="Management"/>
    <x v="1"/>
  </r>
  <r>
    <x v="1"/>
    <n v="0"/>
    <n v="4486"/>
    <n v="10"/>
    <n v="3"/>
    <s v="F"/>
    <x v="1"/>
    <x v="26"/>
    <x v="1"/>
    <n v="4"/>
    <s v="Skilled"/>
    <x v="0"/>
  </r>
  <r>
    <x v="2"/>
    <n v="682"/>
    <n v="2017"/>
    <n v="37"/>
    <n v="85"/>
    <s v="M"/>
    <x v="0"/>
    <x v="19"/>
    <x v="0"/>
    <n v="4"/>
    <s v="Management"/>
    <x v="1"/>
  </r>
  <r>
    <x v="2"/>
    <n v="19812"/>
    <n v="0"/>
    <n v="25"/>
    <n v="37"/>
    <s v="M"/>
    <x v="0"/>
    <x v="3"/>
    <x v="0"/>
    <n v="2"/>
    <s v="Unskilled"/>
    <x v="1"/>
  </r>
  <r>
    <x v="4"/>
    <n v="0"/>
    <n v="500"/>
    <n v="25"/>
    <n v="1"/>
    <s v="M"/>
    <x v="0"/>
    <x v="6"/>
    <x v="0"/>
    <n v="2"/>
    <s v="Skilled"/>
    <x v="1"/>
  </r>
  <r>
    <x v="5"/>
    <n v="0"/>
    <n v="859"/>
    <n v="31"/>
    <n v="89"/>
    <s v="M"/>
    <x v="0"/>
    <x v="27"/>
    <x v="2"/>
    <n v="4"/>
    <s v="Management"/>
    <x v="0"/>
  </r>
  <r>
    <x v="4"/>
    <n v="859"/>
    <n v="3305"/>
    <n v="25"/>
    <n v="26"/>
    <s v="M"/>
    <x v="0"/>
    <x v="17"/>
    <x v="1"/>
    <n v="4"/>
    <s v="Management"/>
    <x v="0"/>
  </r>
  <r>
    <x v="0"/>
    <n v="0"/>
    <n v="1218"/>
    <n v="13"/>
    <n v="38"/>
    <s v="M"/>
    <x v="0"/>
    <x v="9"/>
    <x v="0"/>
    <n v="1"/>
    <s v="Skilled"/>
    <x v="0"/>
  </r>
  <r>
    <x v="2"/>
    <n v="0"/>
    <n v="9016"/>
    <n v="49"/>
    <n v="22"/>
    <s v="M"/>
    <x v="0"/>
    <x v="8"/>
    <x v="2"/>
    <n v="2"/>
    <s v="Skilled"/>
    <x v="1"/>
  </r>
  <r>
    <x v="2"/>
    <n v="0"/>
    <n v="11587"/>
    <n v="22"/>
    <n v="46"/>
    <s v="F"/>
    <x v="1"/>
    <x v="22"/>
    <x v="0"/>
    <n v="2"/>
    <s v="Management"/>
    <x v="0"/>
  </r>
  <r>
    <x v="1"/>
    <n v="0"/>
    <n v="8944"/>
    <n v="25"/>
    <n v="66"/>
    <s v="M"/>
    <x v="0"/>
    <x v="4"/>
    <x v="1"/>
    <n v="3"/>
    <s v="Skilled"/>
    <x v="0"/>
  </r>
  <r>
    <x v="6"/>
    <n v="0"/>
    <n v="807"/>
    <n v="25"/>
    <n v="75"/>
    <s v="M"/>
    <x v="0"/>
    <x v="8"/>
    <x v="2"/>
    <n v="4"/>
    <s v="Skilled"/>
    <x v="0"/>
  </r>
  <r>
    <x v="0"/>
    <n v="0"/>
    <n v="867"/>
    <n v="31"/>
    <n v="27"/>
    <s v="F"/>
    <x v="1"/>
    <x v="32"/>
    <x v="0"/>
    <n v="2"/>
    <s v="Skilled"/>
    <x v="0"/>
  </r>
  <r>
    <x v="0"/>
    <n v="795"/>
    <n v="16804"/>
    <n v="49"/>
    <n v="40"/>
    <s v="M"/>
    <x v="0"/>
    <x v="6"/>
    <x v="0"/>
    <n v="2"/>
    <s v="Skilled"/>
    <x v="1"/>
  </r>
  <r>
    <x v="1"/>
    <n v="0"/>
    <n v="347"/>
    <n v="16"/>
    <n v="5"/>
    <s v="F"/>
    <x v="1"/>
    <x v="35"/>
    <x v="1"/>
    <n v="1"/>
    <s v="Skilled"/>
    <x v="0"/>
  </r>
  <r>
    <x v="1"/>
    <n v="0"/>
    <n v="836"/>
    <n v="16"/>
    <n v="4"/>
    <s v="M"/>
    <x v="0"/>
    <x v="6"/>
    <x v="0"/>
    <n v="3"/>
    <s v="Unskilled"/>
    <x v="0"/>
  </r>
  <r>
    <x v="1"/>
    <n v="0"/>
    <n v="142"/>
    <n v="7"/>
    <n v="53"/>
    <s v="F"/>
    <x v="1"/>
    <x v="23"/>
    <x v="0"/>
    <n v="1"/>
    <s v="Skilled"/>
    <x v="0"/>
  </r>
  <r>
    <x v="1"/>
    <n v="0"/>
    <n v="169"/>
    <n v="19"/>
    <n v="6"/>
    <s v="M"/>
    <x v="0"/>
    <x v="8"/>
    <x v="0"/>
    <n v="3"/>
    <s v="Skilled"/>
    <x v="1"/>
  </r>
  <r>
    <x v="7"/>
    <n v="852"/>
    <n v="3613"/>
    <n v="61"/>
    <n v="83"/>
    <s v="F"/>
    <x v="1"/>
    <x v="31"/>
    <x v="2"/>
    <n v="4"/>
    <s v="Management"/>
    <x v="1"/>
  </r>
  <r>
    <x v="3"/>
    <n v="0"/>
    <n v="403"/>
    <n v="7"/>
    <n v="5"/>
    <s v="F"/>
    <x v="1"/>
    <x v="46"/>
    <x v="0"/>
    <n v="2"/>
    <s v="Skilled"/>
    <x v="0"/>
  </r>
  <r>
    <x v="0"/>
    <n v="0"/>
    <n v="836"/>
    <n v="25"/>
    <n v="0"/>
    <s v="M"/>
    <x v="0"/>
    <x v="24"/>
    <x v="0"/>
    <n v="2"/>
    <s v="Management"/>
    <x v="1"/>
  </r>
  <r>
    <x v="2"/>
    <n v="425"/>
    <n v="0"/>
    <n v="19"/>
    <n v="7"/>
    <s v="F"/>
    <x v="1"/>
    <x v="1"/>
    <x v="0"/>
    <n v="2"/>
    <s v="Skilled"/>
    <x v="1"/>
  </r>
  <r>
    <x v="4"/>
    <n v="0"/>
    <n v="11481"/>
    <n v="25"/>
    <n v="18"/>
    <s v="M"/>
    <x v="0"/>
    <x v="37"/>
    <x v="0"/>
    <n v="3"/>
    <s v="Management"/>
    <x v="1"/>
  </r>
  <r>
    <x v="4"/>
    <n v="0"/>
    <n v="3285"/>
    <n v="7"/>
    <n v="21"/>
    <s v="M"/>
    <x v="0"/>
    <x v="21"/>
    <x v="0"/>
    <n v="2"/>
    <s v="Unskilled"/>
    <x v="0"/>
  </r>
  <r>
    <x v="3"/>
    <n v="0"/>
    <n v="164"/>
    <n v="13"/>
    <n v="65"/>
    <s v="F"/>
    <x v="1"/>
    <x v="36"/>
    <x v="2"/>
    <n v="4"/>
    <s v="Unskilled"/>
    <x v="0"/>
  </r>
  <r>
    <x v="2"/>
    <n v="11072"/>
    <n v="891"/>
    <n v="61"/>
    <n v="17"/>
    <s v="M"/>
    <x v="0"/>
    <x v="21"/>
    <x v="2"/>
    <n v="4"/>
    <s v="Skilled"/>
    <x v="0"/>
  </r>
  <r>
    <x v="5"/>
    <n v="0"/>
    <n v="0"/>
    <n v="37"/>
    <n v="49"/>
    <s v="M"/>
    <x v="0"/>
    <x v="11"/>
    <x v="2"/>
    <n v="4"/>
    <s v="Skilled"/>
    <x v="1"/>
  </r>
  <r>
    <x v="5"/>
    <n v="219"/>
    <n v="841"/>
    <n v="43"/>
    <n v="0"/>
    <s v="M"/>
    <x v="0"/>
    <x v="20"/>
    <x v="2"/>
    <n v="2"/>
    <s v="Management"/>
    <x v="0"/>
  </r>
  <r>
    <x v="2"/>
    <n v="8060"/>
    <n v="607"/>
    <n v="19"/>
    <n v="71"/>
    <s v="F"/>
    <x v="1"/>
    <x v="14"/>
    <x v="0"/>
    <n v="2"/>
    <s v="Management"/>
    <x v="0"/>
  </r>
  <r>
    <x v="2"/>
    <n v="0"/>
    <n v="486"/>
    <n v="12"/>
    <n v="22"/>
    <s v="M"/>
    <x v="0"/>
    <x v="17"/>
    <x v="1"/>
    <n v="2"/>
    <s v="Skilled"/>
    <x v="0"/>
  </r>
  <r>
    <x v="2"/>
    <n v="0"/>
    <n v="108"/>
    <n v="25"/>
    <n v="52"/>
    <s v="M"/>
    <x v="0"/>
    <x v="11"/>
    <x v="0"/>
    <n v="4"/>
    <s v="Unskilled"/>
    <x v="1"/>
  </r>
  <r>
    <x v="0"/>
    <n v="0"/>
    <n v="0"/>
    <n v="43"/>
    <n v="28"/>
    <s v="F"/>
    <x v="1"/>
    <x v="24"/>
    <x v="0"/>
    <n v="3"/>
    <s v="Management"/>
    <x v="1"/>
  </r>
  <r>
    <x v="2"/>
    <n v="0"/>
    <n v="113"/>
    <n v="25"/>
    <n v="31"/>
    <s v="F"/>
    <x v="1"/>
    <x v="14"/>
    <x v="1"/>
    <n v="4"/>
    <s v="Skilled"/>
    <x v="1"/>
  </r>
  <r>
    <x v="2"/>
    <n v="1613"/>
    <n v="0"/>
    <n v="25"/>
    <n v="118"/>
    <s v="M"/>
    <x v="2"/>
    <x v="37"/>
    <x v="0"/>
    <n v="4"/>
    <s v="Skilled"/>
    <x v="0"/>
  </r>
  <r>
    <x v="1"/>
    <n v="757"/>
    <n v="208"/>
    <n v="25"/>
    <n v="36"/>
    <s v="M"/>
    <x v="1"/>
    <x v="25"/>
    <x v="0"/>
    <n v="3"/>
    <s v="Skilled"/>
    <x v="1"/>
  </r>
  <r>
    <x v="8"/>
    <n v="0"/>
    <n v="603"/>
    <n v="13"/>
    <n v="35"/>
    <s v="M"/>
    <x v="2"/>
    <x v="39"/>
    <x v="1"/>
    <n v="4"/>
    <s v="Skilled"/>
    <x v="1"/>
  </r>
  <r>
    <x v="2"/>
    <n v="0"/>
    <n v="343"/>
    <n v="19"/>
    <n v="22"/>
    <s v="F"/>
    <x v="1"/>
    <x v="17"/>
    <x v="0"/>
    <n v="3"/>
    <s v="Skilled"/>
    <x v="0"/>
  </r>
  <r>
    <x v="3"/>
    <n v="977"/>
    <n v="463"/>
    <n v="10"/>
    <n v="61"/>
    <s v="F"/>
    <x v="1"/>
    <x v="21"/>
    <x v="0"/>
    <n v="3"/>
    <s v="Management"/>
    <x v="1"/>
  </r>
  <r>
    <x v="3"/>
    <n v="197"/>
    <n v="0"/>
    <n v="37"/>
    <n v="17"/>
    <s v="M"/>
    <x v="2"/>
    <x v="6"/>
    <x v="0"/>
    <n v="2"/>
    <s v="Skilled"/>
    <x v="0"/>
  </r>
  <r>
    <x v="1"/>
    <n v="0"/>
    <n v="299"/>
    <n v="19"/>
    <n v="11"/>
    <s v="M"/>
    <x v="0"/>
    <x v="11"/>
    <x v="2"/>
    <n v="4"/>
    <s v="Skilled"/>
    <x v="0"/>
  </r>
  <r>
    <x v="2"/>
    <n v="0"/>
    <n v="490"/>
    <n v="13"/>
    <n v="15"/>
    <s v="F"/>
    <x v="1"/>
    <x v="18"/>
    <x v="0"/>
    <n v="2"/>
    <s v="Skilled"/>
    <x v="1"/>
  </r>
  <r>
    <x v="0"/>
    <n v="0"/>
    <n v="6628"/>
    <n v="37"/>
    <n v="65"/>
    <s v="M"/>
    <x v="0"/>
    <x v="2"/>
    <x v="0"/>
    <n v="4"/>
    <s v="Skilled"/>
    <x v="0"/>
  </r>
  <r>
    <x v="4"/>
    <n v="0"/>
    <n v="859"/>
    <n v="19"/>
    <n v="23"/>
    <s v="M"/>
    <x v="0"/>
    <x v="17"/>
    <x v="0"/>
    <n v="2"/>
    <s v="Skilled"/>
    <x v="1"/>
  </r>
  <r>
    <x v="2"/>
    <n v="0"/>
    <n v="750"/>
    <n v="13"/>
    <n v="14"/>
    <s v="M"/>
    <x v="0"/>
    <x v="13"/>
    <x v="0"/>
    <n v="4"/>
    <s v="Skilled"/>
    <x v="1"/>
  </r>
  <r>
    <x v="0"/>
    <n v="256"/>
    <n v="954"/>
    <n v="10"/>
    <n v="13"/>
    <s v="M"/>
    <x v="0"/>
    <x v="0"/>
    <x v="0"/>
    <n v="3"/>
    <s v="Skilled"/>
    <x v="0"/>
  </r>
  <r>
    <x v="2"/>
    <n v="296"/>
    <n v="591"/>
    <n v="37"/>
    <n v="103"/>
    <s v="M"/>
    <x v="0"/>
    <x v="36"/>
    <x v="2"/>
    <n v="4"/>
    <s v="Skilled"/>
    <x v="1"/>
  </r>
  <r>
    <x v="1"/>
    <n v="0"/>
    <n v="13970"/>
    <n v="13"/>
    <n v="24"/>
    <s v="F"/>
    <x v="1"/>
    <x v="18"/>
    <x v="1"/>
    <n v="4"/>
    <s v="Unskilled"/>
    <x v="1"/>
  </r>
  <r>
    <x v="2"/>
    <n v="0"/>
    <n v="857"/>
    <n v="11"/>
    <n v="34"/>
    <s v="M"/>
    <x v="0"/>
    <x v="23"/>
    <x v="0"/>
    <n v="3"/>
    <s v="Skilled"/>
    <x v="0"/>
  </r>
  <r>
    <x v="1"/>
    <n v="0"/>
    <n v="5857"/>
    <n v="19"/>
    <n v="20"/>
    <s v="M"/>
    <x v="0"/>
    <x v="7"/>
    <x v="0"/>
    <n v="2"/>
    <s v="Skilled"/>
    <x v="0"/>
  </r>
  <r>
    <x v="0"/>
    <n v="298"/>
    <n v="3326"/>
    <n v="73"/>
    <n v="15"/>
    <s v="M"/>
    <x v="2"/>
    <x v="0"/>
    <x v="0"/>
    <n v="2"/>
    <s v="Skilled"/>
    <x v="1"/>
  </r>
  <r>
    <x v="0"/>
    <n v="0"/>
    <n v="726"/>
    <n v="19"/>
    <n v="7"/>
    <s v="F"/>
    <x v="1"/>
    <x v="32"/>
    <x v="1"/>
    <n v="4"/>
    <s v="Skilled"/>
    <x v="1"/>
  </r>
  <r>
    <x v="1"/>
    <n v="8636"/>
    <n v="214"/>
    <n v="11"/>
    <n v="3"/>
    <s v="F"/>
    <x v="1"/>
    <x v="14"/>
    <x v="0"/>
    <n v="2"/>
    <s v="Skilled"/>
    <x v="0"/>
  </r>
  <r>
    <x v="2"/>
    <n v="0"/>
    <n v="207"/>
    <n v="13"/>
    <n v="119"/>
    <s v="M"/>
    <x v="0"/>
    <x v="25"/>
    <x v="1"/>
    <n v="4"/>
    <s v="Skilled"/>
    <x v="1"/>
  </r>
  <r>
    <x v="2"/>
    <n v="0"/>
    <n v="713"/>
    <n v="13"/>
    <n v="29"/>
    <s v="M"/>
    <x v="0"/>
    <x v="5"/>
    <x v="0"/>
    <n v="2"/>
    <s v="Skilled"/>
    <x v="1"/>
  </r>
  <r>
    <x v="2"/>
    <n v="19766"/>
    <n v="2141"/>
    <n v="11"/>
    <n v="54"/>
    <s v="F"/>
    <x v="1"/>
    <x v="13"/>
    <x v="2"/>
    <n v="4"/>
    <s v="Unskilled"/>
    <x v="1"/>
  </r>
  <r>
    <x v="2"/>
    <n v="0"/>
    <n v="483"/>
    <n v="19"/>
    <n v="90"/>
    <s v="F"/>
    <x v="1"/>
    <x v="1"/>
    <x v="1"/>
    <n v="4"/>
    <s v="Skilled"/>
    <x v="1"/>
  </r>
  <r>
    <x v="2"/>
    <n v="0"/>
    <n v="127"/>
    <n v="7"/>
    <n v="13"/>
    <s v="M"/>
    <x v="0"/>
    <x v="5"/>
    <x v="1"/>
    <n v="3"/>
    <s v="Skilled"/>
    <x v="0"/>
  </r>
  <r>
    <x v="1"/>
    <n v="0"/>
    <n v="367"/>
    <n v="37"/>
    <n v="22"/>
    <s v="M"/>
    <x v="0"/>
    <x v="3"/>
    <x v="0"/>
    <n v="2"/>
    <s v="Skilled"/>
    <x v="0"/>
  </r>
  <r>
    <x v="0"/>
    <n v="0"/>
    <n v="813"/>
    <n v="43"/>
    <n v="28"/>
    <s v="M"/>
    <x v="0"/>
    <x v="5"/>
    <x v="0"/>
    <n v="2"/>
    <s v="Skilled"/>
    <x v="1"/>
  </r>
  <r>
    <x v="1"/>
    <n v="4089"/>
    <n v="0"/>
    <n v="7"/>
    <n v="14"/>
    <s v="M"/>
    <x v="2"/>
    <x v="6"/>
    <x v="0"/>
    <n v="2"/>
    <s v="Skilled"/>
    <x v="0"/>
  </r>
  <r>
    <x v="2"/>
    <n v="0"/>
    <n v="102"/>
    <n v="7"/>
    <n v="0"/>
    <s v="F"/>
    <x v="1"/>
    <x v="37"/>
    <x v="0"/>
    <n v="4"/>
    <s v="Unemployed"/>
    <x v="0"/>
  </r>
  <r>
    <x v="6"/>
    <n v="271"/>
    <n v="759"/>
    <n v="19"/>
    <n v="0"/>
    <s v="F"/>
    <x v="1"/>
    <x v="47"/>
    <x v="0"/>
    <n v="4"/>
    <s v="Skilled"/>
    <x v="0"/>
  </r>
  <r>
    <x v="2"/>
    <n v="949"/>
    <n v="0"/>
    <n v="49"/>
    <n v="36"/>
    <s v="F"/>
    <x v="1"/>
    <x v="0"/>
    <x v="0"/>
    <n v="2"/>
    <s v="Skilled"/>
    <x v="0"/>
  </r>
  <r>
    <x v="0"/>
    <n v="0"/>
    <n v="503"/>
    <n v="13"/>
    <n v="62"/>
    <s v="M"/>
    <x v="0"/>
    <x v="5"/>
    <x v="0"/>
    <n v="2"/>
    <s v="Skilled"/>
    <x v="0"/>
  </r>
  <r>
    <x v="0"/>
    <n v="911"/>
    <n v="823"/>
    <n v="46"/>
    <n v="4"/>
    <s v="M"/>
    <x v="0"/>
    <x v="32"/>
    <x v="0"/>
    <n v="2"/>
    <s v="Unskilled"/>
    <x v="1"/>
  </r>
  <r>
    <x v="2"/>
    <n v="0"/>
    <n v="693"/>
    <n v="19"/>
    <n v="28"/>
    <s v="M"/>
    <x v="0"/>
    <x v="4"/>
    <x v="2"/>
    <n v="4"/>
    <s v="Unskilled"/>
    <x v="1"/>
  </r>
  <r>
    <x v="5"/>
    <n v="0"/>
    <n v="973"/>
    <n v="49"/>
    <n v="81"/>
    <s v="F"/>
    <x v="1"/>
    <x v="29"/>
    <x v="2"/>
    <n v="4"/>
    <s v="Unskilled"/>
    <x v="1"/>
  </r>
  <r>
    <x v="2"/>
    <n v="0"/>
    <n v="648"/>
    <n v="15"/>
    <n v="57"/>
    <s v="M"/>
    <x v="1"/>
    <x v="10"/>
    <x v="0"/>
    <n v="4"/>
    <s v="Management"/>
    <x v="1"/>
  </r>
  <r>
    <x v="7"/>
    <n v="0"/>
    <n v="523"/>
    <n v="37"/>
    <n v="0"/>
    <s v="M"/>
    <x v="1"/>
    <x v="25"/>
    <x v="0"/>
    <n v="3"/>
    <s v="Management"/>
    <x v="0"/>
  </r>
  <r>
    <x v="5"/>
    <n v="271"/>
    <n v="7090"/>
    <n v="25"/>
    <n v="2"/>
    <s v="F"/>
    <x v="1"/>
    <x v="7"/>
    <x v="1"/>
    <n v="4"/>
    <s v="Skilled"/>
    <x v="1"/>
  </r>
  <r>
    <x v="0"/>
    <n v="0"/>
    <n v="596"/>
    <n v="13"/>
    <n v="67"/>
    <s v="M"/>
    <x v="0"/>
    <x v="44"/>
    <x v="0"/>
    <n v="4"/>
    <s v="Skilled"/>
    <x v="0"/>
  </r>
  <r>
    <x v="5"/>
    <n v="0"/>
    <n v="904"/>
    <n v="49"/>
    <n v="119"/>
    <s v="M"/>
    <x v="0"/>
    <x v="0"/>
    <x v="2"/>
    <n v="4"/>
    <s v="Skilled"/>
    <x v="1"/>
  </r>
  <r>
    <x v="2"/>
    <n v="0"/>
    <n v="541"/>
    <n v="19"/>
    <n v="13"/>
    <s v="M"/>
    <x v="0"/>
    <x v="4"/>
    <x v="0"/>
    <n v="2"/>
    <s v="Skilled"/>
    <x v="1"/>
  </r>
  <r>
    <x v="1"/>
    <n v="0"/>
    <n v="154"/>
    <n v="37"/>
    <n v="2"/>
    <s v="F"/>
    <x v="1"/>
    <x v="14"/>
    <x v="1"/>
    <n v="4"/>
    <s v="Skilled"/>
    <x v="1"/>
  </r>
  <r>
    <x v="2"/>
    <n v="4802"/>
    <n v="0"/>
    <n v="37"/>
    <n v="12"/>
    <s v="M"/>
    <x v="0"/>
    <x v="17"/>
    <x v="0"/>
    <n v="4"/>
    <s v="Skilled"/>
    <x v="0"/>
  </r>
  <r>
    <x v="4"/>
    <n v="177"/>
    <n v="0"/>
    <n v="49"/>
    <n v="9"/>
    <s v="M"/>
    <x v="0"/>
    <x v="27"/>
    <x v="2"/>
    <n v="4"/>
    <s v="Skilled"/>
    <x v="0"/>
  </r>
  <r>
    <x v="0"/>
    <n v="0"/>
    <n v="337"/>
    <n v="25"/>
    <n v="107"/>
    <s v="M"/>
    <x v="0"/>
    <x v="17"/>
    <x v="0"/>
    <n v="1"/>
    <s v="Management"/>
    <x v="0"/>
  </r>
  <r>
    <x v="2"/>
    <n v="0"/>
    <n v="716"/>
    <n v="19"/>
    <n v="33"/>
    <s v="M"/>
    <x v="0"/>
    <x v="22"/>
    <x v="0"/>
    <n v="2"/>
    <s v="Skilled"/>
    <x v="1"/>
  </r>
  <r>
    <x v="3"/>
    <n v="996"/>
    <n v="837"/>
    <n v="49"/>
    <n v="83"/>
    <s v="M"/>
    <x v="0"/>
    <x v="34"/>
    <x v="2"/>
    <n v="4"/>
    <s v="Skilled"/>
    <x v="1"/>
  </r>
  <r>
    <x v="3"/>
    <n v="705"/>
    <n v="0"/>
    <n v="25"/>
    <n v="24"/>
    <s v="F"/>
    <x v="1"/>
    <x v="1"/>
    <x v="0"/>
    <n v="2"/>
    <s v="Skilled"/>
    <x v="0"/>
  </r>
  <r>
    <x v="1"/>
    <n v="0"/>
    <n v="7710"/>
    <n v="25"/>
    <n v="114"/>
    <s v="M"/>
    <x v="0"/>
    <x v="30"/>
    <x v="0"/>
    <n v="4"/>
    <s v="Skilled"/>
    <x v="0"/>
  </r>
  <r>
    <x v="2"/>
    <n v="0"/>
    <n v="531"/>
    <n v="13"/>
    <n v="5"/>
    <s v="M"/>
    <x v="0"/>
    <x v="35"/>
    <x v="0"/>
    <n v="2"/>
    <s v="Skilled"/>
    <x v="1"/>
  </r>
  <r>
    <x v="0"/>
    <n v="5960"/>
    <n v="129"/>
    <n v="13"/>
    <n v="16"/>
    <s v="M"/>
    <x v="2"/>
    <x v="0"/>
    <x v="0"/>
    <n v="1"/>
    <s v="Skilled"/>
    <x v="0"/>
  </r>
  <r>
    <x v="1"/>
    <n v="0"/>
    <n v="941"/>
    <n v="13"/>
    <n v="111"/>
    <s v="M"/>
    <x v="0"/>
    <x v="19"/>
    <x v="0"/>
    <n v="4"/>
    <s v="Skilled"/>
    <x v="0"/>
  </r>
  <r>
    <x v="1"/>
    <n v="759"/>
    <n v="596"/>
    <n v="10"/>
    <n v="18"/>
    <s v="F"/>
    <x v="1"/>
    <x v="18"/>
    <x v="0"/>
    <n v="2"/>
    <s v="Skilled"/>
    <x v="1"/>
  </r>
  <r>
    <x v="1"/>
    <n v="0"/>
    <n v="987"/>
    <n v="37"/>
    <n v="101"/>
    <s v="M"/>
    <x v="0"/>
    <x v="22"/>
    <x v="0"/>
    <n v="4"/>
    <s v="Skilled"/>
    <x v="1"/>
  </r>
  <r>
    <x v="0"/>
    <n v="651"/>
    <n v="0"/>
    <n v="37"/>
    <n v="102"/>
    <s v="M"/>
    <x v="0"/>
    <x v="16"/>
    <x v="0"/>
    <n v="2"/>
    <s v="Skilled"/>
    <x v="0"/>
  </r>
  <r>
    <x v="4"/>
    <n v="257"/>
    <n v="460"/>
    <n v="49"/>
    <n v="75"/>
    <s v="F"/>
    <x v="1"/>
    <x v="48"/>
    <x v="1"/>
    <n v="3"/>
    <s v="Skilled"/>
    <x v="1"/>
  </r>
  <r>
    <x v="0"/>
    <n v="955"/>
    <n v="0"/>
    <n v="49"/>
    <n v="29"/>
    <s v="M"/>
    <x v="0"/>
    <x v="3"/>
    <x v="0"/>
    <n v="3"/>
    <s v="Skilled"/>
    <x v="0"/>
  </r>
  <r>
    <x v="0"/>
    <n v="0"/>
    <n v="798"/>
    <n v="25"/>
    <n v="42"/>
    <s v="M"/>
    <x v="0"/>
    <x v="0"/>
    <x v="1"/>
    <n v="4"/>
    <s v="Unskilled"/>
    <x v="1"/>
  </r>
  <r>
    <x v="0"/>
    <n v="8249"/>
    <n v="0"/>
    <n v="31"/>
    <n v="77"/>
    <s v="M"/>
    <x v="0"/>
    <x v="23"/>
    <x v="0"/>
    <n v="4"/>
    <s v="Unskilled"/>
    <x v="0"/>
  </r>
  <r>
    <x v="0"/>
    <n v="0"/>
    <n v="959"/>
    <n v="11"/>
    <n v="21"/>
    <s v="M"/>
    <x v="0"/>
    <x v="27"/>
    <x v="0"/>
    <n v="4"/>
    <s v="Skilled"/>
    <x v="0"/>
  </r>
  <r>
    <x v="0"/>
    <n v="956"/>
    <n v="1482"/>
    <n v="46"/>
    <n v="19"/>
    <s v="M"/>
    <x v="0"/>
    <x v="39"/>
    <x v="1"/>
    <n v="4"/>
    <s v="Skilled"/>
    <x v="1"/>
  </r>
  <r>
    <x v="2"/>
    <n v="382"/>
    <n v="883"/>
    <n v="31"/>
    <n v="20"/>
    <s v="F"/>
    <x v="1"/>
    <x v="0"/>
    <x v="0"/>
    <n v="2"/>
    <s v="Skilled"/>
    <x v="1"/>
  </r>
  <r>
    <x v="1"/>
    <n v="0"/>
    <n v="12721"/>
    <n v="37"/>
    <n v="31"/>
    <s v="F"/>
    <x v="1"/>
    <x v="12"/>
    <x v="0"/>
    <n v="4"/>
    <s v="Skilled"/>
    <x v="0"/>
  </r>
  <r>
    <x v="3"/>
    <n v="842"/>
    <n v="0"/>
    <n v="37"/>
    <n v="9"/>
    <s v="M"/>
    <x v="0"/>
    <x v="9"/>
    <x v="2"/>
    <n v="4"/>
    <s v="Unskilled"/>
    <x v="0"/>
  </r>
  <r>
    <x v="6"/>
    <n v="3111"/>
    <n v="0"/>
    <n v="13"/>
    <n v="27"/>
    <s v="F"/>
    <x v="1"/>
    <x v="14"/>
    <x v="0"/>
    <n v="4"/>
    <s v="Skilled"/>
    <x v="0"/>
  </r>
  <r>
    <x v="0"/>
    <n v="0"/>
    <n v="302"/>
    <n v="10"/>
    <n v="30"/>
    <s v="M"/>
    <x v="0"/>
    <x v="26"/>
    <x v="0"/>
    <n v="2"/>
    <s v="Skilled"/>
    <x v="1"/>
  </r>
  <r>
    <x v="1"/>
    <n v="0"/>
    <n v="538"/>
    <n v="25"/>
    <n v="59"/>
    <s v="M"/>
    <x v="0"/>
    <x v="2"/>
    <x v="1"/>
    <n v="2"/>
    <s v="Management"/>
    <x v="1"/>
  </r>
  <r>
    <x v="0"/>
    <n v="2846"/>
    <n v="0"/>
    <n v="13"/>
    <n v="14"/>
    <s v="M"/>
    <x v="0"/>
    <x v="3"/>
    <x v="2"/>
    <n v="4"/>
    <s v="Skilled"/>
    <x v="0"/>
  </r>
  <r>
    <x v="0"/>
    <n v="231"/>
    <n v="702"/>
    <n v="10"/>
    <n v="99"/>
    <s v="M"/>
    <x v="0"/>
    <x v="6"/>
    <x v="0"/>
    <n v="4"/>
    <s v="Unskilled"/>
    <x v="0"/>
  </r>
  <r>
    <x v="6"/>
    <n v="0"/>
    <n v="2688"/>
    <n v="10"/>
    <n v="89"/>
    <s v="M"/>
    <x v="0"/>
    <x v="13"/>
    <x v="0"/>
    <n v="4"/>
    <s v="Skilled"/>
    <x v="0"/>
  </r>
  <r>
    <x v="0"/>
    <n v="17366"/>
    <n v="0"/>
    <n v="16"/>
    <n v="21"/>
    <s v="M"/>
    <x v="0"/>
    <x v="2"/>
    <x v="2"/>
    <n v="4"/>
    <s v="Skilled"/>
    <x v="1"/>
  </r>
  <r>
    <x v="0"/>
    <n v="0"/>
    <n v="425"/>
    <n v="13"/>
    <n v="10"/>
    <s v="M"/>
    <x v="0"/>
    <x v="7"/>
    <x v="1"/>
    <n v="2"/>
    <s v="Skilled"/>
    <x v="1"/>
  </r>
  <r>
    <x v="2"/>
    <n v="332"/>
    <n v="214"/>
    <n v="25"/>
    <n v="2"/>
    <s v="M"/>
    <x v="0"/>
    <x v="5"/>
    <x v="0"/>
    <n v="1"/>
    <s v="Skilled"/>
    <x v="0"/>
  </r>
  <r>
    <x v="0"/>
    <n v="242"/>
    <n v="0"/>
    <n v="19"/>
    <n v="6"/>
    <s v="M"/>
    <x v="0"/>
    <x v="18"/>
    <x v="0"/>
    <n v="3"/>
    <s v="Skilled"/>
    <x v="0"/>
  </r>
  <r>
    <x v="2"/>
    <n v="0"/>
    <n v="272"/>
    <n v="7"/>
    <n v="90"/>
    <s v="M"/>
    <x v="0"/>
    <x v="41"/>
    <x v="0"/>
    <n v="4"/>
    <s v="Management"/>
    <x v="1"/>
  </r>
  <r>
    <x v="4"/>
    <n v="929"/>
    <n v="124"/>
    <n v="9"/>
    <n v="1"/>
    <s v="M"/>
    <x v="2"/>
    <x v="5"/>
    <x v="0"/>
    <n v="2"/>
    <s v="Skilled"/>
    <x v="0"/>
  </r>
  <r>
    <x v="0"/>
    <n v="0"/>
    <n v="17124"/>
    <n v="13"/>
    <n v="95"/>
    <s v="M"/>
    <x v="2"/>
    <x v="9"/>
    <x v="0"/>
    <n v="1"/>
    <s v="Skilled"/>
    <x v="0"/>
  </r>
  <r>
    <x v="5"/>
    <n v="0"/>
    <n v="612"/>
    <n v="49"/>
    <n v="32"/>
    <s v="M"/>
    <x v="0"/>
    <x v="2"/>
    <x v="2"/>
    <n v="4"/>
    <s v="Skilled"/>
    <x v="1"/>
  </r>
  <r>
    <x v="2"/>
    <n v="0"/>
    <n v="862"/>
    <n v="49"/>
    <n v="62"/>
    <s v="M"/>
    <x v="0"/>
    <x v="19"/>
    <x v="2"/>
    <n v="4"/>
    <s v="Management"/>
    <x v="1"/>
  </r>
  <r>
    <x v="1"/>
    <n v="0"/>
    <n v="146"/>
    <n v="25"/>
    <n v="46"/>
    <s v="M"/>
    <x v="0"/>
    <x v="6"/>
    <x v="0"/>
    <n v="4"/>
    <s v="Skilled"/>
    <x v="1"/>
  </r>
  <r>
    <x v="2"/>
    <n v="0"/>
    <n v="14190"/>
    <n v="37"/>
    <n v="92"/>
    <s v="M"/>
    <x v="0"/>
    <x v="17"/>
    <x v="0"/>
    <n v="4"/>
    <s v="Skilled"/>
    <x v="0"/>
  </r>
  <r>
    <x v="5"/>
    <n v="0"/>
    <n v="396"/>
    <n v="49"/>
    <n v="73"/>
    <s v="M"/>
    <x v="0"/>
    <x v="35"/>
    <x v="2"/>
    <n v="4"/>
    <s v="Skilled"/>
    <x v="1"/>
  </r>
  <r>
    <x v="0"/>
    <n v="0"/>
    <n v="519"/>
    <n v="31"/>
    <n v="23"/>
    <s v="F"/>
    <x v="1"/>
    <x v="1"/>
    <x v="0"/>
    <n v="2"/>
    <s v="Skilled"/>
    <x v="0"/>
  </r>
  <r>
    <x v="5"/>
    <n v="646"/>
    <n v="0"/>
    <n v="25"/>
    <n v="9"/>
    <s v="M"/>
    <x v="1"/>
    <x v="13"/>
    <x v="2"/>
    <n v="4"/>
    <s v="Skilled"/>
    <x v="0"/>
  </r>
  <r>
    <x v="2"/>
    <n v="538"/>
    <n v="344"/>
    <n v="13"/>
    <n v="40"/>
    <s v="M"/>
    <x v="2"/>
    <x v="32"/>
    <x v="0"/>
    <n v="3"/>
    <s v="Unskilled"/>
    <x v="1"/>
  </r>
  <r>
    <x v="1"/>
    <n v="0"/>
    <n v="204"/>
    <n v="31"/>
    <n v="5"/>
    <s v="M"/>
    <x v="1"/>
    <x v="22"/>
    <x v="0"/>
    <n v="4"/>
    <s v="Unskilled"/>
    <x v="1"/>
  </r>
  <r>
    <x v="0"/>
    <n v="0"/>
    <n v="148"/>
    <n v="43"/>
    <n v="2"/>
    <s v="M"/>
    <x v="0"/>
    <x v="21"/>
    <x v="0"/>
    <n v="3"/>
    <s v="Skilled"/>
    <x v="1"/>
  </r>
  <r>
    <x v="1"/>
    <n v="0"/>
    <n v="435"/>
    <n v="19"/>
    <n v="16"/>
    <s v="F"/>
    <x v="1"/>
    <x v="0"/>
    <x v="1"/>
    <n v="4"/>
    <s v="Skilled"/>
    <x v="1"/>
  </r>
  <r>
    <x v="0"/>
    <n v="0"/>
    <n v="914"/>
    <n v="19"/>
    <n v="0"/>
    <s v="F"/>
    <x v="1"/>
    <x v="26"/>
    <x v="1"/>
    <n v="4"/>
    <s v="Skilled"/>
    <x v="1"/>
  </r>
  <r>
    <x v="2"/>
    <n v="135"/>
    <n v="0"/>
    <n v="37"/>
    <n v="7"/>
    <s v="M"/>
    <x v="0"/>
    <x v="3"/>
    <x v="2"/>
    <n v="4"/>
    <s v="Skilled"/>
    <x v="1"/>
  </r>
  <r>
    <x v="5"/>
    <n v="2472"/>
    <n v="0"/>
    <n v="37"/>
    <n v="41"/>
    <s v="M"/>
    <x v="0"/>
    <x v="22"/>
    <x v="0"/>
    <n v="2"/>
    <s v="Management"/>
    <x v="0"/>
  </r>
  <r>
    <x v="2"/>
    <n v="0"/>
    <n v="412"/>
    <n v="25"/>
    <n v="22"/>
    <s v="M"/>
    <x v="0"/>
    <x v="30"/>
    <x v="2"/>
    <n v="4"/>
    <s v="Skilled"/>
    <x v="1"/>
  </r>
  <r>
    <x v="2"/>
    <n v="10417"/>
    <n v="19811"/>
    <n v="13"/>
    <n v="27"/>
    <s v="M"/>
    <x v="2"/>
    <x v="7"/>
    <x v="0"/>
    <n v="2"/>
    <s v="Skilled"/>
    <x v="1"/>
  </r>
  <r>
    <x v="0"/>
    <n v="211"/>
    <n v="822"/>
    <n v="8"/>
    <n v="5"/>
    <s v="F"/>
    <x v="1"/>
    <x v="10"/>
    <x v="0"/>
    <n v="1"/>
    <s v="Skilled"/>
    <x v="0"/>
  </r>
  <r>
    <x v="0"/>
    <n v="16630"/>
    <n v="0"/>
    <n v="11"/>
    <n v="47"/>
    <s v="M"/>
    <x v="0"/>
    <x v="6"/>
    <x v="0"/>
    <n v="2"/>
    <s v="Skilled"/>
    <x v="0"/>
  </r>
  <r>
    <x v="1"/>
    <n v="0"/>
    <n v="3369"/>
    <n v="25"/>
    <n v="17"/>
    <s v="M"/>
    <x v="0"/>
    <x v="32"/>
    <x v="0"/>
    <n v="1"/>
    <s v="Skilled"/>
    <x v="0"/>
  </r>
  <r>
    <x v="1"/>
    <n v="642"/>
    <n v="0"/>
    <n v="13"/>
    <n v="65"/>
    <s v="F"/>
    <x v="1"/>
    <x v="32"/>
    <x v="0"/>
    <n v="2"/>
    <s v="Skilled"/>
    <x v="1"/>
  </r>
  <r>
    <x v="0"/>
    <n v="0"/>
    <n v="707"/>
    <n v="7"/>
    <n v="26"/>
    <s v="M"/>
    <x v="0"/>
    <x v="16"/>
    <x v="0"/>
    <n v="2"/>
    <s v="Skilled"/>
    <x v="0"/>
  </r>
  <r>
    <x v="0"/>
    <n v="296"/>
    <n v="818"/>
    <n v="19"/>
    <n v="93"/>
    <s v="M"/>
    <x v="2"/>
    <x v="4"/>
    <x v="0"/>
    <n v="2"/>
    <s v="Unskilled"/>
    <x v="0"/>
  </r>
  <r>
    <x v="4"/>
    <n v="898"/>
    <n v="177"/>
    <n v="22"/>
    <n v="105"/>
    <s v="F"/>
    <x v="1"/>
    <x v="2"/>
    <x v="0"/>
    <n v="4"/>
    <s v="Skilled"/>
    <x v="1"/>
  </r>
  <r>
    <x v="2"/>
    <n v="478"/>
    <n v="4071"/>
    <n v="10"/>
    <n v="40"/>
    <s v="M"/>
    <x v="0"/>
    <x v="18"/>
    <x v="0"/>
    <n v="3"/>
    <s v="Skilled"/>
    <x v="1"/>
  </r>
  <r>
    <x v="2"/>
    <n v="315"/>
    <n v="466"/>
    <n v="13"/>
    <n v="3"/>
    <s v="M"/>
    <x v="0"/>
    <x v="23"/>
    <x v="0"/>
    <n v="3"/>
    <s v="Unskilled"/>
    <x v="0"/>
  </r>
  <r>
    <x v="2"/>
    <n v="122"/>
    <n v="460"/>
    <n v="37"/>
    <n v="109"/>
    <s v="M"/>
    <x v="0"/>
    <x v="36"/>
    <x v="2"/>
    <n v="2"/>
    <s v="Management"/>
    <x v="1"/>
  </r>
  <r>
    <x v="1"/>
    <n v="0"/>
    <n v="991"/>
    <n v="7"/>
    <n v="3"/>
    <s v="F"/>
    <x v="1"/>
    <x v="4"/>
    <x v="0"/>
    <n v="4"/>
    <s v="Skilled"/>
    <x v="1"/>
  </r>
  <r>
    <x v="0"/>
    <n v="0"/>
    <n v="17653"/>
    <n v="22"/>
    <n v="4"/>
    <s v="F"/>
    <x v="1"/>
    <x v="18"/>
    <x v="0"/>
    <n v="2"/>
    <s v="Skilled"/>
    <x v="0"/>
  </r>
  <r>
    <x v="3"/>
    <n v="0"/>
    <n v="497"/>
    <n v="41"/>
    <n v="24"/>
    <s v="M"/>
    <x v="0"/>
    <x v="6"/>
    <x v="0"/>
    <n v="3"/>
    <s v="Skilled"/>
    <x v="1"/>
  </r>
  <r>
    <x v="4"/>
    <n v="670"/>
    <n v="4014"/>
    <n v="31"/>
    <n v="21"/>
    <s v="F"/>
    <x v="1"/>
    <x v="5"/>
    <x v="1"/>
    <n v="4"/>
    <s v="Unskilled"/>
    <x v="1"/>
  </r>
  <r>
    <x v="4"/>
    <n v="444"/>
    <n v="921"/>
    <n v="28"/>
    <n v="51"/>
    <s v="F"/>
    <x v="1"/>
    <x v="19"/>
    <x v="2"/>
    <n v="4"/>
    <s v="Management"/>
    <x v="1"/>
  </r>
  <r>
    <x v="2"/>
    <n v="3880"/>
    <n v="0"/>
    <n v="23"/>
    <n v="37"/>
    <s v="F"/>
    <x v="1"/>
    <x v="32"/>
    <x v="1"/>
    <n v="4"/>
    <s v="Skilled"/>
    <x v="0"/>
  </r>
  <r>
    <x v="5"/>
    <n v="819"/>
    <n v="0"/>
    <n v="13"/>
    <n v="23"/>
    <s v="M"/>
    <x v="0"/>
    <x v="24"/>
    <x v="0"/>
    <n v="2"/>
    <s v="Skilled"/>
    <x v="0"/>
  </r>
  <r>
    <x v="5"/>
    <n v="0"/>
    <n v="607"/>
    <n v="37"/>
    <n v="17"/>
    <s v="M"/>
    <x v="0"/>
    <x v="5"/>
    <x v="0"/>
    <n v="2"/>
    <s v="Skilled"/>
    <x v="1"/>
  </r>
  <r>
    <x v="9"/>
    <n v="0"/>
    <n v="15800"/>
    <n v="16"/>
    <n v="40"/>
    <s v="M"/>
    <x v="0"/>
    <x v="17"/>
    <x v="0"/>
    <n v="3"/>
    <s v="Skilled"/>
    <x v="0"/>
  </r>
  <r>
    <x v="1"/>
    <n v="0"/>
    <n v="369"/>
    <n v="7"/>
    <n v="23"/>
    <s v="M"/>
    <x v="0"/>
    <x v="17"/>
    <x v="0"/>
    <n v="2"/>
    <s v="Unskilled"/>
    <x v="0"/>
  </r>
  <r>
    <x v="4"/>
    <n v="0"/>
    <n v="4973"/>
    <n v="25"/>
    <n v="17"/>
    <s v="M"/>
    <x v="0"/>
    <x v="6"/>
    <x v="0"/>
    <n v="3"/>
    <s v="Unskilled"/>
    <x v="0"/>
  </r>
  <r>
    <x v="1"/>
    <n v="0"/>
    <n v="0"/>
    <n v="40"/>
    <n v="30"/>
    <s v="M"/>
    <x v="0"/>
    <x v="24"/>
    <x v="0"/>
    <n v="4"/>
    <s v="Management"/>
    <x v="0"/>
  </r>
  <r>
    <x v="2"/>
    <n v="0"/>
    <n v="761"/>
    <n v="25"/>
    <n v="92"/>
    <s v="M"/>
    <x v="0"/>
    <x v="31"/>
    <x v="0"/>
    <n v="4"/>
    <s v="Unskilled"/>
    <x v="1"/>
  </r>
  <r>
    <x v="3"/>
    <n v="0"/>
    <n v="471"/>
    <n v="7"/>
    <n v="52"/>
    <s v="F"/>
    <x v="1"/>
    <x v="9"/>
    <x v="2"/>
    <n v="4"/>
    <s v="Skilled"/>
    <x v="1"/>
  </r>
  <r>
    <x v="5"/>
    <n v="0"/>
    <n v="674"/>
    <n v="37"/>
    <n v="69"/>
    <s v="M"/>
    <x v="0"/>
    <x v="19"/>
    <x v="2"/>
    <n v="4"/>
    <s v="Skilled"/>
    <x v="0"/>
  </r>
  <r>
    <x v="2"/>
    <n v="0"/>
    <n v="547"/>
    <n v="13"/>
    <n v="40"/>
    <s v="M"/>
    <x v="1"/>
    <x v="17"/>
    <x v="0"/>
    <n v="3"/>
    <s v="Skilled"/>
    <x v="1"/>
  </r>
  <r>
    <x v="1"/>
    <n v="161"/>
    <n v="524"/>
    <n v="13"/>
    <n v="106"/>
    <s v="M"/>
    <x v="0"/>
    <x v="7"/>
    <x v="1"/>
    <n v="4"/>
    <s v="Skilled"/>
    <x v="0"/>
  </r>
  <r>
    <x v="1"/>
    <n v="0"/>
    <n v="815"/>
    <n v="19"/>
    <n v="13"/>
    <s v="M"/>
    <x v="0"/>
    <x v="19"/>
    <x v="0"/>
    <n v="3"/>
    <s v="Skilled"/>
    <x v="1"/>
  </r>
  <r>
    <x v="5"/>
    <n v="0"/>
    <n v="0"/>
    <n v="11"/>
    <n v="4"/>
    <s v="F"/>
    <x v="1"/>
    <x v="22"/>
    <x v="1"/>
    <n v="4"/>
    <s v="Skilled"/>
    <x v="0"/>
  </r>
  <r>
    <x v="2"/>
    <n v="789"/>
    <n v="989"/>
    <n v="31"/>
    <n v="0"/>
    <s v="M"/>
    <x v="2"/>
    <x v="7"/>
    <x v="0"/>
    <n v="2"/>
    <s v="Management"/>
    <x v="1"/>
  </r>
  <r>
    <x v="0"/>
    <n v="765"/>
    <n v="10406"/>
    <n v="10"/>
    <n v="24"/>
    <s v="F"/>
    <x v="1"/>
    <x v="40"/>
    <x v="0"/>
    <n v="3"/>
    <s v="Unskilled"/>
    <x v="0"/>
  </r>
  <r>
    <x v="1"/>
    <n v="0"/>
    <n v="957"/>
    <n v="19"/>
    <n v="11"/>
    <s v="F"/>
    <x v="1"/>
    <x v="15"/>
    <x v="1"/>
    <n v="4"/>
    <s v="Skilled"/>
    <x v="1"/>
  </r>
  <r>
    <x v="2"/>
    <n v="0"/>
    <n v="770"/>
    <n v="37"/>
    <n v="3"/>
    <s v="F"/>
    <x v="1"/>
    <x v="21"/>
    <x v="0"/>
    <n v="4"/>
    <s v="Skilled"/>
    <x v="1"/>
  </r>
  <r>
    <x v="1"/>
    <n v="983"/>
    <n v="950"/>
    <n v="13"/>
    <n v="5"/>
    <s v="F"/>
    <x v="1"/>
    <x v="32"/>
    <x v="1"/>
    <n v="3"/>
    <s v="Skilled"/>
    <x v="1"/>
  </r>
  <r>
    <x v="5"/>
    <n v="0"/>
    <n v="160"/>
    <n v="13"/>
    <n v="7"/>
    <s v="M"/>
    <x v="2"/>
    <x v="28"/>
    <x v="1"/>
    <n v="4"/>
    <s v="Skilled"/>
    <x v="0"/>
  </r>
  <r>
    <x v="5"/>
    <n v="0"/>
    <n v="276"/>
    <n v="25"/>
    <n v="91"/>
    <s v="M"/>
    <x v="0"/>
    <x v="49"/>
    <x v="0"/>
    <n v="4"/>
    <s v="Skilled"/>
    <x v="0"/>
  </r>
  <r>
    <x v="3"/>
    <n v="798"/>
    <n v="137"/>
    <n v="25"/>
    <n v="25"/>
    <s v="F"/>
    <x v="1"/>
    <x v="21"/>
    <x v="2"/>
    <n v="4"/>
    <s v="Unskilled"/>
    <x v="1"/>
  </r>
  <r>
    <x v="2"/>
    <n v="0"/>
    <n v="579"/>
    <n v="22"/>
    <n v="70"/>
    <s v="M"/>
    <x v="2"/>
    <x v="24"/>
    <x v="0"/>
    <n v="3"/>
    <s v="Skilled"/>
    <x v="0"/>
  </r>
  <r>
    <x v="2"/>
    <n v="193"/>
    <n v="2684"/>
    <n v="13"/>
    <n v="5"/>
    <s v="F"/>
    <x v="1"/>
    <x v="14"/>
    <x v="0"/>
    <n v="2"/>
    <s v="Unskilled"/>
    <x v="1"/>
  </r>
  <r>
    <x v="0"/>
    <n v="497"/>
    <n v="0"/>
    <n v="7"/>
    <n v="51"/>
    <s v="M"/>
    <x v="0"/>
    <x v="17"/>
    <x v="2"/>
    <n v="4"/>
    <s v="Skilled"/>
    <x v="0"/>
  </r>
  <r>
    <x v="1"/>
    <n v="0"/>
    <n v="0"/>
    <n v="31"/>
    <n v="53"/>
    <s v="M"/>
    <x v="0"/>
    <x v="22"/>
    <x v="0"/>
    <n v="4"/>
    <s v="Skilled"/>
    <x v="1"/>
  </r>
  <r>
    <x v="2"/>
    <n v="0"/>
    <n v="0"/>
    <n v="25"/>
    <n v="103"/>
    <s v="F"/>
    <x v="1"/>
    <x v="18"/>
    <x v="0"/>
    <n v="2"/>
    <s v="Skilled"/>
    <x v="1"/>
  </r>
  <r>
    <x v="2"/>
    <n v="0"/>
    <n v="712"/>
    <n v="16"/>
    <n v="6"/>
    <s v="F"/>
    <x v="1"/>
    <x v="18"/>
    <x v="0"/>
    <n v="2"/>
    <s v="Skilled"/>
    <x v="1"/>
  </r>
  <r>
    <x v="2"/>
    <n v="0"/>
    <n v="912"/>
    <n v="7"/>
    <n v="39"/>
    <s v="M"/>
    <x v="0"/>
    <x v="10"/>
    <x v="0"/>
    <n v="3"/>
    <s v="Management"/>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F43188-C59E-4B54-A83C-0B1D089AAF25}" name="PivotTable4"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Loan Purpose" colHeaderCaption="Credit Risk">
  <location ref="A10:D22" firstHeaderRow="1" firstDataRow="2" firstDataCol="1"/>
  <pivotFields count="12">
    <pivotField axis="axisRow" showAll="0">
      <items count="11">
        <item x="4"/>
        <item x="3"/>
        <item x="1"/>
        <item x="9"/>
        <item x="2"/>
        <item x="7"/>
        <item x="6"/>
        <item x="8"/>
        <item x="0"/>
        <item x="5"/>
        <item t="default"/>
      </items>
    </pivotField>
    <pivotField dataField="1" numFmtId="168" showAll="0"/>
    <pivotField numFmtId="168" showAll="0"/>
    <pivotField showAll="0"/>
    <pivotField showAll="0"/>
    <pivotField showAll="0"/>
    <pivotField showAll="0">
      <items count="4">
        <item x="1"/>
        <item x="2"/>
        <item x="0"/>
        <item t="default"/>
      </items>
    </pivotField>
    <pivotField showAll="0">
      <items count="51">
        <item x="45"/>
        <item x="15"/>
        <item x="39"/>
        <item x="26"/>
        <item x="14"/>
        <item x="0"/>
        <item x="32"/>
        <item x="5"/>
        <item x="6"/>
        <item x="7"/>
        <item x="18"/>
        <item x="24"/>
        <item x="22"/>
        <item x="4"/>
        <item x="1"/>
        <item x="21"/>
        <item x="9"/>
        <item x="17"/>
        <item x="3"/>
        <item x="27"/>
        <item x="2"/>
        <item x="12"/>
        <item x="28"/>
        <item x="19"/>
        <item x="25"/>
        <item x="8"/>
        <item x="10"/>
        <item x="35"/>
        <item x="11"/>
        <item x="13"/>
        <item x="23"/>
        <item x="34"/>
        <item x="16"/>
        <item x="44"/>
        <item x="30"/>
        <item x="37"/>
        <item x="20"/>
        <item x="46"/>
        <item x="36"/>
        <item x="29"/>
        <item x="48"/>
        <item x="31"/>
        <item x="42"/>
        <item x="49"/>
        <item x="38"/>
        <item x="33"/>
        <item x="40"/>
        <item x="47"/>
        <item x="41"/>
        <item x="43"/>
        <item t="default"/>
      </items>
    </pivotField>
    <pivotField showAll="0">
      <items count="4">
        <item x="2"/>
        <item x="0"/>
        <item x="1"/>
        <item t="default"/>
      </items>
    </pivotField>
    <pivotField showAll="0"/>
    <pivotField showAll="0"/>
    <pivotField axis="axisCol" showAll="0">
      <items count="3">
        <item x="1"/>
        <item x="0"/>
        <item t="default"/>
      </items>
    </pivotField>
  </pivotFields>
  <rowFields count="1">
    <field x="0"/>
  </rowFields>
  <rowItems count="11">
    <i>
      <x/>
    </i>
    <i>
      <x v="1"/>
    </i>
    <i>
      <x v="2"/>
    </i>
    <i>
      <x v="3"/>
    </i>
    <i>
      <x v="4"/>
    </i>
    <i>
      <x v="5"/>
    </i>
    <i>
      <x v="6"/>
    </i>
    <i>
      <x v="7"/>
    </i>
    <i>
      <x v="8"/>
    </i>
    <i>
      <x v="9"/>
    </i>
    <i t="grand">
      <x/>
    </i>
  </rowItems>
  <colFields count="1">
    <field x="11"/>
  </colFields>
  <colItems count="3">
    <i>
      <x/>
    </i>
    <i>
      <x v="1"/>
    </i>
    <i t="grand">
      <x/>
    </i>
  </colItems>
  <dataFields count="1">
    <dataField name="Sum of Checking "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C5829C-8B2C-46FA-9EB9-630F95FC5937}" name="PivotTable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arital Status" colHeaderCaption="Housing">
  <location ref="A2:E7" firstHeaderRow="1" firstDataRow="2" firstDataCol="1"/>
  <pivotFields count="12">
    <pivotField showAll="0"/>
    <pivotField numFmtId="168" showAll="0"/>
    <pivotField numFmtId="168" showAll="0"/>
    <pivotField showAll="0"/>
    <pivotField showAll="0"/>
    <pivotField showAll="0"/>
    <pivotField axis="axisRow" showAll="0">
      <items count="4">
        <item x="1"/>
        <item x="2"/>
        <item x="0"/>
        <item t="default"/>
      </items>
    </pivotField>
    <pivotField dataField="1" showAll="0">
      <items count="51">
        <item x="45"/>
        <item x="15"/>
        <item x="39"/>
        <item x="26"/>
        <item x="14"/>
        <item x="0"/>
        <item x="32"/>
        <item x="5"/>
        <item x="6"/>
        <item x="7"/>
        <item x="18"/>
        <item x="24"/>
        <item x="22"/>
        <item x="4"/>
        <item x="1"/>
        <item x="21"/>
        <item x="9"/>
        <item x="17"/>
        <item x="3"/>
        <item x="27"/>
        <item x="2"/>
        <item x="12"/>
        <item x="28"/>
        <item x="19"/>
        <item x="25"/>
        <item x="8"/>
        <item x="10"/>
        <item x="35"/>
        <item x="11"/>
        <item x="13"/>
        <item x="23"/>
        <item x="34"/>
        <item x="16"/>
        <item x="44"/>
        <item x="30"/>
        <item x="37"/>
        <item x="20"/>
        <item x="46"/>
        <item x="36"/>
        <item x="29"/>
        <item x="48"/>
        <item x="31"/>
        <item x="42"/>
        <item x="49"/>
        <item x="38"/>
        <item x="33"/>
        <item x="40"/>
        <item x="47"/>
        <item x="41"/>
        <item x="43"/>
        <item t="default"/>
      </items>
    </pivotField>
    <pivotField axis="axisCol" showAll="0">
      <items count="4">
        <item x="2"/>
        <item x="0"/>
        <item x="1"/>
        <item t="default"/>
      </items>
    </pivotField>
    <pivotField showAll="0"/>
    <pivotField showAll="0"/>
    <pivotField showAll="0"/>
  </pivotFields>
  <rowFields count="1">
    <field x="6"/>
  </rowFields>
  <rowItems count="4">
    <i>
      <x/>
    </i>
    <i>
      <x v="1"/>
    </i>
    <i>
      <x v="2"/>
    </i>
    <i t="grand">
      <x/>
    </i>
  </rowItems>
  <colFields count="1">
    <field x="8"/>
  </colFields>
  <colItems count="4">
    <i>
      <x/>
    </i>
    <i>
      <x v="1"/>
    </i>
    <i>
      <x v="2"/>
    </i>
    <i t="grand">
      <x/>
    </i>
  </colItems>
  <dataFields count="1">
    <dataField name="Average of Age" fld="7"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C775A-8A99-4C67-8D63-B24A33C2B602}">
  <dimension ref="L1:M7"/>
  <sheetViews>
    <sheetView topLeftCell="A7" workbookViewId="0">
      <selection activeCell="L7" sqref="L7"/>
    </sheetView>
  </sheetViews>
  <sheetFormatPr defaultRowHeight="14.4"/>
  <sheetData>
    <row r="1" spans="12:13">
      <c r="M1" s="1" t="s">
        <v>0</v>
      </c>
    </row>
    <row r="2" spans="12:13">
      <c r="M2" s="2">
        <v>43862</v>
      </c>
    </row>
    <row r="7" spans="12:13">
      <c r="L7" s="3"/>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08FE-23BC-462D-90C1-1E8382F991E3}">
  <dimension ref="A1"/>
  <sheetViews>
    <sheetView workbookViewId="0">
      <selection activeCell="A20" sqref="A20"/>
    </sheetView>
  </sheetViews>
  <sheetFormatPr defaultRowHeight="14.4"/>
  <cols>
    <col min="1" max="1" width="124.21875" customWidth="1"/>
  </cols>
  <sheetData>
    <row r="1" spans="1:1" ht="102.6" customHeight="1">
      <c r="A1" s="4"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D655B-1000-4C18-AFC6-489951DBD6B3}">
  <dimension ref="A1:B28"/>
  <sheetViews>
    <sheetView topLeftCell="A18" workbookViewId="0">
      <selection activeCell="I13" sqref="I13"/>
    </sheetView>
  </sheetViews>
  <sheetFormatPr defaultRowHeight="14.4"/>
  <cols>
    <col min="1" max="1" width="24.5546875" customWidth="1"/>
  </cols>
  <sheetData>
    <row r="1" spans="1:1">
      <c r="A1" t="s">
        <v>2</v>
      </c>
    </row>
    <row r="2" spans="1:1">
      <c r="A2" t="s">
        <v>10</v>
      </c>
    </row>
    <row r="3" spans="1:1">
      <c r="A3" t="s">
        <v>13</v>
      </c>
    </row>
    <row r="4" spans="1:1">
      <c r="A4" t="s">
        <v>3</v>
      </c>
    </row>
    <row r="5" spans="1:1">
      <c r="A5" t="s">
        <v>4</v>
      </c>
    </row>
    <row r="21" spans="1:2">
      <c r="B21" t="s">
        <v>12</v>
      </c>
    </row>
    <row r="22" spans="1:2">
      <c r="A22" t="s">
        <v>5</v>
      </c>
      <c r="B22" s="6">
        <v>100</v>
      </c>
    </row>
    <row r="23" spans="1:2">
      <c r="A23" t="s">
        <v>6</v>
      </c>
      <c r="B23" s="5">
        <f>B22/B24</f>
        <v>5</v>
      </c>
    </row>
    <row r="24" spans="1:2">
      <c r="A24" t="s">
        <v>9</v>
      </c>
      <c r="B24" s="6">
        <v>20</v>
      </c>
    </row>
    <row r="25" spans="1:2">
      <c r="A25" t="s">
        <v>7</v>
      </c>
      <c r="B25" s="6">
        <v>50</v>
      </c>
    </row>
    <row r="26" spans="1:2">
      <c r="A26" t="s">
        <v>8</v>
      </c>
      <c r="B26" s="6">
        <v>50</v>
      </c>
    </row>
    <row r="28" spans="1:2">
      <c r="A28" s="1" t="s">
        <v>11</v>
      </c>
      <c r="B28">
        <f>(B22/B24)*((B22+(B22-B26))/B22)</f>
        <v>7.5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94640-67A3-4493-A84C-0C04E52B9C94}">
  <dimension ref="A1:O46"/>
  <sheetViews>
    <sheetView workbookViewId="0">
      <selection activeCell="E19" sqref="E19"/>
    </sheetView>
  </sheetViews>
  <sheetFormatPr defaultColWidth="16" defaultRowHeight="13.2"/>
  <cols>
    <col min="1" max="1" width="3.109375" style="18" customWidth="1"/>
    <col min="2" max="2" width="19.44140625" style="18" customWidth="1"/>
    <col min="3" max="4" width="13.109375" style="18" bestFit="1" customWidth="1"/>
    <col min="5" max="5" width="11.6640625" style="18" bestFit="1" customWidth="1"/>
    <col min="6" max="6" width="25.44140625" style="18" customWidth="1"/>
    <col min="7" max="7" width="15.109375" style="18" bestFit="1" customWidth="1"/>
    <col min="8" max="8" width="16" style="18"/>
    <col min="9" max="9" width="2.6640625" style="18" bestFit="1" customWidth="1"/>
    <col min="10" max="10" width="26" style="18" bestFit="1" customWidth="1"/>
    <col min="11" max="16384" width="16" style="18"/>
  </cols>
  <sheetData>
    <row r="1" spans="1:15">
      <c r="A1" s="18" t="s">
        <v>65</v>
      </c>
      <c r="B1" s="19"/>
      <c r="C1" s="29" t="s">
        <v>100</v>
      </c>
      <c r="D1" s="19" t="s">
        <v>101</v>
      </c>
    </row>
    <row r="2" spans="1:15" s="19" customFormat="1">
      <c r="A2" s="18"/>
      <c r="B2" s="19" t="s">
        <v>98</v>
      </c>
      <c r="C2" s="20">
        <f>MIN(D23:D46)</f>
        <v>15</v>
      </c>
      <c r="D2" s="20">
        <f>MAX(D23:D46)</f>
        <v>490.5</v>
      </c>
      <c r="L2" s="18"/>
      <c r="M2" s="16"/>
      <c r="N2" s="16"/>
      <c r="O2" s="18"/>
    </row>
    <row r="3" spans="1:15">
      <c r="B3" s="19" t="s">
        <v>99</v>
      </c>
      <c r="C3" s="20">
        <f>MIN(E23:E46)</f>
        <v>25.5</v>
      </c>
      <c r="D3" s="20">
        <f>MAX(E23:E46)</f>
        <v>649.95000000000005</v>
      </c>
      <c r="M3" s="16"/>
      <c r="N3" s="16"/>
    </row>
    <row r="4" spans="1:15">
      <c r="C4" s="20"/>
      <c r="M4" s="16"/>
      <c r="N4" s="16"/>
    </row>
    <row r="5" spans="1:15" ht="13.8" thickBot="1">
      <c r="A5" s="18" t="s">
        <v>78</v>
      </c>
      <c r="B5" s="15" t="s">
        <v>60</v>
      </c>
      <c r="C5" s="21"/>
      <c r="M5" s="16"/>
      <c r="N5" s="16"/>
    </row>
    <row r="6" spans="1:15" ht="15" customHeight="1" thickTop="1">
      <c r="A6" s="18" t="s">
        <v>327</v>
      </c>
      <c r="B6" s="24" t="s">
        <v>64</v>
      </c>
      <c r="C6" s="18">
        <f t="array" ref="C6">SUMPRODUCT(--(F23:F46=B6),G23:G46)</f>
        <v>20</v>
      </c>
      <c r="M6" s="16"/>
      <c r="N6" s="16"/>
    </row>
    <row r="7" spans="1:15">
      <c r="B7" s="16" t="s">
        <v>68</v>
      </c>
      <c r="C7" s="18">
        <f t="array" ref="C7">SUMPRODUCT(--(F24:F46=B7),G24:G46)</f>
        <v>13</v>
      </c>
      <c r="M7" s="16"/>
      <c r="N7" s="16"/>
    </row>
    <row r="8" spans="1:15">
      <c r="B8" s="16" t="s">
        <v>73</v>
      </c>
      <c r="C8" s="18">
        <f t="array" ref="C8">SUMPRODUCT(--(F25:F46=B8),G25:G46)</f>
        <v>23</v>
      </c>
      <c r="M8" s="16"/>
      <c r="N8" s="16"/>
    </row>
    <row r="9" spans="1:15">
      <c r="B9" s="16" t="s">
        <v>77</v>
      </c>
      <c r="C9" s="18">
        <f t="array" ref="C9">SUMPRODUCT(--(F26:F46=B9),G26:G46)</f>
        <v>17</v>
      </c>
      <c r="E9" s="28"/>
      <c r="M9" s="16"/>
      <c r="N9" s="16"/>
    </row>
    <row r="10" spans="1:15">
      <c r="B10" s="16" t="s">
        <v>85</v>
      </c>
      <c r="C10" s="18">
        <f t="array" ref="C10">SUMPRODUCT(--(F27:F46=B10),G27:G46)</f>
        <v>33</v>
      </c>
      <c r="E10" s="24"/>
      <c r="M10" s="16"/>
      <c r="N10" s="16"/>
    </row>
    <row r="11" spans="1:15">
      <c r="B11" s="86">
        <f>ROWS(B6:B10)</f>
        <v>5</v>
      </c>
      <c r="C11" s="86">
        <f>SUM(C6:C10)</f>
        <v>106</v>
      </c>
      <c r="E11" s="16"/>
      <c r="M11" s="16"/>
      <c r="N11" s="16"/>
    </row>
    <row r="12" spans="1:15">
      <c r="E12" s="16"/>
      <c r="M12" s="16"/>
      <c r="N12" s="16"/>
    </row>
    <row r="13" spans="1:15" ht="13.8" thickBot="1">
      <c r="A13" s="27" t="s">
        <v>339</v>
      </c>
      <c r="B13" s="88" t="s">
        <v>74</v>
      </c>
      <c r="E13" s="16"/>
      <c r="M13" s="16"/>
      <c r="N13" s="16"/>
    </row>
    <row r="14" spans="1:15" ht="13.8" thickTop="1">
      <c r="B14" s="87">
        <f>SUMIF(B23:B46,B13,G23:G46)</f>
        <v>28</v>
      </c>
      <c r="E14" s="16"/>
      <c r="M14" s="16"/>
      <c r="N14" s="16"/>
    </row>
    <row r="15" spans="1:15">
      <c r="E15" s="16"/>
      <c r="M15" s="16"/>
      <c r="N15" s="16"/>
    </row>
    <row r="16" spans="1:15" ht="13.8" thickBot="1">
      <c r="A16" s="27" t="s">
        <v>340</v>
      </c>
      <c r="B16" s="88" t="s">
        <v>341</v>
      </c>
      <c r="E16" s="16"/>
      <c r="M16" s="16"/>
      <c r="N16" s="16"/>
    </row>
    <row r="17" spans="1:14" s="89" customFormat="1" ht="13.8" thickTop="1">
      <c r="A17" s="27"/>
      <c r="B17" s="93" t="s">
        <v>77</v>
      </c>
      <c r="E17" s="16"/>
      <c r="M17" s="16"/>
      <c r="N17" s="16"/>
    </row>
    <row r="18" spans="1:14">
      <c r="B18" s="18" t="s">
        <v>85</v>
      </c>
      <c r="E18" s="16"/>
      <c r="M18" s="16"/>
      <c r="N18" s="16"/>
    </row>
    <row r="19" spans="1:14" s="89" customFormat="1">
      <c r="B19" s="89" t="s">
        <v>64</v>
      </c>
      <c r="E19" s="16"/>
      <c r="M19" s="16"/>
      <c r="N19" s="16"/>
    </row>
    <row r="20" spans="1:14">
      <c r="E20" s="16"/>
      <c r="M20" s="16"/>
      <c r="N20" s="16"/>
    </row>
    <row r="21" spans="1:14">
      <c r="A21" s="27"/>
      <c r="E21" s="16"/>
      <c r="M21" s="16"/>
      <c r="N21" s="16"/>
    </row>
    <row r="22" spans="1:14" ht="13.8" thickBot="1">
      <c r="A22" s="15" t="s">
        <v>55</v>
      </c>
      <c r="B22" s="98" t="s">
        <v>56</v>
      </c>
      <c r="C22" s="15" t="s">
        <v>57</v>
      </c>
      <c r="D22" s="15" t="s">
        <v>58</v>
      </c>
      <c r="E22" s="92" t="s">
        <v>59</v>
      </c>
      <c r="F22" s="15" t="s">
        <v>60</v>
      </c>
      <c r="G22" s="15" t="s">
        <v>61</v>
      </c>
      <c r="H22" s="81" t="s">
        <v>342</v>
      </c>
      <c r="M22" s="16"/>
      <c r="N22" s="16"/>
    </row>
    <row r="23" spans="1:14" ht="13.8" thickTop="1">
      <c r="A23" s="24">
        <v>1</v>
      </c>
      <c r="B23" s="97" t="s">
        <v>62</v>
      </c>
      <c r="C23" s="22" t="s">
        <v>63</v>
      </c>
      <c r="D23" s="23">
        <v>75.290000000000006</v>
      </c>
      <c r="E23" s="91">
        <v>105.41</v>
      </c>
      <c r="F23" s="24" t="s">
        <v>64</v>
      </c>
      <c r="G23" s="24">
        <v>4</v>
      </c>
      <c r="H23" s="89" t="str">
        <f>IF(AND(E23&gt;200,B23="Hybrid"),F23,"")</f>
        <v/>
      </c>
      <c r="M23" s="16"/>
      <c r="N23" s="16"/>
    </row>
    <row r="24" spans="1:14">
      <c r="A24" s="16">
        <v>2</v>
      </c>
      <c r="B24" s="96" t="s">
        <v>66</v>
      </c>
      <c r="C24" s="25" t="s">
        <v>67</v>
      </c>
      <c r="D24" s="26">
        <v>375</v>
      </c>
      <c r="E24" s="90">
        <v>495</v>
      </c>
      <c r="F24" s="16" t="s">
        <v>68</v>
      </c>
      <c r="G24" s="16">
        <v>3</v>
      </c>
      <c r="H24" s="89" t="str">
        <f t="shared" ref="H24:H46" si="0">IF(AND(E24&gt;200,B24="Hybrid"),F24,"")</f>
        <v/>
      </c>
    </row>
    <row r="25" spans="1:14">
      <c r="A25" s="16">
        <v>3</v>
      </c>
      <c r="B25" s="96" t="s">
        <v>62</v>
      </c>
      <c r="C25" s="25" t="s">
        <v>69</v>
      </c>
      <c r="D25" s="26">
        <v>89.95</v>
      </c>
      <c r="E25" s="90">
        <v>130.94999999999999</v>
      </c>
      <c r="F25" s="16" t="s">
        <v>68</v>
      </c>
      <c r="G25" s="16">
        <v>4</v>
      </c>
      <c r="H25" s="89" t="str">
        <f t="shared" si="0"/>
        <v/>
      </c>
    </row>
    <row r="26" spans="1:14">
      <c r="A26" s="16">
        <v>4</v>
      </c>
      <c r="B26" s="96" t="s">
        <v>62</v>
      </c>
      <c r="C26" s="25" t="s">
        <v>70</v>
      </c>
      <c r="D26" s="26">
        <v>109.95</v>
      </c>
      <c r="E26" s="90">
        <v>149.94999999999999</v>
      </c>
      <c r="F26" s="16" t="s">
        <v>68</v>
      </c>
      <c r="G26" s="16">
        <v>5</v>
      </c>
      <c r="H26" s="89" t="str">
        <f t="shared" si="0"/>
        <v/>
      </c>
    </row>
    <row r="27" spans="1:14">
      <c r="A27" s="16">
        <v>5</v>
      </c>
      <c r="B27" s="96" t="s">
        <v>71</v>
      </c>
      <c r="C27" s="25" t="s">
        <v>72</v>
      </c>
      <c r="D27" s="26">
        <v>207.49</v>
      </c>
      <c r="E27" s="90">
        <v>290.49</v>
      </c>
      <c r="F27" s="16" t="s">
        <v>73</v>
      </c>
      <c r="G27" s="16">
        <v>7</v>
      </c>
      <c r="H27" s="89" t="str">
        <f t="shared" si="0"/>
        <v/>
      </c>
    </row>
    <row r="28" spans="1:14">
      <c r="A28" s="16">
        <v>6</v>
      </c>
      <c r="B28" s="96" t="s">
        <v>74</v>
      </c>
      <c r="C28" s="25" t="s">
        <v>75</v>
      </c>
      <c r="D28" s="26">
        <v>69.989999999999995</v>
      </c>
      <c r="E28" s="90">
        <v>97.98</v>
      </c>
      <c r="F28" s="16" t="s">
        <v>73</v>
      </c>
      <c r="G28" s="16">
        <v>6</v>
      </c>
      <c r="H28" s="89" t="str">
        <f t="shared" si="0"/>
        <v/>
      </c>
    </row>
    <row r="29" spans="1:14">
      <c r="A29" s="16">
        <v>7</v>
      </c>
      <c r="B29" s="96" t="s">
        <v>66</v>
      </c>
      <c r="C29" s="25" t="s">
        <v>76</v>
      </c>
      <c r="D29" s="26">
        <v>410.01</v>
      </c>
      <c r="E29" s="90">
        <v>574.01</v>
      </c>
      <c r="F29" s="16" t="s">
        <v>77</v>
      </c>
      <c r="G29" s="16">
        <v>1</v>
      </c>
      <c r="H29" s="89" t="str">
        <f t="shared" si="0"/>
        <v/>
      </c>
    </row>
    <row r="30" spans="1:14">
      <c r="A30" s="16">
        <v>8</v>
      </c>
      <c r="B30" s="96" t="s">
        <v>66</v>
      </c>
      <c r="C30" s="25" t="s">
        <v>79</v>
      </c>
      <c r="D30" s="26">
        <v>401.11</v>
      </c>
      <c r="E30" s="90">
        <v>561.54</v>
      </c>
      <c r="F30" s="16" t="s">
        <v>77</v>
      </c>
      <c r="G30" s="16">
        <v>2</v>
      </c>
      <c r="H30" s="89" t="str">
        <f t="shared" si="0"/>
        <v/>
      </c>
    </row>
    <row r="31" spans="1:14">
      <c r="A31" s="16">
        <v>9</v>
      </c>
      <c r="B31" s="96" t="s">
        <v>66</v>
      </c>
      <c r="C31" s="25" t="s">
        <v>80</v>
      </c>
      <c r="D31" s="26">
        <v>350.52</v>
      </c>
      <c r="E31" s="90">
        <v>490.73</v>
      </c>
      <c r="F31" s="16" t="s">
        <v>77</v>
      </c>
      <c r="G31" s="16">
        <v>5</v>
      </c>
      <c r="H31" s="89" t="str">
        <f t="shared" si="0"/>
        <v/>
      </c>
    </row>
    <row r="32" spans="1:14">
      <c r="A32" s="16">
        <v>10</v>
      </c>
      <c r="B32" s="96" t="s">
        <v>81</v>
      </c>
      <c r="C32" s="25" t="s">
        <v>82</v>
      </c>
      <c r="D32" s="26">
        <v>150.88999999999999</v>
      </c>
      <c r="E32" s="90">
        <v>211.46</v>
      </c>
      <c r="F32" s="16" t="s">
        <v>77</v>
      </c>
      <c r="G32" s="16">
        <v>9</v>
      </c>
      <c r="H32" s="89" t="str">
        <f t="shared" si="0"/>
        <v>Bike-One</v>
      </c>
    </row>
    <row r="33" spans="1:8">
      <c r="A33" s="16">
        <v>11</v>
      </c>
      <c r="B33" s="96" t="s">
        <v>71</v>
      </c>
      <c r="C33" s="25" t="s">
        <v>83</v>
      </c>
      <c r="D33" s="26">
        <v>281.52</v>
      </c>
      <c r="E33" s="90">
        <v>394.13</v>
      </c>
      <c r="F33" s="16" t="s">
        <v>73</v>
      </c>
      <c r="G33" s="16">
        <v>7</v>
      </c>
      <c r="H33" s="89" t="str">
        <f t="shared" si="0"/>
        <v/>
      </c>
    </row>
    <row r="34" spans="1:8">
      <c r="A34" s="16">
        <v>12</v>
      </c>
      <c r="B34" s="96" t="s">
        <v>74</v>
      </c>
      <c r="C34" s="25" t="s">
        <v>84</v>
      </c>
      <c r="D34" s="26">
        <v>95.47</v>
      </c>
      <c r="E34" s="90">
        <v>133.66</v>
      </c>
      <c r="F34" s="16" t="s">
        <v>64</v>
      </c>
      <c r="G34" s="16">
        <v>4</v>
      </c>
      <c r="H34" s="89" t="str">
        <f t="shared" si="0"/>
        <v/>
      </c>
    </row>
    <row r="35" spans="1:8">
      <c r="A35" s="16">
        <v>13</v>
      </c>
      <c r="B35" s="96" t="s">
        <v>66</v>
      </c>
      <c r="C35" s="25" t="s">
        <v>86</v>
      </c>
      <c r="D35" s="26">
        <v>455.95</v>
      </c>
      <c r="E35" s="90">
        <v>649.95000000000005</v>
      </c>
      <c r="F35" s="16" t="s">
        <v>68</v>
      </c>
      <c r="G35" s="16">
        <v>1</v>
      </c>
      <c r="H35" s="89" t="str">
        <f t="shared" si="0"/>
        <v/>
      </c>
    </row>
    <row r="36" spans="1:8">
      <c r="A36" s="16">
        <v>14</v>
      </c>
      <c r="B36" s="96" t="s">
        <v>74</v>
      </c>
      <c r="C36" s="25" t="s">
        <v>87</v>
      </c>
      <c r="D36" s="26">
        <v>15</v>
      </c>
      <c r="E36" s="90">
        <v>25.5</v>
      </c>
      <c r="F36" s="16" t="s">
        <v>64</v>
      </c>
      <c r="G36" s="16">
        <v>8</v>
      </c>
      <c r="H36" s="89" t="str">
        <f t="shared" si="0"/>
        <v/>
      </c>
    </row>
    <row r="37" spans="1:8" ht="12" customHeight="1">
      <c r="A37" s="16">
        <v>15</v>
      </c>
      <c r="B37" s="96" t="s">
        <v>81</v>
      </c>
      <c r="C37" s="25" t="s">
        <v>88</v>
      </c>
      <c r="D37" s="26">
        <v>180.95</v>
      </c>
      <c r="E37" s="90">
        <v>255.99</v>
      </c>
      <c r="F37" s="16" t="s">
        <v>85</v>
      </c>
      <c r="G37" s="16">
        <v>0</v>
      </c>
      <c r="H37" s="89" t="str">
        <f t="shared" si="0"/>
        <v>Run-Up Bikes</v>
      </c>
    </row>
    <row r="38" spans="1:8">
      <c r="A38" s="16">
        <v>16</v>
      </c>
      <c r="B38" s="96" t="s">
        <v>62</v>
      </c>
      <c r="C38" s="25" t="s">
        <v>89</v>
      </c>
      <c r="D38" s="26">
        <v>85.95</v>
      </c>
      <c r="E38" s="90">
        <v>135.99</v>
      </c>
      <c r="F38" s="16" t="s">
        <v>85</v>
      </c>
      <c r="G38" s="16">
        <v>5</v>
      </c>
      <c r="H38" s="89" t="str">
        <f t="shared" si="0"/>
        <v/>
      </c>
    </row>
    <row r="39" spans="1:8">
      <c r="A39" s="16">
        <v>17</v>
      </c>
      <c r="B39" s="96" t="s">
        <v>74</v>
      </c>
      <c r="C39" s="25" t="s">
        <v>90</v>
      </c>
      <c r="D39" s="26">
        <v>50.95</v>
      </c>
      <c r="E39" s="90">
        <v>75.989999999999995</v>
      </c>
      <c r="F39" s="16" t="s">
        <v>85</v>
      </c>
      <c r="G39" s="16">
        <v>10</v>
      </c>
      <c r="H39" s="89" t="str">
        <f t="shared" si="0"/>
        <v/>
      </c>
    </row>
    <row r="40" spans="1:8">
      <c r="A40" s="16">
        <v>18</v>
      </c>
      <c r="B40" s="96" t="s">
        <v>71</v>
      </c>
      <c r="C40" s="25" t="s">
        <v>91</v>
      </c>
      <c r="D40" s="26">
        <v>250.95</v>
      </c>
      <c r="E40" s="90">
        <v>350.99</v>
      </c>
      <c r="F40" s="16" t="s">
        <v>85</v>
      </c>
      <c r="G40" s="16">
        <v>8</v>
      </c>
      <c r="H40" s="89" t="str">
        <f t="shared" si="0"/>
        <v/>
      </c>
    </row>
    <row r="41" spans="1:8">
      <c r="A41" s="16">
        <v>19</v>
      </c>
      <c r="B41" s="96" t="s">
        <v>71</v>
      </c>
      <c r="C41" s="25" t="s">
        <v>92</v>
      </c>
      <c r="D41" s="26">
        <v>390.95</v>
      </c>
      <c r="E41" s="90">
        <v>495.99</v>
      </c>
      <c r="F41" s="16" t="s">
        <v>85</v>
      </c>
      <c r="G41" s="16">
        <v>5</v>
      </c>
      <c r="H41" s="89" t="str">
        <f t="shared" si="0"/>
        <v/>
      </c>
    </row>
    <row r="42" spans="1:8">
      <c r="A42" s="16">
        <v>20</v>
      </c>
      <c r="B42" s="96" t="s">
        <v>71</v>
      </c>
      <c r="C42" s="25" t="s">
        <v>93</v>
      </c>
      <c r="D42" s="26">
        <v>450.95</v>
      </c>
      <c r="E42" s="90">
        <v>599.99</v>
      </c>
      <c r="F42" s="16" t="s">
        <v>85</v>
      </c>
      <c r="G42" s="16">
        <v>5</v>
      </c>
      <c r="H42" s="89" t="str">
        <f t="shared" si="0"/>
        <v/>
      </c>
    </row>
    <row r="43" spans="1:8">
      <c r="A43" s="16">
        <v>21</v>
      </c>
      <c r="B43" s="96" t="s">
        <v>62</v>
      </c>
      <c r="C43" s="25" t="s">
        <v>94</v>
      </c>
      <c r="D43" s="26">
        <v>100.47</v>
      </c>
      <c r="E43" s="90">
        <v>140.66</v>
      </c>
      <c r="F43" s="16" t="s">
        <v>64</v>
      </c>
      <c r="G43" s="16">
        <v>1</v>
      </c>
      <c r="H43" s="89" t="str">
        <f t="shared" si="0"/>
        <v/>
      </c>
    </row>
    <row r="44" spans="1:8">
      <c r="A44" s="16">
        <v>22</v>
      </c>
      <c r="B44" s="96" t="s">
        <v>62</v>
      </c>
      <c r="C44" s="25" t="s">
        <v>95</v>
      </c>
      <c r="D44" s="26">
        <v>50</v>
      </c>
      <c r="E44" s="90">
        <v>70</v>
      </c>
      <c r="F44" s="16" t="s">
        <v>73</v>
      </c>
      <c r="G44" s="16">
        <v>3</v>
      </c>
      <c r="H44" s="89" t="str">
        <f t="shared" si="0"/>
        <v/>
      </c>
    </row>
    <row r="45" spans="1:8">
      <c r="A45" s="16">
        <v>23</v>
      </c>
      <c r="B45" s="96" t="s">
        <v>81</v>
      </c>
      <c r="C45" s="25" t="s">
        <v>96</v>
      </c>
      <c r="D45" s="26">
        <v>429.02</v>
      </c>
      <c r="E45" s="90">
        <v>609</v>
      </c>
      <c r="F45" s="16" t="s">
        <v>64</v>
      </c>
      <c r="G45" s="16">
        <v>3</v>
      </c>
      <c r="H45" s="89" t="str">
        <f t="shared" si="0"/>
        <v>Simpson's Bike Supply</v>
      </c>
    </row>
    <row r="46" spans="1:8">
      <c r="A46" s="16">
        <v>24</v>
      </c>
      <c r="B46" s="96" t="s">
        <v>71</v>
      </c>
      <c r="C46" s="25" t="s">
        <v>97</v>
      </c>
      <c r="D46" s="26">
        <v>490.5</v>
      </c>
      <c r="E46" s="90">
        <v>635.70000000000005</v>
      </c>
      <c r="F46" s="16" t="s">
        <v>64</v>
      </c>
      <c r="G46" s="16">
        <v>0</v>
      </c>
      <c r="H46" s="89" t="str">
        <f t="shared" si="0"/>
        <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25DC-35AB-4997-A0FF-876676160F4A}">
  <dimension ref="A1:N95"/>
  <sheetViews>
    <sheetView workbookViewId="0">
      <selection activeCell="G22" sqref="G22"/>
    </sheetView>
  </sheetViews>
  <sheetFormatPr defaultRowHeight="14.4"/>
  <cols>
    <col min="1" max="1" width="21" style="17" bestFit="1" customWidth="1"/>
    <col min="2" max="2" width="9.6640625" style="17" bestFit="1" customWidth="1"/>
    <col min="3" max="3" width="8.21875" style="17" bestFit="1" customWidth="1"/>
    <col min="4" max="4" width="17.6640625" style="17" bestFit="1" customWidth="1"/>
    <col min="5" max="5" width="9.33203125" style="17" bestFit="1" customWidth="1"/>
    <col min="6" max="6" width="8.44140625" style="17" bestFit="1" customWidth="1"/>
    <col min="7" max="7" width="14" style="17" bestFit="1" customWidth="1"/>
    <col min="8" max="8" width="9.5546875" style="17" customWidth="1"/>
    <col min="9" max="9" width="10.6640625" style="17" bestFit="1" customWidth="1"/>
    <col min="10" max="10" width="11.21875" style="17" bestFit="1" customWidth="1"/>
    <col min="11" max="11" width="8.88671875" style="17"/>
    <col min="12" max="12" width="9.77734375" style="17" bestFit="1" customWidth="1"/>
    <col min="13" max="13" width="16.21875" style="17" bestFit="1" customWidth="1"/>
    <col min="14" max="14" width="9.44140625" style="17" customWidth="1"/>
    <col min="15" max="16384" width="8.88671875" style="17"/>
  </cols>
  <sheetData>
    <row r="1" spans="1:14" ht="15" thickBot="1">
      <c r="A1" s="30" t="s">
        <v>60</v>
      </c>
      <c r="B1" s="30" t="s">
        <v>102</v>
      </c>
      <c r="C1" s="30" t="s">
        <v>103</v>
      </c>
      <c r="D1" s="30" t="s">
        <v>104</v>
      </c>
      <c r="E1" s="30" t="s">
        <v>105</v>
      </c>
      <c r="F1" s="30" t="s">
        <v>106</v>
      </c>
      <c r="G1" s="30" t="s">
        <v>107</v>
      </c>
      <c r="H1" s="30" t="s">
        <v>108</v>
      </c>
      <c r="I1" s="30" t="s">
        <v>109</v>
      </c>
      <c r="J1" s="30" t="s">
        <v>110</v>
      </c>
      <c r="L1" s="30" t="s">
        <v>102</v>
      </c>
      <c r="M1" s="30" t="s">
        <v>104</v>
      </c>
      <c r="N1" s="30" t="s">
        <v>105</v>
      </c>
    </row>
    <row r="2" spans="1:14" ht="15" thickTop="1">
      <c r="A2" s="31" t="s">
        <v>111</v>
      </c>
      <c r="B2" s="17" t="s">
        <v>112</v>
      </c>
      <c r="C2" s="32">
        <v>1122</v>
      </c>
      <c r="D2" s="31" t="s">
        <v>113</v>
      </c>
      <c r="E2" s="33">
        <v>4.25</v>
      </c>
      <c r="F2" s="34">
        <v>19500</v>
      </c>
      <c r="G2" s="33">
        <f t="shared" ref="G2:G65" si="0">E2*F2</f>
        <v>82875</v>
      </c>
      <c r="H2" s="35">
        <v>30</v>
      </c>
      <c r="I2" s="36">
        <v>40760</v>
      </c>
      <c r="J2" s="36">
        <v>40768</v>
      </c>
      <c r="L2" s="37" t="s">
        <v>114</v>
      </c>
      <c r="M2" s="17" t="str">
        <f>VLOOKUP(L2,$B1:$J95,3,TRUE)</f>
        <v>Pressure Gauge</v>
      </c>
      <c r="N2" s="17">
        <f>VLOOKUP(L2,B1:J95,6,TRUE)</f>
        <v>9000</v>
      </c>
    </row>
    <row r="3" spans="1:14">
      <c r="A3" s="17" t="s">
        <v>115</v>
      </c>
      <c r="B3" s="17" t="s">
        <v>116</v>
      </c>
      <c r="C3" s="32">
        <v>1243</v>
      </c>
      <c r="D3" s="31" t="s">
        <v>113</v>
      </c>
      <c r="E3" s="38">
        <v>4.25</v>
      </c>
      <c r="F3" s="39">
        <v>10000</v>
      </c>
      <c r="G3" s="33">
        <f t="shared" si="0"/>
        <v>42500</v>
      </c>
      <c r="H3" s="35">
        <v>30</v>
      </c>
      <c r="I3" s="40">
        <v>40763</v>
      </c>
      <c r="J3" s="40">
        <v>40769</v>
      </c>
      <c r="L3" s="37" t="s">
        <v>117</v>
      </c>
      <c r="M3" s="17" t="str">
        <f>VLOOKUP(L3,$B2:$J96,3,TRUE)</f>
        <v>Gasket</v>
      </c>
      <c r="N3" s="17">
        <f>VLOOKUP(L3,B2:J96,6,TRUE)</f>
        <v>7425</v>
      </c>
    </row>
    <row r="4" spans="1:14">
      <c r="A4" s="17" t="s">
        <v>118</v>
      </c>
      <c r="B4" s="17" t="s">
        <v>119</v>
      </c>
      <c r="C4" s="41">
        <v>5462</v>
      </c>
      <c r="D4" s="17" t="s">
        <v>120</v>
      </c>
      <c r="E4" s="38">
        <v>1.05</v>
      </c>
      <c r="F4" s="39">
        <v>23000</v>
      </c>
      <c r="G4" s="38">
        <f t="shared" si="0"/>
        <v>24150</v>
      </c>
      <c r="H4" s="35">
        <v>30</v>
      </c>
      <c r="I4" s="40">
        <v>40765</v>
      </c>
      <c r="J4" s="40">
        <v>40770</v>
      </c>
      <c r="L4" s="37" t="s">
        <v>121</v>
      </c>
      <c r="M4" s="17" t="str">
        <f>VLOOKUP(L4,$B3:$J97,3,TRUE)</f>
        <v>Airframe fasteners</v>
      </c>
      <c r="N4" s="17">
        <f>VLOOKUP(L4,B3:J97,6,TRUE)</f>
        <v>72250</v>
      </c>
    </row>
    <row r="5" spans="1:14">
      <c r="A5" s="17" t="s">
        <v>118</v>
      </c>
      <c r="B5" s="17" t="s">
        <v>122</v>
      </c>
      <c r="C5" s="41">
        <v>5462</v>
      </c>
      <c r="D5" s="17" t="s">
        <v>120</v>
      </c>
      <c r="E5" s="38">
        <v>1.05</v>
      </c>
      <c r="F5" s="39">
        <v>21500</v>
      </c>
      <c r="G5" s="38">
        <f t="shared" si="0"/>
        <v>22575</v>
      </c>
      <c r="H5" s="35">
        <v>30</v>
      </c>
      <c r="I5" s="40">
        <v>40770</v>
      </c>
      <c r="J5" s="40">
        <v>40777</v>
      </c>
    </row>
    <row r="6" spans="1:14">
      <c r="A6" s="17" t="s">
        <v>123</v>
      </c>
      <c r="B6" s="17" t="s">
        <v>124</v>
      </c>
      <c r="C6" s="41">
        <v>5319</v>
      </c>
      <c r="D6" s="17" t="s">
        <v>120</v>
      </c>
      <c r="E6" s="38">
        <v>1.1000000000000001</v>
      </c>
      <c r="F6" s="39">
        <v>17500</v>
      </c>
      <c r="G6" s="38">
        <f t="shared" si="0"/>
        <v>19250</v>
      </c>
      <c r="H6" s="35">
        <v>30</v>
      </c>
      <c r="I6" s="40">
        <v>40775</v>
      </c>
      <c r="J6" s="40">
        <v>40786</v>
      </c>
    </row>
    <row r="7" spans="1:14">
      <c r="A7" s="17" t="s">
        <v>118</v>
      </c>
      <c r="B7" s="17" t="s">
        <v>125</v>
      </c>
      <c r="C7" s="41">
        <v>5462</v>
      </c>
      <c r="D7" s="17" t="s">
        <v>120</v>
      </c>
      <c r="E7" s="38">
        <v>1.05</v>
      </c>
      <c r="F7" s="39">
        <v>22500</v>
      </c>
      <c r="G7" s="38">
        <f t="shared" si="0"/>
        <v>23625</v>
      </c>
      <c r="H7" s="35">
        <v>30</v>
      </c>
      <c r="I7" s="40">
        <v>40775</v>
      </c>
      <c r="J7" s="40">
        <v>40781</v>
      </c>
    </row>
    <row r="8" spans="1:14">
      <c r="A8" s="17" t="s">
        <v>123</v>
      </c>
      <c r="B8" s="17" t="s">
        <v>126</v>
      </c>
      <c r="C8" s="32">
        <v>4312</v>
      </c>
      <c r="D8" s="31" t="s">
        <v>127</v>
      </c>
      <c r="E8" s="38">
        <v>3.75</v>
      </c>
      <c r="F8" s="39">
        <v>4250</v>
      </c>
      <c r="G8" s="38">
        <f t="shared" si="0"/>
        <v>15937.5</v>
      </c>
      <c r="H8" s="35">
        <v>30</v>
      </c>
      <c r="I8" s="40">
        <v>40780</v>
      </c>
      <c r="J8" s="40">
        <v>40787</v>
      </c>
    </row>
    <row r="9" spans="1:14">
      <c r="A9" s="7" t="s">
        <v>128</v>
      </c>
      <c r="B9" s="17" t="s">
        <v>114</v>
      </c>
      <c r="C9" s="41">
        <v>7258</v>
      </c>
      <c r="D9" s="17" t="s">
        <v>129</v>
      </c>
      <c r="E9" s="38">
        <v>90</v>
      </c>
      <c r="F9" s="39">
        <v>100</v>
      </c>
      <c r="G9" s="38">
        <f t="shared" si="0"/>
        <v>9000</v>
      </c>
      <c r="H9" s="41">
        <v>45</v>
      </c>
      <c r="I9" s="40">
        <v>40780</v>
      </c>
      <c r="J9" s="40">
        <v>40783</v>
      </c>
    </row>
    <row r="10" spans="1:14">
      <c r="A10" s="31" t="s">
        <v>118</v>
      </c>
      <c r="B10" s="17" t="s">
        <v>130</v>
      </c>
      <c r="C10" s="32">
        <v>6321</v>
      </c>
      <c r="D10" s="31" t="s">
        <v>131</v>
      </c>
      <c r="E10" s="33">
        <v>2.4500000000000002</v>
      </c>
      <c r="F10" s="34">
        <v>1300</v>
      </c>
      <c r="G10" s="33">
        <f t="shared" si="0"/>
        <v>3185.0000000000005</v>
      </c>
      <c r="H10" s="35">
        <v>30</v>
      </c>
      <c r="I10" s="36">
        <v>40780</v>
      </c>
      <c r="J10" s="36">
        <v>40790</v>
      </c>
    </row>
    <row r="11" spans="1:14">
      <c r="A11" s="17" t="s">
        <v>118</v>
      </c>
      <c r="B11" s="17" t="s">
        <v>132</v>
      </c>
      <c r="C11" s="41">
        <v>5462</v>
      </c>
      <c r="D11" s="17" t="s">
        <v>120</v>
      </c>
      <c r="E11" s="38">
        <v>1.05</v>
      </c>
      <c r="F11" s="39">
        <v>22500</v>
      </c>
      <c r="G11" s="38">
        <f t="shared" si="0"/>
        <v>23625</v>
      </c>
      <c r="H11" s="35">
        <v>30</v>
      </c>
      <c r="I11" s="40">
        <v>40780</v>
      </c>
      <c r="J11" s="40">
        <v>40788</v>
      </c>
    </row>
    <row r="12" spans="1:14">
      <c r="A12" s="17" t="s">
        <v>123</v>
      </c>
      <c r="B12" s="17" t="s">
        <v>133</v>
      </c>
      <c r="C12" s="41">
        <v>5319</v>
      </c>
      <c r="D12" s="17" t="s">
        <v>120</v>
      </c>
      <c r="E12" s="38">
        <v>1.1000000000000001</v>
      </c>
      <c r="F12" s="39">
        <v>18100</v>
      </c>
      <c r="G12" s="38">
        <f t="shared" si="0"/>
        <v>19910</v>
      </c>
      <c r="H12" s="35">
        <v>30</v>
      </c>
      <c r="I12" s="40">
        <v>40780</v>
      </c>
      <c r="J12" s="40">
        <v>40791</v>
      </c>
    </row>
    <row r="13" spans="1:14">
      <c r="A13" s="17" t="s">
        <v>111</v>
      </c>
      <c r="B13" s="17" t="s">
        <v>134</v>
      </c>
      <c r="C13" s="41">
        <v>3166</v>
      </c>
      <c r="D13" s="17" t="s">
        <v>135</v>
      </c>
      <c r="E13" s="38">
        <v>1.25</v>
      </c>
      <c r="F13" s="39">
        <v>5600</v>
      </c>
      <c r="G13" s="38">
        <f t="shared" si="0"/>
        <v>7000</v>
      </c>
      <c r="H13" s="35">
        <v>30</v>
      </c>
      <c r="I13" s="40">
        <v>40780</v>
      </c>
      <c r="J13" s="40">
        <v>40784</v>
      </c>
    </row>
    <row r="14" spans="1:14">
      <c r="A14" s="17" t="s">
        <v>111</v>
      </c>
      <c r="B14" s="17" t="s">
        <v>136</v>
      </c>
      <c r="C14" s="41">
        <v>9966</v>
      </c>
      <c r="D14" s="17" t="s">
        <v>137</v>
      </c>
      <c r="E14" s="38">
        <v>0.75</v>
      </c>
      <c r="F14" s="39">
        <v>500</v>
      </c>
      <c r="G14" s="38">
        <f t="shared" si="0"/>
        <v>375</v>
      </c>
      <c r="H14" s="35">
        <v>30</v>
      </c>
      <c r="I14" s="40">
        <v>40780</v>
      </c>
      <c r="J14" s="40">
        <v>40786</v>
      </c>
    </row>
    <row r="15" spans="1:14">
      <c r="A15" s="17" t="s">
        <v>123</v>
      </c>
      <c r="B15" s="17" t="s">
        <v>138</v>
      </c>
      <c r="C15" s="41">
        <v>5234</v>
      </c>
      <c r="D15" s="17" t="s">
        <v>135</v>
      </c>
      <c r="E15" s="38">
        <v>1.65</v>
      </c>
      <c r="F15" s="39">
        <v>4500</v>
      </c>
      <c r="G15" s="38">
        <f t="shared" si="0"/>
        <v>7425</v>
      </c>
      <c r="H15" s="35">
        <v>30</v>
      </c>
      <c r="I15" s="40">
        <v>40783</v>
      </c>
      <c r="J15" s="40">
        <v>40791</v>
      </c>
    </row>
    <row r="16" spans="1:14">
      <c r="A16" s="17" t="s">
        <v>123</v>
      </c>
      <c r="B16" s="17" t="s">
        <v>139</v>
      </c>
      <c r="C16" s="32">
        <v>4312</v>
      </c>
      <c r="D16" s="31" t="s">
        <v>127</v>
      </c>
      <c r="E16" s="38">
        <v>3.75</v>
      </c>
      <c r="F16" s="39">
        <v>4200</v>
      </c>
      <c r="G16" s="38">
        <f t="shared" si="0"/>
        <v>15750</v>
      </c>
      <c r="H16" s="35">
        <v>30</v>
      </c>
      <c r="I16" s="40">
        <v>40787</v>
      </c>
      <c r="J16" s="40">
        <v>40796</v>
      </c>
    </row>
    <row r="17" spans="1:10">
      <c r="A17" s="17" t="s">
        <v>115</v>
      </c>
      <c r="B17" s="17" t="s">
        <v>140</v>
      </c>
      <c r="C17" s="41">
        <v>5417</v>
      </c>
      <c r="D17" s="17" t="s">
        <v>141</v>
      </c>
      <c r="E17" s="38">
        <v>255</v>
      </c>
      <c r="F17" s="39">
        <v>406</v>
      </c>
      <c r="G17" s="38">
        <f t="shared" si="0"/>
        <v>103530</v>
      </c>
      <c r="H17" s="35">
        <v>30</v>
      </c>
      <c r="I17" s="40">
        <v>40787</v>
      </c>
      <c r="J17" s="40">
        <v>40796</v>
      </c>
    </row>
    <row r="18" spans="1:10">
      <c r="A18" s="17" t="s">
        <v>111</v>
      </c>
      <c r="B18" s="17" t="s">
        <v>142</v>
      </c>
      <c r="C18" s="41">
        <v>3166</v>
      </c>
      <c r="D18" s="17" t="s">
        <v>135</v>
      </c>
      <c r="E18" s="38">
        <v>1.25</v>
      </c>
      <c r="F18" s="39">
        <v>5500</v>
      </c>
      <c r="G18" s="38">
        <f t="shared" si="0"/>
        <v>6875</v>
      </c>
      <c r="H18" s="35">
        <v>30</v>
      </c>
      <c r="I18" s="40">
        <v>40787</v>
      </c>
      <c r="J18" s="40">
        <v>40792</v>
      </c>
    </row>
    <row r="19" spans="1:10">
      <c r="A19" s="17" t="s">
        <v>123</v>
      </c>
      <c r="B19" s="17" t="s">
        <v>143</v>
      </c>
      <c r="C19" s="41">
        <v>5234</v>
      </c>
      <c r="D19" s="17" t="s">
        <v>135</v>
      </c>
      <c r="E19" s="38">
        <v>1.65</v>
      </c>
      <c r="F19" s="39">
        <v>4850</v>
      </c>
      <c r="G19" s="38">
        <f t="shared" si="0"/>
        <v>8002.5</v>
      </c>
      <c r="H19" s="35">
        <v>30</v>
      </c>
      <c r="I19" s="40">
        <v>40788</v>
      </c>
      <c r="J19" s="40">
        <v>40797</v>
      </c>
    </row>
    <row r="20" spans="1:10">
      <c r="A20" s="17" t="s">
        <v>123</v>
      </c>
      <c r="B20" s="17" t="s">
        <v>144</v>
      </c>
      <c r="C20" s="32">
        <v>4312</v>
      </c>
      <c r="D20" s="31" t="s">
        <v>127</v>
      </c>
      <c r="E20" s="38">
        <v>3.75</v>
      </c>
      <c r="F20" s="39">
        <v>4150</v>
      </c>
      <c r="G20" s="38">
        <f t="shared" si="0"/>
        <v>15562.5</v>
      </c>
      <c r="H20" s="35">
        <v>30</v>
      </c>
      <c r="I20" s="40">
        <v>40789</v>
      </c>
      <c r="J20" s="40">
        <v>40797</v>
      </c>
    </row>
    <row r="21" spans="1:10">
      <c r="A21" s="31" t="s">
        <v>111</v>
      </c>
      <c r="B21" s="17" t="s">
        <v>145</v>
      </c>
      <c r="C21" s="32">
        <v>1122</v>
      </c>
      <c r="D21" s="31" t="s">
        <v>113</v>
      </c>
      <c r="E21" s="33">
        <v>4.25</v>
      </c>
      <c r="F21" s="34">
        <v>15500</v>
      </c>
      <c r="G21" s="33">
        <f t="shared" si="0"/>
        <v>65875</v>
      </c>
      <c r="H21" s="35">
        <v>30</v>
      </c>
      <c r="I21" s="36">
        <v>40790</v>
      </c>
      <c r="J21" s="36">
        <v>40798</v>
      </c>
    </row>
    <row r="22" spans="1:10">
      <c r="A22" s="31" t="s">
        <v>146</v>
      </c>
      <c r="B22" s="17" t="s">
        <v>147</v>
      </c>
      <c r="C22" s="32">
        <v>4111</v>
      </c>
      <c r="D22" s="31" t="s">
        <v>127</v>
      </c>
      <c r="E22" s="33">
        <v>3.55</v>
      </c>
      <c r="F22" s="34">
        <v>4800</v>
      </c>
      <c r="G22" s="33">
        <f t="shared" si="0"/>
        <v>17040</v>
      </c>
      <c r="H22" s="35">
        <v>25</v>
      </c>
      <c r="I22" s="36">
        <v>40791</v>
      </c>
      <c r="J22" s="36">
        <v>40806</v>
      </c>
    </row>
    <row r="23" spans="1:10">
      <c r="A23" s="17" t="s">
        <v>115</v>
      </c>
      <c r="B23" s="17" t="s">
        <v>148</v>
      </c>
      <c r="C23" s="32">
        <v>1243</v>
      </c>
      <c r="D23" s="31" t="s">
        <v>113</v>
      </c>
      <c r="E23" s="38">
        <v>4.25</v>
      </c>
      <c r="F23" s="39">
        <v>9000</v>
      </c>
      <c r="G23" s="33">
        <f t="shared" si="0"/>
        <v>38250</v>
      </c>
      <c r="H23" s="35">
        <v>30</v>
      </c>
      <c r="I23" s="40">
        <v>40791</v>
      </c>
      <c r="J23" s="40">
        <v>40798</v>
      </c>
    </row>
    <row r="24" spans="1:10">
      <c r="A24" s="7" t="s">
        <v>128</v>
      </c>
      <c r="B24" s="17" t="s">
        <v>149</v>
      </c>
      <c r="C24" s="41">
        <v>7258</v>
      </c>
      <c r="D24" s="17" t="s">
        <v>129</v>
      </c>
      <c r="E24" s="38">
        <v>90</v>
      </c>
      <c r="F24" s="39">
        <v>120</v>
      </c>
      <c r="G24" s="38">
        <f t="shared" si="0"/>
        <v>10800</v>
      </c>
      <c r="H24" s="41">
        <v>45</v>
      </c>
      <c r="I24" s="40">
        <v>40791</v>
      </c>
      <c r="J24" s="40">
        <v>40795</v>
      </c>
    </row>
    <row r="25" spans="1:10">
      <c r="A25" s="17" t="s">
        <v>123</v>
      </c>
      <c r="B25" s="17" t="s">
        <v>150</v>
      </c>
      <c r="C25" s="41">
        <v>5234</v>
      </c>
      <c r="D25" s="17" t="s">
        <v>135</v>
      </c>
      <c r="E25" s="38">
        <v>1.65</v>
      </c>
      <c r="F25" s="39">
        <v>4750</v>
      </c>
      <c r="G25" s="38">
        <f t="shared" si="0"/>
        <v>7837.5</v>
      </c>
      <c r="H25" s="35">
        <v>30</v>
      </c>
      <c r="I25" s="40">
        <v>40791</v>
      </c>
      <c r="J25" s="40">
        <v>40799</v>
      </c>
    </row>
    <row r="26" spans="1:10">
      <c r="A26" s="31" t="s">
        <v>111</v>
      </c>
      <c r="B26" s="17" t="s">
        <v>151</v>
      </c>
      <c r="C26" s="32">
        <v>1122</v>
      </c>
      <c r="D26" s="31" t="s">
        <v>113</v>
      </c>
      <c r="E26" s="33">
        <v>4.25</v>
      </c>
      <c r="F26" s="34">
        <v>12500</v>
      </c>
      <c r="G26" s="33">
        <f t="shared" si="0"/>
        <v>53125</v>
      </c>
      <c r="H26" s="35">
        <v>30</v>
      </c>
      <c r="I26" s="36">
        <v>40791</v>
      </c>
      <c r="J26" s="36">
        <v>40797</v>
      </c>
    </row>
    <row r="27" spans="1:10">
      <c r="A27" s="17" t="s">
        <v>111</v>
      </c>
      <c r="B27" s="17" t="s">
        <v>152</v>
      </c>
      <c r="C27" s="41">
        <v>5066</v>
      </c>
      <c r="D27" s="17" t="s">
        <v>120</v>
      </c>
      <c r="E27" s="38">
        <v>0.95</v>
      </c>
      <c r="F27" s="39">
        <v>25000</v>
      </c>
      <c r="G27" s="38">
        <f t="shared" si="0"/>
        <v>23750</v>
      </c>
      <c r="H27" s="35">
        <v>30</v>
      </c>
      <c r="I27" s="40">
        <v>40791</v>
      </c>
      <c r="J27" s="40">
        <v>40798</v>
      </c>
    </row>
    <row r="28" spans="1:10">
      <c r="A28" s="17" t="s">
        <v>111</v>
      </c>
      <c r="B28" s="17" t="s">
        <v>153</v>
      </c>
      <c r="C28" s="41">
        <v>3166</v>
      </c>
      <c r="D28" s="17" t="s">
        <v>135</v>
      </c>
      <c r="E28" s="38">
        <v>1.25</v>
      </c>
      <c r="F28" s="39">
        <v>5650</v>
      </c>
      <c r="G28" s="38">
        <f t="shared" si="0"/>
        <v>7062.5</v>
      </c>
      <c r="H28" s="35">
        <v>30</v>
      </c>
      <c r="I28" s="40">
        <v>40791</v>
      </c>
      <c r="J28" s="40">
        <v>40796</v>
      </c>
    </row>
    <row r="29" spans="1:10">
      <c r="A29" s="31" t="s">
        <v>111</v>
      </c>
      <c r="B29" s="17" t="s">
        <v>154</v>
      </c>
      <c r="C29" s="32">
        <v>1122</v>
      </c>
      <c r="D29" s="31" t="s">
        <v>113</v>
      </c>
      <c r="E29" s="33">
        <v>4.25</v>
      </c>
      <c r="F29" s="34">
        <v>15000</v>
      </c>
      <c r="G29" s="33">
        <f t="shared" si="0"/>
        <v>63750</v>
      </c>
      <c r="H29" s="35">
        <v>30</v>
      </c>
      <c r="I29" s="36">
        <v>40794</v>
      </c>
      <c r="J29" s="36">
        <v>40801</v>
      </c>
    </row>
    <row r="30" spans="1:10">
      <c r="A30" s="31" t="s">
        <v>146</v>
      </c>
      <c r="B30" s="17" t="s">
        <v>155</v>
      </c>
      <c r="C30" s="32">
        <v>4111</v>
      </c>
      <c r="D30" s="31" t="s">
        <v>127</v>
      </c>
      <c r="E30" s="33">
        <v>3.55</v>
      </c>
      <c r="F30" s="34">
        <v>4585</v>
      </c>
      <c r="G30" s="33">
        <f t="shared" si="0"/>
        <v>16276.75</v>
      </c>
      <c r="H30" s="35">
        <v>25</v>
      </c>
      <c r="I30" s="36">
        <v>40796</v>
      </c>
      <c r="J30" s="36">
        <v>40816</v>
      </c>
    </row>
    <row r="31" spans="1:10">
      <c r="A31" s="17" t="s">
        <v>111</v>
      </c>
      <c r="B31" s="17" t="s">
        <v>156</v>
      </c>
      <c r="C31" s="41">
        <v>3166</v>
      </c>
      <c r="D31" s="17" t="s">
        <v>135</v>
      </c>
      <c r="E31" s="38">
        <v>1.25</v>
      </c>
      <c r="F31" s="39">
        <v>5425</v>
      </c>
      <c r="G31" s="38">
        <f t="shared" si="0"/>
        <v>6781.25</v>
      </c>
      <c r="H31" s="35">
        <v>30</v>
      </c>
      <c r="I31" s="40">
        <v>40796</v>
      </c>
      <c r="J31" s="40">
        <v>40801</v>
      </c>
    </row>
    <row r="32" spans="1:10">
      <c r="A32" s="31" t="s">
        <v>118</v>
      </c>
      <c r="B32" s="17" t="s">
        <v>157</v>
      </c>
      <c r="C32" s="32">
        <v>6321</v>
      </c>
      <c r="D32" s="31" t="s">
        <v>131</v>
      </c>
      <c r="E32" s="33">
        <v>2.4500000000000002</v>
      </c>
      <c r="F32" s="34">
        <v>1200</v>
      </c>
      <c r="G32" s="33">
        <f t="shared" si="0"/>
        <v>2940</v>
      </c>
      <c r="H32" s="35">
        <v>30</v>
      </c>
      <c r="I32" s="36">
        <v>40798</v>
      </c>
      <c r="J32" s="36">
        <v>40809</v>
      </c>
    </row>
    <row r="33" spans="1:10">
      <c r="A33" s="17" t="s">
        <v>123</v>
      </c>
      <c r="B33" s="17" t="s">
        <v>158</v>
      </c>
      <c r="C33" s="41">
        <v>5319</v>
      </c>
      <c r="D33" s="17" t="s">
        <v>120</v>
      </c>
      <c r="E33" s="38">
        <v>1.1000000000000001</v>
      </c>
      <c r="F33" s="39">
        <v>16500</v>
      </c>
      <c r="G33" s="38">
        <f t="shared" si="0"/>
        <v>18150</v>
      </c>
      <c r="H33" s="35">
        <v>30</v>
      </c>
      <c r="I33" s="40">
        <v>40801</v>
      </c>
      <c r="J33" s="40">
        <v>40821</v>
      </c>
    </row>
    <row r="34" spans="1:10">
      <c r="A34" s="31" t="s">
        <v>146</v>
      </c>
      <c r="B34" s="17" t="s">
        <v>159</v>
      </c>
      <c r="C34" s="32">
        <v>4111</v>
      </c>
      <c r="D34" s="31" t="s">
        <v>127</v>
      </c>
      <c r="E34" s="33">
        <v>3.55</v>
      </c>
      <c r="F34" s="34">
        <v>4200</v>
      </c>
      <c r="G34" s="33">
        <f t="shared" si="0"/>
        <v>14910</v>
      </c>
      <c r="H34" s="35">
        <v>25</v>
      </c>
      <c r="I34" s="36">
        <v>40801</v>
      </c>
      <c r="J34" s="36">
        <v>40831</v>
      </c>
    </row>
    <row r="35" spans="1:10">
      <c r="A35" s="17" t="s">
        <v>111</v>
      </c>
      <c r="B35" s="17" t="s">
        <v>160</v>
      </c>
      <c r="C35" s="41">
        <v>5066</v>
      </c>
      <c r="D35" s="17" t="s">
        <v>120</v>
      </c>
      <c r="E35" s="38">
        <v>0.95</v>
      </c>
      <c r="F35" s="39">
        <v>17500</v>
      </c>
      <c r="G35" s="38">
        <f t="shared" si="0"/>
        <v>16625</v>
      </c>
      <c r="H35" s="35">
        <v>30</v>
      </c>
      <c r="I35" s="40">
        <v>40801</v>
      </c>
      <c r="J35" s="40">
        <v>40808</v>
      </c>
    </row>
    <row r="36" spans="1:10">
      <c r="A36" s="17" t="s">
        <v>146</v>
      </c>
      <c r="B36" s="17" t="s">
        <v>161</v>
      </c>
      <c r="C36" s="32">
        <v>9752</v>
      </c>
      <c r="D36" s="31" t="s">
        <v>162</v>
      </c>
      <c r="E36" s="38">
        <v>4.05</v>
      </c>
      <c r="F36" s="39">
        <v>1500</v>
      </c>
      <c r="G36" s="38">
        <f t="shared" si="0"/>
        <v>6075</v>
      </c>
      <c r="H36" s="35">
        <v>25</v>
      </c>
      <c r="I36" s="40">
        <v>40806</v>
      </c>
      <c r="J36" s="40">
        <v>40811</v>
      </c>
    </row>
    <row r="37" spans="1:10">
      <c r="A37" s="31" t="s">
        <v>146</v>
      </c>
      <c r="B37" s="17" t="s">
        <v>163</v>
      </c>
      <c r="C37" s="32">
        <v>4111</v>
      </c>
      <c r="D37" s="31" t="s">
        <v>127</v>
      </c>
      <c r="E37" s="33">
        <v>3.55</v>
      </c>
      <c r="F37" s="34">
        <v>4250</v>
      </c>
      <c r="G37" s="33">
        <f t="shared" si="0"/>
        <v>15087.5</v>
      </c>
      <c r="H37" s="35">
        <v>25</v>
      </c>
      <c r="I37" s="36">
        <v>40806</v>
      </c>
      <c r="J37" s="36">
        <v>40826</v>
      </c>
    </row>
    <row r="38" spans="1:10">
      <c r="A38" s="17" t="s">
        <v>164</v>
      </c>
      <c r="B38" s="17" t="s">
        <v>165</v>
      </c>
      <c r="C38" s="32">
        <v>9764</v>
      </c>
      <c r="D38" s="31" t="s">
        <v>162</v>
      </c>
      <c r="E38" s="38">
        <v>3.75</v>
      </c>
      <c r="F38" s="39">
        <v>1980</v>
      </c>
      <c r="G38" s="38">
        <f t="shared" si="0"/>
        <v>7425</v>
      </c>
      <c r="H38" s="41">
        <v>15</v>
      </c>
      <c r="I38" s="40">
        <v>40806</v>
      </c>
      <c r="J38" s="40">
        <v>40815</v>
      </c>
    </row>
    <row r="39" spans="1:10">
      <c r="A39" s="17" t="s">
        <v>164</v>
      </c>
      <c r="B39" s="17" t="s">
        <v>166</v>
      </c>
      <c r="C39" s="32">
        <v>9764</v>
      </c>
      <c r="D39" s="31" t="s">
        <v>162</v>
      </c>
      <c r="E39" s="38">
        <v>3.75</v>
      </c>
      <c r="F39" s="39">
        <v>1750</v>
      </c>
      <c r="G39" s="38">
        <f t="shared" si="0"/>
        <v>6562.5</v>
      </c>
      <c r="H39" s="41">
        <v>15</v>
      </c>
      <c r="I39" s="40">
        <v>40806</v>
      </c>
      <c r="J39" s="40">
        <v>40811</v>
      </c>
    </row>
    <row r="40" spans="1:10">
      <c r="A40" s="17" t="s">
        <v>146</v>
      </c>
      <c r="B40" s="17" t="s">
        <v>167</v>
      </c>
      <c r="C40" s="32">
        <v>9752</v>
      </c>
      <c r="D40" s="31" t="s">
        <v>162</v>
      </c>
      <c r="E40" s="38">
        <v>4.05</v>
      </c>
      <c r="F40" s="39">
        <v>1550</v>
      </c>
      <c r="G40" s="38">
        <f t="shared" si="0"/>
        <v>6277.5</v>
      </c>
      <c r="H40" s="35">
        <v>25</v>
      </c>
      <c r="I40" s="40">
        <v>40811</v>
      </c>
      <c r="J40" s="40">
        <v>40821</v>
      </c>
    </row>
    <row r="41" spans="1:10">
      <c r="A41" s="31" t="s">
        <v>146</v>
      </c>
      <c r="B41" s="17" t="s">
        <v>168</v>
      </c>
      <c r="C41" s="32">
        <v>4111</v>
      </c>
      <c r="D41" s="31" t="s">
        <v>127</v>
      </c>
      <c r="E41" s="33">
        <v>3.55</v>
      </c>
      <c r="F41" s="34">
        <v>4200</v>
      </c>
      <c r="G41" s="33">
        <f t="shared" si="0"/>
        <v>14910</v>
      </c>
      <c r="H41" s="35">
        <v>25</v>
      </c>
      <c r="I41" s="36">
        <v>40811</v>
      </c>
      <c r="J41" s="36">
        <v>40841</v>
      </c>
    </row>
    <row r="42" spans="1:10">
      <c r="A42" s="7" t="s">
        <v>128</v>
      </c>
      <c r="B42" s="17" t="s">
        <v>169</v>
      </c>
      <c r="C42" s="32">
        <v>1369</v>
      </c>
      <c r="D42" s="31" t="s">
        <v>113</v>
      </c>
      <c r="E42" s="38">
        <v>4.2</v>
      </c>
      <c r="F42" s="39">
        <v>15000</v>
      </c>
      <c r="G42" s="33">
        <f t="shared" si="0"/>
        <v>63000</v>
      </c>
      <c r="H42" s="41">
        <v>45</v>
      </c>
      <c r="I42" s="40">
        <v>40811</v>
      </c>
      <c r="J42" s="40">
        <v>40816</v>
      </c>
    </row>
    <row r="43" spans="1:10">
      <c r="A43" s="17" t="s">
        <v>170</v>
      </c>
      <c r="B43" s="17" t="s">
        <v>171</v>
      </c>
      <c r="C43" s="32">
        <v>6431</v>
      </c>
      <c r="D43" s="31" t="s">
        <v>131</v>
      </c>
      <c r="E43" s="38">
        <v>2.85</v>
      </c>
      <c r="F43" s="39">
        <v>1300</v>
      </c>
      <c r="G43" s="38">
        <f t="shared" si="0"/>
        <v>3705</v>
      </c>
      <c r="H43" s="35">
        <v>30</v>
      </c>
      <c r="I43" s="40">
        <v>40811</v>
      </c>
      <c r="J43" s="40">
        <v>40817</v>
      </c>
    </row>
    <row r="44" spans="1:10">
      <c r="A44" s="31" t="s">
        <v>118</v>
      </c>
      <c r="B44" s="17" t="s">
        <v>172</v>
      </c>
      <c r="C44" s="32">
        <v>6321</v>
      </c>
      <c r="D44" s="31" t="s">
        <v>131</v>
      </c>
      <c r="E44" s="33">
        <v>2.4500000000000002</v>
      </c>
      <c r="F44" s="34">
        <v>2500</v>
      </c>
      <c r="G44" s="33">
        <f t="shared" si="0"/>
        <v>6125</v>
      </c>
      <c r="H44" s="35">
        <v>30</v>
      </c>
      <c r="I44" s="36">
        <v>40811</v>
      </c>
      <c r="J44" s="36">
        <v>40820</v>
      </c>
    </row>
    <row r="45" spans="1:10">
      <c r="A45" s="17" t="s">
        <v>164</v>
      </c>
      <c r="B45" s="17" t="s">
        <v>173</v>
      </c>
      <c r="C45" s="32">
        <v>9764</v>
      </c>
      <c r="D45" s="31" t="s">
        <v>162</v>
      </c>
      <c r="E45" s="38">
        <v>3.75</v>
      </c>
      <c r="F45" s="39">
        <v>1850</v>
      </c>
      <c r="G45" s="38">
        <f t="shared" si="0"/>
        <v>6937.5</v>
      </c>
      <c r="H45" s="41">
        <v>15</v>
      </c>
      <c r="I45" s="40">
        <v>40811</v>
      </c>
      <c r="J45" s="40">
        <v>40821</v>
      </c>
    </row>
    <row r="46" spans="1:10">
      <c r="A46" s="7" t="s">
        <v>128</v>
      </c>
      <c r="B46" s="17" t="s">
        <v>174</v>
      </c>
      <c r="C46" s="32">
        <v>1369</v>
      </c>
      <c r="D46" s="31" t="s">
        <v>113</v>
      </c>
      <c r="E46" s="38">
        <v>4.2</v>
      </c>
      <c r="F46" s="39">
        <v>14000</v>
      </c>
      <c r="G46" s="33">
        <f t="shared" si="0"/>
        <v>58800</v>
      </c>
      <c r="H46" s="41">
        <v>45</v>
      </c>
      <c r="I46" s="40">
        <v>40813</v>
      </c>
      <c r="J46" s="40">
        <v>40819</v>
      </c>
    </row>
    <row r="47" spans="1:10">
      <c r="A47" s="31" t="s">
        <v>111</v>
      </c>
      <c r="B47" s="17" t="s">
        <v>175</v>
      </c>
      <c r="C47" s="32">
        <v>1122</v>
      </c>
      <c r="D47" s="31" t="s">
        <v>113</v>
      </c>
      <c r="E47" s="33">
        <v>4.25</v>
      </c>
      <c r="F47" s="34">
        <v>14500</v>
      </c>
      <c r="G47" s="33">
        <f t="shared" si="0"/>
        <v>61625</v>
      </c>
      <c r="H47" s="35">
        <v>30</v>
      </c>
      <c r="I47" s="36">
        <v>40814</v>
      </c>
      <c r="J47" s="36">
        <v>40819</v>
      </c>
    </row>
    <row r="48" spans="1:10">
      <c r="A48" s="17" t="s">
        <v>164</v>
      </c>
      <c r="B48" s="17" t="s">
        <v>176</v>
      </c>
      <c r="C48" s="32">
        <v>9764</v>
      </c>
      <c r="D48" s="31" t="s">
        <v>162</v>
      </c>
      <c r="E48" s="38">
        <v>3.75</v>
      </c>
      <c r="F48" s="39">
        <v>1800</v>
      </c>
      <c r="G48" s="38">
        <f t="shared" si="0"/>
        <v>6750</v>
      </c>
      <c r="H48" s="41">
        <v>15</v>
      </c>
      <c r="I48" s="40">
        <v>40814</v>
      </c>
      <c r="J48" s="40">
        <v>40821</v>
      </c>
    </row>
    <row r="49" spans="1:10">
      <c r="A49" s="7" t="s">
        <v>128</v>
      </c>
      <c r="B49" s="17" t="s">
        <v>177</v>
      </c>
      <c r="C49" s="32">
        <v>1369</v>
      </c>
      <c r="D49" s="31" t="s">
        <v>113</v>
      </c>
      <c r="E49" s="38">
        <v>4.2</v>
      </c>
      <c r="F49" s="39">
        <v>10000</v>
      </c>
      <c r="G49" s="33">
        <f t="shared" si="0"/>
        <v>42000</v>
      </c>
      <c r="H49" s="41">
        <v>45</v>
      </c>
      <c r="I49" s="40">
        <v>40815</v>
      </c>
      <c r="J49" s="40">
        <v>40820</v>
      </c>
    </row>
    <row r="50" spans="1:10">
      <c r="A50" s="17" t="s">
        <v>146</v>
      </c>
      <c r="B50" s="17" t="s">
        <v>178</v>
      </c>
      <c r="C50" s="41">
        <v>5125</v>
      </c>
      <c r="D50" s="17" t="s">
        <v>120</v>
      </c>
      <c r="E50" s="38">
        <v>1.1499999999999999</v>
      </c>
      <c r="F50" s="39">
        <v>15000</v>
      </c>
      <c r="G50" s="38">
        <f t="shared" si="0"/>
        <v>17250</v>
      </c>
      <c r="H50" s="35">
        <v>25</v>
      </c>
      <c r="I50" s="40">
        <v>40817</v>
      </c>
      <c r="J50" s="40">
        <v>40831</v>
      </c>
    </row>
    <row r="51" spans="1:10">
      <c r="A51" s="31" t="s">
        <v>128</v>
      </c>
      <c r="B51" s="17" t="s">
        <v>179</v>
      </c>
      <c r="C51" s="32">
        <v>9399</v>
      </c>
      <c r="D51" s="31" t="s">
        <v>162</v>
      </c>
      <c r="E51" s="33">
        <v>3.65</v>
      </c>
      <c r="F51" s="34">
        <v>1250</v>
      </c>
      <c r="G51" s="33">
        <f t="shared" si="0"/>
        <v>4562.5</v>
      </c>
      <c r="H51" s="41">
        <v>45</v>
      </c>
      <c r="I51" s="36">
        <v>40817</v>
      </c>
      <c r="J51" s="36">
        <v>40822</v>
      </c>
    </row>
    <row r="52" spans="1:10">
      <c r="A52" s="17" t="s">
        <v>170</v>
      </c>
      <c r="B52" s="17" t="s">
        <v>180</v>
      </c>
      <c r="C52" s="32">
        <v>6431</v>
      </c>
      <c r="D52" s="31" t="s">
        <v>131</v>
      </c>
      <c r="E52" s="38">
        <v>2.85</v>
      </c>
      <c r="F52" s="39">
        <v>1350</v>
      </c>
      <c r="G52" s="38">
        <f t="shared" si="0"/>
        <v>3847.5</v>
      </c>
      <c r="H52" s="35">
        <v>30</v>
      </c>
      <c r="I52" s="40">
        <v>40817</v>
      </c>
      <c r="J52" s="40">
        <v>40823</v>
      </c>
    </row>
    <row r="53" spans="1:10">
      <c r="A53" s="17" t="s">
        <v>164</v>
      </c>
      <c r="B53" s="17" t="s">
        <v>181</v>
      </c>
      <c r="C53" s="32">
        <v>6433</v>
      </c>
      <c r="D53" s="31" t="s">
        <v>131</v>
      </c>
      <c r="E53" s="38">
        <v>2.95</v>
      </c>
      <c r="F53" s="39">
        <v>1500</v>
      </c>
      <c r="G53" s="38">
        <f t="shared" si="0"/>
        <v>4425</v>
      </c>
      <c r="H53" s="41">
        <v>15</v>
      </c>
      <c r="I53" s="40">
        <v>40817</v>
      </c>
      <c r="J53" s="40">
        <v>40826</v>
      </c>
    </row>
    <row r="54" spans="1:10">
      <c r="A54" s="17" t="s">
        <v>118</v>
      </c>
      <c r="B54" s="17" t="s">
        <v>182</v>
      </c>
      <c r="C54" s="41">
        <v>5166</v>
      </c>
      <c r="D54" s="17" t="s">
        <v>135</v>
      </c>
      <c r="E54" s="38">
        <v>1.25</v>
      </c>
      <c r="F54" s="39">
        <v>5650</v>
      </c>
      <c r="G54" s="38">
        <f t="shared" si="0"/>
        <v>7062.5</v>
      </c>
      <c r="H54" s="35">
        <v>30</v>
      </c>
      <c r="I54" s="40">
        <v>40817</v>
      </c>
      <c r="J54" s="40">
        <v>40822</v>
      </c>
    </row>
    <row r="55" spans="1:10">
      <c r="A55" s="31" t="s">
        <v>111</v>
      </c>
      <c r="B55" s="17" t="s">
        <v>183</v>
      </c>
      <c r="C55" s="32">
        <v>1122</v>
      </c>
      <c r="D55" s="31" t="s">
        <v>113</v>
      </c>
      <c r="E55" s="33">
        <v>4.25</v>
      </c>
      <c r="F55" s="34">
        <v>18000</v>
      </c>
      <c r="G55" s="33">
        <f t="shared" si="0"/>
        <v>76500</v>
      </c>
      <c r="H55" s="35">
        <v>30</v>
      </c>
      <c r="I55" s="36">
        <v>40817</v>
      </c>
      <c r="J55" s="36">
        <v>40824</v>
      </c>
    </row>
    <row r="56" spans="1:10">
      <c r="A56" s="31" t="s">
        <v>128</v>
      </c>
      <c r="B56" s="17" t="s">
        <v>184</v>
      </c>
      <c r="C56" s="32">
        <v>9399</v>
      </c>
      <c r="D56" s="31" t="s">
        <v>162</v>
      </c>
      <c r="E56" s="33">
        <v>3.65</v>
      </c>
      <c r="F56" s="34">
        <v>1450</v>
      </c>
      <c r="G56" s="33">
        <f t="shared" si="0"/>
        <v>5292.5</v>
      </c>
      <c r="H56" s="41">
        <v>45</v>
      </c>
      <c r="I56" s="36">
        <v>40819</v>
      </c>
      <c r="J56" s="36">
        <v>40824</v>
      </c>
    </row>
    <row r="57" spans="1:10">
      <c r="A57" s="17" t="s">
        <v>146</v>
      </c>
      <c r="B57" s="17" t="s">
        <v>185</v>
      </c>
      <c r="C57" s="32">
        <v>6489</v>
      </c>
      <c r="D57" s="31" t="s">
        <v>131</v>
      </c>
      <c r="E57" s="38">
        <v>3</v>
      </c>
      <c r="F57" s="39">
        <v>1100</v>
      </c>
      <c r="G57" s="38">
        <f t="shared" si="0"/>
        <v>3300</v>
      </c>
      <c r="H57" s="35">
        <v>25</v>
      </c>
      <c r="I57" s="40">
        <v>40821</v>
      </c>
      <c r="J57" s="40">
        <v>40826</v>
      </c>
    </row>
    <row r="58" spans="1:10">
      <c r="A58" s="31" t="s">
        <v>128</v>
      </c>
      <c r="B58" s="17" t="s">
        <v>186</v>
      </c>
      <c r="C58" s="32">
        <v>9399</v>
      </c>
      <c r="D58" s="31" t="s">
        <v>162</v>
      </c>
      <c r="E58" s="33">
        <v>3.65</v>
      </c>
      <c r="F58" s="34">
        <v>1985</v>
      </c>
      <c r="G58" s="33">
        <f t="shared" si="0"/>
        <v>7245.25</v>
      </c>
      <c r="H58" s="41">
        <v>45</v>
      </c>
      <c r="I58" s="36">
        <v>40821</v>
      </c>
      <c r="J58" s="36">
        <v>40827</v>
      </c>
    </row>
    <row r="59" spans="1:10">
      <c r="A59" s="31" t="s">
        <v>146</v>
      </c>
      <c r="B59" s="17" t="s">
        <v>187</v>
      </c>
      <c r="C59" s="32">
        <v>4111</v>
      </c>
      <c r="D59" s="31" t="s">
        <v>127</v>
      </c>
      <c r="E59" s="33">
        <v>3.55</v>
      </c>
      <c r="F59" s="34">
        <v>4600</v>
      </c>
      <c r="G59" s="33">
        <f t="shared" si="0"/>
        <v>16330</v>
      </c>
      <c r="H59" s="35">
        <v>25</v>
      </c>
      <c r="I59" s="36">
        <v>40821</v>
      </c>
      <c r="J59" s="36">
        <v>40835</v>
      </c>
    </row>
    <row r="60" spans="1:10">
      <c r="A60" s="7" t="s">
        <v>128</v>
      </c>
      <c r="B60" s="17" t="s">
        <v>188</v>
      </c>
      <c r="C60" s="32">
        <v>4569</v>
      </c>
      <c r="D60" s="31" t="s">
        <v>127</v>
      </c>
      <c r="E60" s="38">
        <v>3.5</v>
      </c>
      <c r="F60" s="39">
        <v>3900</v>
      </c>
      <c r="G60" s="38">
        <f t="shared" si="0"/>
        <v>13650</v>
      </c>
      <c r="H60" s="41">
        <v>45</v>
      </c>
      <c r="I60" s="40">
        <v>40821</v>
      </c>
      <c r="J60" s="40">
        <v>40826</v>
      </c>
    </row>
    <row r="61" spans="1:10">
      <c r="A61" s="17" t="s">
        <v>170</v>
      </c>
      <c r="B61" s="17" t="s">
        <v>189</v>
      </c>
      <c r="C61" s="32">
        <v>6431</v>
      </c>
      <c r="D61" s="31" t="s">
        <v>131</v>
      </c>
      <c r="E61" s="38">
        <v>2.85</v>
      </c>
      <c r="F61" s="39">
        <v>1250</v>
      </c>
      <c r="G61" s="38">
        <f t="shared" si="0"/>
        <v>3562.5</v>
      </c>
      <c r="H61" s="35">
        <v>30</v>
      </c>
      <c r="I61" s="40">
        <v>40821</v>
      </c>
      <c r="J61" s="40">
        <v>40826</v>
      </c>
    </row>
    <row r="62" spans="1:10">
      <c r="A62" s="31" t="s">
        <v>128</v>
      </c>
      <c r="B62" s="17" t="s">
        <v>190</v>
      </c>
      <c r="C62" s="32">
        <v>9399</v>
      </c>
      <c r="D62" s="31" t="s">
        <v>162</v>
      </c>
      <c r="E62" s="33">
        <v>3.65</v>
      </c>
      <c r="F62" s="34">
        <v>1470</v>
      </c>
      <c r="G62" s="33">
        <f t="shared" si="0"/>
        <v>5365.5</v>
      </c>
      <c r="H62" s="41">
        <v>45</v>
      </c>
      <c r="I62" s="36">
        <v>40823</v>
      </c>
      <c r="J62" s="36">
        <v>40828</v>
      </c>
    </row>
    <row r="63" spans="1:10">
      <c r="A63" s="7" t="s">
        <v>128</v>
      </c>
      <c r="B63" s="17" t="s">
        <v>191</v>
      </c>
      <c r="C63" s="41">
        <v>5454</v>
      </c>
      <c r="D63" s="17" t="s">
        <v>141</v>
      </c>
      <c r="E63" s="38">
        <v>220</v>
      </c>
      <c r="F63" s="39">
        <v>550</v>
      </c>
      <c r="G63" s="38">
        <f t="shared" si="0"/>
        <v>121000</v>
      </c>
      <c r="H63" s="41">
        <v>45</v>
      </c>
      <c r="I63" s="40">
        <v>40825</v>
      </c>
      <c r="J63" s="40">
        <v>40830</v>
      </c>
    </row>
    <row r="64" spans="1:10">
      <c r="A64" s="17" t="s">
        <v>146</v>
      </c>
      <c r="B64" s="17" t="s">
        <v>192</v>
      </c>
      <c r="C64" s="32">
        <v>6489</v>
      </c>
      <c r="D64" s="31" t="s">
        <v>131</v>
      </c>
      <c r="E64" s="38">
        <v>3</v>
      </c>
      <c r="F64" s="39">
        <v>900</v>
      </c>
      <c r="G64" s="38">
        <f t="shared" si="0"/>
        <v>2700</v>
      </c>
      <c r="H64" s="35">
        <v>25</v>
      </c>
      <c r="I64" s="40">
        <v>40826</v>
      </c>
      <c r="J64" s="40">
        <v>40834</v>
      </c>
    </row>
    <row r="65" spans="1:10">
      <c r="A65" s="17" t="s">
        <v>115</v>
      </c>
      <c r="B65" s="17" t="s">
        <v>193</v>
      </c>
      <c r="C65" s="32">
        <v>1243</v>
      </c>
      <c r="D65" s="31" t="s">
        <v>113</v>
      </c>
      <c r="E65" s="38">
        <v>4.25</v>
      </c>
      <c r="F65" s="39">
        <v>10500</v>
      </c>
      <c r="G65" s="33">
        <f t="shared" si="0"/>
        <v>44625</v>
      </c>
      <c r="H65" s="35">
        <v>30</v>
      </c>
      <c r="I65" s="40">
        <v>40826</v>
      </c>
      <c r="J65" s="40">
        <v>40833</v>
      </c>
    </row>
    <row r="66" spans="1:10">
      <c r="A66" s="17" t="s">
        <v>123</v>
      </c>
      <c r="B66" s="17" t="s">
        <v>194</v>
      </c>
      <c r="C66" s="41">
        <v>8008</v>
      </c>
      <c r="D66" s="17" t="s">
        <v>195</v>
      </c>
      <c r="E66" s="38">
        <v>645</v>
      </c>
      <c r="F66" s="39">
        <v>100</v>
      </c>
      <c r="G66" s="38">
        <f t="shared" ref="G66:G95" si="1">E66*F66</f>
        <v>64500</v>
      </c>
      <c r="H66" s="35">
        <v>30</v>
      </c>
      <c r="I66" s="40">
        <v>40826</v>
      </c>
      <c r="J66" s="40">
        <v>40837</v>
      </c>
    </row>
    <row r="67" spans="1:10">
      <c r="A67" s="17" t="s">
        <v>170</v>
      </c>
      <c r="B67" s="17" t="s">
        <v>196</v>
      </c>
      <c r="C67" s="41">
        <v>7258</v>
      </c>
      <c r="D67" s="17" t="s">
        <v>129</v>
      </c>
      <c r="E67" s="38">
        <v>100.5</v>
      </c>
      <c r="F67" s="39">
        <v>90</v>
      </c>
      <c r="G67" s="38">
        <f t="shared" si="1"/>
        <v>9045</v>
      </c>
      <c r="H67" s="35">
        <v>30</v>
      </c>
      <c r="I67" s="40">
        <v>40826</v>
      </c>
      <c r="J67" s="40">
        <v>40833</v>
      </c>
    </row>
    <row r="68" spans="1:10">
      <c r="A68" s="17" t="s">
        <v>170</v>
      </c>
      <c r="B68" s="17" t="s">
        <v>197</v>
      </c>
      <c r="C68" s="41">
        <v>8148</v>
      </c>
      <c r="D68" s="17" t="s">
        <v>195</v>
      </c>
      <c r="E68" s="38">
        <v>655.5</v>
      </c>
      <c r="F68" s="39">
        <v>125</v>
      </c>
      <c r="G68" s="38">
        <f t="shared" si="1"/>
        <v>81937.5</v>
      </c>
      <c r="H68" s="35">
        <v>30</v>
      </c>
      <c r="I68" s="40">
        <v>40826</v>
      </c>
      <c r="J68" s="40">
        <v>40833</v>
      </c>
    </row>
    <row r="69" spans="1:10">
      <c r="A69" s="31" t="s">
        <v>111</v>
      </c>
      <c r="B69" s="17" t="s">
        <v>121</v>
      </c>
      <c r="C69" s="32">
        <v>1122</v>
      </c>
      <c r="D69" s="31" t="s">
        <v>113</v>
      </c>
      <c r="E69" s="33">
        <v>4.25</v>
      </c>
      <c r="F69" s="34">
        <v>17000</v>
      </c>
      <c r="G69" s="33">
        <f t="shared" si="1"/>
        <v>72250</v>
      </c>
      <c r="H69" s="35">
        <v>30</v>
      </c>
      <c r="I69" s="36">
        <v>40827</v>
      </c>
      <c r="J69" s="36">
        <v>40835</v>
      </c>
    </row>
    <row r="70" spans="1:10">
      <c r="A70" s="31" t="s">
        <v>118</v>
      </c>
      <c r="B70" s="17" t="s">
        <v>198</v>
      </c>
      <c r="C70" s="32">
        <v>6321</v>
      </c>
      <c r="D70" s="31" t="s">
        <v>131</v>
      </c>
      <c r="E70" s="33">
        <v>2.4500000000000002</v>
      </c>
      <c r="F70" s="34">
        <v>1250</v>
      </c>
      <c r="G70" s="33">
        <f t="shared" si="1"/>
        <v>3062.5</v>
      </c>
      <c r="H70" s="35">
        <v>30</v>
      </c>
      <c r="I70" s="36">
        <v>40828</v>
      </c>
      <c r="J70" s="36">
        <v>40837</v>
      </c>
    </row>
    <row r="71" spans="1:10">
      <c r="A71" s="17" t="s">
        <v>115</v>
      </c>
      <c r="B71" s="17" t="s">
        <v>199</v>
      </c>
      <c r="C71" s="32">
        <v>4224</v>
      </c>
      <c r="D71" s="31" t="s">
        <v>127</v>
      </c>
      <c r="E71" s="38">
        <v>3.95</v>
      </c>
      <c r="F71" s="39">
        <v>4500</v>
      </c>
      <c r="G71" s="38">
        <f t="shared" si="1"/>
        <v>17775</v>
      </c>
      <c r="H71" s="35">
        <v>30</v>
      </c>
      <c r="I71" s="40">
        <v>40831</v>
      </c>
      <c r="J71" s="40">
        <v>40836</v>
      </c>
    </row>
    <row r="72" spans="1:10">
      <c r="A72" s="7" t="s">
        <v>128</v>
      </c>
      <c r="B72" s="17" t="s">
        <v>200</v>
      </c>
      <c r="C72" s="41">
        <v>5454</v>
      </c>
      <c r="D72" s="17" t="s">
        <v>141</v>
      </c>
      <c r="E72" s="38">
        <v>220</v>
      </c>
      <c r="F72" s="39">
        <v>500</v>
      </c>
      <c r="G72" s="38">
        <f t="shared" si="1"/>
        <v>110000</v>
      </c>
      <c r="H72" s="41">
        <v>45</v>
      </c>
      <c r="I72" s="40">
        <v>40831</v>
      </c>
      <c r="J72" s="40">
        <v>40836</v>
      </c>
    </row>
    <row r="73" spans="1:10">
      <c r="A73" s="17" t="s">
        <v>170</v>
      </c>
      <c r="B73" s="17" t="s">
        <v>201</v>
      </c>
      <c r="C73" s="41">
        <v>7258</v>
      </c>
      <c r="D73" s="17" t="s">
        <v>129</v>
      </c>
      <c r="E73" s="38">
        <v>100.5</v>
      </c>
      <c r="F73" s="39">
        <v>100</v>
      </c>
      <c r="G73" s="38">
        <f t="shared" si="1"/>
        <v>10050</v>
      </c>
      <c r="H73" s="35">
        <v>30</v>
      </c>
      <c r="I73" s="40">
        <v>40831</v>
      </c>
      <c r="J73" s="40">
        <v>40840</v>
      </c>
    </row>
    <row r="74" spans="1:10">
      <c r="A74" s="17" t="s">
        <v>123</v>
      </c>
      <c r="B74" s="17" t="s">
        <v>202</v>
      </c>
      <c r="C74" s="41">
        <v>8008</v>
      </c>
      <c r="D74" s="17" t="s">
        <v>195</v>
      </c>
      <c r="E74" s="38">
        <v>645</v>
      </c>
      <c r="F74" s="39">
        <v>150</v>
      </c>
      <c r="G74" s="38">
        <f t="shared" si="1"/>
        <v>96750</v>
      </c>
      <c r="H74" s="35">
        <v>30</v>
      </c>
      <c r="I74" s="40">
        <v>40831</v>
      </c>
      <c r="J74" s="40">
        <v>40842</v>
      </c>
    </row>
    <row r="75" spans="1:10">
      <c r="A75" s="17" t="s">
        <v>115</v>
      </c>
      <c r="B75" s="17" t="s">
        <v>203</v>
      </c>
      <c r="C75" s="41">
        <v>5417</v>
      </c>
      <c r="D75" s="17" t="s">
        <v>141</v>
      </c>
      <c r="E75" s="42">
        <v>255</v>
      </c>
      <c r="F75" s="39">
        <v>500</v>
      </c>
      <c r="G75" s="38">
        <f t="shared" si="1"/>
        <v>127500</v>
      </c>
      <c r="H75" s="35">
        <v>30</v>
      </c>
      <c r="I75" s="40">
        <v>40836</v>
      </c>
      <c r="J75" s="40">
        <v>40843</v>
      </c>
    </row>
    <row r="76" spans="1:10">
      <c r="A76" s="17" t="s">
        <v>170</v>
      </c>
      <c r="B76" s="17" t="s">
        <v>204</v>
      </c>
      <c r="C76" s="41">
        <v>7258</v>
      </c>
      <c r="D76" s="17" t="s">
        <v>129</v>
      </c>
      <c r="E76" s="38">
        <v>100.5</v>
      </c>
      <c r="F76" s="39">
        <v>95</v>
      </c>
      <c r="G76" s="38">
        <f t="shared" si="1"/>
        <v>9547.5</v>
      </c>
      <c r="H76" s="35">
        <v>30</v>
      </c>
      <c r="I76" s="40">
        <v>40836</v>
      </c>
      <c r="J76" s="40">
        <v>40845</v>
      </c>
    </row>
    <row r="77" spans="1:10">
      <c r="A77" s="17" t="s">
        <v>115</v>
      </c>
      <c r="B77" s="17" t="s">
        <v>205</v>
      </c>
      <c r="C77" s="41">
        <v>5634</v>
      </c>
      <c r="D77" s="17" t="s">
        <v>206</v>
      </c>
      <c r="E77" s="38">
        <v>185</v>
      </c>
      <c r="F77" s="39">
        <v>150</v>
      </c>
      <c r="G77" s="38">
        <f t="shared" si="1"/>
        <v>27750</v>
      </c>
      <c r="H77" s="35">
        <v>30</v>
      </c>
      <c r="I77" s="40">
        <v>40841</v>
      </c>
      <c r="J77" s="40">
        <v>40850</v>
      </c>
    </row>
    <row r="78" spans="1:10">
      <c r="A78" s="7" t="s">
        <v>128</v>
      </c>
      <c r="B78" s="17" t="s">
        <v>207</v>
      </c>
      <c r="C78" s="41">
        <v>5275</v>
      </c>
      <c r="D78" s="17" t="s">
        <v>120</v>
      </c>
      <c r="E78" s="38">
        <v>1</v>
      </c>
      <c r="F78" s="39">
        <v>25000</v>
      </c>
      <c r="G78" s="38">
        <f t="shared" si="1"/>
        <v>25000</v>
      </c>
      <c r="H78" s="41">
        <v>45</v>
      </c>
      <c r="I78" s="40">
        <v>40841</v>
      </c>
      <c r="J78" s="40">
        <v>40846</v>
      </c>
    </row>
    <row r="79" spans="1:10">
      <c r="A79" s="31" t="s">
        <v>118</v>
      </c>
      <c r="B79" s="17" t="s">
        <v>208</v>
      </c>
      <c r="C79" s="32">
        <v>6321</v>
      </c>
      <c r="D79" s="31" t="s">
        <v>131</v>
      </c>
      <c r="E79" s="33">
        <v>2.4500000000000002</v>
      </c>
      <c r="F79" s="34">
        <v>1500</v>
      </c>
      <c r="G79" s="33">
        <f t="shared" si="1"/>
        <v>3675.0000000000005</v>
      </c>
      <c r="H79" s="35">
        <v>30</v>
      </c>
      <c r="I79" s="36">
        <v>40841</v>
      </c>
      <c r="J79" s="36">
        <v>40849</v>
      </c>
    </row>
    <row r="80" spans="1:10">
      <c r="A80" s="17" t="s">
        <v>118</v>
      </c>
      <c r="B80" s="17" t="s">
        <v>209</v>
      </c>
      <c r="C80" s="41">
        <v>5689</v>
      </c>
      <c r="D80" s="17" t="s">
        <v>206</v>
      </c>
      <c r="E80" s="38">
        <v>175</v>
      </c>
      <c r="F80" s="39">
        <v>155</v>
      </c>
      <c r="G80" s="38">
        <f t="shared" si="1"/>
        <v>27125</v>
      </c>
      <c r="H80" s="35">
        <v>30</v>
      </c>
      <c r="I80" s="40">
        <v>40841</v>
      </c>
      <c r="J80" s="40">
        <v>40850</v>
      </c>
    </row>
    <row r="81" spans="1:10">
      <c r="A81" s="31" t="s">
        <v>111</v>
      </c>
      <c r="B81" s="17" t="s">
        <v>210</v>
      </c>
      <c r="C81" s="32">
        <v>1122</v>
      </c>
      <c r="D81" s="31" t="s">
        <v>113</v>
      </c>
      <c r="E81" s="33">
        <v>4.25</v>
      </c>
      <c r="F81" s="34">
        <v>17500</v>
      </c>
      <c r="G81" s="33">
        <f t="shared" si="1"/>
        <v>74375</v>
      </c>
      <c r="H81" s="35">
        <v>30</v>
      </c>
      <c r="I81" s="36">
        <v>40841</v>
      </c>
      <c r="J81" s="36">
        <v>40850</v>
      </c>
    </row>
    <row r="82" spans="1:10">
      <c r="A82" s="17" t="s">
        <v>123</v>
      </c>
      <c r="B82" s="17" t="s">
        <v>211</v>
      </c>
      <c r="C82" s="41">
        <v>5677</v>
      </c>
      <c r="D82" s="17" t="s">
        <v>206</v>
      </c>
      <c r="E82" s="38">
        <v>195</v>
      </c>
      <c r="F82" s="39">
        <v>130</v>
      </c>
      <c r="G82" s="38">
        <f t="shared" si="1"/>
        <v>25350</v>
      </c>
      <c r="H82" s="35">
        <v>30</v>
      </c>
      <c r="I82" s="40">
        <v>40844</v>
      </c>
      <c r="J82" s="40">
        <v>40854</v>
      </c>
    </row>
    <row r="83" spans="1:10">
      <c r="A83" s="17" t="s">
        <v>123</v>
      </c>
      <c r="B83" s="17" t="s">
        <v>212</v>
      </c>
      <c r="C83" s="41">
        <v>8008</v>
      </c>
      <c r="D83" s="17" t="s">
        <v>195</v>
      </c>
      <c r="E83" s="38">
        <v>645</v>
      </c>
      <c r="F83" s="39">
        <v>120</v>
      </c>
      <c r="G83" s="38">
        <f t="shared" si="1"/>
        <v>77400</v>
      </c>
      <c r="H83" s="35">
        <v>30</v>
      </c>
      <c r="I83" s="40">
        <v>40844</v>
      </c>
      <c r="J83" s="40">
        <v>40851</v>
      </c>
    </row>
    <row r="84" spans="1:10">
      <c r="A84" s="17" t="s">
        <v>146</v>
      </c>
      <c r="B84" s="17" t="s">
        <v>213</v>
      </c>
      <c r="C84" s="32">
        <v>6489</v>
      </c>
      <c r="D84" s="31" t="s">
        <v>131</v>
      </c>
      <c r="E84" s="38">
        <v>3</v>
      </c>
      <c r="F84" s="39">
        <v>1050</v>
      </c>
      <c r="G84" s="38">
        <f t="shared" si="1"/>
        <v>3150</v>
      </c>
      <c r="H84" s="35">
        <v>25</v>
      </c>
      <c r="I84" s="40">
        <v>40845</v>
      </c>
      <c r="J84" s="40">
        <v>40857</v>
      </c>
    </row>
    <row r="85" spans="1:10">
      <c r="A85" s="17" t="s">
        <v>115</v>
      </c>
      <c r="B85" s="17" t="s">
        <v>214</v>
      </c>
      <c r="C85" s="41">
        <v>5634</v>
      </c>
      <c r="D85" s="17" t="s">
        <v>206</v>
      </c>
      <c r="E85" s="38">
        <v>185</v>
      </c>
      <c r="F85" s="39">
        <v>140</v>
      </c>
      <c r="G85" s="38">
        <f t="shared" si="1"/>
        <v>25900</v>
      </c>
      <c r="H85" s="35">
        <v>30</v>
      </c>
      <c r="I85" s="40">
        <v>40845</v>
      </c>
      <c r="J85" s="40">
        <v>40851</v>
      </c>
    </row>
    <row r="86" spans="1:10">
      <c r="A86" s="17" t="s">
        <v>170</v>
      </c>
      <c r="B86" s="17" t="s">
        <v>215</v>
      </c>
      <c r="C86" s="41">
        <v>9977</v>
      </c>
      <c r="D86" s="17" t="s">
        <v>216</v>
      </c>
      <c r="E86" s="38">
        <v>1</v>
      </c>
      <c r="F86" s="39">
        <v>525</v>
      </c>
      <c r="G86" s="38">
        <f t="shared" si="1"/>
        <v>525</v>
      </c>
      <c r="H86" s="35">
        <v>30</v>
      </c>
      <c r="I86" s="40">
        <v>40848</v>
      </c>
      <c r="J86" s="40">
        <v>40854</v>
      </c>
    </row>
    <row r="87" spans="1:10">
      <c r="A87" s="17" t="s">
        <v>170</v>
      </c>
      <c r="B87" s="17" t="s">
        <v>217</v>
      </c>
      <c r="C87" s="41">
        <v>9955</v>
      </c>
      <c r="D87" s="17" t="s">
        <v>218</v>
      </c>
      <c r="E87" s="38">
        <v>0.55000000000000004</v>
      </c>
      <c r="F87" s="39">
        <v>150</v>
      </c>
      <c r="G87" s="38">
        <f t="shared" si="1"/>
        <v>82.5</v>
      </c>
      <c r="H87" s="35">
        <v>30</v>
      </c>
      <c r="I87" s="40">
        <v>40848</v>
      </c>
      <c r="J87" s="40">
        <v>40853</v>
      </c>
    </row>
    <row r="88" spans="1:10">
      <c r="A88" s="17" t="s">
        <v>118</v>
      </c>
      <c r="B88" s="17" t="s">
        <v>219</v>
      </c>
      <c r="C88" s="41">
        <v>5689</v>
      </c>
      <c r="D88" s="17" t="s">
        <v>206</v>
      </c>
      <c r="E88" s="38">
        <v>175</v>
      </c>
      <c r="F88" s="39">
        <v>150</v>
      </c>
      <c r="G88" s="38">
        <f t="shared" si="1"/>
        <v>26250</v>
      </c>
      <c r="H88" s="35">
        <v>30</v>
      </c>
      <c r="I88" s="40">
        <v>40848</v>
      </c>
      <c r="J88" s="40">
        <v>40856</v>
      </c>
    </row>
    <row r="89" spans="1:10">
      <c r="A89" s="17" t="s">
        <v>118</v>
      </c>
      <c r="B89" s="17" t="s">
        <v>220</v>
      </c>
      <c r="C89" s="41">
        <v>7268</v>
      </c>
      <c r="D89" s="17" t="s">
        <v>129</v>
      </c>
      <c r="E89" s="38">
        <v>95</v>
      </c>
      <c r="F89" s="39">
        <v>110</v>
      </c>
      <c r="G89" s="38">
        <f t="shared" si="1"/>
        <v>10450</v>
      </c>
      <c r="H89" s="35">
        <v>30</v>
      </c>
      <c r="I89" s="40">
        <v>40848</v>
      </c>
      <c r="J89" s="40">
        <v>40859</v>
      </c>
    </row>
    <row r="90" spans="1:10">
      <c r="A90" s="17" t="s">
        <v>123</v>
      </c>
      <c r="B90" s="17" t="s">
        <v>221</v>
      </c>
      <c r="C90" s="41">
        <v>5677</v>
      </c>
      <c r="D90" s="17" t="s">
        <v>206</v>
      </c>
      <c r="E90" s="38">
        <v>195</v>
      </c>
      <c r="F90" s="39">
        <v>120</v>
      </c>
      <c r="G90" s="38">
        <f t="shared" si="1"/>
        <v>23400</v>
      </c>
      <c r="H90" s="35">
        <v>30</v>
      </c>
      <c r="I90" s="40">
        <v>40849</v>
      </c>
      <c r="J90" s="40">
        <v>40860</v>
      </c>
    </row>
    <row r="91" spans="1:10">
      <c r="A91" s="17" t="s">
        <v>170</v>
      </c>
      <c r="B91" s="17" t="s">
        <v>222</v>
      </c>
      <c r="C91" s="41">
        <v>9967</v>
      </c>
      <c r="D91" s="17" t="s">
        <v>137</v>
      </c>
      <c r="E91" s="38">
        <v>0.85</v>
      </c>
      <c r="F91" s="39">
        <v>550</v>
      </c>
      <c r="G91" s="38">
        <f t="shared" si="1"/>
        <v>467.5</v>
      </c>
      <c r="H91" s="35">
        <v>30</v>
      </c>
      <c r="I91" s="40">
        <v>40852</v>
      </c>
      <c r="J91" s="40">
        <v>40858</v>
      </c>
    </row>
    <row r="92" spans="1:10">
      <c r="A92" s="17" t="s">
        <v>118</v>
      </c>
      <c r="B92" s="17" t="s">
        <v>223</v>
      </c>
      <c r="C92" s="41">
        <v>7268</v>
      </c>
      <c r="D92" s="17" t="s">
        <v>129</v>
      </c>
      <c r="E92" s="38">
        <v>95</v>
      </c>
      <c r="F92" s="39">
        <v>105</v>
      </c>
      <c r="G92" s="38">
        <f t="shared" si="1"/>
        <v>9975</v>
      </c>
      <c r="H92" s="35">
        <v>30</v>
      </c>
      <c r="I92" s="40">
        <v>40852</v>
      </c>
      <c r="J92" s="40">
        <v>40863</v>
      </c>
    </row>
    <row r="93" spans="1:10">
      <c r="A93" s="17" t="s">
        <v>118</v>
      </c>
      <c r="B93" s="17" t="s">
        <v>224</v>
      </c>
      <c r="C93" s="41">
        <v>5689</v>
      </c>
      <c r="D93" s="17" t="s">
        <v>206</v>
      </c>
      <c r="E93" s="38">
        <v>175</v>
      </c>
      <c r="F93" s="39">
        <v>175</v>
      </c>
      <c r="G93" s="38">
        <f t="shared" si="1"/>
        <v>30625</v>
      </c>
      <c r="H93" s="35">
        <v>30</v>
      </c>
      <c r="I93" s="40">
        <v>40852</v>
      </c>
      <c r="J93" s="40">
        <v>40862</v>
      </c>
    </row>
    <row r="94" spans="1:10">
      <c r="A94" s="17" t="s">
        <v>123</v>
      </c>
      <c r="B94" s="17" t="s">
        <v>225</v>
      </c>
      <c r="C94" s="41">
        <v>5677</v>
      </c>
      <c r="D94" s="17" t="s">
        <v>206</v>
      </c>
      <c r="E94" s="38">
        <v>195</v>
      </c>
      <c r="F94" s="39">
        <v>110</v>
      </c>
      <c r="G94" s="38">
        <f t="shared" si="1"/>
        <v>21450</v>
      </c>
      <c r="H94" s="35">
        <v>30</v>
      </c>
      <c r="I94" s="40">
        <v>40852</v>
      </c>
      <c r="J94" s="40">
        <v>40864</v>
      </c>
    </row>
    <row r="95" spans="1:10">
      <c r="A95" s="17" t="s">
        <v>170</v>
      </c>
      <c r="B95" s="17" t="s">
        <v>226</v>
      </c>
      <c r="C95" s="41">
        <v>9955</v>
      </c>
      <c r="D95" s="17" t="s">
        <v>218</v>
      </c>
      <c r="E95" s="38">
        <v>0.55000000000000004</v>
      </c>
      <c r="F95" s="39">
        <v>125</v>
      </c>
      <c r="G95" s="38">
        <f t="shared" si="1"/>
        <v>68.75</v>
      </c>
      <c r="H95" s="35">
        <v>30</v>
      </c>
      <c r="I95" s="40">
        <v>40852</v>
      </c>
      <c r="J95" s="40">
        <v>40857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D543-946E-4A2B-B3CB-728B95BBFA9C}">
  <dimension ref="A1:L99"/>
  <sheetViews>
    <sheetView workbookViewId="0">
      <selection activeCell="J19" sqref="J19"/>
    </sheetView>
  </sheetViews>
  <sheetFormatPr defaultColWidth="21.6640625" defaultRowHeight="13.2"/>
  <cols>
    <col min="1" max="1" width="3" style="18" bestFit="1" customWidth="1"/>
    <col min="2" max="2" width="9.44140625" style="18" bestFit="1" customWidth="1"/>
    <col min="3" max="3" width="13.109375" style="18" bestFit="1" customWidth="1"/>
    <col min="4" max="4" width="8.44140625" style="18" bestFit="1" customWidth="1"/>
    <col min="5" max="5" width="25.6640625" style="18" bestFit="1" customWidth="1"/>
    <col min="6" max="6" width="9.77734375" style="18" bestFit="1" customWidth="1"/>
    <col min="7" max="7" width="10.109375" style="18" bestFit="1" customWidth="1"/>
    <col min="8" max="8" width="13.109375" style="18" bestFit="1" customWidth="1"/>
    <col min="9" max="9" width="19.109375" style="18" customWidth="1"/>
    <col min="10" max="16384" width="21.6640625" style="18"/>
  </cols>
  <sheetData>
    <row r="1" spans="1:12">
      <c r="A1" s="19" t="s">
        <v>242</v>
      </c>
    </row>
    <row r="3" spans="1:12" ht="13.8" thickBot="1">
      <c r="A3" s="43" t="s">
        <v>55</v>
      </c>
      <c r="B3" s="43" t="s">
        <v>227</v>
      </c>
      <c r="C3" s="43" t="s">
        <v>228</v>
      </c>
      <c r="D3" s="43" t="s">
        <v>103</v>
      </c>
      <c r="E3" s="43" t="s">
        <v>104</v>
      </c>
      <c r="F3" s="43" t="s">
        <v>229</v>
      </c>
      <c r="G3" s="43" t="s">
        <v>230</v>
      </c>
      <c r="H3" s="43" t="s">
        <v>231</v>
      </c>
      <c r="I3" s="52"/>
    </row>
    <row r="4" spans="1:12" ht="15" thickTop="1">
      <c r="A4" s="44">
        <v>1</v>
      </c>
      <c r="B4" s="44">
        <v>1</v>
      </c>
      <c r="C4" s="45" t="s">
        <v>232</v>
      </c>
      <c r="D4" s="44">
        <v>2005</v>
      </c>
      <c r="E4" s="45" t="s">
        <v>233</v>
      </c>
      <c r="F4" s="46">
        <v>229</v>
      </c>
      <c r="G4" s="44">
        <v>28</v>
      </c>
      <c r="H4" s="47" t="s">
        <v>234</v>
      </c>
      <c r="L4" s="17"/>
    </row>
    <row r="5" spans="1:12" ht="14.4">
      <c r="A5" s="48">
        <v>2</v>
      </c>
      <c r="B5" s="48">
        <v>1</v>
      </c>
      <c r="C5" s="49" t="s">
        <v>232</v>
      </c>
      <c r="D5" s="48">
        <v>2005</v>
      </c>
      <c r="E5" s="49" t="s">
        <v>233</v>
      </c>
      <c r="F5" s="50">
        <v>229</v>
      </c>
      <c r="G5" s="48">
        <v>30</v>
      </c>
      <c r="H5" s="51" t="s">
        <v>235</v>
      </c>
      <c r="L5" s="17"/>
    </row>
    <row r="6" spans="1:12" ht="14.4">
      <c r="A6" s="48">
        <v>3</v>
      </c>
      <c r="B6" s="48">
        <v>1</v>
      </c>
      <c r="C6" s="49" t="s">
        <v>232</v>
      </c>
      <c r="D6" s="48">
        <v>2005</v>
      </c>
      <c r="E6" s="49" t="s">
        <v>233</v>
      </c>
      <c r="F6" s="50">
        <v>229</v>
      </c>
      <c r="G6" s="48">
        <v>9</v>
      </c>
      <c r="H6" s="51" t="s">
        <v>236</v>
      </c>
      <c r="L6" s="17"/>
    </row>
    <row r="7" spans="1:12" ht="14.4">
      <c r="A7" s="48">
        <v>4</v>
      </c>
      <c r="B7" s="48">
        <v>1</v>
      </c>
      <c r="C7" s="49" t="s">
        <v>232</v>
      </c>
      <c r="D7" s="48">
        <v>3006</v>
      </c>
      <c r="E7" s="49" t="s">
        <v>237</v>
      </c>
      <c r="F7" s="50">
        <v>19.95</v>
      </c>
      <c r="G7" s="48">
        <v>30</v>
      </c>
      <c r="H7" s="51" t="s">
        <v>234</v>
      </c>
      <c r="L7" s="17"/>
    </row>
    <row r="8" spans="1:12">
      <c r="A8" s="48">
        <v>5</v>
      </c>
      <c r="B8" s="48">
        <v>1</v>
      </c>
      <c r="C8" s="49" t="s">
        <v>232</v>
      </c>
      <c r="D8" s="48">
        <v>3006</v>
      </c>
      <c r="E8" s="49" t="s">
        <v>237</v>
      </c>
      <c r="F8" s="50">
        <v>19.95</v>
      </c>
      <c r="G8" s="48">
        <v>35</v>
      </c>
      <c r="H8" s="51" t="s">
        <v>235</v>
      </c>
    </row>
    <row r="9" spans="1:12">
      <c r="A9" s="48">
        <v>6</v>
      </c>
      <c r="B9" s="48">
        <v>1</v>
      </c>
      <c r="C9" s="49" t="s">
        <v>232</v>
      </c>
      <c r="D9" s="48">
        <v>3006</v>
      </c>
      <c r="E9" s="49" t="s">
        <v>237</v>
      </c>
      <c r="F9" s="50">
        <v>19.95</v>
      </c>
      <c r="G9" s="48">
        <v>39</v>
      </c>
      <c r="H9" s="51" t="s">
        <v>236</v>
      </c>
    </row>
    <row r="10" spans="1:12">
      <c r="A10" s="48">
        <v>7</v>
      </c>
      <c r="B10" s="48">
        <v>1</v>
      </c>
      <c r="C10" s="49" t="s">
        <v>232</v>
      </c>
      <c r="D10" s="48">
        <v>6050</v>
      </c>
      <c r="E10" s="49" t="s">
        <v>238</v>
      </c>
      <c r="F10" s="50">
        <v>8.9499999999999993</v>
      </c>
      <c r="G10" s="48">
        <v>28</v>
      </c>
      <c r="H10" s="51" t="s">
        <v>234</v>
      </c>
    </row>
    <row r="11" spans="1:12">
      <c r="A11" s="48">
        <v>8</v>
      </c>
      <c r="B11" s="48">
        <v>1</v>
      </c>
      <c r="C11" s="49" t="s">
        <v>232</v>
      </c>
      <c r="D11" s="48">
        <v>6050</v>
      </c>
      <c r="E11" s="49" t="s">
        <v>238</v>
      </c>
      <c r="F11" s="50">
        <v>8.9499999999999993</v>
      </c>
      <c r="G11" s="48">
        <v>3</v>
      </c>
      <c r="H11" s="51" t="s">
        <v>235</v>
      </c>
    </row>
    <row r="12" spans="1:12">
      <c r="A12" s="48">
        <v>9</v>
      </c>
      <c r="B12" s="48">
        <v>1</v>
      </c>
      <c r="C12" s="49" t="s">
        <v>232</v>
      </c>
      <c r="D12" s="48">
        <v>6050</v>
      </c>
      <c r="E12" s="49" t="s">
        <v>238</v>
      </c>
      <c r="F12" s="50">
        <v>8.9499999999999993</v>
      </c>
      <c r="G12" s="48">
        <v>38</v>
      </c>
      <c r="H12" s="51" t="s">
        <v>236</v>
      </c>
    </row>
    <row r="13" spans="1:12">
      <c r="A13" s="48">
        <v>10</v>
      </c>
      <c r="B13" s="48">
        <v>1</v>
      </c>
      <c r="C13" s="49" t="s">
        <v>232</v>
      </c>
      <c r="D13" s="48">
        <v>8500</v>
      </c>
      <c r="E13" s="49" t="s">
        <v>239</v>
      </c>
      <c r="F13" s="50">
        <v>849.95</v>
      </c>
      <c r="G13" s="48">
        <v>25</v>
      </c>
      <c r="H13" s="51" t="s">
        <v>234</v>
      </c>
    </row>
    <row r="14" spans="1:12">
      <c r="A14" s="48">
        <v>11</v>
      </c>
      <c r="B14" s="48">
        <v>1</v>
      </c>
      <c r="C14" s="49" t="s">
        <v>232</v>
      </c>
      <c r="D14" s="48">
        <v>8500</v>
      </c>
      <c r="E14" s="49" t="s">
        <v>239</v>
      </c>
      <c r="F14" s="50">
        <v>849.95</v>
      </c>
      <c r="G14" s="48">
        <v>27</v>
      </c>
      <c r="H14" s="51" t="s">
        <v>235</v>
      </c>
    </row>
    <row r="15" spans="1:12">
      <c r="A15" s="48">
        <v>12</v>
      </c>
      <c r="B15" s="48">
        <v>1</v>
      </c>
      <c r="C15" s="49" t="s">
        <v>232</v>
      </c>
      <c r="D15" s="48">
        <v>8500</v>
      </c>
      <c r="E15" s="49" t="s">
        <v>239</v>
      </c>
      <c r="F15" s="50">
        <v>849.95</v>
      </c>
      <c r="G15" s="48">
        <v>33</v>
      </c>
      <c r="H15" s="51" t="s">
        <v>236</v>
      </c>
    </row>
    <row r="16" spans="1:12">
      <c r="A16" s="48">
        <v>13</v>
      </c>
      <c r="B16" s="48">
        <v>2</v>
      </c>
      <c r="C16" s="49" t="s">
        <v>232</v>
      </c>
      <c r="D16" s="48">
        <v>2005</v>
      </c>
      <c r="E16" s="49" t="s">
        <v>233</v>
      </c>
      <c r="F16" s="50">
        <v>229</v>
      </c>
      <c r="G16" s="48">
        <v>8</v>
      </c>
      <c r="H16" s="51" t="s">
        <v>234</v>
      </c>
    </row>
    <row r="17" spans="1:8">
      <c r="A17" s="48">
        <v>14</v>
      </c>
      <c r="B17" s="48">
        <v>2</v>
      </c>
      <c r="C17" s="49" t="s">
        <v>232</v>
      </c>
      <c r="D17" s="48">
        <v>2005</v>
      </c>
      <c r="E17" s="49" t="s">
        <v>233</v>
      </c>
      <c r="F17" s="50">
        <v>229</v>
      </c>
      <c r="G17" s="48">
        <v>8</v>
      </c>
      <c r="H17" s="51" t="s">
        <v>235</v>
      </c>
    </row>
    <row r="18" spans="1:8">
      <c r="A18" s="48">
        <v>15</v>
      </c>
      <c r="B18" s="48">
        <v>2</v>
      </c>
      <c r="C18" s="49" t="s">
        <v>232</v>
      </c>
      <c r="D18" s="48">
        <v>2005</v>
      </c>
      <c r="E18" s="49" t="s">
        <v>233</v>
      </c>
      <c r="F18" s="50">
        <v>229</v>
      </c>
      <c r="G18" s="48">
        <v>10</v>
      </c>
      <c r="H18" s="51" t="s">
        <v>236</v>
      </c>
    </row>
    <row r="19" spans="1:8">
      <c r="A19" s="48">
        <v>16</v>
      </c>
      <c r="B19" s="48">
        <v>2</v>
      </c>
      <c r="C19" s="49" t="s">
        <v>232</v>
      </c>
      <c r="D19" s="48">
        <v>3006</v>
      </c>
      <c r="E19" s="49" t="s">
        <v>237</v>
      </c>
      <c r="F19" s="50">
        <v>19.95</v>
      </c>
      <c r="G19" s="48">
        <v>8</v>
      </c>
      <c r="H19" s="51" t="s">
        <v>234</v>
      </c>
    </row>
    <row r="20" spans="1:8">
      <c r="A20" s="48">
        <v>17</v>
      </c>
      <c r="B20" s="48">
        <v>2</v>
      </c>
      <c r="C20" s="49" t="s">
        <v>232</v>
      </c>
      <c r="D20" s="48">
        <v>3006</v>
      </c>
      <c r="E20" s="49" t="s">
        <v>237</v>
      </c>
      <c r="F20" s="50">
        <v>19.95</v>
      </c>
      <c r="G20" s="48">
        <v>8</v>
      </c>
      <c r="H20" s="51" t="s">
        <v>235</v>
      </c>
    </row>
    <row r="21" spans="1:8">
      <c r="A21" s="48">
        <v>18</v>
      </c>
      <c r="B21" s="48">
        <v>2</v>
      </c>
      <c r="C21" s="49" t="s">
        <v>232</v>
      </c>
      <c r="D21" s="48">
        <v>3006</v>
      </c>
      <c r="E21" s="49" t="s">
        <v>237</v>
      </c>
      <c r="F21" s="50">
        <v>19.95</v>
      </c>
      <c r="G21" s="48">
        <v>8</v>
      </c>
      <c r="H21" s="51" t="s">
        <v>236</v>
      </c>
    </row>
    <row r="22" spans="1:8">
      <c r="A22" s="48">
        <v>19</v>
      </c>
      <c r="B22" s="48">
        <v>2</v>
      </c>
      <c r="C22" s="49" t="s">
        <v>232</v>
      </c>
      <c r="D22" s="48">
        <v>6050</v>
      </c>
      <c r="E22" s="49" t="s">
        <v>238</v>
      </c>
      <c r="F22" s="50">
        <v>8.9499999999999993</v>
      </c>
      <c r="G22" s="48">
        <v>9</v>
      </c>
      <c r="H22" s="51" t="s">
        <v>234</v>
      </c>
    </row>
    <row r="23" spans="1:8">
      <c r="A23" s="48">
        <v>20</v>
      </c>
      <c r="B23" s="48">
        <v>2</v>
      </c>
      <c r="C23" s="49" t="s">
        <v>232</v>
      </c>
      <c r="D23" s="48">
        <v>6050</v>
      </c>
      <c r="E23" s="49" t="s">
        <v>238</v>
      </c>
      <c r="F23" s="50">
        <v>8.9499999999999993</v>
      </c>
      <c r="G23" s="48">
        <v>9</v>
      </c>
      <c r="H23" s="51" t="s">
        <v>235</v>
      </c>
    </row>
    <row r="24" spans="1:8">
      <c r="A24" s="48">
        <v>21</v>
      </c>
      <c r="B24" s="48">
        <v>2</v>
      </c>
      <c r="C24" s="49" t="s">
        <v>232</v>
      </c>
      <c r="D24" s="48">
        <v>6050</v>
      </c>
      <c r="E24" s="49" t="s">
        <v>238</v>
      </c>
      <c r="F24" s="50">
        <v>8.9499999999999993</v>
      </c>
      <c r="G24" s="48">
        <v>8</v>
      </c>
      <c r="H24" s="51" t="s">
        <v>236</v>
      </c>
    </row>
    <row r="25" spans="1:8">
      <c r="A25" s="48">
        <v>22</v>
      </c>
      <c r="B25" s="48">
        <v>2</v>
      </c>
      <c r="C25" s="49" t="s">
        <v>232</v>
      </c>
      <c r="D25" s="48">
        <v>8500</v>
      </c>
      <c r="E25" s="49" t="s">
        <v>239</v>
      </c>
      <c r="F25" s="50">
        <v>849.95</v>
      </c>
      <c r="G25" s="48">
        <v>18</v>
      </c>
      <c r="H25" s="51" t="s">
        <v>234</v>
      </c>
    </row>
    <row r="26" spans="1:8">
      <c r="A26" s="48">
        <v>23</v>
      </c>
      <c r="B26" s="48">
        <v>2</v>
      </c>
      <c r="C26" s="49" t="s">
        <v>232</v>
      </c>
      <c r="D26" s="48">
        <v>8500</v>
      </c>
      <c r="E26" s="49" t="s">
        <v>239</v>
      </c>
      <c r="F26" s="50">
        <v>849.95</v>
      </c>
      <c r="G26" s="48">
        <v>18</v>
      </c>
      <c r="H26" s="51" t="s">
        <v>235</v>
      </c>
    </row>
    <row r="27" spans="1:8">
      <c r="A27" s="48">
        <v>24</v>
      </c>
      <c r="B27" s="48">
        <v>2</v>
      </c>
      <c r="C27" s="49" t="s">
        <v>232</v>
      </c>
      <c r="D27" s="48">
        <v>8500</v>
      </c>
      <c r="E27" s="49" t="s">
        <v>239</v>
      </c>
      <c r="F27" s="50">
        <v>849.95</v>
      </c>
      <c r="G27" s="48">
        <v>20</v>
      </c>
      <c r="H27" s="51" t="s">
        <v>236</v>
      </c>
    </row>
    <row r="28" spans="1:8">
      <c r="A28" s="48">
        <v>25</v>
      </c>
      <c r="B28" s="48">
        <v>3</v>
      </c>
      <c r="C28" s="49" t="s">
        <v>232</v>
      </c>
      <c r="D28" s="48">
        <v>2005</v>
      </c>
      <c r="E28" s="49" t="s">
        <v>233</v>
      </c>
      <c r="F28" s="50">
        <v>229</v>
      </c>
      <c r="G28" s="48">
        <v>38</v>
      </c>
      <c r="H28" s="51" t="s">
        <v>234</v>
      </c>
    </row>
    <row r="29" spans="1:8">
      <c r="A29" s="48">
        <v>26</v>
      </c>
      <c r="B29" s="48">
        <v>3</v>
      </c>
      <c r="C29" s="49" t="s">
        <v>232</v>
      </c>
      <c r="D29" s="48">
        <v>2005</v>
      </c>
      <c r="E29" s="49" t="s">
        <v>233</v>
      </c>
      <c r="F29" s="50">
        <v>229</v>
      </c>
      <c r="G29" s="48">
        <v>30</v>
      </c>
      <c r="H29" s="51" t="s">
        <v>235</v>
      </c>
    </row>
    <row r="30" spans="1:8">
      <c r="A30" s="48">
        <v>27</v>
      </c>
      <c r="B30" s="48">
        <v>3</v>
      </c>
      <c r="C30" s="49" t="s">
        <v>232</v>
      </c>
      <c r="D30" s="48">
        <v>2005</v>
      </c>
      <c r="E30" s="49" t="s">
        <v>233</v>
      </c>
      <c r="F30" s="50">
        <v>229</v>
      </c>
      <c r="G30" s="48">
        <v>3</v>
      </c>
      <c r="H30" s="51" t="s">
        <v>236</v>
      </c>
    </row>
    <row r="31" spans="1:8">
      <c r="A31" s="48">
        <v>28</v>
      </c>
      <c r="B31" s="48">
        <v>3</v>
      </c>
      <c r="C31" s="49" t="s">
        <v>232</v>
      </c>
      <c r="D31" s="48">
        <v>3006</v>
      </c>
      <c r="E31" s="49" t="s">
        <v>237</v>
      </c>
      <c r="F31" s="50">
        <v>19.95</v>
      </c>
      <c r="G31" s="48">
        <v>30</v>
      </c>
      <c r="H31" s="51" t="s">
        <v>234</v>
      </c>
    </row>
    <row r="32" spans="1:8">
      <c r="A32" s="48">
        <v>29</v>
      </c>
      <c r="B32" s="48">
        <v>3</v>
      </c>
      <c r="C32" s="49" t="s">
        <v>232</v>
      </c>
      <c r="D32" s="48">
        <v>3006</v>
      </c>
      <c r="E32" s="49" t="s">
        <v>237</v>
      </c>
      <c r="F32" s="50">
        <v>19.95</v>
      </c>
      <c r="G32" s="48">
        <v>32</v>
      </c>
      <c r="H32" s="51" t="s">
        <v>235</v>
      </c>
    </row>
    <row r="33" spans="1:8">
      <c r="A33" s="48">
        <v>30</v>
      </c>
      <c r="B33" s="48">
        <v>3</v>
      </c>
      <c r="C33" s="49" t="s">
        <v>232</v>
      </c>
      <c r="D33" s="48">
        <v>3006</v>
      </c>
      <c r="E33" s="49" t="s">
        <v>237</v>
      </c>
      <c r="F33" s="50">
        <v>19.95</v>
      </c>
      <c r="G33" s="48">
        <v>33</v>
      </c>
      <c r="H33" s="51" t="s">
        <v>236</v>
      </c>
    </row>
    <row r="34" spans="1:8">
      <c r="A34" s="48">
        <v>31</v>
      </c>
      <c r="B34" s="48">
        <v>3</v>
      </c>
      <c r="C34" s="49" t="s">
        <v>232</v>
      </c>
      <c r="D34" s="48">
        <v>6050</v>
      </c>
      <c r="E34" s="49" t="s">
        <v>238</v>
      </c>
      <c r="F34" s="50">
        <v>8.9499999999999993</v>
      </c>
      <c r="G34" s="48">
        <v>25</v>
      </c>
      <c r="H34" s="51" t="s">
        <v>234</v>
      </c>
    </row>
    <row r="35" spans="1:8">
      <c r="A35" s="48">
        <v>32</v>
      </c>
      <c r="B35" s="48">
        <v>3</v>
      </c>
      <c r="C35" s="49" t="s">
        <v>232</v>
      </c>
      <c r="D35" s="48">
        <v>6050</v>
      </c>
      <c r="E35" s="49" t="s">
        <v>238</v>
      </c>
      <c r="F35" s="50">
        <v>8.9499999999999993</v>
      </c>
      <c r="G35" s="48">
        <v>5</v>
      </c>
      <c r="H35" s="51" t="s">
        <v>235</v>
      </c>
    </row>
    <row r="36" spans="1:8">
      <c r="A36" s="48">
        <v>33</v>
      </c>
      <c r="B36" s="48">
        <v>3</v>
      </c>
      <c r="C36" s="49" t="s">
        <v>232</v>
      </c>
      <c r="D36" s="48">
        <v>6050</v>
      </c>
      <c r="E36" s="49" t="s">
        <v>238</v>
      </c>
      <c r="F36" s="50">
        <v>8.9499999999999993</v>
      </c>
      <c r="G36" s="48">
        <v>26</v>
      </c>
      <c r="H36" s="51" t="s">
        <v>236</v>
      </c>
    </row>
    <row r="37" spans="1:8">
      <c r="A37" s="48">
        <v>34</v>
      </c>
      <c r="B37" s="48">
        <v>3</v>
      </c>
      <c r="C37" s="49" t="s">
        <v>232</v>
      </c>
      <c r="D37" s="48">
        <v>8500</v>
      </c>
      <c r="E37" s="49" t="s">
        <v>239</v>
      </c>
      <c r="F37" s="50">
        <v>849.95</v>
      </c>
      <c r="G37" s="48">
        <v>28</v>
      </c>
      <c r="H37" s="51" t="s">
        <v>234</v>
      </c>
    </row>
    <row r="38" spans="1:8">
      <c r="A38" s="48">
        <v>35</v>
      </c>
      <c r="B38" s="48">
        <v>3</v>
      </c>
      <c r="C38" s="49" t="s">
        <v>232</v>
      </c>
      <c r="D38" s="48">
        <v>8500</v>
      </c>
      <c r="E38" s="49" t="s">
        <v>239</v>
      </c>
      <c r="F38" s="50">
        <v>849.95</v>
      </c>
      <c r="G38" s="48">
        <v>27</v>
      </c>
      <c r="H38" s="51" t="s">
        <v>235</v>
      </c>
    </row>
    <row r="39" spans="1:8">
      <c r="A39" s="48">
        <v>36</v>
      </c>
      <c r="B39" s="48">
        <v>3</v>
      </c>
      <c r="C39" s="49" t="s">
        <v>232</v>
      </c>
      <c r="D39" s="48">
        <v>8500</v>
      </c>
      <c r="E39" s="49" t="s">
        <v>239</v>
      </c>
      <c r="F39" s="50">
        <v>849.95</v>
      </c>
      <c r="G39" s="48">
        <v>29</v>
      </c>
      <c r="H39" s="51" t="s">
        <v>236</v>
      </c>
    </row>
    <row r="40" spans="1:8">
      <c r="A40" s="48">
        <v>37</v>
      </c>
      <c r="B40" s="48">
        <v>4</v>
      </c>
      <c r="C40" s="49" t="s">
        <v>240</v>
      </c>
      <c r="D40" s="48">
        <v>2005</v>
      </c>
      <c r="E40" s="49" t="s">
        <v>233</v>
      </c>
      <c r="F40" s="50">
        <v>229</v>
      </c>
      <c r="G40" s="48">
        <v>18</v>
      </c>
      <c r="H40" s="51" t="s">
        <v>234</v>
      </c>
    </row>
    <row r="41" spans="1:8">
      <c r="A41" s="48">
        <v>38</v>
      </c>
      <c r="B41" s="48">
        <v>4</v>
      </c>
      <c r="C41" s="49" t="s">
        <v>240</v>
      </c>
      <c r="D41" s="48">
        <v>2005</v>
      </c>
      <c r="E41" s="49" t="s">
        <v>233</v>
      </c>
      <c r="F41" s="50">
        <v>229</v>
      </c>
      <c r="G41" s="48">
        <v>20</v>
      </c>
      <c r="H41" s="51" t="s">
        <v>235</v>
      </c>
    </row>
    <row r="42" spans="1:8">
      <c r="A42" s="48">
        <v>39</v>
      </c>
      <c r="B42" s="48">
        <v>4</v>
      </c>
      <c r="C42" s="49" t="s">
        <v>240</v>
      </c>
      <c r="D42" s="48">
        <v>2005</v>
      </c>
      <c r="E42" s="49" t="s">
        <v>233</v>
      </c>
      <c r="F42" s="50">
        <v>229</v>
      </c>
      <c r="G42" s="48">
        <v>4</v>
      </c>
      <c r="H42" s="51" t="s">
        <v>236</v>
      </c>
    </row>
    <row r="43" spans="1:8">
      <c r="A43" s="48">
        <v>40</v>
      </c>
      <c r="B43" s="48">
        <v>4</v>
      </c>
      <c r="C43" s="49" t="s">
        <v>240</v>
      </c>
      <c r="D43" s="48">
        <v>3006</v>
      </c>
      <c r="E43" s="49" t="s">
        <v>237</v>
      </c>
      <c r="F43" s="50">
        <v>19.95</v>
      </c>
      <c r="G43" s="48">
        <v>12</v>
      </c>
      <c r="H43" s="51" t="s">
        <v>234</v>
      </c>
    </row>
    <row r="44" spans="1:8">
      <c r="A44" s="48">
        <v>41</v>
      </c>
      <c r="B44" s="48">
        <v>4</v>
      </c>
      <c r="C44" s="49" t="s">
        <v>240</v>
      </c>
      <c r="D44" s="48">
        <v>3006</v>
      </c>
      <c r="E44" s="49" t="s">
        <v>237</v>
      </c>
      <c r="F44" s="50">
        <v>19.95</v>
      </c>
      <c r="G44" s="48">
        <v>24</v>
      </c>
      <c r="H44" s="51" t="s">
        <v>235</v>
      </c>
    </row>
    <row r="45" spans="1:8">
      <c r="A45" s="48">
        <v>42</v>
      </c>
      <c r="B45" s="48">
        <v>4</v>
      </c>
      <c r="C45" s="49" t="s">
        <v>240</v>
      </c>
      <c r="D45" s="48">
        <v>3006</v>
      </c>
      <c r="E45" s="49" t="s">
        <v>237</v>
      </c>
      <c r="F45" s="50">
        <v>19.95</v>
      </c>
      <c r="G45" s="48">
        <v>36</v>
      </c>
      <c r="H45" s="51" t="s">
        <v>236</v>
      </c>
    </row>
    <row r="46" spans="1:8">
      <c r="A46" s="48">
        <v>43</v>
      </c>
      <c r="B46" s="48">
        <v>4</v>
      </c>
      <c r="C46" s="49" t="s">
        <v>240</v>
      </c>
      <c r="D46" s="48">
        <v>6050</v>
      </c>
      <c r="E46" s="49" t="s">
        <v>238</v>
      </c>
      <c r="F46" s="50">
        <v>8.9499999999999993</v>
      </c>
      <c r="G46" s="48">
        <v>29</v>
      </c>
      <c r="H46" s="51" t="s">
        <v>234</v>
      </c>
    </row>
    <row r="47" spans="1:8">
      <c r="A47" s="48">
        <v>44</v>
      </c>
      <c r="B47" s="48">
        <v>4</v>
      </c>
      <c r="C47" s="49" t="s">
        <v>240</v>
      </c>
      <c r="D47" s="48">
        <v>6050</v>
      </c>
      <c r="E47" s="49" t="s">
        <v>238</v>
      </c>
      <c r="F47" s="50">
        <v>8.9499999999999993</v>
      </c>
      <c r="G47" s="48">
        <v>11</v>
      </c>
      <c r="H47" s="51" t="s">
        <v>235</v>
      </c>
    </row>
    <row r="48" spans="1:8">
      <c r="A48" s="48">
        <v>45</v>
      </c>
      <c r="B48" s="48">
        <v>4</v>
      </c>
      <c r="C48" s="49" t="s">
        <v>240</v>
      </c>
      <c r="D48" s="48">
        <v>6050</v>
      </c>
      <c r="E48" s="49" t="s">
        <v>238</v>
      </c>
      <c r="F48" s="50">
        <v>8.9499999999999993</v>
      </c>
      <c r="G48" s="48">
        <v>38</v>
      </c>
      <c r="H48" s="51" t="s">
        <v>236</v>
      </c>
    </row>
    <row r="49" spans="1:8">
      <c r="A49" s="48">
        <v>46</v>
      </c>
      <c r="B49" s="48">
        <v>4</v>
      </c>
      <c r="C49" s="49" t="s">
        <v>240</v>
      </c>
      <c r="D49" s="48">
        <v>8500</v>
      </c>
      <c r="E49" s="49" t="s">
        <v>239</v>
      </c>
      <c r="F49" s="50">
        <v>849.95</v>
      </c>
      <c r="G49" s="48">
        <v>21</v>
      </c>
      <c r="H49" s="51" t="s">
        <v>234</v>
      </c>
    </row>
    <row r="50" spans="1:8">
      <c r="A50" s="48">
        <v>47</v>
      </c>
      <c r="B50" s="48">
        <v>4</v>
      </c>
      <c r="C50" s="49" t="s">
        <v>240</v>
      </c>
      <c r="D50" s="48">
        <v>8500</v>
      </c>
      <c r="E50" s="49" t="s">
        <v>239</v>
      </c>
      <c r="F50" s="50">
        <v>849.95</v>
      </c>
      <c r="G50" s="48">
        <v>24</v>
      </c>
      <c r="H50" s="51" t="s">
        <v>235</v>
      </c>
    </row>
    <row r="51" spans="1:8">
      <c r="A51" s="48">
        <v>48</v>
      </c>
      <c r="B51" s="48">
        <v>4</v>
      </c>
      <c r="C51" s="49" t="s">
        <v>240</v>
      </c>
      <c r="D51" s="48">
        <v>8500</v>
      </c>
      <c r="E51" s="49" t="s">
        <v>239</v>
      </c>
      <c r="F51" s="50">
        <v>849.95</v>
      </c>
      <c r="G51" s="48">
        <v>30</v>
      </c>
      <c r="H51" s="51" t="s">
        <v>236</v>
      </c>
    </row>
    <row r="52" spans="1:8">
      <c r="A52" s="48">
        <v>49</v>
      </c>
      <c r="B52" s="48">
        <v>5</v>
      </c>
      <c r="C52" s="49" t="s">
        <v>240</v>
      </c>
      <c r="D52" s="48">
        <v>2005</v>
      </c>
      <c r="E52" s="49" t="s">
        <v>233</v>
      </c>
      <c r="F52" s="50">
        <v>229</v>
      </c>
      <c r="G52" s="48">
        <v>27</v>
      </c>
      <c r="H52" s="51" t="s">
        <v>234</v>
      </c>
    </row>
    <row r="53" spans="1:8">
      <c r="A53" s="48">
        <v>50</v>
      </c>
      <c r="B53" s="48">
        <v>5</v>
      </c>
      <c r="C53" s="49" t="s">
        <v>240</v>
      </c>
      <c r="D53" s="48">
        <v>2005</v>
      </c>
      <c r="E53" s="49" t="s">
        <v>233</v>
      </c>
      <c r="F53" s="50">
        <v>229</v>
      </c>
      <c r="G53" s="48">
        <v>25</v>
      </c>
      <c r="H53" s="51" t="s">
        <v>235</v>
      </c>
    </row>
    <row r="54" spans="1:8">
      <c r="A54" s="48">
        <v>51</v>
      </c>
      <c r="B54" s="48">
        <v>5</v>
      </c>
      <c r="C54" s="49" t="s">
        <v>240</v>
      </c>
      <c r="D54" s="48">
        <v>2005</v>
      </c>
      <c r="E54" s="49" t="s">
        <v>233</v>
      </c>
      <c r="F54" s="50">
        <v>229</v>
      </c>
      <c r="G54" s="48">
        <v>23</v>
      </c>
      <c r="H54" s="51" t="s">
        <v>236</v>
      </c>
    </row>
    <row r="55" spans="1:8">
      <c r="A55" s="48">
        <v>52</v>
      </c>
      <c r="B55" s="48">
        <v>5</v>
      </c>
      <c r="C55" s="49" t="s">
        <v>240</v>
      </c>
      <c r="D55" s="48">
        <v>3006</v>
      </c>
      <c r="E55" s="49" t="s">
        <v>237</v>
      </c>
      <c r="F55" s="50">
        <v>19.95</v>
      </c>
      <c r="G55" s="48">
        <v>80</v>
      </c>
      <c r="H55" s="51" t="s">
        <v>234</v>
      </c>
    </row>
    <row r="56" spans="1:8">
      <c r="A56" s="48">
        <v>53</v>
      </c>
      <c r="B56" s="48">
        <v>5</v>
      </c>
      <c r="C56" s="49" t="s">
        <v>240</v>
      </c>
      <c r="D56" s="48">
        <v>3006</v>
      </c>
      <c r="E56" s="49" t="s">
        <v>237</v>
      </c>
      <c r="F56" s="50">
        <v>19.95</v>
      </c>
      <c r="G56" s="48">
        <v>82</v>
      </c>
      <c r="H56" s="51" t="s">
        <v>235</v>
      </c>
    </row>
    <row r="57" spans="1:8">
      <c r="A57" s="48">
        <v>54</v>
      </c>
      <c r="B57" s="48">
        <v>5</v>
      </c>
      <c r="C57" s="49" t="s">
        <v>240</v>
      </c>
      <c r="D57" s="48">
        <v>3006</v>
      </c>
      <c r="E57" s="49" t="s">
        <v>237</v>
      </c>
      <c r="F57" s="50">
        <v>19.95</v>
      </c>
      <c r="G57" s="48">
        <v>75</v>
      </c>
      <c r="H57" s="51" t="s">
        <v>236</v>
      </c>
    </row>
    <row r="58" spans="1:8">
      <c r="A58" s="48">
        <v>55</v>
      </c>
      <c r="B58" s="48">
        <v>5</v>
      </c>
      <c r="C58" s="49" t="s">
        <v>240</v>
      </c>
      <c r="D58" s="48">
        <v>6050</v>
      </c>
      <c r="E58" s="49" t="s">
        <v>238</v>
      </c>
      <c r="F58" s="50">
        <v>8.9499999999999993</v>
      </c>
      <c r="G58" s="48">
        <v>65</v>
      </c>
      <c r="H58" s="51" t="s">
        <v>234</v>
      </c>
    </row>
    <row r="59" spans="1:8">
      <c r="A59" s="48">
        <v>56</v>
      </c>
      <c r="B59" s="48">
        <v>5</v>
      </c>
      <c r="C59" s="49" t="s">
        <v>240</v>
      </c>
      <c r="D59" s="48">
        <v>6050</v>
      </c>
      <c r="E59" s="49" t="s">
        <v>238</v>
      </c>
      <c r="F59" s="50">
        <v>8.9499999999999993</v>
      </c>
      <c r="G59" s="48">
        <v>24</v>
      </c>
      <c r="H59" s="51" t="s">
        <v>235</v>
      </c>
    </row>
    <row r="60" spans="1:8">
      <c r="A60" s="48">
        <v>57</v>
      </c>
      <c r="B60" s="48">
        <v>5</v>
      </c>
      <c r="C60" s="49" t="s">
        <v>240</v>
      </c>
      <c r="D60" s="48">
        <v>6050</v>
      </c>
      <c r="E60" s="49" t="s">
        <v>238</v>
      </c>
      <c r="F60" s="50">
        <v>8.9499999999999993</v>
      </c>
      <c r="G60" s="48">
        <v>55</v>
      </c>
      <c r="H60" s="51" t="s">
        <v>236</v>
      </c>
    </row>
    <row r="61" spans="1:8">
      <c r="A61" s="48">
        <v>58</v>
      </c>
      <c r="B61" s="48">
        <v>5</v>
      </c>
      <c r="C61" s="49" t="s">
        <v>240</v>
      </c>
      <c r="D61" s="48">
        <v>8500</v>
      </c>
      <c r="E61" s="49" t="s">
        <v>239</v>
      </c>
      <c r="F61" s="50">
        <v>849.95</v>
      </c>
      <c r="G61" s="48">
        <v>55</v>
      </c>
      <c r="H61" s="51" t="s">
        <v>234</v>
      </c>
    </row>
    <row r="62" spans="1:8">
      <c r="A62" s="48">
        <v>59</v>
      </c>
      <c r="B62" s="48">
        <v>5</v>
      </c>
      <c r="C62" s="49" t="s">
        <v>240</v>
      </c>
      <c r="D62" s="48">
        <v>8500</v>
      </c>
      <c r="E62" s="49" t="s">
        <v>239</v>
      </c>
      <c r="F62" s="50">
        <v>849.95</v>
      </c>
      <c r="G62" s="48">
        <v>57</v>
      </c>
      <c r="H62" s="51" t="s">
        <v>235</v>
      </c>
    </row>
    <row r="63" spans="1:8">
      <c r="A63" s="48">
        <v>60</v>
      </c>
      <c r="B63" s="48">
        <v>5</v>
      </c>
      <c r="C63" s="49" t="s">
        <v>240</v>
      </c>
      <c r="D63" s="48">
        <v>8500</v>
      </c>
      <c r="E63" s="49" t="s">
        <v>239</v>
      </c>
      <c r="F63" s="50">
        <v>849.95</v>
      </c>
      <c r="G63" s="48">
        <v>47</v>
      </c>
      <c r="H63" s="51" t="s">
        <v>236</v>
      </c>
    </row>
    <row r="64" spans="1:8">
      <c r="A64" s="48">
        <v>61</v>
      </c>
      <c r="B64" s="48">
        <v>6</v>
      </c>
      <c r="C64" s="49" t="s">
        <v>241</v>
      </c>
      <c r="D64" s="48">
        <v>2005</v>
      </c>
      <c r="E64" s="49" t="s">
        <v>233</v>
      </c>
      <c r="F64" s="50">
        <v>229</v>
      </c>
      <c r="G64" s="48">
        <v>24</v>
      </c>
      <c r="H64" s="51" t="s">
        <v>234</v>
      </c>
    </row>
    <row r="65" spans="1:8">
      <c r="A65" s="48">
        <v>62</v>
      </c>
      <c r="B65" s="48">
        <v>6</v>
      </c>
      <c r="C65" s="49" t="s">
        <v>241</v>
      </c>
      <c r="D65" s="48">
        <v>2005</v>
      </c>
      <c r="E65" s="49" t="s">
        <v>233</v>
      </c>
      <c r="F65" s="50">
        <v>229</v>
      </c>
      <c r="G65" s="48">
        <v>85</v>
      </c>
      <c r="H65" s="51" t="s">
        <v>235</v>
      </c>
    </row>
    <row r="66" spans="1:8">
      <c r="A66" s="48">
        <v>63</v>
      </c>
      <c r="B66" s="48">
        <v>6</v>
      </c>
      <c r="C66" s="49" t="s">
        <v>241</v>
      </c>
      <c r="D66" s="48">
        <v>2005</v>
      </c>
      <c r="E66" s="49" t="s">
        <v>233</v>
      </c>
      <c r="F66" s="50">
        <v>229</v>
      </c>
      <c r="G66" s="48">
        <v>56</v>
      </c>
      <c r="H66" s="51" t="s">
        <v>236</v>
      </c>
    </row>
    <row r="67" spans="1:8">
      <c r="A67" s="48">
        <v>64</v>
      </c>
      <c r="B67" s="48">
        <v>6</v>
      </c>
      <c r="C67" s="49" t="s">
        <v>241</v>
      </c>
      <c r="D67" s="48">
        <v>3006</v>
      </c>
      <c r="E67" s="49" t="s">
        <v>237</v>
      </c>
      <c r="F67" s="50">
        <v>19.95</v>
      </c>
      <c r="G67" s="48">
        <v>52</v>
      </c>
      <c r="H67" s="51" t="s">
        <v>234</v>
      </c>
    </row>
    <row r="68" spans="1:8">
      <c r="A68" s="48">
        <v>65</v>
      </c>
      <c r="B68" s="48">
        <v>6</v>
      </c>
      <c r="C68" s="49" t="s">
        <v>241</v>
      </c>
      <c r="D68" s="48">
        <v>3006</v>
      </c>
      <c r="E68" s="49" t="s">
        <v>237</v>
      </c>
      <c r="F68" s="50">
        <v>19.95</v>
      </c>
      <c r="G68" s="48">
        <v>58</v>
      </c>
      <c r="H68" s="51" t="s">
        <v>235</v>
      </c>
    </row>
    <row r="69" spans="1:8">
      <c r="A69" s="48">
        <v>66</v>
      </c>
      <c r="B69" s="48">
        <v>6</v>
      </c>
      <c r="C69" s="49" t="s">
        <v>241</v>
      </c>
      <c r="D69" s="48">
        <v>3006</v>
      </c>
      <c r="E69" s="49" t="s">
        <v>237</v>
      </c>
      <c r="F69" s="50">
        <v>19.95</v>
      </c>
      <c r="G69" s="48">
        <v>69</v>
      </c>
      <c r="H69" s="51" t="s">
        <v>236</v>
      </c>
    </row>
    <row r="70" spans="1:8">
      <c r="A70" s="48">
        <v>67</v>
      </c>
      <c r="B70" s="48">
        <v>6</v>
      </c>
      <c r="C70" s="49" t="s">
        <v>241</v>
      </c>
      <c r="D70" s="48">
        <v>6050</v>
      </c>
      <c r="E70" s="49" t="s">
        <v>238</v>
      </c>
      <c r="F70" s="50">
        <v>8.9499999999999993</v>
      </c>
      <c r="G70" s="48">
        <v>35</v>
      </c>
      <c r="H70" s="51" t="s">
        <v>234</v>
      </c>
    </row>
    <row r="71" spans="1:8">
      <c r="A71" s="48">
        <v>68</v>
      </c>
      <c r="B71" s="48">
        <v>6</v>
      </c>
      <c r="C71" s="49" t="s">
        <v>241</v>
      </c>
      <c r="D71" s="48">
        <v>6050</v>
      </c>
      <c r="E71" s="49" t="s">
        <v>238</v>
      </c>
      <c r="F71" s="50">
        <v>8.9499999999999993</v>
      </c>
      <c r="G71" s="48">
        <v>39</v>
      </c>
      <c r="H71" s="51" t="s">
        <v>235</v>
      </c>
    </row>
    <row r="72" spans="1:8">
      <c r="A72" s="48">
        <v>69</v>
      </c>
      <c r="B72" s="48">
        <v>6</v>
      </c>
      <c r="C72" s="49" t="s">
        <v>241</v>
      </c>
      <c r="D72" s="48">
        <v>6050</v>
      </c>
      <c r="E72" s="49" t="s">
        <v>238</v>
      </c>
      <c r="F72" s="50">
        <v>8.9499999999999993</v>
      </c>
      <c r="G72" s="48">
        <v>44</v>
      </c>
      <c r="H72" s="51" t="s">
        <v>236</v>
      </c>
    </row>
    <row r="73" spans="1:8">
      <c r="A73" s="48">
        <v>70</v>
      </c>
      <c r="B73" s="48">
        <v>6</v>
      </c>
      <c r="C73" s="49" t="s">
        <v>241</v>
      </c>
      <c r="D73" s="48">
        <v>8500</v>
      </c>
      <c r="E73" s="49" t="s">
        <v>239</v>
      </c>
      <c r="F73" s="50">
        <v>849.95</v>
      </c>
      <c r="G73" s="48">
        <v>78</v>
      </c>
      <c r="H73" s="51" t="s">
        <v>234</v>
      </c>
    </row>
    <row r="74" spans="1:8">
      <c r="A74" s="48">
        <v>71</v>
      </c>
      <c r="B74" s="48">
        <v>6</v>
      </c>
      <c r="C74" s="49" t="s">
        <v>241</v>
      </c>
      <c r="D74" s="48">
        <v>8500</v>
      </c>
      <c r="E74" s="49" t="s">
        <v>239</v>
      </c>
      <c r="F74" s="50">
        <v>849.95</v>
      </c>
      <c r="G74" s="48">
        <v>88</v>
      </c>
      <c r="H74" s="51" t="s">
        <v>235</v>
      </c>
    </row>
    <row r="75" spans="1:8">
      <c r="A75" s="48">
        <v>72</v>
      </c>
      <c r="B75" s="48">
        <v>6</v>
      </c>
      <c r="C75" s="49" t="s">
        <v>241</v>
      </c>
      <c r="D75" s="48">
        <v>8500</v>
      </c>
      <c r="E75" s="49" t="s">
        <v>239</v>
      </c>
      <c r="F75" s="50">
        <v>849.95</v>
      </c>
      <c r="G75" s="48">
        <v>99</v>
      </c>
      <c r="H75" s="51" t="s">
        <v>236</v>
      </c>
    </row>
    <row r="76" spans="1:8">
      <c r="A76" s="48">
        <v>73</v>
      </c>
      <c r="B76" s="48">
        <v>7</v>
      </c>
      <c r="C76" s="49" t="s">
        <v>241</v>
      </c>
      <c r="D76" s="48">
        <v>2005</v>
      </c>
      <c r="E76" s="49" t="s">
        <v>233</v>
      </c>
      <c r="F76" s="50">
        <v>229</v>
      </c>
      <c r="G76" s="48">
        <v>34</v>
      </c>
      <c r="H76" s="51" t="s">
        <v>234</v>
      </c>
    </row>
    <row r="77" spans="1:8">
      <c r="A77" s="48">
        <v>74</v>
      </c>
      <c r="B77" s="48">
        <v>7</v>
      </c>
      <c r="C77" s="49" t="s">
        <v>241</v>
      </c>
      <c r="D77" s="48">
        <v>2005</v>
      </c>
      <c r="E77" s="49" t="s">
        <v>233</v>
      </c>
      <c r="F77" s="50">
        <v>229</v>
      </c>
      <c r="G77" s="48">
        <v>36</v>
      </c>
      <c r="H77" s="51" t="s">
        <v>235</v>
      </c>
    </row>
    <row r="78" spans="1:8">
      <c r="A78" s="48">
        <v>75</v>
      </c>
      <c r="B78" s="48">
        <v>7</v>
      </c>
      <c r="C78" s="49" t="s">
        <v>241</v>
      </c>
      <c r="D78" s="48">
        <v>2005</v>
      </c>
      <c r="E78" s="49" t="s">
        <v>233</v>
      </c>
      <c r="F78" s="50">
        <v>229</v>
      </c>
      <c r="G78" s="48">
        <v>35</v>
      </c>
      <c r="H78" s="51" t="s">
        <v>236</v>
      </c>
    </row>
    <row r="79" spans="1:8">
      <c r="A79" s="48">
        <v>76</v>
      </c>
      <c r="B79" s="48">
        <v>7</v>
      </c>
      <c r="C79" s="49" t="s">
        <v>241</v>
      </c>
      <c r="D79" s="48">
        <v>3006</v>
      </c>
      <c r="E79" s="49" t="s">
        <v>237</v>
      </c>
      <c r="F79" s="50">
        <v>19.95</v>
      </c>
      <c r="G79" s="48">
        <v>49</v>
      </c>
      <c r="H79" s="51" t="s">
        <v>234</v>
      </c>
    </row>
    <row r="80" spans="1:8">
      <c r="A80" s="48">
        <v>77</v>
      </c>
      <c r="B80" s="48">
        <v>7</v>
      </c>
      <c r="C80" s="49" t="s">
        <v>241</v>
      </c>
      <c r="D80" s="48">
        <v>3006</v>
      </c>
      <c r="E80" s="49" t="s">
        <v>237</v>
      </c>
      <c r="F80" s="50">
        <v>19.95</v>
      </c>
      <c r="G80" s="48">
        <v>47</v>
      </c>
      <c r="H80" s="51" t="s">
        <v>235</v>
      </c>
    </row>
    <row r="81" spans="1:8">
      <c r="A81" s="48">
        <v>78</v>
      </c>
      <c r="B81" s="48">
        <v>7</v>
      </c>
      <c r="C81" s="49" t="s">
        <v>241</v>
      </c>
      <c r="D81" s="48">
        <v>3006</v>
      </c>
      <c r="E81" s="49" t="s">
        <v>237</v>
      </c>
      <c r="F81" s="50">
        <v>19.95</v>
      </c>
      <c r="G81" s="48">
        <v>48</v>
      </c>
      <c r="H81" s="51" t="s">
        <v>236</v>
      </c>
    </row>
    <row r="82" spans="1:8">
      <c r="A82" s="48">
        <v>79</v>
      </c>
      <c r="B82" s="48">
        <v>7</v>
      </c>
      <c r="C82" s="49" t="s">
        <v>241</v>
      </c>
      <c r="D82" s="48">
        <v>6050</v>
      </c>
      <c r="E82" s="49" t="s">
        <v>238</v>
      </c>
      <c r="F82" s="50">
        <v>8.9499999999999993</v>
      </c>
      <c r="G82" s="48">
        <v>45</v>
      </c>
      <c r="H82" s="51" t="s">
        <v>234</v>
      </c>
    </row>
    <row r="83" spans="1:8">
      <c r="A83" s="48">
        <v>80</v>
      </c>
      <c r="B83" s="48">
        <v>7</v>
      </c>
      <c r="C83" s="49" t="s">
        <v>241</v>
      </c>
      <c r="D83" s="48">
        <v>6050</v>
      </c>
      <c r="E83" s="49" t="s">
        <v>238</v>
      </c>
      <c r="F83" s="50">
        <v>8.9499999999999993</v>
      </c>
      <c r="G83" s="48">
        <v>42</v>
      </c>
      <c r="H83" s="51" t="s">
        <v>235</v>
      </c>
    </row>
    <row r="84" spans="1:8">
      <c r="A84" s="48">
        <v>81</v>
      </c>
      <c r="B84" s="48">
        <v>7</v>
      </c>
      <c r="C84" s="49" t="s">
        <v>241</v>
      </c>
      <c r="D84" s="48">
        <v>6050</v>
      </c>
      <c r="E84" s="49" t="s">
        <v>238</v>
      </c>
      <c r="F84" s="50">
        <v>8.9499999999999993</v>
      </c>
      <c r="G84" s="48">
        <v>45</v>
      </c>
      <c r="H84" s="51" t="s">
        <v>236</v>
      </c>
    </row>
    <row r="85" spans="1:8">
      <c r="A85" s="48">
        <v>82</v>
      </c>
      <c r="B85" s="48">
        <v>7</v>
      </c>
      <c r="C85" s="49" t="s">
        <v>241</v>
      </c>
      <c r="D85" s="48">
        <v>8500</v>
      </c>
      <c r="E85" s="49" t="s">
        <v>239</v>
      </c>
      <c r="F85" s="50">
        <v>849.95</v>
      </c>
      <c r="G85" s="48">
        <v>55</v>
      </c>
      <c r="H85" s="51" t="s">
        <v>234</v>
      </c>
    </row>
    <row r="86" spans="1:8">
      <c r="A86" s="48">
        <v>83</v>
      </c>
      <c r="B86" s="48">
        <v>7</v>
      </c>
      <c r="C86" s="49" t="s">
        <v>241</v>
      </c>
      <c r="D86" s="48">
        <v>8500</v>
      </c>
      <c r="E86" s="49" t="s">
        <v>239</v>
      </c>
      <c r="F86" s="50">
        <v>849.95</v>
      </c>
      <c r="G86" s="48">
        <v>57</v>
      </c>
      <c r="H86" s="51" t="s">
        <v>235</v>
      </c>
    </row>
    <row r="87" spans="1:8">
      <c r="A87" s="48">
        <v>84</v>
      </c>
      <c r="B87" s="48">
        <v>7</v>
      </c>
      <c r="C87" s="49" t="s">
        <v>241</v>
      </c>
      <c r="D87" s="48">
        <v>8500</v>
      </c>
      <c r="E87" s="49" t="s">
        <v>239</v>
      </c>
      <c r="F87" s="50">
        <v>849.95</v>
      </c>
      <c r="G87" s="48">
        <v>55</v>
      </c>
      <c r="H87" s="51" t="s">
        <v>236</v>
      </c>
    </row>
    <row r="88" spans="1:8">
      <c r="A88" s="48">
        <v>85</v>
      </c>
      <c r="B88" s="48">
        <v>8</v>
      </c>
      <c r="C88" s="49" t="s">
        <v>241</v>
      </c>
      <c r="D88" s="48">
        <v>2005</v>
      </c>
      <c r="E88" s="49" t="s">
        <v>233</v>
      </c>
      <c r="F88" s="50">
        <v>229</v>
      </c>
      <c r="G88" s="48">
        <v>18</v>
      </c>
      <c r="H88" s="51" t="s">
        <v>234</v>
      </c>
    </row>
    <row r="89" spans="1:8">
      <c r="A89" s="48">
        <v>86</v>
      </c>
      <c r="B89" s="48">
        <v>8</v>
      </c>
      <c r="C89" s="49" t="s">
        <v>241</v>
      </c>
      <c r="D89" s="48">
        <v>2005</v>
      </c>
      <c r="E89" s="49" t="s">
        <v>233</v>
      </c>
      <c r="F89" s="50">
        <v>229</v>
      </c>
      <c r="G89" s="48">
        <v>17</v>
      </c>
      <c r="H89" s="51" t="s">
        <v>235</v>
      </c>
    </row>
    <row r="90" spans="1:8">
      <c r="A90" s="48">
        <v>87</v>
      </c>
      <c r="B90" s="48">
        <v>8</v>
      </c>
      <c r="C90" s="49" t="s">
        <v>241</v>
      </c>
      <c r="D90" s="48">
        <v>2005</v>
      </c>
      <c r="E90" s="49" t="s">
        <v>233</v>
      </c>
      <c r="F90" s="50">
        <v>229</v>
      </c>
      <c r="G90" s="48">
        <v>23</v>
      </c>
      <c r="H90" s="51" t="s">
        <v>236</v>
      </c>
    </row>
    <row r="91" spans="1:8">
      <c r="A91" s="48">
        <v>88</v>
      </c>
      <c r="B91" s="48">
        <v>8</v>
      </c>
      <c r="C91" s="49" t="s">
        <v>241</v>
      </c>
      <c r="D91" s="48">
        <v>3006</v>
      </c>
      <c r="E91" s="49" t="s">
        <v>237</v>
      </c>
      <c r="F91" s="50">
        <v>19.95</v>
      </c>
      <c r="G91" s="48">
        <v>22</v>
      </c>
      <c r="H91" s="51" t="s">
        <v>234</v>
      </c>
    </row>
    <row r="92" spans="1:8">
      <c r="A92" s="48">
        <v>89</v>
      </c>
      <c r="B92" s="48">
        <v>8</v>
      </c>
      <c r="C92" s="49" t="s">
        <v>241</v>
      </c>
      <c r="D92" s="48">
        <v>3006</v>
      </c>
      <c r="E92" s="49" t="s">
        <v>237</v>
      </c>
      <c r="F92" s="50">
        <v>19.95</v>
      </c>
      <c r="G92" s="48">
        <v>18</v>
      </c>
      <c r="H92" s="51" t="s">
        <v>235</v>
      </c>
    </row>
    <row r="93" spans="1:8">
      <c r="A93" s="48">
        <v>90</v>
      </c>
      <c r="B93" s="48">
        <v>8</v>
      </c>
      <c r="C93" s="49" t="s">
        <v>241</v>
      </c>
      <c r="D93" s="48">
        <v>3006</v>
      </c>
      <c r="E93" s="49" t="s">
        <v>237</v>
      </c>
      <c r="F93" s="50">
        <v>19.95</v>
      </c>
      <c r="G93" s="48">
        <v>22</v>
      </c>
      <c r="H93" s="51" t="s">
        <v>236</v>
      </c>
    </row>
    <row r="94" spans="1:8">
      <c r="A94" s="48">
        <v>91</v>
      </c>
      <c r="B94" s="48">
        <v>8</v>
      </c>
      <c r="C94" s="49" t="s">
        <v>241</v>
      </c>
      <c r="D94" s="48">
        <v>6050</v>
      </c>
      <c r="E94" s="49" t="s">
        <v>238</v>
      </c>
      <c r="F94" s="50">
        <v>8.9499999999999993</v>
      </c>
      <c r="G94" s="48">
        <v>14</v>
      </c>
      <c r="H94" s="51" t="s">
        <v>234</v>
      </c>
    </row>
    <row r="95" spans="1:8">
      <c r="A95" s="48">
        <v>92</v>
      </c>
      <c r="B95" s="48">
        <v>8</v>
      </c>
      <c r="C95" s="49" t="s">
        <v>241</v>
      </c>
      <c r="D95" s="48">
        <v>6050</v>
      </c>
      <c r="E95" s="49" t="s">
        <v>238</v>
      </c>
      <c r="F95" s="50">
        <v>8.9499999999999993</v>
      </c>
      <c r="G95" s="48">
        <v>16</v>
      </c>
      <c r="H95" s="51" t="s">
        <v>235</v>
      </c>
    </row>
    <row r="96" spans="1:8">
      <c r="A96" s="48">
        <v>93</v>
      </c>
      <c r="B96" s="48">
        <v>8</v>
      </c>
      <c r="C96" s="49" t="s">
        <v>241</v>
      </c>
      <c r="D96" s="48">
        <v>6050</v>
      </c>
      <c r="E96" s="49" t="s">
        <v>238</v>
      </c>
      <c r="F96" s="50">
        <v>8.9499999999999993</v>
      </c>
      <c r="G96" s="48">
        <v>17</v>
      </c>
      <c r="H96" s="51" t="s">
        <v>236</v>
      </c>
    </row>
    <row r="97" spans="1:8">
      <c r="A97" s="48">
        <v>94</v>
      </c>
      <c r="B97" s="48">
        <v>8</v>
      </c>
      <c r="C97" s="49" t="s">
        <v>241</v>
      </c>
      <c r="D97" s="48">
        <v>8500</v>
      </c>
      <c r="E97" s="49" t="s">
        <v>239</v>
      </c>
      <c r="F97" s="50">
        <v>849.95</v>
      </c>
      <c r="G97" s="48">
        <v>32</v>
      </c>
      <c r="H97" s="51" t="s">
        <v>234</v>
      </c>
    </row>
    <row r="98" spans="1:8">
      <c r="A98" s="48">
        <v>95</v>
      </c>
      <c r="B98" s="48">
        <v>8</v>
      </c>
      <c r="C98" s="49" t="s">
        <v>241</v>
      </c>
      <c r="D98" s="48">
        <v>8500</v>
      </c>
      <c r="E98" s="49" t="s">
        <v>239</v>
      </c>
      <c r="F98" s="50">
        <v>849.95</v>
      </c>
      <c r="G98" s="48">
        <v>28</v>
      </c>
      <c r="H98" s="51" t="s">
        <v>235</v>
      </c>
    </row>
    <row r="99" spans="1:8">
      <c r="A99" s="48">
        <v>96</v>
      </c>
      <c r="B99" s="48">
        <v>8</v>
      </c>
      <c r="C99" s="49" t="s">
        <v>241</v>
      </c>
      <c r="D99" s="48">
        <v>8500</v>
      </c>
      <c r="E99" s="49" t="s">
        <v>239</v>
      </c>
      <c r="F99" s="50">
        <v>849.95</v>
      </c>
      <c r="G99" s="48">
        <v>30</v>
      </c>
      <c r="H99" s="51" t="s">
        <v>236</v>
      </c>
    </row>
  </sheetData>
  <conditionalFormatting sqref="C7">
    <cfRule type="iconSet" priority="3">
      <iconSet iconSet="4TrafficLights">
        <cfvo type="percent" val="0"/>
        <cfvo type="percent" val="25"/>
        <cfvo type="percent" val="50"/>
        <cfvo type="percent" val="75"/>
      </iconSet>
    </cfRule>
  </conditionalFormatting>
  <conditionalFormatting sqref="G1:G1048576">
    <cfRule type="iconSet" priority="1">
      <iconSet iconSet="4TrafficLights">
        <cfvo type="percent" val="0"/>
        <cfvo type="num" val="10"/>
        <cfvo type="num" val="20"/>
        <cfvo type="num" val="30"/>
      </iconSet>
    </cfRule>
    <cfRule type="iconSet" priority="2">
      <iconSet iconSet="4TrafficLights">
        <cfvo type="percent" val="0"/>
        <cfvo type="num" val="10"/>
        <cfvo type="num" val="20"/>
        <cfvo type="num" val="30" gte="0"/>
      </iconSet>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6872D-46CD-4C83-AE05-E4A35FF2DC30}">
  <dimension ref="A1:L470"/>
  <sheetViews>
    <sheetView topLeftCell="A13" workbookViewId="0">
      <selection activeCell="J16" sqref="J16"/>
    </sheetView>
  </sheetViews>
  <sheetFormatPr defaultRowHeight="14.4"/>
  <cols>
    <col min="1" max="1" width="14.88671875" bestFit="1" customWidth="1"/>
    <col min="2" max="5" width="12" bestFit="1" customWidth="1"/>
  </cols>
  <sheetData>
    <row r="1" spans="1:5">
      <c r="A1" s="1" t="s">
        <v>16</v>
      </c>
    </row>
    <row r="2" spans="1:5">
      <c r="A2" s="8" t="s">
        <v>14</v>
      </c>
      <c r="B2" s="8" t="s">
        <v>15</v>
      </c>
    </row>
    <row r="3" spans="1:5">
      <c r="A3" s="8" t="s">
        <v>39</v>
      </c>
      <c r="B3" t="s">
        <v>17</v>
      </c>
      <c r="C3" t="s">
        <v>18</v>
      </c>
      <c r="D3" t="s">
        <v>19</v>
      </c>
      <c r="E3" t="s">
        <v>20</v>
      </c>
    </row>
    <row r="4" spans="1:5">
      <c r="A4" s="7" t="s">
        <v>21</v>
      </c>
      <c r="B4" s="14">
        <v>48</v>
      </c>
      <c r="C4" s="14">
        <v>32.948979591836732</v>
      </c>
      <c r="D4" s="14">
        <v>28.446808510638299</v>
      </c>
      <c r="E4" s="14">
        <v>32.653846153846153</v>
      </c>
    </row>
    <row r="5" spans="1:5">
      <c r="A5" s="7" t="s">
        <v>22</v>
      </c>
      <c r="B5" s="14"/>
      <c r="C5" s="14">
        <v>29.233333333333334</v>
      </c>
      <c r="D5" s="14">
        <v>27</v>
      </c>
      <c r="E5" s="14">
        <v>28.861111111111111</v>
      </c>
    </row>
    <row r="6" spans="1:5">
      <c r="A6" s="7" t="s">
        <v>23</v>
      </c>
      <c r="B6" s="14">
        <v>38.902439024390247</v>
      </c>
      <c r="C6" s="14">
        <v>36.359756097560975</v>
      </c>
      <c r="D6" s="14">
        <v>33.142857142857146</v>
      </c>
      <c r="E6" s="14">
        <v>36.420600858369099</v>
      </c>
    </row>
    <row r="7" spans="1:5">
      <c r="A7" s="7" t="s">
        <v>20</v>
      </c>
      <c r="B7" s="14">
        <v>40.82692307692308</v>
      </c>
      <c r="C7" s="14">
        <v>34.482876712328768</v>
      </c>
      <c r="D7" s="14">
        <v>29.962962962962962</v>
      </c>
      <c r="E7" s="14">
        <v>34.39764705882353</v>
      </c>
    </row>
    <row r="9" spans="1:5">
      <c r="A9" s="1" t="s">
        <v>26</v>
      </c>
    </row>
    <row r="10" spans="1:5">
      <c r="A10" s="8" t="s">
        <v>24</v>
      </c>
      <c r="B10" t="s">
        <v>25</v>
      </c>
    </row>
    <row r="11" spans="1:5">
      <c r="A11" s="8" t="s">
        <v>38</v>
      </c>
      <c r="B11" s="8" t="s">
        <v>27</v>
      </c>
      <c r="C11" s="8" t="s">
        <v>28</v>
      </c>
      <c r="D11" s="8" t="s">
        <v>20</v>
      </c>
      <c r="E11" s="8"/>
    </row>
    <row r="12" spans="1:5">
      <c r="A12" s="7" t="s">
        <v>29</v>
      </c>
      <c r="B12">
        <v>27231</v>
      </c>
      <c r="C12">
        <v>50416</v>
      </c>
      <c r="D12">
        <v>77647</v>
      </c>
    </row>
    <row r="13" spans="1:5">
      <c r="A13" s="7" t="s">
        <v>30</v>
      </c>
      <c r="B13">
        <v>12228</v>
      </c>
      <c r="C13">
        <v>4486</v>
      </c>
      <c r="D13">
        <v>16714</v>
      </c>
    </row>
    <row r="14" spans="1:5">
      <c r="A14" s="7" t="s">
        <v>31</v>
      </c>
      <c r="B14">
        <v>20804</v>
      </c>
      <c r="C14">
        <v>42099</v>
      </c>
      <c r="D14">
        <v>62903</v>
      </c>
    </row>
    <row r="15" spans="1:5">
      <c r="A15" s="7" t="s">
        <v>32</v>
      </c>
      <c r="B15">
        <v>0</v>
      </c>
      <c r="C15">
        <v>0</v>
      </c>
      <c r="D15">
        <v>0</v>
      </c>
    </row>
    <row r="16" spans="1:5">
      <c r="A16" s="7" t="s">
        <v>33</v>
      </c>
      <c r="B16">
        <v>76987</v>
      </c>
      <c r="C16">
        <v>64430</v>
      </c>
      <c r="D16">
        <v>141417</v>
      </c>
    </row>
    <row r="17" spans="1:4">
      <c r="A17" s="7" t="s">
        <v>17</v>
      </c>
      <c r="B17">
        <v>2057</v>
      </c>
      <c r="C17">
        <v>218</v>
      </c>
      <c r="D17">
        <v>2275</v>
      </c>
    </row>
    <row r="18" spans="1:4">
      <c r="A18" s="7" t="s">
        <v>34</v>
      </c>
      <c r="B18">
        <v>216</v>
      </c>
      <c r="C18">
        <v>3862</v>
      </c>
      <c r="D18">
        <v>4078</v>
      </c>
    </row>
    <row r="19" spans="1:4">
      <c r="A19" s="7" t="s">
        <v>35</v>
      </c>
      <c r="B19">
        <v>0</v>
      </c>
      <c r="C19">
        <v>644</v>
      </c>
      <c r="D19">
        <v>644</v>
      </c>
    </row>
    <row r="20" spans="1:4">
      <c r="A20" s="7" t="s">
        <v>36</v>
      </c>
      <c r="B20">
        <v>38464</v>
      </c>
      <c r="C20">
        <v>84145</v>
      </c>
      <c r="D20">
        <v>122609</v>
      </c>
    </row>
    <row r="21" spans="1:4">
      <c r="A21" s="7" t="s">
        <v>37</v>
      </c>
      <c r="B21">
        <v>779</v>
      </c>
      <c r="C21">
        <v>16340</v>
      </c>
      <c r="D21">
        <v>17119</v>
      </c>
    </row>
    <row r="22" spans="1:4">
      <c r="A22" s="7" t="s">
        <v>20</v>
      </c>
      <c r="B22">
        <v>178766</v>
      </c>
      <c r="C22">
        <v>266640</v>
      </c>
      <c r="D22">
        <v>445406</v>
      </c>
    </row>
    <row r="24" spans="1:4">
      <c r="A24" s="1" t="s">
        <v>40</v>
      </c>
    </row>
    <row r="45" spans="1:12" ht="15" thickBot="1">
      <c r="A45" s="9" t="s">
        <v>38</v>
      </c>
      <c r="B45" s="9" t="s">
        <v>41</v>
      </c>
      <c r="C45" s="9" t="s">
        <v>42</v>
      </c>
      <c r="D45" s="10" t="s">
        <v>43</v>
      </c>
      <c r="E45" s="9" t="s">
        <v>44</v>
      </c>
      <c r="F45" s="9" t="s">
        <v>45</v>
      </c>
      <c r="G45" s="9" t="s">
        <v>39</v>
      </c>
      <c r="H45" s="10" t="s">
        <v>46</v>
      </c>
      <c r="I45" s="9" t="s">
        <v>15</v>
      </c>
      <c r="J45" s="10" t="s">
        <v>47</v>
      </c>
      <c r="K45" s="9" t="s">
        <v>48</v>
      </c>
      <c r="L45" s="9" t="s">
        <v>25</v>
      </c>
    </row>
    <row r="46" spans="1:12" ht="15" thickTop="1">
      <c r="A46" s="11" t="s">
        <v>36</v>
      </c>
      <c r="B46" s="12">
        <v>0</v>
      </c>
      <c r="C46" s="12">
        <v>739</v>
      </c>
      <c r="D46" s="13">
        <v>13</v>
      </c>
      <c r="E46" s="11">
        <v>12</v>
      </c>
      <c r="F46" s="11" t="s">
        <v>49</v>
      </c>
      <c r="G46" s="11" t="s">
        <v>23</v>
      </c>
      <c r="H46" s="13">
        <v>23</v>
      </c>
      <c r="I46" s="11" t="s">
        <v>18</v>
      </c>
      <c r="J46" s="13">
        <v>3</v>
      </c>
      <c r="K46" s="11" t="s">
        <v>50</v>
      </c>
      <c r="L46" s="11" t="s">
        <v>28</v>
      </c>
    </row>
    <row r="47" spans="1:12">
      <c r="A47" s="11" t="s">
        <v>31</v>
      </c>
      <c r="B47" s="12">
        <v>0</v>
      </c>
      <c r="C47" s="12">
        <v>1230</v>
      </c>
      <c r="D47" s="13">
        <v>25</v>
      </c>
      <c r="E47" s="11">
        <v>0</v>
      </c>
      <c r="F47" s="11" t="s">
        <v>49</v>
      </c>
      <c r="G47" s="11" t="s">
        <v>21</v>
      </c>
      <c r="H47" s="13">
        <v>32</v>
      </c>
      <c r="I47" s="11" t="s">
        <v>18</v>
      </c>
      <c r="J47" s="13">
        <v>1</v>
      </c>
      <c r="K47" s="11" t="s">
        <v>51</v>
      </c>
      <c r="L47" s="11" t="s">
        <v>27</v>
      </c>
    </row>
    <row r="48" spans="1:12">
      <c r="A48" s="11" t="s">
        <v>33</v>
      </c>
      <c r="B48" s="12">
        <v>0</v>
      </c>
      <c r="C48" s="12">
        <v>389</v>
      </c>
      <c r="D48" s="13">
        <v>19</v>
      </c>
      <c r="E48" s="11">
        <v>119</v>
      </c>
      <c r="F48" s="11" t="s">
        <v>49</v>
      </c>
      <c r="G48" s="11" t="s">
        <v>23</v>
      </c>
      <c r="H48" s="13">
        <v>38</v>
      </c>
      <c r="I48" s="11" t="s">
        <v>18</v>
      </c>
      <c r="J48" s="13">
        <v>4</v>
      </c>
      <c r="K48" s="11" t="s">
        <v>52</v>
      </c>
      <c r="L48" s="11" t="s">
        <v>27</v>
      </c>
    </row>
    <row r="49" spans="1:12">
      <c r="A49" s="11" t="s">
        <v>31</v>
      </c>
      <c r="B49" s="12">
        <v>638</v>
      </c>
      <c r="C49" s="12">
        <v>347</v>
      </c>
      <c r="D49" s="13">
        <v>13</v>
      </c>
      <c r="E49" s="11">
        <v>14</v>
      </c>
      <c r="F49" s="11" t="s">
        <v>49</v>
      </c>
      <c r="G49" s="11" t="s">
        <v>23</v>
      </c>
      <c r="H49" s="13">
        <v>36</v>
      </c>
      <c r="I49" s="11" t="s">
        <v>18</v>
      </c>
      <c r="J49" s="13">
        <v>2</v>
      </c>
      <c r="K49" s="11" t="s">
        <v>50</v>
      </c>
      <c r="L49" s="11" t="s">
        <v>27</v>
      </c>
    </row>
    <row r="50" spans="1:12">
      <c r="A50" s="11" t="s">
        <v>30</v>
      </c>
      <c r="B50" s="12">
        <v>963</v>
      </c>
      <c r="C50" s="12">
        <v>4754</v>
      </c>
      <c r="D50" s="13">
        <v>40</v>
      </c>
      <c r="E50" s="11">
        <v>45</v>
      </c>
      <c r="F50" s="11" t="s">
        <v>49</v>
      </c>
      <c r="G50" s="11" t="s">
        <v>23</v>
      </c>
      <c r="H50" s="13">
        <v>31</v>
      </c>
      <c r="I50" s="11" t="s">
        <v>19</v>
      </c>
      <c r="J50" s="13">
        <v>3</v>
      </c>
      <c r="K50" s="11" t="s">
        <v>51</v>
      </c>
      <c r="L50" s="11" t="s">
        <v>28</v>
      </c>
    </row>
    <row r="51" spans="1:12">
      <c r="A51" s="11" t="s">
        <v>31</v>
      </c>
      <c r="B51" s="12">
        <v>2827</v>
      </c>
      <c r="C51" s="12">
        <v>0</v>
      </c>
      <c r="D51" s="13">
        <v>11</v>
      </c>
      <c r="E51" s="11">
        <v>13</v>
      </c>
      <c r="F51" s="11" t="s">
        <v>49</v>
      </c>
      <c r="G51" s="11" t="s">
        <v>22</v>
      </c>
      <c r="H51" s="13">
        <v>25</v>
      </c>
      <c r="I51" s="11" t="s">
        <v>18</v>
      </c>
      <c r="J51" s="13">
        <v>1</v>
      </c>
      <c r="K51" s="11" t="s">
        <v>51</v>
      </c>
      <c r="L51" s="11" t="s">
        <v>28</v>
      </c>
    </row>
    <row r="52" spans="1:12">
      <c r="A52" s="11" t="s">
        <v>33</v>
      </c>
      <c r="B52" s="12">
        <v>0</v>
      </c>
      <c r="C52" s="12">
        <v>229</v>
      </c>
      <c r="D52" s="13">
        <v>13</v>
      </c>
      <c r="E52" s="11">
        <v>16</v>
      </c>
      <c r="F52" s="11" t="s">
        <v>49</v>
      </c>
      <c r="G52" s="11" t="s">
        <v>22</v>
      </c>
      <c r="H52" s="13">
        <v>26</v>
      </c>
      <c r="I52" s="11" t="s">
        <v>18</v>
      </c>
      <c r="J52" s="13">
        <v>3</v>
      </c>
      <c r="K52" s="11" t="s">
        <v>50</v>
      </c>
      <c r="L52" s="11" t="s">
        <v>28</v>
      </c>
    </row>
    <row r="53" spans="1:12">
      <c r="A53" s="11" t="s">
        <v>29</v>
      </c>
      <c r="B53" s="12">
        <v>0</v>
      </c>
      <c r="C53" s="12">
        <v>533</v>
      </c>
      <c r="D53" s="13">
        <v>14</v>
      </c>
      <c r="E53" s="11">
        <v>2</v>
      </c>
      <c r="F53" s="11" t="s">
        <v>49</v>
      </c>
      <c r="G53" s="11" t="s">
        <v>23</v>
      </c>
      <c r="H53" s="13">
        <v>27</v>
      </c>
      <c r="I53" s="11" t="s">
        <v>18</v>
      </c>
      <c r="J53" s="13">
        <v>1</v>
      </c>
      <c r="K53" s="11" t="s">
        <v>50</v>
      </c>
      <c r="L53" s="11" t="s">
        <v>28</v>
      </c>
    </row>
    <row r="54" spans="1:12">
      <c r="A54" s="11" t="s">
        <v>36</v>
      </c>
      <c r="B54" s="12">
        <v>6509</v>
      </c>
      <c r="C54" s="12">
        <v>493</v>
      </c>
      <c r="D54" s="13">
        <v>37</v>
      </c>
      <c r="E54" s="11">
        <v>9</v>
      </c>
      <c r="F54" s="11" t="s">
        <v>49</v>
      </c>
      <c r="G54" s="11" t="s">
        <v>23</v>
      </c>
      <c r="H54" s="13">
        <v>25</v>
      </c>
      <c r="I54" s="11" t="s">
        <v>18</v>
      </c>
      <c r="J54" s="13">
        <v>2</v>
      </c>
      <c r="K54" s="11" t="s">
        <v>51</v>
      </c>
      <c r="L54" s="11" t="s">
        <v>27</v>
      </c>
    </row>
    <row r="55" spans="1:12">
      <c r="A55" s="11" t="s">
        <v>36</v>
      </c>
      <c r="B55" s="12">
        <v>966</v>
      </c>
      <c r="C55" s="12">
        <v>0</v>
      </c>
      <c r="D55" s="13">
        <v>25</v>
      </c>
      <c r="E55" s="11">
        <v>4</v>
      </c>
      <c r="F55" s="11" t="s">
        <v>53</v>
      </c>
      <c r="G55" s="11" t="s">
        <v>21</v>
      </c>
      <c r="H55" s="13">
        <v>43</v>
      </c>
      <c r="I55" s="11" t="s">
        <v>18</v>
      </c>
      <c r="J55" s="13">
        <v>1</v>
      </c>
      <c r="K55" s="11" t="s">
        <v>51</v>
      </c>
      <c r="L55" s="11" t="s">
        <v>27</v>
      </c>
    </row>
    <row r="56" spans="1:12">
      <c r="A56" s="11" t="s">
        <v>29</v>
      </c>
      <c r="B56" s="12">
        <v>0</v>
      </c>
      <c r="C56" s="12">
        <v>989</v>
      </c>
      <c r="D56" s="13">
        <v>49</v>
      </c>
      <c r="E56" s="11">
        <v>0</v>
      </c>
      <c r="F56" s="11" t="s">
        <v>49</v>
      </c>
      <c r="G56" s="11" t="s">
        <v>23</v>
      </c>
      <c r="H56" s="13">
        <v>32</v>
      </c>
      <c r="I56" s="11" t="s">
        <v>19</v>
      </c>
      <c r="J56" s="13">
        <v>2</v>
      </c>
      <c r="K56" s="11" t="s">
        <v>52</v>
      </c>
      <c r="L56" s="11" t="s">
        <v>27</v>
      </c>
    </row>
    <row r="57" spans="1:12">
      <c r="A57" s="11" t="s">
        <v>33</v>
      </c>
      <c r="B57" s="12">
        <v>0</v>
      </c>
      <c r="C57" s="12">
        <v>3305</v>
      </c>
      <c r="D57" s="13">
        <v>11</v>
      </c>
      <c r="E57" s="11">
        <v>15</v>
      </c>
      <c r="F57" s="11" t="s">
        <v>49</v>
      </c>
      <c r="G57" s="11" t="s">
        <v>23</v>
      </c>
      <c r="H57" s="13">
        <v>34</v>
      </c>
      <c r="I57" s="11" t="s">
        <v>19</v>
      </c>
      <c r="J57" s="13">
        <v>2</v>
      </c>
      <c r="K57" s="11" t="s">
        <v>50</v>
      </c>
      <c r="L57" s="11" t="s">
        <v>28</v>
      </c>
    </row>
    <row r="58" spans="1:12">
      <c r="A58" s="11" t="s">
        <v>29</v>
      </c>
      <c r="B58" s="12">
        <v>322</v>
      </c>
      <c r="C58" s="12">
        <v>578</v>
      </c>
      <c r="D58" s="13">
        <v>10</v>
      </c>
      <c r="E58" s="11">
        <v>14</v>
      </c>
      <c r="F58" s="11" t="s">
        <v>49</v>
      </c>
      <c r="G58" s="11" t="s">
        <v>22</v>
      </c>
      <c r="H58" s="13">
        <v>26</v>
      </c>
      <c r="I58" s="11" t="s">
        <v>18</v>
      </c>
      <c r="J58" s="13">
        <v>1</v>
      </c>
      <c r="K58" s="11" t="s">
        <v>51</v>
      </c>
      <c r="L58" s="11" t="s">
        <v>28</v>
      </c>
    </row>
    <row r="59" spans="1:12">
      <c r="A59" s="11" t="s">
        <v>33</v>
      </c>
      <c r="B59" s="12">
        <v>0</v>
      </c>
      <c r="C59" s="12">
        <v>821</v>
      </c>
      <c r="D59" s="13">
        <v>25</v>
      </c>
      <c r="E59" s="11">
        <v>63</v>
      </c>
      <c r="F59" s="11" t="s">
        <v>49</v>
      </c>
      <c r="G59" s="11" t="s">
        <v>23</v>
      </c>
      <c r="H59" s="13">
        <v>44</v>
      </c>
      <c r="I59" s="11" t="s">
        <v>18</v>
      </c>
      <c r="J59" s="13">
        <v>1</v>
      </c>
      <c r="K59" s="11" t="s">
        <v>51</v>
      </c>
      <c r="L59" s="11" t="s">
        <v>27</v>
      </c>
    </row>
    <row r="60" spans="1:12">
      <c r="A60" s="11" t="s">
        <v>33</v>
      </c>
      <c r="B60" s="12">
        <v>396</v>
      </c>
      <c r="C60" s="12">
        <v>228</v>
      </c>
      <c r="D60" s="13">
        <v>13</v>
      </c>
      <c r="E60" s="11">
        <v>26</v>
      </c>
      <c r="F60" s="11" t="s">
        <v>49</v>
      </c>
      <c r="G60" s="11" t="s">
        <v>23</v>
      </c>
      <c r="H60" s="13">
        <v>46</v>
      </c>
      <c r="I60" s="11" t="s">
        <v>18</v>
      </c>
      <c r="J60" s="13">
        <v>3</v>
      </c>
      <c r="K60" s="11" t="s">
        <v>50</v>
      </c>
      <c r="L60" s="11" t="s">
        <v>28</v>
      </c>
    </row>
    <row r="61" spans="1:12">
      <c r="A61" s="11" t="s">
        <v>37</v>
      </c>
      <c r="B61" s="12">
        <v>0</v>
      </c>
      <c r="C61" s="12">
        <v>129</v>
      </c>
      <c r="D61" s="13">
        <v>31</v>
      </c>
      <c r="E61" s="11">
        <v>8</v>
      </c>
      <c r="F61" s="11" t="s">
        <v>49</v>
      </c>
      <c r="G61" s="11" t="s">
        <v>21</v>
      </c>
      <c r="H61" s="13">
        <v>39</v>
      </c>
      <c r="I61" s="11" t="s">
        <v>18</v>
      </c>
      <c r="J61" s="13">
        <v>4</v>
      </c>
      <c r="K61" s="11" t="s">
        <v>52</v>
      </c>
      <c r="L61" s="11" t="s">
        <v>28</v>
      </c>
    </row>
    <row r="62" spans="1:12">
      <c r="A62" s="11" t="s">
        <v>31</v>
      </c>
      <c r="B62" s="12">
        <v>652</v>
      </c>
      <c r="C62" s="12">
        <v>732</v>
      </c>
      <c r="D62" s="13">
        <v>49</v>
      </c>
      <c r="E62" s="11">
        <v>4</v>
      </c>
      <c r="F62" s="11" t="s">
        <v>53</v>
      </c>
      <c r="G62" s="11" t="s">
        <v>21</v>
      </c>
      <c r="H62" s="13">
        <v>25</v>
      </c>
      <c r="I62" s="11" t="s">
        <v>18</v>
      </c>
      <c r="J62" s="13">
        <v>2</v>
      </c>
      <c r="K62" s="11" t="s">
        <v>51</v>
      </c>
      <c r="L62" s="11" t="s">
        <v>27</v>
      </c>
    </row>
    <row r="63" spans="1:12">
      <c r="A63" s="11" t="s">
        <v>33</v>
      </c>
      <c r="B63" s="12">
        <v>708</v>
      </c>
      <c r="C63" s="12">
        <v>683</v>
      </c>
      <c r="D63" s="13">
        <v>13</v>
      </c>
      <c r="E63" s="11">
        <v>33</v>
      </c>
      <c r="F63" s="11" t="s">
        <v>49</v>
      </c>
      <c r="G63" s="11" t="s">
        <v>23</v>
      </c>
      <c r="H63" s="13">
        <v>31</v>
      </c>
      <c r="I63" s="11" t="s">
        <v>18</v>
      </c>
      <c r="J63" s="13">
        <v>2</v>
      </c>
      <c r="K63" s="11" t="s">
        <v>51</v>
      </c>
      <c r="L63" s="11" t="s">
        <v>28</v>
      </c>
    </row>
    <row r="64" spans="1:12">
      <c r="A64" s="11" t="s">
        <v>34</v>
      </c>
      <c r="B64" s="12">
        <v>207</v>
      </c>
      <c r="C64" s="12">
        <v>0</v>
      </c>
      <c r="D64" s="13">
        <v>28</v>
      </c>
      <c r="E64" s="11">
        <v>116</v>
      </c>
      <c r="F64" s="11" t="s">
        <v>49</v>
      </c>
      <c r="G64" s="11" t="s">
        <v>23</v>
      </c>
      <c r="H64" s="13">
        <v>47</v>
      </c>
      <c r="I64" s="11" t="s">
        <v>18</v>
      </c>
      <c r="J64" s="13">
        <v>4</v>
      </c>
      <c r="K64" s="11" t="s">
        <v>51</v>
      </c>
      <c r="L64" s="11" t="s">
        <v>28</v>
      </c>
    </row>
    <row r="65" spans="1:12">
      <c r="A65" s="11" t="s">
        <v>30</v>
      </c>
      <c r="B65" s="12">
        <v>287</v>
      </c>
      <c r="C65" s="12">
        <v>12348</v>
      </c>
      <c r="D65" s="13">
        <v>7</v>
      </c>
      <c r="E65" s="11">
        <v>2</v>
      </c>
      <c r="F65" s="11" t="s">
        <v>53</v>
      </c>
      <c r="G65" s="11" t="s">
        <v>21</v>
      </c>
      <c r="H65" s="13">
        <v>23</v>
      </c>
      <c r="I65" s="11" t="s">
        <v>19</v>
      </c>
      <c r="J65" s="13">
        <v>2</v>
      </c>
      <c r="K65" s="11" t="s">
        <v>51</v>
      </c>
      <c r="L65" s="11" t="s">
        <v>27</v>
      </c>
    </row>
    <row r="66" spans="1:12">
      <c r="A66" s="11" t="s">
        <v>31</v>
      </c>
      <c r="B66" s="12">
        <v>0</v>
      </c>
      <c r="C66" s="12">
        <v>17545</v>
      </c>
      <c r="D66" s="13">
        <v>34</v>
      </c>
      <c r="E66" s="11">
        <v>16</v>
      </c>
      <c r="F66" s="11" t="s">
        <v>53</v>
      </c>
      <c r="G66" s="11" t="s">
        <v>21</v>
      </c>
      <c r="H66" s="13">
        <v>22</v>
      </c>
      <c r="I66" s="11" t="s">
        <v>18</v>
      </c>
      <c r="J66" s="13">
        <v>4</v>
      </c>
      <c r="K66" s="11" t="s">
        <v>51</v>
      </c>
      <c r="L66" s="11" t="s">
        <v>27</v>
      </c>
    </row>
    <row r="67" spans="1:12">
      <c r="A67" s="11" t="s">
        <v>31</v>
      </c>
      <c r="B67" s="12">
        <v>101</v>
      </c>
      <c r="C67" s="12">
        <v>3871</v>
      </c>
      <c r="D67" s="13">
        <v>13</v>
      </c>
      <c r="E67" s="11">
        <v>5</v>
      </c>
      <c r="F67" s="11" t="s">
        <v>53</v>
      </c>
      <c r="G67" s="11" t="s">
        <v>21</v>
      </c>
      <c r="H67" s="13">
        <v>26</v>
      </c>
      <c r="I67" s="11" t="s">
        <v>19</v>
      </c>
      <c r="J67" s="13">
        <v>4</v>
      </c>
      <c r="K67" s="11" t="s">
        <v>51</v>
      </c>
      <c r="L67" s="11" t="s">
        <v>27</v>
      </c>
    </row>
    <row r="68" spans="1:12">
      <c r="A68" s="11" t="s">
        <v>31</v>
      </c>
      <c r="B68" s="12">
        <v>0</v>
      </c>
      <c r="C68" s="12">
        <v>0</v>
      </c>
      <c r="D68" s="13">
        <v>25</v>
      </c>
      <c r="E68" s="11">
        <v>23</v>
      </c>
      <c r="F68" s="11" t="s">
        <v>49</v>
      </c>
      <c r="G68" s="11" t="s">
        <v>22</v>
      </c>
      <c r="H68" s="13">
        <v>19</v>
      </c>
      <c r="I68" s="11" t="s">
        <v>18</v>
      </c>
      <c r="J68" s="13">
        <v>4</v>
      </c>
      <c r="K68" s="11" t="s">
        <v>51</v>
      </c>
      <c r="L68" s="11" t="s">
        <v>27</v>
      </c>
    </row>
    <row r="69" spans="1:12">
      <c r="A69" s="11" t="s">
        <v>31</v>
      </c>
      <c r="B69" s="12">
        <v>0</v>
      </c>
      <c r="C69" s="12">
        <v>485</v>
      </c>
      <c r="D69" s="13">
        <v>37</v>
      </c>
      <c r="E69" s="11">
        <v>23</v>
      </c>
      <c r="F69" s="11" t="s">
        <v>53</v>
      </c>
      <c r="G69" s="11" t="s">
        <v>21</v>
      </c>
      <c r="H69" s="13">
        <v>27</v>
      </c>
      <c r="I69" s="11" t="s">
        <v>18</v>
      </c>
      <c r="J69" s="13">
        <v>2</v>
      </c>
      <c r="K69" s="11" t="s">
        <v>52</v>
      </c>
      <c r="L69" s="11" t="s">
        <v>27</v>
      </c>
    </row>
    <row r="70" spans="1:12">
      <c r="A70" s="11" t="s">
        <v>33</v>
      </c>
      <c r="B70" s="12">
        <v>0</v>
      </c>
      <c r="C70" s="12">
        <v>10723</v>
      </c>
      <c r="D70" s="13">
        <v>11</v>
      </c>
      <c r="E70" s="11">
        <v>15</v>
      </c>
      <c r="F70" s="11" t="s">
        <v>49</v>
      </c>
      <c r="G70" s="11" t="s">
        <v>23</v>
      </c>
      <c r="H70" s="13">
        <v>39</v>
      </c>
      <c r="I70" s="11" t="s">
        <v>19</v>
      </c>
      <c r="J70" s="13">
        <v>2</v>
      </c>
      <c r="K70" s="11" t="s">
        <v>50</v>
      </c>
      <c r="L70" s="11" t="s">
        <v>28</v>
      </c>
    </row>
    <row r="71" spans="1:12">
      <c r="A71" s="11" t="s">
        <v>29</v>
      </c>
      <c r="B71" s="12">
        <v>141</v>
      </c>
      <c r="C71" s="12">
        <v>245</v>
      </c>
      <c r="D71" s="13">
        <v>22</v>
      </c>
      <c r="E71" s="11">
        <v>33</v>
      </c>
      <c r="F71" s="11" t="s">
        <v>49</v>
      </c>
      <c r="G71" s="11" t="s">
        <v>23</v>
      </c>
      <c r="H71" s="13">
        <v>26</v>
      </c>
      <c r="I71" s="11" t="s">
        <v>18</v>
      </c>
      <c r="J71" s="13">
        <v>3</v>
      </c>
      <c r="K71" s="11" t="s">
        <v>51</v>
      </c>
      <c r="L71" s="11" t="s">
        <v>28</v>
      </c>
    </row>
    <row r="72" spans="1:12">
      <c r="A72" s="11" t="s">
        <v>37</v>
      </c>
      <c r="B72" s="12">
        <v>0</v>
      </c>
      <c r="C72" s="12">
        <v>0</v>
      </c>
      <c r="D72" s="13">
        <v>19</v>
      </c>
      <c r="E72" s="11">
        <v>58</v>
      </c>
      <c r="F72" s="11" t="s">
        <v>49</v>
      </c>
      <c r="G72" s="11" t="s">
        <v>23</v>
      </c>
      <c r="H72" s="13">
        <v>50</v>
      </c>
      <c r="I72" s="11" t="s">
        <v>17</v>
      </c>
      <c r="J72" s="13">
        <v>4</v>
      </c>
      <c r="K72" s="11" t="s">
        <v>51</v>
      </c>
      <c r="L72" s="11" t="s">
        <v>27</v>
      </c>
    </row>
    <row r="73" spans="1:12">
      <c r="A73" s="11" t="s">
        <v>37</v>
      </c>
      <c r="B73" s="12">
        <v>2484</v>
      </c>
      <c r="C73" s="12">
        <v>0</v>
      </c>
      <c r="D73" s="13">
        <v>49</v>
      </c>
      <c r="E73" s="11">
        <v>46</v>
      </c>
      <c r="F73" s="11" t="s">
        <v>49</v>
      </c>
      <c r="G73" s="11" t="s">
        <v>23</v>
      </c>
      <c r="H73" s="13">
        <v>34</v>
      </c>
      <c r="I73" s="11" t="s">
        <v>17</v>
      </c>
      <c r="J73" s="13">
        <v>1</v>
      </c>
      <c r="K73" s="11" t="s">
        <v>51</v>
      </c>
      <c r="L73" s="11" t="s">
        <v>28</v>
      </c>
    </row>
    <row r="74" spans="1:12">
      <c r="A74" s="11" t="s">
        <v>36</v>
      </c>
      <c r="B74" s="12">
        <v>237</v>
      </c>
      <c r="C74" s="12">
        <v>236</v>
      </c>
      <c r="D74" s="13">
        <v>37</v>
      </c>
      <c r="E74" s="11">
        <v>24</v>
      </c>
      <c r="F74" s="11" t="s">
        <v>49</v>
      </c>
      <c r="G74" s="11" t="s">
        <v>23</v>
      </c>
      <c r="H74" s="13">
        <v>23</v>
      </c>
      <c r="I74" s="11" t="s">
        <v>19</v>
      </c>
      <c r="J74" s="13">
        <v>4</v>
      </c>
      <c r="K74" s="11" t="s">
        <v>51</v>
      </c>
      <c r="L74" s="11" t="s">
        <v>28</v>
      </c>
    </row>
    <row r="75" spans="1:12">
      <c r="A75" s="11" t="s">
        <v>36</v>
      </c>
      <c r="B75" s="12">
        <v>0</v>
      </c>
      <c r="C75" s="12">
        <v>485</v>
      </c>
      <c r="D75" s="13">
        <v>19</v>
      </c>
      <c r="E75" s="11">
        <v>12</v>
      </c>
      <c r="F75" s="11" t="s">
        <v>49</v>
      </c>
      <c r="G75" s="11" t="s">
        <v>23</v>
      </c>
      <c r="H75" s="13">
        <v>23</v>
      </c>
      <c r="I75" s="11" t="s">
        <v>18</v>
      </c>
      <c r="J75" s="13">
        <v>2</v>
      </c>
      <c r="K75" s="11" t="s">
        <v>51</v>
      </c>
      <c r="L75" s="11" t="s">
        <v>28</v>
      </c>
    </row>
    <row r="76" spans="1:12">
      <c r="A76" s="11" t="s">
        <v>30</v>
      </c>
      <c r="B76" s="12">
        <v>335</v>
      </c>
      <c r="C76" s="12">
        <v>1708</v>
      </c>
      <c r="D76" s="13">
        <v>37</v>
      </c>
      <c r="E76" s="11">
        <v>7</v>
      </c>
      <c r="F76" s="11" t="s">
        <v>49</v>
      </c>
      <c r="G76" s="11" t="s">
        <v>23</v>
      </c>
      <c r="H76" s="13">
        <v>46</v>
      </c>
      <c r="I76" s="11" t="s">
        <v>17</v>
      </c>
      <c r="J76" s="13">
        <v>4</v>
      </c>
      <c r="K76" s="11" t="s">
        <v>51</v>
      </c>
      <c r="L76" s="11" t="s">
        <v>27</v>
      </c>
    </row>
    <row r="77" spans="1:12">
      <c r="A77" s="11" t="s">
        <v>36</v>
      </c>
      <c r="B77" s="12">
        <v>3565</v>
      </c>
      <c r="C77" s="12">
        <v>0</v>
      </c>
      <c r="D77" s="13">
        <v>31</v>
      </c>
      <c r="E77" s="11">
        <v>32</v>
      </c>
      <c r="F77" s="11" t="s">
        <v>49</v>
      </c>
      <c r="G77" s="11" t="s">
        <v>23</v>
      </c>
      <c r="H77" s="13">
        <v>35</v>
      </c>
      <c r="I77" s="11" t="s">
        <v>18</v>
      </c>
      <c r="J77" s="13">
        <v>3</v>
      </c>
      <c r="K77" s="11" t="s">
        <v>51</v>
      </c>
      <c r="L77" s="11" t="s">
        <v>28</v>
      </c>
    </row>
    <row r="78" spans="1:12">
      <c r="A78" s="11" t="s">
        <v>36</v>
      </c>
      <c r="B78" s="12">
        <v>0</v>
      </c>
      <c r="C78" s="12">
        <v>407</v>
      </c>
      <c r="D78" s="13">
        <v>13</v>
      </c>
      <c r="E78" s="11">
        <v>2</v>
      </c>
      <c r="F78" s="11" t="s">
        <v>53</v>
      </c>
      <c r="G78" s="11" t="s">
        <v>21</v>
      </c>
      <c r="H78" s="13">
        <v>28</v>
      </c>
      <c r="I78" s="11" t="s">
        <v>18</v>
      </c>
      <c r="J78" s="13">
        <v>2</v>
      </c>
      <c r="K78" s="11" t="s">
        <v>51</v>
      </c>
      <c r="L78" s="11" t="s">
        <v>28</v>
      </c>
    </row>
    <row r="79" spans="1:12">
      <c r="A79" s="11" t="s">
        <v>29</v>
      </c>
      <c r="B79" s="12">
        <v>16647</v>
      </c>
      <c r="C79" s="12">
        <v>895</v>
      </c>
      <c r="D79" s="13">
        <v>16</v>
      </c>
      <c r="E79" s="11">
        <v>34</v>
      </c>
      <c r="F79" s="11" t="s">
        <v>49</v>
      </c>
      <c r="G79" s="11" t="s">
        <v>23</v>
      </c>
      <c r="H79" s="13">
        <v>25</v>
      </c>
      <c r="I79" s="11" t="s">
        <v>19</v>
      </c>
      <c r="J79" s="13">
        <v>4</v>
      </c>
      <c r="K79" s="11" t="s">
        <v>51</v>
      </c>
      <c r="L79" s="11" t="s">
        <v>28</v>
      </c>
    </row>
    <row r="80" spans="1:12">
      <c r="A80" s="11" t="s">
        <v>29</v>
      </c>
      <c r="B80" s="12">
        <v>0</v>
      </c>
      <c r="C80" s="12">
        <v>150</v>
      </c>
      <c r="D80" s="13">
        <v>49</v>
      </c>
      <c r="E80" s="11">
        <v>46</v>
      </c>
      <c r="F80" s="11" t="s">
        <v>53</v>
      </c>
      <c r="G80" s="11" t="s">
        <v>21</v>
      </c>
      <c r="H80" s="13">
        <v>36</v>
      </c>
      <c r="I80" s="11" t="s">
        <v>19</v>
      </c>
      <c r="J80" s="13">
        <v>4</v>
      </c>
      <c r="K80" s="11" t="s">
        <v>51</v>
      </c>
      <c r="L80" s="11" t="s">
        <v>27</v>
      </c>
    </row>
    <row r="81" spans="1:12">
      <c r="A81" s="11" t="s">
        <v>36</v>
      </c>
      <c r="B81" s="12">
        <v>0</v>
      </c>
      <c r="C81" s="12">
        <v>490</v>
      </c>
      <c r="D81" s="13">
        <v>5</v>
      </c>
      <c r="E81" s="11">
        <v>41</v>
      </c>
      <c r="F81" s="11" t="s">
        <v>49</v>
      </c>
      <c r="G81" s="11" t="s">
        <v>23</v>
      </c>
      <c r="H81" s="13">
        <v>41</v>
      </c>
      <c r="I81" s="11" t="s">
        <v>18</v>
      </c>
      <c r="J81" s="13">
        <v>1</v>
      </c>
      <c r="K81" s="11" t="s">
        <v>50</v>
      </c>
      <c r="L81" s="11" t="s">
        <v>28</v>
      </c>
    </row>
    <row r="82" spans="1:12">
      <c r="A82" s="11" t="s">
        <v>31</v>
      </c>
      <c r="B82" s="12">
        <v>0</v>
      </c>
      <c r="C82" s="12">
        <v>162</v>
      </c>
      <c r="D82" s="13">
        <v>25</v>
      </c>
      <c r="E82" s="11">
        <v>1</v>
      </c>
      <c r="F82" s="11" t="s">
        <v>49</v>
      </c>
      <c r="G82" s="11" t="s">
        <v>21</v>
      </c>
      <c r="H82" s="13">
        <v>54</v>
      </c>
      <c r="I82" s="11" t="s">
        <v>18</v>
      </c>
      <c r="J82" s="13">
        <v>1</v>
      </c>
      <c r="K82" s="11" t="s">
        <v>51</v>
      </c>
      <c r="L82" s="11" t="s">
        <v>27</v>
      </c>
    </row>
    <row r="83" spans="1:12">
      <c r="A83" s="11" t="s">
        <v>36</v>
      </c>
      <c r="B83" s="12">
        <v>940</v>
      </c>
      <c r="C83" s="12">
        <v>715</v>
      </c>
      <c r="D83" s="13">
        <v>9</v>
      </c>
      <c r="E83" s="11">
        <v>40</v>
      </c>
      <c r="F83" s="11" t="s">
        <v>53</v>
      </c>
      <c r="G83" s="11" t="s">
        <v>21</v>
      </c>
      <c r="H83" s="13">
        <v>43</v>
      </c>
      <c r="I83" s="11" t="s">
        <v>18</v>
      </c>
      <c r="J83" s="13">
        <v>2</v>
      </c>
      <c r="K83" s="11" t="s">
        <v>50</v>
      </c>
      <c r="L83" s="11" t="s">
        <v>28</v>
      </c>
    </row>
    <row r="84" spans="1:12">
      <c r="A84" s="11" t="s">
        <v>36</v>
      </c>
      <c r="B84" s="12">
        <v>0</v>
      </c>
      <c r="C84" s="12">
        <v>323</v>
      </c>
      <c r="D84" s="13">
        <v>49</v>
      </c>
      <c r="E84" s="11">
        <v>42</v>
      </c>
      <c r="F84" s="11" t="s">
        <v>49</v>
      </c>
      <c r="G84" s="11" t="s">
        <v>22</v>
      </c>
      <c r="H84" s="13">
        <v>33</v>
      </c>
      <c r="I84" s="11" t="s">
        <v>18</v>
      </c>
      <c r="J84" s="13">
        <v>1</v>
      </c>
      <c r="K84" s="11" t="s">
        <v>51</v>
      </c>
      <c r="L84" s="11" t="s">
        <v>27</v>
      </c>
    </row>
    <row r="85" spans="1:12">
      <c r="A85" s="11" t="s">
        <v>33</v>
      </c>
      <c r="B85" s="12">
        <v>0</v>
      </c>
      <c r="C85" s="12">
        <v>128</v>
      </c>
      <c r="D85" s="13">
        <v>13</v>
      </c>
      <c r="E85" s="11">
        <v>74</v>
      </c>
      <c r="F85" s="11" t="s">
        <v>49</v>
      </c>
      <c r="G85" s="11" t="s">
        <v>23</v>
      </c>
      <c r="H85" s="13">
        <v>34</v>
      </c>
      <c r="I85" s="11" t="s">
        <v>18</v>
      </c>
      <c r="J85" s="13">
        <v>3</v>
      </c>
      <c r="K85" s="11" t="s">
        <v>51</v>
      </c>
      <c r="L85" s="11" t="s">
        <v>27</v>
      </c>
    </row>
    <row r="86" spans="1:12">
      <c r="A86" s="11" t="s">
        <v>17</v>
      </c>
      <c r="B86" s="12">
        <v>218</v>
      </c>
      <c r="C86" s="12">
        <v>0</v>
      </c>
      <c r="D86" s="13">
        <v>49</v>
      </c>
      <c r="E86" s="11">
        <v>0</v>
      </c>
      <c r="F86" s="11" t="s">
        <v>49</v>
      </c>
      <c r="G86" s="11" t="s">
        <v>23</v>
      </c>
      <c r="H86" s="13">
        <v>39</v>
      </c>
      <c r="I86" s="11" t="s">
        <v>17</v>
      </c>
      <c r="J86" s="13">
        <v>4</v>
      </c>
      <c r="K86" s="11" t="s">
        <v>54</v>
      </c>
      <c r="L86" s="11" t="s">
        <v>28</v>
      </c>
    </row>
    <row r="87" spans="1:12">
      <c r="A87" s="11" t="s">
        <v>37</v>
      </c>
      <c r="B87" s="12">
        <v>0</v>
      </c>
      <c r="C87" s="12">
        <v>109</v>
      </c>
      <c r="D87" s="13">
        <v>25</v>
      </c>
      <c r="E87" s="11">
        <v>26</v>
      </c>
      <c r="F87" s="11" t="s">
        <v>49</v>
      </c>
      <c r="G87" s="11" t="s">
        <v>23</v>
      </c>
      <c r="H87" s="13">
        <v>34</v>
      </c>
      <c r="I87" s="11" t="s">
        <v>18</v>
      </c>
      <c r="J87" s="13">
        <v>3</v>
      </c>
      <c r="K87" s="11" t="s">
        <v>50</v>
      </c>
      <c r="L87" s="11" t="s">
        <v>28</v>
      </c>
    </row>
    <row r="88" spans="1:12">
      <c r="A88" s="11" t="s">
        <v>36</v>
      </c>
      <c r="B88" s="12">
        <v>16935</v>
      </c>
      <c r="C88" s="12">
        <v>189</v>
      </c>
      <c r="D88" s="13">
        <v>37</v>
      </c>
      <c r="E88" s="11">
        <v>60</v>
      </c>
      <c r="F88" s="11" t="s">
        <v>49</v>
      </c>
      <c r="G88" s="11" t="s">
        <v>23</v>
      </c>
      <c r="H88" s="13">
        <v>30</v>
      </c>
      <c r="I88" s="11" t="s">
        <v>18</v>
      </c>
      <c r="J88" s="13">
        <v>2</v>
      </c>
      <c r="K88" s="11" t="s">
        <v>51</v>
      </c>
      <c r="L88" s="11" t="s">
        <v>28</v>
      </c>
    </row>
    <row r="89" spans="1:12">
      <c r="A89" s="11" t="s">
        <v>31</v>
      </c>
      <c r="B89" s="12">
        <v>664</v>
      </c>
      <c r="C89" s="12">
        <v>537</v>
      </c>
      <c r="D89" s="13">
        <v>31</v>
      </c>
      <c r="E89" s="11">
        <v>33</v>
      </c>
      <c r="F89" s="11" t="s">
        <v>49</v>
      </c>
      <c r="G89" s="11" t="s">
        <v>23</v>
      </c>
      <c r="H89" s="13">
        <v>48</v>
      </c>
      <c r="I89" s="11" t="s">
        <v>18</v>
      </c>
      <c r="J89" s="13">
        <v>2</v>
      </c>
      <c r="K89" s="11" t="s">
        <v>51</v>
      </c>
      <c r="L89" s="11" t="s">
        <v>27</v>
      </c>
    </row>
    <row r="90" spans="1:12">
      <c r="A90" s="11" t="s">
        <v>31</v>
      </c>
      <c r="B90" s="12">
        <v>150</v>
      </c>
      <c r="C90" s="12">
        <v>6520</v>
      </c>
      <c r="D90" s="13">
        <v>12</v>
      </c>
      <c r="E90" s="11">
        <v>1</v>
      </c>
      <c r="F90" s="11" t="s">
        <v>53</v>
      </c>
      <c r="G90" s="11" t="s">
        <v>21</v>
      </c>
      <c r="H90" s="13">
        <v>19</v>
      </c>
      <c r="I90" s="11" t="s">
        <v>18</v>
      </c>
      <c r="J90" s="13">
        <v>1</v>
      </c>
      <c r="K90" s="11" t="s">
        <v>51</v>
      </c>
      <c r="L90" s="11" t="s">
        <v>28</v>
      </c>
    </row>
    <row r="91" spans="1:12">
      <c r="A91" s="11" t="s">
        <v>36</v>
      </c>
      <c r="B91" s="12">
        <v>0</v>
      </c>
      <c r="C91" s="12">
        <v>138</v>
      </c>
      <c r="D91" s="13">
        <v>7</v>
      </c>
      <c r="E91" s="11">
        <v>119</v>
      </c>
      <c r="F91" s="11" t="s">
        <v>49</v>
      </c>
      <c r="G91" s="11" t="s">
        <v>22</v>
      </c>
      <c r="H91" s="13">
        <v>29</v>
      </c>
      <c r="I91" s="11" t="s">
        <v>19</v>
      </c>
      <c r="J91" s="13">
        <v>2</v>
      </c>
      <c r="K91" s="11" t="s">
        <v>51</v>
      </c>
      <c r="L91" s="11" t="s">
        <v>28</v>
      </c>
    </row>
    <row r="92" spans="1:12">
      <c r="A92" s="11" t="s">
        <v>31</v>
      </c>
      <c r="B92" s="12">
        <v>216</v>
      </c>
      <c r="C92" s="12">
        <v>0</v>
      </c>
      <c r="D92" s="13">
        <v>19</v>
      </c>
      <c r="E92" s="11">
        <v>3</v>
      </c>
      <c r="F92" s="11" t="s">
        <v>53</v>
      </c>
      <c r="G92" s="11" t="s">
        <v>21</v>
      </c>
      <c r="H92" s="13">
        <v>26</v>
      </c>
      <c r="I92" s="11" t="s">
        <v>19</v>
      </c>
      <c r="J92" s="13">
        <v>3</v>
      </c>
      <c r="K92" s="11" t="s">
        <v>51</v>
      </c>
      <c r="L92" s="11" t="s">
        <v>27</v>
      </c>
    </row>
    <row r="93" spans="1:12">
      <c r="A93" s="11" t="s">
        <v>33</v>
      </c>
      <c r="B93" s="12">
        <v>0</v>
      </c>
      <c r="C93" s="12">
        <v>660</v>
      </c>
      <c r="D93" s="13">
        <v>17</v>
      </c>
      <c r="E93" s="11">
        <v>75</v>
      </c>
      <c r="F93" s="11" t="s">
        <v>49</v>
      </c>
      <c r="G93" s="11" t="s">
        <v>23</v>
      </c>
      <c r="H93" s="13">
        <v>42</v>
      </c>
      <c r="I93" s="11" t="s">
        <v>19</v>
      </c>
      <c r="J93" s="13">
        <v>4</v>
      </c>
      <c r="K93" s="11" t="s">
        <v>51</v>
      </c>
      <c r="L93" s="11" t="s">
        <v>27</v>
      </c>
    </row>
    <row r="94" spans="1:12">
      <c r="A94" s="11" t="s">
        <v>29</v>
      </c>
      <c r="B94" s="12">
        <v>0</v>
      </c>
      <c r="C94" s="12">
        <v>724</v>
      </c>
      <c r="D94" s="13">
        <v>25</v>
      </c>
      <c r="E94" s="11">
        <v>8</v>
      </c>
      <c r="F94" s="11" t="s">
        <v>49</v>
      </c>
      <c r="G94" s="11" t="s">
        <v>23</v>
      </c>
      <c r="H94" s="13">
        <v>30</v>
      </c>
      <c r="I94" s="11" t="s">
        <v>19</v>
      </c>
      <c r="J94" s="13">
        <v>2</v>
      </c>
      <c r="K94" s="11" t="s">
        <v>51</v>
      </c>
      <c r="L94" s="11" t="s">
        <v>27</v>
      </c>
    </row>
    <row r="95" spans="1:12">
      <c r="A95" s="11" t="s">
        <v>36</v>
      </c>
      <c r="B95" s="12">
        <v>0</v>
      </c>
      <c r="C95" s="12">
        <v>897</v>
      </c>
      <c r="D95" s="13">
        <v>19</v>
      </c>
      <c r="E95" s="11">
        <v>5</v>
      </c>
      <c r="F95" s="11" t="s">
        <v>49</v>
      </c>
      <c r="G95" s="11" t="s">
        <v>22</v>
      </c>
      <c r="H95" s="13">
        <v>38</v>
      </c>
      <c r="I95" s="11" t="s">
        <v>18</v>
      </c>
      <c r="J95" s="13">
        <v>4</v>
      </c>
      <c r="K95" s="11" t="s">
        <v>51</v>
      </c>
      <c r="L95" s="11" t="s">
        <v>28</v>
      </c>
    </row>
    <row r="96" spans="1:12">
      <c r="A96" s="11" t="s">
        <v>36</v>
      </c>
      <c r="B96" s="12">
        <v>265</v>
      </c>
      <c r="C96" s="12">
        <v>947</v>
      </c>
      <c r="D96" s="13">
        <v>25</v>
      </c>
      <c r="E96" s="11">
        <v>5</v>
      </c>
      <c r="F96" s="11" t="s">
        <v>49</v>
      </c>
      <c r="G96" s="11" t="s">
        <v>22</v>
      </c>
      <c r="H96" s="13">
        <v>21</v>
      </c>
      <c r="I96" s="11" t="s">
        <v>18</v>
      </c>
      <c r="J96" s="13">
        <v>1</v>
      </c>
      <c r="K96" s="11" t="s">
        <v>51</v>
      </c>
      <c r="L96" s="11" t="s">
        <v>27</v>
      </c>
    </row>
    <row r="97" spans="1:12">
      <c r="A97" s="11" t="s">
        <v>31</v>
      </c>
      <c r="B97" s="12">
        <v>4256</v>
      </c>
      <c r="C97" s="12">
        <v>0</v>
      </c>
      <c r="D97" s="13">
        <v>16</v>
      </c>
      <c r="E97" s="11">
        <v>36</v>
      </c>
      <c r="F97" s="11" t="s">
        <v>53</v>
      </c>
      <c r="G97" s="11" t="s">
        <v>21</v>
      </c>
      <c r="H97" s="13">
        <v>32</v>
      </c>
      <c r="I97" s="11" t="s">
        <v>19</v>
      </c>
      <c r="J97" s="13">
        <v>4</v>
      </c>
      <c r="K97" s="11" t="s">
        <v>50</v>
      </c>
      <c r="L97" s="11" t="s">
        <v>28</v>
      </c>
    </row>
    <row r="98" spans="1:12">
      <c r="A98" s="11" t="s">
        <v>29</v>
      </c>
      <c r="B98" s="12">
        <v>870</v>
      </c>
      <c r="C98" s="12">
        <v>917</v>
      </c>
      <c r="D98" s="13">
        <v>28</v>
      </c>
      <c r="E98" s="11">
        <v>6</v>
      </c>
      <c r="F98" s="11" t="s">
        <v>49</v>
      </c>
      <c r="G98" s="11" t="s">
        <v>23</v>
      </c>
      <c r="H98" s="13">
        <v>35</v>
      </c>
      <c r="I98" s="11" t="s">
        <v>18</v>
      </c>
      <c r="J98" s="13">
        <v>2</v>
      </c>
      <c r="K98" s="11" t="s">
        <v>51</v>
      </c>
      <c r="L98" s="11" t="s">
        <v>27</v>
      </c>
    </row>
    <row r="99" spans="1:12">
      <c r="A99" s="11" t="s">
        <v>33</v>
      </c>
      <c r="B99" s="12">
        <v>162</v>
      </c>
      <c r="C99" s="12">
        <v>595</v>
      </c>
      <c r="D99" s="13">
        <v>22</v>
      </c>
      <c r="E99" s="11">
        <v>10</v>
      </c>
      <c r="F99" s="11" t="s">
        <v>49</v>
      </c>
      <c r="G99" s="11" t="s">
        <v>21</v>
      </c>
      <c r="H99" s="13">
        <v>46</v>
      </c>
      <c r="I99" s="11" t="s">
        <v>18</v>
      </c>
      <c r="J99" s="13">
        <v>4</v>
      </c>
      <c r="K99" s="11" t="s">
        <v>51</v>
      </c>
      <c r="L99" s="11" t="s">
        <v>28</v>
      </c>
    </row>
    <row r="100" spans="1:12">
      <c r="A100" s="11" t="s">
        <v>37</v>
      </c>
      <c r="B100" s="12">
        <v>0</v>
      </c>
      <c r="C100" s="12">
        <v>789</v>
      </c>
      <c r="D100" s="13">
        <v>25</v>
      </c>
      <c r="E100" s="11">
        <v>28</v>
      </c>
      <c r="F100" s="11" t="s">
        <v>49</v>
      </c>
      <c r="G100" s="11" t="s">
        <v>23</v>
      </c>
      <c r="H100" s="13">
        <v>37</v>
      </c>
      <c r="I100" s="11" t="s">
        <v>18</v>
      </c>
      <c r="J100" s="13">
        <v>3</v>
      </c>
      <c r="K100" s="11" t="s">
        <v>52</v>
      </c>
      <c r="L100" s="11" t="s">
        <v>28</v>
      </c>
    </row>
    <row r="101" spans="1:12">
      <c r="A101" s="11" t="s">
        <v>30</v>
      </c>
      <c r="B101" s="12">
        <v>0</v>
      </c>
      <c r="C101" s="12">
        <v>0</v>
      </c>
      <c r="D101" s="13">
        <v>37</v>
      </c>
      <c r="E101" s="11">
        <v>114</v>
      </c>
      <c r="F101" s="11" t="s">
        <v>49</v>
      </c>
      <c r="G101" s="11" t="s">
        <v>23</v>
      </c>
      <c r="H101" s="13">
        <v>39</v>
      </c>
      <c r="I101" s="11" t="s">
        <v>18</v>
      </c>
      <c r="J101" s="13">
        <v>4</v>
      </c>
      <c r="K101" s="11" t="s">
        <v>52</v>
      </c>
      <c r="L101" s="11" t="s">
        <v>27</v>
      </c>
    </row>
    <row r="102" spans="1:12">
      <c r="A102" s="11" t="s">
        <v>31</v>
      </c>
      <c r="B102" s="12">
        <v>0</v>
      </c>
      <c r="C102" s="12">
        <v>746</v>
      </c>
      <c r="D102" s="13">
        <v>13</v>
      </c>
      <c r="E102" s="11">
        <v>16</v>
      </c>
      <c r="F102" s="11" t="s">
        <v>53</v>
      </c>
      <c r="G102" s="11" t="s">
        <v>21</v>
      </c>
      <c r="H102" s="13">
        <v>29</v>
      </c>
      <c r="I102" s="11" t="s">
        <v>18</v>
      </c>
      <c r="J102" s="13">
        <v>3</v>
      </c>
      <c r="K102" s="11" t="s">
        <v>51</v>
      </c>
      <c r="L102" s="11" t="s">
        <v>28</v>
      </c>
    </row>
    <row r="103" spans="1:12">
      <c r="A103" s="11" t="s">
        <v>33</v>
      </c>
      <c r="B103" s="12">
        <v>461</v>
      </c>
      <c r="C103" s="12">
        <v>140</v>
      </c>
      <c r="D103" s="13">
        <v>19</v>
      </c>
      <c r="E103" s="11">
        <v>32</v>
      </c>
      <c r="F103" s="11" t="s">
        <v>49</v>
      </c>
      <c r="G103" s="11" t="s">
        <v>23</v>
      </c>
      <c r="H103" s="13">
        <v>27</v>
      </c>
      <c r="I103" s="11" t="s">
        <v>19</v>
      </c>
      <c r="J103" s="13">
        <v>3</v>
      </c>
      <c r="K103" s="11" t="s">
        <v>50</v>
      </c>
      <c r="L103" s="11" t="s">
        <v>28</v>
      </c>
    </row>
    <row r="104" spans="1:12">
      <c r="A104" s="11" t="s">
        <v>33</v>
      </c>
      <c r="B104" s="12">
        <v>0</v>
      </c>
      <c r="C104" s="12">
        <v>659</v>
      </c>
      <c r="D104" s="13">
        <v>19</v>
      </c>
      <c r="E104" s="11">
        <v>5</v>
      </c>
      <c r="F104" s="11" t="s">
        <v>53</v>
      </c>
      <c r="G104" s="11" t="s">
        <v>21</v>
      </c>
      <c r="H104" s="13">
        <v>22</v>
      </c>
      <c r="I104" s="11" t="s">
        <v>19</v>
      </c>
      <c r="J104" s="13">
        <v>3</v>
      </c>
      <c r="K104" s="11" t="s">
        <v>51</v>
      </c>
      <c r="L104" s="11" t="s">
        <v>27</v>
      </c>
    </row>
    <row r="105" spans="1:12">
      <c r="A105" s="11" t="s">
        <v>31</v>
      </c>
      <c r="B105" s="12">
        <v>0</v>
      </c>
      <c r="C105" s="12">
        <v>717</v>
      </c>
      <c r="D105" s="13">
        <v>37</v>
      </c>
      <c r="E105" s="11">
        <v>60</v>
      </c>
      <c r="F105" s="11" t="s">
        <v>49</v>
      </c>
      <c r="G105" s="11" t="s">
        <v>23</v>
      </c>
      <c r="H105" s="13">
        <v>40</v>
      </c>
      <c r="I105" s="11" t="s">
        <v>18</v>
      </c>
      <c r="J105" s="13">
        <v>2</v>
      </c>
      <c r="K105" s="11" t="s">
        <v>51</v>
      </c>
      <c r="L105" s="11" t="s">
        <v>27</v>
      </c>
    </row>
    <row r="106" spans="1:12">
      <c r="A106" s="11" t="s">
        <v>33</v>
      </c>
      <c r="B106" s="12">
        <v>0</v>
      </c>
      <c r="C106" s="12">
        <v>667</v>
      </c>
      <c r="D106" s="13">
        <v>29</v>
      </c>
      <c r="E106" s="11">
        <v>10</v>
      </c>
      <c r="F106" s="11" t="s">
        <v>49</v>
      </c>
      <c r="G106" s="11" t="s">
        <v>23</v>
      </c>
      <c r="H106" s="13">
        <v>44</v>
      </c>
      <c r="I106" s="11" t="s">
        <v>18</v>
      </c>
      <c r="J106" s="13">
        <v>2</v>
      </c>
      <c r="K106" s="11" t="s">
        <v>50</v>
      </c>
      <c r="L106" s="11" t="s">
        <v>27</v>
      </c>
    </row>
    <row r="107" spans="1:12">
      <c r="A107" s="11" t="s">
        <v>33</v>
      </c>
      <c r="B107" s="12">
        <v>580</v>
      </c>
      <c r="C107" s="12">
        <v>0</v>
      </c>
      <c r="D107" s="13">
        <v>11</v>
      </c>
      <c r="E107" s="11">
        <v>8</v>
      </c>
      <c r="F107" s="11" t="s">
        <v>49</v>
      </c>
      <c r="G107" s="11" t="s">
        <v>23</v>
      </c>
      <c r="H107" s="13">
        <v>26</v>
      </c>
      <c r="I107" s="11" t="s">
        <v>18</v>
      </c>
      <c r="J107" s="13">
        <v>4</v>
      </c>
      <c r="K107" s="11" t="s">
        <v>50</v>
      </c>
      <c r="L107" s="11" t="s">
        <v>27</v>
      </c>
    </row>
    <row r="108" spans="1:12">
      <c r="A108" s="11" t="s">
        <v>36</v>
      </c>
      <c r="B108" s="12">
        <v>0</v>
      </c>
      <c r="C108" s="12">
        <v>763</v>
      </c>
      <c r="D108" s="13">
        <v>13</v>
      </c>
      <c r="E108" s="11">
        <v>46</v>
      </c>
      <c r="F108" s="11" t="s">
        <v>53</v>
      </c>
      <c r="G108" s="11" t="s">
        <v>21</v>
      </c>
      <c r="H108" s="13">
        <v>57</v>
      </c>
      <c r="I108" s="11" t="s">
        <v>18</v>
      </c>
      <c r="J108" s="13">
        <v>3</v>
      </c>
      <c r="K108" s="11" t="s">
        <v>50</v>
      </c>
      <c r="L108" s="11" t="s">
        <v>28</v>
      </c>
    </row>
    <row r="109" spans="1:12">
      <c r="A109" s="11" t="s">
        <v>33</v>
      </c>
      <c r="B109" s="12">
        <v>0</v>
      </c>
      <c r="C109" s="12">
        <v>1366</v>
      </c>
      <c r="D109" s="13">
        <v>19</v>
      </c>
      <c r="E109" s="11">
        <v>17</v>
      </c>
      <c r="F109" s="11" t="s">
        <v>49</v>
      </c>
      <c r="G109" s="11" t="s">
        <v>23</v>
      </c>
      <c r="H109" s="13">
        <v>34</v>
      </c>
      <c r="I109" s="11" t="s">
        <v>18</v>
      </c>
      <c r="J109" s="13">
        <v>4</v>
      </c>
      <c r="K109" s="11" t="s">
        <v>50</v>
      </c>
      <c r="L109" s="11" t="s">
        <v>28</v>
      </c>
    </row>
    <row r="110" spans="1:12">
      <c r="A110" s="11" t="s">
        <v>36</v>
      </c>
      <c r="B110" s="12">
        <v>0</v>
      </c>
      <c r="C110" s="12">
        <v>552</v>
      </c>
      <c r="D110" s="13">
        <v>25</v>
      </c>
      <c r="E110" s="11">
        <v>4</v>
      </c>
      <c r="F110" s="11" t="s">
        <v>49</v>
      </c>
      <c r="G110" s="11" t="s">
        <v>22</v>
      </c>
      <c r="H110" s="13">
        <v>47</v>
      </c>
      <c r="I110" s="11" t="s">
        <v>18</v>
      </c>
      <c r="J110" s="13">
        <v>4</v>
      </c>
      <c r="K110" s="11" t="s">
        <v>51</v>
      </c>
      <c r="L110" s="11" t="s">
        <v>27</v>
      </c>
    </row>
    <row r="111" spans="1:12">
      <c r="A111" s="11" t="s">
        <v>36</v>
      </c>
      <c r="B111" s="12">
        <v>0</v>
      </c>
      <c r="C111" s="12">
        <v>14643</v>
      </c>
      <c r="D111" s="13">
        <v>16</v>
      </c>
      <c r="E111" s="11">
        <v>115</v>
      </c>
      <c r="F111" s="11" t="s">
        <v>49</v>
      </c>
      <c r="G111" s="11" t="s">
        <v>23</v>
      </c>
      <c r="H111" s="13">
        <v>46</v>
      </c>
      <c r="I111" s="11" t="s">
        <v>18</v>
      </c>
      <c r="J111" s="13">
        <v>3</v>
      </c>
      <c r="K111" s="11" t="s">
        <v>51</v>
      </c>
      <c r="L111" s="11" t="s">
        <v>28</v>
      </c>
    </row>
    <row r="112" spans="1:12">
      <c r="A112" s="11" t="s">
        <v>29</v>
      </c>
      <c r="B112" s="12">
        <v>758</v>
      </c>
      <c r="C112" s="12">
        <v>2665</v>
      </c>
      <c r="D112" s="13">
        <v>13</v>
      </c>
      <c r="E112" s="11">
        <v>31</v>
      </c>
      <c r="F112" s="11" t="s">
        <v>49</v>
      </c>
      <c r="G112" s="11" t="s">
        <v>23</v>
      </c>
      <c r="H112" s="13">
        <v>38</v>
      </c>
      <c r="I112" s="11" t="s">
        <v>18</v>
      </c>
      <c r="J112" s="13">
        <v>4</v>
      </c>
      <c r="K112" s="11" t="s">
        <v>50</v>
      </c>
      <c r="L112" s="11" t="s">
        <v>28</v>
      </c>
    </row>
    <row r="113" spans="1:12">
      <c r="A113" s="11" t="s">
        <v>37</v>
      </c>
      <c r="B113" s="12">
        <v>399</v>
      </c>
      <c r="C113" s="12">
        <v>0</v>
      </c>
      <c r="D113" s="13">
        <v>31</v>
      </c>
      <c r="E113" s="11">
        <v>0</v>
      </c>
      <c r="F113" s="11" t="s">
        <v>53</v>
      </c>
      <c r="G113" s="11" t="s">
        <v>21</v>
      </c>
      <c r="H113" s="13">
        <v>52</v>
      </c>
      <c r="I113" s="11" t="s">
        <v>18</v>
      </c>
      <c r="J113" s="13">
        <v>1</v>
      </c>
      <c r="K113" s="11" t="s">
        <v>52</v>
      </c>
      <c r="L113" s="11" t="s">
        <v>27</v>
      </c>
    </row>
    <row r="114" spans="1:12">
      <c r="A114" s="11" t="s">
        <v>31</v>
      </c>
      <c r="B114" s="12">
        <v>513</v>
      </c>
      <c r="C114" s="12">
        <v>442</v>
      </c>
      <c r="D114" s="13">
        <v>7</v>
      </c>
      <c r="E114" s="11">
        <v>0</v>
      </c>
      <c r="F114" s="11" t="s">
        <v>49</v>
      </c>
      <c r="G114" s="11" t="s">
        <v>23</v>
      </c>
      <c r="H114" s="13">
        <v>34</v>
      </c>
      <c r="I114" s="11" t="s">
        <v>18</v>
      </c>
      <c r="J114" s="13">
        <v>1</v>
      </c>
      <c r="K114" s="11" t="s">
        <v>52</v>
      </c>
      <c r="L114" s="11" t="s">
        <v>28</v>
      </c>
    </row>
    <row r="115" spans="1:12">
      <c r="A115" s="11" t="s">
        <v>31</v>
      </c>
      <c r="B115" s="12">
        <v>0</v>
      </c>
      <c r="C115" s="12">
        <v>8357</v>
      </c>
      <c r="D115" s="13">
        <v>25</v>
      </c>
      <c r="E115" s="11">
        <v>5</v>
      </c>
      <c r="F115" s="11" t="s">
        <v>49</v>
      </c>
      <c r="G115" s="11" t="s">
        <v>23</v>
      </c>
      <c r="H115" s="13">
        <v>29</v>
      </c>
      <c r="I115" s="11" t="s">
        <v>17</v>
      </c>
      <c r="J115" s="13">
        <v>4</v>
      </c>
      <c r="K115" s="11" t="s">
        <v>51</v>
      </c>
      <c r="L115" s="11" t="s">
        <v>27</v>
      </c>
    </row>
    <row r="116" spans="1:12">
      <c r="A116" s="11" t="s">
        <v>33</v>
      </c>
      <c r="B116" s="12">
        <v>0</v>
      </c>
      <c r="C116" s="12">
        <v>0</v>
      </c>
      <c r="D116" s="13">
        <v>22</v>
      </c>
      <c r="E116" s="11">
        <v>9</v>
      </c>
      <c r="F116" s="11" t="s">
        <v>49</v>
      </c>
      <c r="G116" s="11" t="s">
        <v>23</v>
      </c>
      <c r="H116" s="13">
        <v>39</v>
      </c>
      <c r="I116" s="11" t="s">
        <v>18</v>
      </c>
      <c r="J116" s="13">
        <v>2</v>
      </c>
      <c r="K116" s="11" t="s">
        <v>50</v>
      </c>
      <c r="L116" s="11" t="s">
        <v>27</v>
      </c>
    </row>
    <row r="117" spans="1:12">
      <c r="A117" s="11" t="s">
        <v>36</v>
      </c>
      <c r="B117" s="12">
        <v>565</v>
      </c>
      <c r="C117" s="12">
        <v>863</v>
      </c>
      <c r="D117" s="13">
        <v>10</v>
      </c>
      <c r="E117" s="11">
        <v>81</v>
      </c>
      <c r="F117" s="11" t="s">
        <v>49</v>
      </c>
      <c r="G117" s="11" t="s">
        <v>23</v>
      </c>
      <c r="H117" s="13">
        <v>36</v>
      </c>
      <c r="I117" s="11" t="s">
        <v>18</v>
      </c>
      <c r="J117" s="13">
        <v>4</v>
      </c>
      <c r="K117" s="11" t="s">
        <v>50</v>
      </c>
      <c r="L117" s="11" t="s">
        <v>28</v>
      </c>
    </row>
    <row r="118" spans="1:12">
      <c r="A118" s="11" t="s">
        <v>29</v>
      </c>
      <c r="B118" s="12">
        <v>0</v>
      </c>
      <c r="C118" s="12">
        <v>322</v>
      </c>
      <c r="D118" s="13">
        <v>28</v>
      </c>
      <c r="E118" s="11">
        <v>28</v>
      </c>
      <c r="F118" s="11" t="s">
        <v>49</v>
      </c>
      <c r="G118" s="11" t="s">
        <v>23</v>
      </c>
      <c r="H118" s="13">
        <v>25</v>
      </c>
      <c r="I118" s="11" t="s">
        <v>18</v>
      </c>
      <c r="J118" s="13">
        <v>4</v>
      </c>
      <c r="K118" s="11" t="s">
        <v>51</v>
      </c>
      <c r="L118" s="11" t="s">
        <v>28</v>
      </c>
    </row>
    <row r="119" spans="1:12">
      <c r="A119" s="11" t="s">
        <v>31</v>
      </c>
      <c r="B119" s="12">
        <v>0</v>
      </c>
      <c r="C119" s="12">
        <v>800</v>
      </c>
      <c r="D119" s="13">
        <v>13</v>
      </c>
      <c r="E119" s="11">
        <v>69</v>
      </c>
      <c r="F119" s="11" t="s">
        <v>49</v>
      </c>
      <c r="G119" s="11" t="s">
        <v>23</v>
      </c>
      <c r="H119" s="13">
        <v>59</v>
      </c>
      <c r="I119" s="11" t="s">
        <v>18</v>
      </c>
      <c r="J119" s="13">
        <v>3</v>
      </c>
      <c r="K119" s="11" t="s">
        <v>51</v>
      </c>
      <c r="L119" s="11" t="s">
        <v>27</v>
      </c>
    </row>
    <row r="120" spans="1:12">
      <c r="A120" s="11" t="s">
        <v>36</v>
      </c>
      <c r="B120" s="12">
        <v>0</v>
      </c>
      <c r="C120" s="12">
        <v>656</v>
      </c>
      <c r="D120" s="13">
        <v>37</v>
      </c>
      <c r="E120" s="11">
        <v>85</v>
      </c>
      <c r="F120" s="11" t="s">
        <v>49</v>
      </c>
      <c r="G120" s="11" t="s">
        <v>23</v>
      </c>
      <c r="H120" s="13">
        <v>27</v>
      </c>
      <c r="I120" s="11" t="s">
        <v>18</v>
      </c>
      <c r="J120" s="13">
        <v>2</v>
      </c>
      <c r="K120" s="11" t="s">
        <v>51</v>
      </c>
      <c r="L120" s="11" t="s">
        <v>28</v>
      </c>
    </row>
    <row r="121" spans="1:12">
      <c r="A121" s="11" t="s">
        <v>33</v>
      </c>
      <c r="B121" s="12">
        <v>166</v>
      </c>
      <c r="C121" s="12">
        <v>922</v>
      </c>
      <c r="D121" s="13">
        <v>13</v>
      </c>
      <c r="E121" s="11">
        <v>2</v>
      </c>
      <c r="F121" s="11" t="s">
        <v>53</v>
      </c>
      <c r="G121" s="11" t="s">
        <v>21</v>
      </c>
      <c r="H121" s="13">
        <v>24</v>
      </c>
      <c r="I121" s="11" t="s">
        <v>19</v>
      </c>
      <c r="J121" s="13">
        <v>1</v>
      </c>
      <c r="K121" s="11" t="s">
        <v>51</v>
      </c>
      <c r="L121" s="11" t="s">
        <v>27</v>
      </c>
    </row>
    <row r="122" spans="1:12">
      <c r="A122" s="11" t="s">
        <v>29</v>
      </c>
      <c r="B122" s="12">
        <v>9783</v>
      </c>
      <c r="C122" s="12">
        <v>885</v>
      </c>
      <c r="D122" s="13">
        <v>13</v>
      </c>
      <c r="E122" s="11">
        <v>3</v>
      </c>
      <c r="F122" s="11" t="s">
        <v>53</v>
      </c>
      <c r="G122" s="11" t="s">
        <v>21</v>
      </c>
      <c r="H122" s="13">
        <v>25</v>
      </c>
      <c r="I122" s="11" t="s">
        <v>18</v>
      </c>
      <c r="J122" s="13">
        <v>1</v>
      </c>
      <c r="K122" s="11" t="s">
        <v>54</v>
      </c>
      <c r="L122" s="11" t="s">
        <v>27</v>
      </c>
    </row>
    <row r="123" spans="1:12">
      <c r="A123" s="11" t="s">
        <v>29</v>
      </c>
      <c r="B123" s="12">
        <v>674</v>
      </c>
      <c r="C123" s="12">
        <v>2886</v>
      </c>
      <c r="D123" s="13">
        <v>49</v>
      </c>
      <c r="E123" s="11">
        <v>32</v>
      </c>
      <c r="F123" s="11" t="s">
        <v>49</v>
      </c>
      <c r="G123" s="11" t="s">
        <v>23</v>
      </c>
      <c r="H123" s="13">
        <v>29</v>
      </c>
      <c r="I123" s="11" t="s">
        <v>18</v>
      </c>
      <c r="J123" s="13">
        <v>2</v>
      </c>
      <c r="K123" s="11" t="s">
        <v>51</v>
      </c>
      <c r="L123" s="11" t="s">
        <v>28</v>
      </c>
    </row>
    <row r="124" spans="1:12">
      <c r="A124" s="11" t="s">
        <v>34</v>
      </c>
      <c r="B124" s="12">
        <v>0</v>
      </c>
      <c r="C124" s="12">
        <v>626</v>
      </c>
      <c r="D124" s="13">
        <v>43</v>
      </c>
      <c r="E124" s="11">
        <v>0</v>
      </c>
      <c r="F124" s="11" t="s">
        <v>49</v>
      </c>
      <c r="G124" s="11" t="s">
        <v>23</v>
      </c>
      <c r="H124" s="13">
        <v>64</v>
      </c>
      <c r="I124" s="11" t="s">
        <v>18</v>
      </c>
      <c r="J124" s="13">
        <v>4</v>
      </c>
      <c r="K124" s="11" t="s">
        <v>54</v>
      </c>
      <c r="L124" s="11" t="s">
        <v>28</v>
      </c>
    </row>
    <row r="125" spans="1:12">
      <c r="A125" s="11" t="s">
        <v>29</v>
      </c>
      <c r="B125" s="12">
        <v>15328</v>
      </c>
      <c r="C125" s="12">
        <v>0</v>
      </c>
      <c r="D125" s="13">
        <v>25</v>
      </c>
      <c r="E125" s="11">
        <v>9</v>
      </c>
      <c r="F125" s="11" t="s">
        <v>49</v>
      </c>
      <c r="G125" s="11" t="s">
        <v>23</v>
      </c>
      <c r="H125" s="13">
        <v>31</v>
      </c>
      <c r="I125" s="11" t="s">
        <v>18</v>
      </c>
      <c r="J125" s="13">
        <v>4</v>
      </c>
      <c r="K125" s="11" t="s">
        <v>51</v>
      </c>
      <c r="L125" s="11" t="s">
        <v>28</v>
      </c>
    </row>
    <row r="126" spans="1:12">
      <c r="A126" s="11" t="s">
        <v>33</v>
      </c>
      <c r="B126" s="12">
        <v>0</v>
      </c>
      <c r="C126" s="12">
        <v>904</v>
      </c>
      <c r="D126" s="13">
        <v>12</v>
      </c>
      <c r="E126" s="11">
        <v>6</v>
      </c>
      <c r="F126" s="11" t="s">
        <v>49</v>
      </c>
      <c r="G126" s="11" t="s">
        <v>23</v>
      </c>
      <c r="H126" s="13">
        <v>38</v>
      </c>
      <c r="I126" s="11" t="s">
        <v>18</v>
      </c>
      <c r="J126" s="13">
        <v>4</v>
      </c>
      <c r="K126" s="11" t="s">
        <v>50</v>
      </c>
      <c r="L126" s="11" t="s">
        <v>28</v>
      </c>
    </row>
    <row r="127" spans="1:12">
      <c r="A127" s="11" t="s">
        <v>30</v>
      </c>
      <c r="B127" s="12">
        <v>713</v>
      </c>
      <c r="C127" s="12">
        <v>784</v>
      </c>
      <c r="D127" s="13">
        <v>61</v>
      </c>
      <c r="E127" s="11">
        <v>17</v>
      </c>
      <c r="F127" s="11" t="s">
        <v>49</v>
      </c>
      <c r="G127" s="11" t="s">
        <v>23</v>
      </c>
      <c r="H127" s="13">
        <v>41</v>
      </c>
      <c r="I127" s="11" t="s">
        <v>17</v>
      </c>
      <c r="J127" s="13">
        <v>4</v>
      </c>
      <c r="K127" s="11" t="s">
        <v>51</v>
      </c>
      <c r="L127" s="11" t="s">
        <v>27</v>
      </c>
    </row>
    <row r="128" spans="1:12">
      <c r="A128" s="11" t="s">
        <v>33</v>
      </c>
      <c r="B128" s="12">
        <v>0</v>
      </c>
      <c r="C128" s="12">
        <v>806</v>
      </c>
      <c r="D128" s="13">
        <v>19</v>
      </c>
      <c r="E128" s="11">
        <v>3</v>
      </c>
      <c r="F128" s="11" t="s">
        <v>53</v>
      </c>
      <c r="G128" s="11" t="s">
        <v>21</v>
      </c>
      <c r="H128" s="13">
        <v>22</v>
      </c>
      <c r="I128" s="11" t="s">
        <v>18</v>
      </c>
      <c r="J128" s="13">
        <v>2</v>
      </c>
      <c r="K128" s="11" t="s">
        <v>50</v>
      </c>
      <c r="L128" s="11" t="s">
        <v>27</v>
      </c>
    </row>
    <row r="129" spans="1:12">
      <c r="A129" s="11" t="s">
        <v>30</v>
      </c>
      <c r="B129" s="12">
        <v>0</v>
      </c>
      <c r="C129" s="12">
        <v>3281</v>
      </c>
      <c r="D129" s="13">
        <v>19</v>
      </c>
      <c r="E129" s="11">
        <v>20</v>
      </c>
      <c r="F129" s="11" t="s">
        <v>53</v>
      </c>
      <c r="G129" s="11" t="s">
        <v>21</v>
      </c>
      <c r="H129" s="13">
        <v>29</v>
      </c>
      <c r="I129" s="11" t="s">
        <v>18</v>
      </c>
      <c r="J129" s="13">
        <v>2</v>
      </c>
      <c r="K129" s="11" t="s">
        <v>51</v>
      </c>
      <c r="L129" s="11" t="s">
        <v>27</v>
      </c>
    </row>
    <row r="130" spans="1:12">
      <c r="A130" s="11" t="s">
        <v>33</v>
      </c>
      <c r="B130" s="12">
        <v>0</v>
      </c>
      <c r="C130" s="12">
        <v>759</v>
      </c>
      <c r="D130" s="13">
        <v>16</v>
      </c>
      <c r="E130" s="11">
        <v>59</v>
      </c>
      <c r="F130" s="11" t="s">
        <v>49</v>
      </c>
      <c r="G130" s="11" t="s">
        <v>23</v>
      </c>
      <c r="H130" s="13">
        <v>32</v>
      </c>
      <c r="I130" s="11" t="s">
        <v>19</v>
      </c>
      <c r="J130" s="13">
        <v>3</v>
      </c>
      <c r="K130" s="11" t="s">
        <v>51</v>
      </c>
      <c r="L130" s="11" t="s">
        <v>27</v>
      </c>
    </row>
    <row r="131" spans="1:12">
      <c r="A131" s="11" t="s">
        <v>36</v>
      </c>
      <c r="B131" s="12">
        <v>0</v>
      </c>
      <c r="C131" s="12">
        <v>680</v>
      </c>
      <c r="D131" s="13">
        <v>25</v>
      </c>
      <c r="E131" s="11">
        <v>3</v>
      </c>
      <c r="F131" s="11" t="s">
        <v>53</v>
      </c>
      <c r="G131" s="11" t="s">
        <v>21</v>
      </c>
      <c r="H131" s="13">
        <v>34</v>
      </c>
      <c r="I131" s="11" t="s">
        <v>18</v>
      </c>
      <c r="J131" s="13">
        <v>4</v>
      </c>
      <c r="K131" s="11" t="s">
        <v>51</v>
      </c>
      <c r="L131" s="11" t="s">
        <v>27</v>
      </c>
    </row>
    <row r="132" spans="1:12">
      <c r="A132" s="11" t="s">
        <v>37</v>
      </c>
      <c r="B132" s="12">
        <v>0</v>
      </c>
      <c r="C132" s="12">
        <v>104</v>
      </c>
      <c r="D132" s="13">
        <v>37</v>
      </c>
      <c r="E132" s="11">
        <v>25</v>
      </c>
      <c r="F132" s="11" t="s">
        <v>49</v>
      </c>
      <c r="G132" s="11" t="s">
        <v>23</v>
      </c>
      <c r="H132" s="13">
        <v>23</v>
      </c>
      <c r="I132" s="11" t="s">
        <v>18</v>
      </c>
      <c r="J132" s="13">
        <v>4</v>
      </c>
      <c r="K132" s="11" t="s">
        <v>51</v>
      </c>
      <c r="L132" s="11" t="s">
        <v>27</v>
      </c>
    </row>
    <row r="133" spans="1:12">
      <c r="A133" s="11" t="s">
        <v>36</v>
      </c>
      <c r="B133" s="12">
        <v>303</v>
      </c>
      <c r="C133" s="12">
        <v>899</v>
      </c>
      <c r="D133" s="13">
        <v>13</v>
      </c>
      <c r="E133" s="11">
        <v>3</v>
      </c>
      <c r="F133" s="11" t="s">
        <v>49</v>
      </c>
      <c r="G133" s="11" t="s">
        <v>23</v>
      </c>
      <c r="H133" s="13">
        <v>21</v>
      </c>
      <c r="I133" s="11" t="s">
        <v>18</v>
      </c>
      <c r="J133" s="13">
        <v>1</v>
      </c>
      <c r="K133" s="11" t="s">
        <v>51</v>
      </c>
      <c r="L133" s="11" t="s">
        <v>27</v>
      </c>
    </row>
    <row r="134" spans="1:12">
      <c r="A134" s="11" t="s">
        <v>36</v>
      </c>
      <c r="B134" s="12">
        <v>900</v>
      </c>
      <c r="C134" s="12">
        <v>1732</v>
      </c>
      <c r="D134" s="13">
        <v>37</v>
      </c>
      <c r="E134" s="11">
        <v>11</v>
      </c>
      <c r="F134" s="11" t="s">
        <v>53</v>
      </c>
      <c r="G134" s="11" t="s">
        <v>21</v>
      </c>
      <c r="H134" s="13">
        <v>49</v>
      </c>
      <c r="I134" s="11" t="s">
        <v>17</v>
      </c>
      <c r="J134" s="13">
        <v>4</v>
      </c>
      <c r="K134" s="11" t="s">
        <v>51</v>
      </c>
      <c r="L134" s="11" t="s">
        <v>27</v>
      </c>
    </row>
    <row r="135" spans="1:12">
      <c r="A135" s="11" t="s">
        <v>31</v>
      </c>
      <c r="B135" s="12">
        <v>0</v>
      </c>
      <c r="C135" s="12">
        <v>706</v>
      </c>
      <c r="D135" s="13">
        <v>31</v>
      </c>
      <c r="E135" s="11">
        <v>14</v>
      </c>
      <c r="F135" s="11" t="s">
        <v>49</v>
      </c>
      <c r="G135" s="11" t="s">
        <v>21</v>
      </c>
      <c r="H135" s="13">
        <v>31</v>
      </c>
      <c r="I135" s="11" t="s">
        <v>18</v>
      </c>
      <c r="J135" s="13">
        <v>2</v>
      </c>
      <c r="K135" s="11" t="s">
        <v>51</v>
      </c>
      <c r="L135" s="11" t="s">
        <v>28</v>
      </c>
    </row>
    <row r="136" spans="1:12">
      <c r="A136" s="11" t="s">
        <v>30</v>
      </c>
      <c r="B136" s="12">
        <v>1257</v>
      </c>
      <c r="C136" s="12">
        <v>0</v>
      </c>
      <c r="D136" s="13">
        <v>10</v>
      </c>
      <c r="E136" s="11">
        <v>65</v>
      </c>
      <c r="F136" s="11" t="s">
        <v>53</v>
      </c>
      <c r="G136" s="11" t="s">
        <v>21</v>
      </c>
      <c r="H136" s="13">
        <v>40</v>
      </c>
      <c r="I136" s="11" t="s">
        <v>19</v>
      </c>
      <c r="J136" s="13">
        <v>4</v>
      </c>
      <c r="K136" s="11" t="s">
        <v>50</v>
      </c>
      <c r="L136" s="11" t="s">
        <v>28</v>
      </c>
    </row>
    <row r="137" spans="1:12">
      <c r="A137" s="11" t="s">
        <v>36</v>
      </c>
      <c r="B137" s="12">
        <v>0</v>
      </c>
      <c r="C137" s="12">
        <v>576</v>
      </c>
      <c r="D137" s="13">
        <v>7</v>
      </c>
      <c r="E137" s="11">
        <v>14</v>
      </c>
      <c r="F137" s="11" t="s">
        <v>53</v>
      </c>
      <c r="G137" s="11" t="s">
        <v>21</v>
      </c>
      <c r="H137" s="13">
        <v>28</v>
      </c>
      <c r="I137" s="11" t="s">
        <v>18</v>
      </c>
      <c r="J137" s="13">
        <v>1</v>
      </c>
      <c r="K137" s="11" t="s">
        <v>51</v>
      </c>
      <c r="L137" s="11" t="s">
        <v>28</v>
      </c>
    </row>
    <row r="138" spans="1:12">
      <c r="A138" s="11" t="s">
        <v>34</v>
      </c>
      <c r="B138" s="12">
        <v>273</v>
      </c>
      <c r="C138" s="12">
        <v>904</v>
      </c>
      <c r="D138" s="13">
        <v>7</v>
      </c>
      <c r="E138" s="11">
        <v>2</v>
      </c>
      <c r="F138" s="11" t="s">
        <v>49</v>
      </c>
      <c r="G138" s="11" t="s">
        <v>22</v>
      </c>
      <c r="H138" s="13">
        <v>21</v>
      </c>
      <c r="I138" s="11" t="s">
        <v>18</v>
      </c>
      <c r="J138" s="13">
        <v>1</v>
      </c>
      <c r="K138" s="11" t="s">
        <v>50</v>
      </c>
      <c r="L138" s="11" t="s">
        <v>28</v>
      </c>
    </row>
    <row r="139" spans="1:12">
      <c r="A139" s="11" t="s">
        <v>29</v>
      </c>
      <c r="B139" s="12">
        <v>522</v>
      </c>
      <c r="C139" s="12">
        <v>194</v>
      </c>
      <c r="D139" s="13">
        <v>25</v>
      </c>
      <c r="E139" s="11">
        <v>79</v>
      </c>
      <c r="F139" s="11" t="s">
        <v>49</v>
      </c>
      <c r="G139" s="11" t="s">
        <v>21</v>
      </c>
      <c r="H139" s="13">
        <v>30</v>
      </c>
      <c r="I139" s="11" t="s">
        <v>18</v>
      </c>
      <c r="J139" s="13">
        <v>4</v>
      </c>
      <c r="K139" s="11" t="s">
        <v>51</v>
      </c>
      <c r="L139" s="11" t="s">
        <v>27</v>
      </c>
    </row>
    <row r="140" spans="1:12">
      <c r="A140" s="11" t="s">
        <v>36</v>
      </c>
      <c r="B140" s="12">
        <v>0</v>
      </c>
      <c r="C140" s="12">
        <v>710</v>
      </c>
      <c r="D140" s="13">
        <v>25</v>
      </c>
      <c r="E140" s="11">
        <v>1</v>
      </c>
      <c r="F140" s="11" t="s">
        <v>53</v>
      </c>
      <c r="G140" s="11" t="s">
        <v>21</v>
      </c>
      <c r="H140" s="13">
        <v>37</v>
      </c>
      <c r="I140" s="11" t="s">
        <v>18</v>
      </c>
      <c r="J140" s="13">
        <v>3</v>
      </c>
      <c r="K140" s="11" t="s">
        <v>51</v>
      </c>
      <c r="L140" s="11" t="s">
        <v>28</v>
      </c>
    </row>
    <row r="141" spans="1:12">
      <c r="A141" s="11" t="s">
        <v>36</v>
      </c>
      <c r="B141" s="12">
        <v>0</v>
      </c>
      <c r="C141" s="12">
        <v>5564</v>
      </c>
      <c r="D141" s="13">
        <v>25</v>
      </c>
      <c r="E141" s="11">
        <v>93</v>
      </c>
      <c r="F141" s="11" t="s">
        <v>49</v>
      </c>
      <c r="G141" s="11" t="s">
        <v>23</v>
      </c>
      <c r="H141" s="13">
        <v>33</v>
      </c>
      <c r="I141" s="11" t="s">
        <v>18</v>
      </c>
      <c r="J141" s="13">
        <v>2</v>
      </c>
      <c r="K141" s="11" t="s">
        <v>51</v>
      </c>
      <c r="L141" s="11" t="s">
        <v>28</v>
      </c>
    </row>
    <row r="142" spans="1:12">
      <c r="A142" s="11" t="s">
        <v>36</v>
      </c>
      <c r="B142" s="12">
        <v>0</v>
      </c>
      <c r="C142" s="12">
        <v>192</v>
      </c>
      <c r="D142" s="13">
        <v>46</v>
      </c>
      <c r="E142" s="11">
        <v>13</v>
      </c>
      <c r="F142" s="11" t="s">
        <v>49</v>
      </c>
      <c r="G142" s="11" t="s">
        <v>23</v>
      </c>
      <c r="H142" s="13">
        <v>22</v>
      </c>
      <c r="I142" s="11" t="s">
        <v>17</v>
      </c>
      <c r="J142" s="13">
        <v>4</v>
      </c>
      <c r="K142" s="11" t="s">
        <v>51</v>
      </c>
      <c r="L142" s="11" t="s">
        <v>27</v>
      </c>
    </row>
    <row r="143" spans="1:12">
      <c r="A143" s="11" t="s">
        <v>33</v>
      </c>
      <c r="B143" s="12">
        <v>0</v>
      </c>
      <c r="C143" s="12">
        <v>637</v>
      </c>
      <c r="D143" s="13">
        <v>13</v>
      </c>
      <c r="E143" s="11">
        <v>21</v>
      </c>
      <c r="F143" s="11" t="s">
        <v>53</v>
      </c>
      <c r="G143" s="11" t="s">
        <v>21</v>
      </c>
      <c r="H143" s="13">
        <v>23</v>
      </c>
      <c r="I143" s="11" t="s">
        <v>18</v>
      </c>
      <c r="J143" s="13">
        <v>2</v>
      </c>
      <c r="K143" s="11" t="s">
        <v>50</v>
      </c>
      <c r="L143" s="11" t="s">
        <v>27</v>
      </c>
    </row>
    <row r="144" spans="1:12">
      <c r="A144" s="11" t="s">
        <v>36</v>
      </c>
      <c r="B144" s="12">
        <v>514</v>
      </c>
      <c r="C144" s="12">
        <v>405</v>
      </c>
      <c r="D144" s="13">
        <v>49</v>
      </c>
      <c r="E144" s="11">
        <v>13</v>
      </c>
      <c r="F144" s="11" t="s">
        <v>53</v>
      </c>
      <c r="G144" s="11" t="s">
        <v>21</v>
      </c>
      <c r="H144" s="13">
        <v>21</v>
      </c>
      <c r="I144" s="11" t="s">
        <v>18</v>
      </c>
      <c r="J144" s="13">
        <v>2</v>
      </c>
      <c r="K144" s="11" t="s">
        <v>51</v>
      </c>
      <c r="L144" s="11" t="s">
        <v>27</v>
      </c>
    </row>
    <row r="145" spans="1:12">
      <c r="A145" s="11" t="s">
        <v>31</v>
      </c>
      <c r="B145" s="12">
        <v>457</v>
      </c>
      <c r="C145" s="12">
        <v>318</v>
      </c>
      <c r="D145" s="13">
        <v>19</v>
      </c>
      <c r="E145" s="11">
        <v>108</v>
      </c>
      <c r="F145" s="11" t="s">
        <v>49</v>
      </c>
      <c r="G145" s="11" t="s">
        <v>23</v>
      </c>
      <c r="H145" s="13">
        <v>40</v>
      </c>
      <c r="I145" s="11" t="s">
        <v>18</v>
      </c>
      <c r="J145" s="13">
        <v>1</v>
      </c>
      <c r="K145" s="11" t="s">
        <v>51</v>
      </c>
      <c r="L145" s="11" t="s">
        <v>28</v>
      </c>
    </row>
    <row r="146" spans="1:12">
      <c r="A146" s="11" t="s">
        <v>36</v>
      </c>
      <c r="B146" s="12">
        <v>5133</v>
      </c>
      <c r="C146" s="12">
        <v>698</v>
      </c>
      <c r="D146" s="13">
        <v>19</v>
      </c>
      <c r="E146" s="11">
        <v>14</v>
      </c>
      <c r="F146" s="11" t="s">
        <v>49</v>
      </c>
      <c r="G146" s="11" t="s">
        <v>23</v>
      </c>
      <c r="H146" s="13">
        <v>36</v>
      </c>
      <c r="I146" s="11" t="s">
        <v>18</v>
      </c>
      <c r="J146" s="13">
        <v>2</v>
      </c>
      <c r="K146" s="11" t="s">
        <v>51</v>
      </c>
      <c r="L146" s="11" t="s">
        <v>27</v>
      </c>
    </row>
    <row r="147" spans="1:12">
      <c r="A147" s="11" t="s">
        <v>33</v>
      </c>
      <c r="B147" s="12">
        <v>0</v>
      </c>
      <c r="C147" s="12">
        <v>369</v>
      </c>
      <c r="D147" s="13">
        <v>10</v>
      </c>
      <c r="E147" s="11">
        <v>16</v>
      </c>
      <c r="F147" s="11" t="s">
        <v>49</v>
      </c>
      <c r="G147" s="11" t="s">
        <v>23</v>
      </c>
      <c r="H147" s="13">
        <v>29</v>
      </c>
      <c r="I147" s="11" t="s">
        <v>18</v>
      </c>
      <c r="J147" s="13">
        <v>1</v>
      </c>
      <c r="K147" s="11" t="s">
        <v>51</v>
      </c>
      <c r="L147" s="11" t="s">
        <v>28</v>
      </c>
    </row>
    <row r="148" spans="1:12">
      <c r="A148" s="11" t="s">
        <v>35</v>
      </c>
      <c r="B148" s="12">
        <v>644</v>
      </c>
      <c r="C148" s="12">
        <v>0</v>
      </c>
      <c r="D148" s="13">
        <v>13</v>
      </c>
      <c r="E148" s="11">
        <v>88</v>
      </c>
      <c r="F148" s="11" t="s">
        <v>49</v>
      </c>
      <c r="G148" s="11" t="s">
        <v>23</v>
      </c>
      <c r="H148" s="13">
        <v>37</v>
      </c>
      <c r="I148" s="11" t="s">
        <v>18</v>
      </c>
      <c r="J148" s="13">
        <v>4</v>
      </c>
      <c r="K148" s="11" t="s">
        <v>51</v>
      </c>
      <c r="L148" s="11" t="s">
        <v>28</v>
      </c>
    </row>
    <row r="149" spans="1:12">
      <c r="A149" s="11" t="s">
        <v>31</v>
      </c>
      <c r="B149" s="12">
        <v>305</v>
      </c>
      <c r="C149" s="12">
        <v>492</v>
      </c>
      <c r="D149" s="13">
        <v>19</v>
      </c>
      <c r="E149" s="11">
        <v>1</v>
      </c>
      <c r="F149" s="11" t="s">
        <v>53</v>
      </c>
      <c r="G149" s="11" t="s">
        <v>21</v>
      </c>
      <c r="H149" s="13">
        <v>26</v>
      </c>
      <c r="I149" s="11" t="s">
        <v>18</v>
      </c>
      <c r="J149" s="13">
        <v>1</v>
      </c>
      <c r="K149" s="11" t="s">
        <v>51</v>
      </c>
      <c r="L149" s="11" t="s">
        <v>28</v>
      </c>
    </row>
    <row r="150" spans="1:12">
      <c r="A150" s="11" t="s">
        <v>33</v>
      </c>
      <c r="B150" s="12">
        <v>9621</v>
      </c>
      <c r="C150" s="12">
        <v>308</v>
      </c>
      <c r="D150" s="13">
        <v>25</v>
      </c>
      <c r="E150" s="11">
        <v>41</v>
      </c>
      <c r="F150" s="11" t="s">
        <v>49</v>
      </c>
      <c r="G150" s="11" t="s">
        <v>23</v>
      </c>
      <c r="H150" s="13">
        <v>37</v>
      </c>
      <c r="I150" s="11" t="s">
        <v>17</v>
      </c>
      <c r="J150" s="13">
        <v>3</v>
      </c>
      <c r="K150" s="11" t="s">
        <v>51</v>
      </c>
      <c r="L150" s="11" t="s">
        <v>27</v>
      </c>
    </row>
    <row r="151" spans="1:12">
      <c r="A151" s="11" t="s">
        <v>30</v>
      </c>
      <c r="B151" s="12">
        <v>0</v>
      </c>
      <c r="C151" s="12">
        <v>127</v>
      </c>
      <c r="D151" s="13">
        <v>13</v>
      </c>
      <c r="E151" s="11">
        <v>22</v>
      </c>
      <c r="F151" s="11" t="s">
        <v>49</v>
      </c>
      <c r="G151" s="11" t="s">
        <v>23</v>
      </c>
      <c r="H151" s="13">
        <v>39</v>
      </c>
      <c r="I151" s="11" t="s">
        <v>19</v>
      </c>
      <c r="J151" s="13">
        <v>4</v>
      </c>
      <c r="K151" s="11" t="s">
        <v>50</v>
      </c>
      <c r="L151" s="11" t="s">
        <v>27</v>
      </c>
    </row>
    <row r="152" spans="1:12">
      <c r="A152" s="11" t="s">
        <v>29</v>
      </c>
      <c r="B152" s="12">
        <v>0</v>
      </c>
      <c r="C152" s="12">
        <v>565</v>
      </c>
      <c r="D152" s="13">
        <v>19</v>
      </c>
      <c r="E152" s="11">
        <v>14</v>
      </c>
      <c r="F152" s="11" t="s">
        <v>49</v>
      </c>
      <c r="G152" s="11" t="s">
        <v>22</v>
      </c>
      <c r="H152" s="13">
        <v>27</v>
      </c>
      <c r="I152" s="11" t="s">
        <v>18</v>
      </c>
      <c r="J152" s="13">
        <v>2</v>
      </c>
      <c r="K152" s="11" t="s">
        <v>51</v>
      </c>
      <c r="L152" s="11" t="s">
        <v>27</v>
      </c>
    </row>
    <row r="153" spans="1:12">
      <c r="A153" s="11" t="s">
        <v>31</v>
      </c>
      <c r="B153" s="12">
        <v>0</v>
      </c>
      <c r="C153" s="12">
        <v>12632</v>
      </c>
      <c r="D153" s="13">
        <v>16</v>
      </c>
      <c r="E153" s="11">
        <v>9</v>
      </c>
      <c r="F153" s="11" t="s">
        <v>53</v>
      </c>
      <c r="G153" s="11" t="s">
        <v>21</v>
      </c>
      <c r="H153" s="13">
        <v>19</v>
      </c>
      <c r="I153" s="11" t="s">
        <v>19</v>
      </c>
      <c r="J153" s="13">
        <v>4</v>
      </c>
      <c r="K153" s="11" t="s">
        <v>51</v>
      </c>
      <c r="L153" s="11" t="s">
        <v>28</v>
      </c>
    </row>
    <row r="154" spans="1:12">
      <c r="A154" s="11" t="s">
        <v>33</v>
      </c>
      <c r="B154" s="12">
        <v>0</v>
      </c>
      <c r="C154" s="12">
        <v>116</v>
      </c>
      <c r="D154" s="13">
        <v>49</v>
      </c>
      <c r="E154" s="11">
        <v>45</v>
      </c>
      <c r="F154" s="11" t="s">
        <v>49</v>
      </c>
      <c r="G154" s="11" t="s">
        <v>23</v>
      </c>
      <c r="H154" s="13">
        <v>45</v>
      </c>
      <c r="I154" s="11" t="s">
        <v>17</v>
      </c>
      <c r="J154" s="13">
        <v>4</v>
      </c>
      <c r="K154" s="11" t="s">
        <v>51</v>
      </c>
      <c r="L154" s="11" t="s">
        <v>27</v>
      </c>
    </row>
    <row r="155" spans="1:12">
      <c r="A155" s="11" t="s">
        <v>37</v>
      </c>
      <c r="B155" s="12">
        <v>0</v>
      </c>
      <c r="C155" s="12">
        <v>178</v>
      </c>
      <c r="D155" s="13">
        <v>13</v>
      </c>
      <c r="E155" s="11">
        <v>89</v>
      </c>
      <c r="F155" s="11" t="s">
        <v>49</v>
      </c>
      <c r="G155" s="11" t="s">
        <v>23</v>
      </c>
      <c r="H155" s="13">
        <v>34</v>
      </c>
      <c r="I155" s="11" t="s">
        <v>17</v>
      </c>
      <c r="J155" s="13">
        <v>4</v>
      </c>
      <c r="K155" s="11" t="s">
        <v>51</v>
      </c>
      <c r="L155" s="11" t="s">
        <v>27</v>
      </c>
    </row>
    <row r="156" spans="1:12">
      <c r="A156" s="11" t="s">
        <v>36</v>
      </c>
      <c r="B156" s="12">
        <v>6851</v>
      </c>
      <c r="C156" s="12">
        <v>901</v>
      </c>
      <c r="D156" s="13">
        <v>13</v>
      </c>
      <c r="E156" s="11">
        <v>21</v>
      </c>
      <c r="F156" s="11" t="s">
        <v>53</v>
      </c>
      <c r="G156" s="11" t="s">
        <v>21</v>
      </c>
      <c r="H156" s="13">
        <v>43</v>
      </c>
      <c r="I156" s="11" t="s">
        <v>19</v>
      </c>
      <c r="J156" s="13">
        <v>2</v>
      </c>
      <c r="K156" s="11" t="s">
        <v>50</v>
      </c>
      <c r="L156" s="11" t="s">
        <v>28</v>
      </c>
    </row>
    <row r="157" spans="1:12">
      <c r="A157" s="11" t="s">
        <v>31</v>
      </c>
      <c r="B157" s="12">
        <v>13496</v>
      </c>
      <c r="C157" s="12">
        <v>650</v>
      </c>
      <c r="D157" s="13">
        <v>19</v>
      </c>
      <c r="E157" s="11">
        <v>20</v>
      </c>
      <c r="F157" s="11" t="s">
        <v>49</v>
      </c>
      <c r="G157" s="11" t="s">
        <v>23</v>
      </c>
      <c r="H157" s="13">
        <v>33</v>
      </c>
      <c r="I157" s="11" t="s">
        <v>18</v>
      </c>
      <c r="J157" s="13">
        <v>1</v>
      </c>
      <c r="K157" s="11" t="s">
        <v>50</v>
      </c>
      <c r="L157" s="11" t="s">
        <v>27</v>
      </c>
    </row>
    <row r="158" spans="1:12">
      <c r="A158" s="11" t="s">
        <v>29</v>
      </c>
      <c r="B158" s="12">
        <v>509</v>
      </c>
      <c r="C158" s="12">
        <v>241</v>
      </c>
      <c r="D158" s="13">
        <v>25</v>
      </c>
      <c r="E158" s="11">
        <v>14</v>
      </c>
      <c r="F158" s="11" t="s">
        <v>49</v>
      </c>
      <c r="G158" s="11" t="s">
        <v>23</v>
      </c>
      <c r="H158" s="13">
        <v>35</v>
      </c>
      <c r="I158" s="11" t="s">
        <v>18</v>
      </c>
      <c r="J158" s="13">
        <v>4</v>
      </c>
      <c r="K158" s="11" t="s">
        <v>50</v>
      </c>
      <c r="L158" s="11" t="s">
        <v>27</v>
      </c>
    </row>
    <row r="159" spans="1:12">
      <c r="A159" s="11" t="s">
        <v>37</v>
      </c>
      <c r="B159" s="12">
        <v>0</v>
      </c>
      <c r="C159" s="12">
        <v>609</v>
      </c>
      <c r="D159" s="13">
        <v>37</v>
      </c>
      <c r="E159" s="11">
        <v>6</v>
      </c>
      <c r="F159" s="11" t="s">
        <v>49</v>
      </c>
      <c r="G159" s="11" t="s">
        <v>23</v>
      </c>
      <c r="H159" s="13">
        <v>31</v>
      </c>
      <c r="I159" s="11" t="s">
        <v>17</v>
      </c>
      <c r="J159" s="13">
        <v>2</v>
      </c>
      <c r="K159" s="11" t="s">
        <v>52</v>
      </c>
      <c r="L159" s="11" t="s">
        <v>28</v>
      </c>
    </row>
    <row r="160" spans="1:12">
      <c r="A160" s="11" t="s">
        <v>31</v>
      </c>
      <c r="B160" s="12">
        <v>19155</v>
      </c>
      <c r="C160" s="12">
        <v>131</v>
      </c>
      <c r="D160" s="13">
        <v>25</v>
      </c>
      <c r="E160" s="11">
        <v>24</v>
      </c>
      <c r="F160" s="11" t="s">
        <v>49</v>
      </c>
      <c r="G160" s="11" t="s">
        <v>23</v>
      </c>
      <c r="H160" s="13">
        <v>25</v>
      </c>
      <c r="I160" s="11" t="s">
        <v>18</v>
      </c>
      <c r="J160" s="13">
        <v>2</v>
      </c>
      <c r="K160" s="11" t="s">
        <v>51</v>
      </c>
      <c r="L160" s="11" t="s">
        <v>28</v>
      </c>
    </row>
    <row r="161" spans="1:12">
      <c r="A161" s="11" t="s">
        <v>31</v>
      </c>
      <c r="B161" s="12">
        <v>0</v>
      </c>
      <c r="C161" s="12">
        <v>544</v>
      </c>
      <c r="D161" s="13">
        <v>19</v>
      </c>
      <c r="E161" s="11">
        <v>15</v>
      </c>
      <c r="F161" s="11" t="s">
        <v>53</v>
      </c>
      <c r="G161" s="11" t="s">
        <v>21</v>
      </c>
      <c r="H161" s="13">
        <v>27</v>
      </c>
      <c r="I161" s="11" t="s">
        <v>18</v>
      </c>
      <c r="J161" s="13">
        <v>2</v>
      </c>
      <c r="K161" s="11" t="s">
        <v>51</v>
      </c>
      <c r="L161" s="11" t="s">
        <v>28</v>
      </c>
    </row>
    <row r="162" spans="1:12">
      <c r="A162" s="11" t="s">
        <v>36</v>
      </c>
      <c r="B162" s="12">
        <v>0</v>
      </c>
      <c r="C162" s="12">
        <v>10853</v>
      </c>
      <c r="D162" s="13">
        <v>25</v>
      </c>
      <c r="E162" s="11">
        <v>81</v>
      </c>
      <c r="F162" s="11" t="s">
        <v>53</v>
      </c>
      <c r="G162" s="11" t="s">
        <v>21</v>
      </c>
      <c r="H162" s="13">
        <v>56</v>
      </c>
      <c r="I162" s="11" t="s">
        <v>19</v>
      </c>
      <c r="J162" s="13">
        <v>4</v>
      </c>
      <c r="K162" s="11" t="s">
        <v>52</v>
      </c>
      <c r="L162" s="11" t="s">
        <v>28</v>
      </c>
    </row>
    <row r="163" spans="1:12">
      <c r="A163" s="11" t="s">
        <v>37</v>
      </c>
      <c r="B163" s="12">
        <v>374</v>
      </c>
      <c r="C163" s="12">
        <v>0</v>
      </c>
      <c r="D163" s="13">
        <v>25</v>
      </c>
      <c r="E163" s="11">
        <v>14</v>
      </c>
      <c r="F163" s="11" t="s">
        <v>49</v>
      </c>
      <c r="G163" s="11" t="s">
        <v>23</v>
      </c>
      <c r="H163" s="13">
        <v>45</v>
      </c>
      <c r="I163" s="11" t="s">
        <v>18</v>
      </c>
      <c r="J163" s="13">
        <v>4</v>
      </c>
      <c r="K163" s="11" t="s">
        <v>52</v>
      </c>
      <c r="L163" s="11" t="s">
        <v>28</v>
      </c>
    </row>
    <row r="164" spans="1:12">
      <c r="A164" s="11" t="s">
        <v>32</v>
      </c>
      <c r="B164" s="12">
        <v>0</v>
      </c>
      <c r="C164" s="12">
        <v>409</v>
      </c>
      <c r="D164" s="13">
        <v>49</v>
      </c>
      <c r="E164" s="11">
        <v>15</v>
      </c>
      <c r="F164" s="11" t="s">
        <v>49</v>
      </c>
      <c r="G164" s="11" t="s">
        <v>23</v>
      </c>
      <c r="H164" s="13">
        <v>53</v>
      </c>
      <c r="I164" s="11" t="s">
        <v>18</v>
      </c>
      <c r="J164" s="13">
        <v>4</v>
      </c>
      <c r="K164" s="11" t="s">
        <v>51</v>
      </c>
      <c r="L164" s="11" t="s">
        <v>27</v>
      </c>
    </row>
    <row r="165" spans="1:12">
      <c r="A165" s="11" t="s">
        <v>31</v>
      </c>
      <c r="B165" s="12">
        <v>828</v>
      </c>
      <c r="C165" s="12">
        <v>391</v>
      </c>
      <c r="D165" s="13">
        <v>9</v>
      </c>
      <c r="E165" s="11">
        <v>12</v>
      </c>
      <c r="F165" s="11" t="s">
        <v>53</v>
      </c>
      <c r="G165" s="11" t="s">
        <v>21</v>
      </c>
      <c r="H165" s="13">
        <v>23</v>
      </c>
      <c r="I165" s="11" t="s">
        <v>18</v>
      </c>
      <c r="J165" s="13">
        <v>4</v>
      </c>
      <c r="K165" s="11" t="s">
        <v>51</v>
      </c>
      <c r="L165" s="11" t="s">
        <v>27</v>
      </c>
    </row>
    <row r="166" spans="1:12">
      <c r="A166" s="11" t="s">
        <v>31</v>
      </c>
      <c r="B166" s="12">
        <v>0</v>
      </c>
      <c r="C166" s="12">
        <v>322</v>
      </c>
      <c r="D166" s="13">
        <v>13</v>
      </c>
      <c r="E166" s="11">
        <v>9</v>
      </c>
      <c r="F166" s="11" t="s">
        <v>53</v>
      </c>
      <c r="G166" s="11" t="s">
        <v>21</v>
      </c>
      <c r="H166" s="13">
        <v>25</v>
      </c>
      <c r="I166" s="11" t="s">
        <v>18</v>
      </c>
      <c r="J166" s="13">
        <v>1</v>
      </c>
      <c r="K166" s="11" t="s">
        <v>51</v>
      </c>
      <c r="L166" s="11" t="s">
        <v>28</v>
      </c>
    </row>
    <row r="167" spans="1:12">
      <c r="A167" s="11" t="s">
        <v>36</v>
      </c>
      <c r="B167" s="12">
        <v>829</v>
      </c>
      <c r="C167" s="12">
        <v>583</v>
      </c>
      <c r="D167" s="13">
        <v>7</v>
      </c>
      <c r="E167" s="11">
        <v>18</v>
      </c>
      <c r="F167" s="11" t="s">
        <v>53</v>
      </c>
      <c r="G167" s="11" t="s">
        <v>21</v>
      </c>
      <c r="H167" s="13">
        <v>63</v>
      </c>
      <c r="I167" s="11" t="s">
        <v>18</v>
      </c>
      <c r="J167" s="13">
        <v>3</v>
      </c>
      <c r="K167" s="11" t="s">
        <v>51</v>
      </c>
      <c r="L167" s="11" t="s">
        <v>28</v>
      </c>
    </row>
    <row r="168" spans="1:12">
      <c r="A168" s="11" t="s">
        <v>36</v>
      </c>
      <c r="B168" s="12">
        <v>0</v>
      </c>
      <c r="C168" s="12">
        <v>12242</v>
      </c>
      <c r="D168" s="13">
        <v>25</v>
      </c>
      <c r="E168" s="11">
        <v>53</v>
      </c>
      <c r="F168" s="11" t="s">
        <v>49</v>
      </c>
      <c r="G168" s="11" t="s">
        <v>23</v>
      </c>
      <c r="H168" s="13">
        <v>34</v>
      </c>
      <c r="I168" s="11" t="s">
        <v>18</v>
      </c>
      <c r="J168" s="13">
        <v>2</v>
      </c>
      <c r="K168" s="11" t="s">
        <v>51</v>
      </c>
      <c r="L168" s="11" t="s">
        <v>27</v>
      </c>
    </row>
    <row r="169" spans="1:12">
      <c r="A169" s="11" t="s">
        <v>31</v>
      </c>
      <c r="B169" s="12">
        <v>0</v>
      </c>
      <c r="C169" s="12">
        <v>479</v>
      </c>
      <c r="D169" s="13">
        <v>19</v>
      </c>
      <c r="E169" s="11">
        <v>0</v>
      </c>
      <c r="F169" s="11" t="s">
        <v>49</v>
      </c>
      <c r="G169" s="11" t="s">
        <v>23</v>
      </c>
      <c r="H169" s="13">
        <v>24</v>
      </c>
      <c r="I169" s="11" t="s">
        <v>18</v>
      </c>
      <c r="J169" s="13">
        <v>1</v>
      </c>
      <c r="K169" s="11" t="s">
        <v>54</v>
      </c>
      <c r="L169" s="11" t="s">
        <v>27</v>
      </c>
    </row>
    <row r="170" spans="1:12">
      <c r="A170" s="11" t="s">
        <v>33</v>
      </c>
      <c r="B170" s="12">
        <v>939</v>
      </c>
      <c r="C170" s="12">
        <v>496</v>
      </c>
      <c r="D170" s="13">
        <v>19</v>
      </c>
      <c r="E170" s="11">
        <v>56</v>
      </c>
      <c r="F170" s="11" t="s">
        <v>49</v>
      </c>
      <c r="G170" s="11" t="s">
        <v>23</v>
      </c>
      <c r="H170" s="13">
        <v>35</v>
      </c>
      <c r="I170" s="11" t="s">
        <v>18</v>
      </c>
      <c r="J170" s="13">
        <v>4</v>
      </c>
      <c r="K170" s="11" t="s">
        <v>51</v>
      </c>
      <c r="L170" s="11" t="s">
        <v>27</v>
      </c>
    </row>
    <row r="171" spans="1:12">
      <c r="A171" s="11" t="s">
        <v>33</v>
      </c>
      <c r="B171" s="12">
        <v>0</v>
      </c>
      <c r="C171" s="12">
        <v>466</v>
      </c>
      <c r="D171" s="13">
        <v>25</v>
      </c>
      <c r="E171" s="11">
        <v>42</v>
      </c>
      <c r="F171" s="11" t="s">
        <v>49</v>
      </c>
      <c r="G171" s="11" t="s">
        <v>23</v>
      </c>
      <c r="H171" s="13">
        <v>30</v>
      </c>
      <c r="I171" s="11" t="s">
        <v>18</v>
      </c>
      <c r="J171" s="13">
        <v>3</v>
      </c>
      <c r="K171" s="11" t="s">
        <v>51</v>
      </c>
      <c r="L171" s="11" t="s">
        <v>27</v>
      </c>
    </row>
    <row r="172" spans="1:12">
      <c r="A172" s="11" t="s">
        <v>33</v>
      </c>
      <c r="B172" s="12">
        <v>889</v>
      </c>
      <c r="C172" s="12">
        <v>1583</v>
      </c>
      <c r="D172" s="13">
        <v>37</v>
      </c>
      <c r="E172" s="11">
        <v>79</v>
      </c>
      <c r="F172" s="11" t="s">
        <v>49</v>
      </c>
      <c r="G172" s="11" t="s">
        <v>23</v>
      </c>
      <c r="H172" s="13">
        <v>29</v>
      </c>
      <c r="I172" s="11" t="s">
        <v>17</v>
      </c>
      <c r="J172" s="13">
        <v>3</v>
      </c>
      <c r="K172" s="11" t="s">
        <v>51</v>
      </c>
      <c r="L172" s="11" t="s">
        <v>28</v>
      </c>
    </row>
    <row r="173" spans="1:12">
      <c r="A173" s="11" t="s">
        <v>31</v>
      </c>
      <c r="B173" s="12">
        <v>876</v>
      </c>
      <c r="C173" s="12">
        <v>1533</v>
      </c>
      <c r="D173" s="13">
        <v>31</v>
      </c>
      <c r="E173" s="11">
        <v>21</v>
      </c>
      <c r="F173" s="11" t="s">
        <v>53</v>
      </c>
      <c r="G173" s="11" t="s">
        <v>21</v>
      </c>
      <c r="H173" s="13">
        <v>20</v>
      </c>
      <c r="I173" s="11" t="s">
        <v>19</v>
      </c>
      <c r="J173" s="13">
        <v>4</v>
      </c>
      <c r="K173" s="11" t="s">
        <v>51</v>
      </c>
      <c r="L173" s="11" t="s">
        <v>27</v>
      </c>
    </row>
    <row r="174" spans="1:12">
      <c r="A174" s="11" t="s">
        <v>36</v>
      </c>
      <c r="B174" s="12">
        <v>893</v>
      </c>
      <c r="C174" s="12">
        <v>0</v>
      </c>
      <c r="D174" s="13">
        <v>16</v>
      </c>
      <c r="E174" s="11">
        <v>94</v>
      </c>
      <c r="F174" s="11" t="s">
        <v>49</v>
      </c>
      <c r="G174" s="11" t="s">
        <v>23</v>
      </c>
      <c r="H174" s="13">
        <v>49</v>
      </c>
      <c r="I174" s="11" t="s">
        <v>18</v>
      </c>
      <c r="J174" s="13">
        <v>4</v>
      </c>
      <c r="K174" s="11" t="s">
        <v>51</v>
      </c>
      <c r="L174" s="11" t="s">
        <v>28</v>
      </c>
    </row>
    <row r="175" spans="1:12">
      <c r="A175" s="11" t="s">
        <v>29</v>
      </c>
      <c r="B175" s="12">
        <v>12760</v>
      </c>
      <c r="C175" s="12">
        <v>4873</v>
      </c>
      <c r="D175" s="13">
        <v>13</v>
      </c>
      <c r="E175" s="11">
        <v>73</v>
      </c>
      <c r="F175" s="11" t="s">
        <v>49</v>
      </c>
      <c r="G175" s="11" t="s">
        <v>23</v>
      </c>
      <c r="H175" s="13">
        <v>56</v>
      </c>
      <c r="I175" s="11" t="s">
        <v>19</v>
      </c>
      <c r="J175" s="13">
        <v>4</v>
      </c>
      <c r="K175" s="11" t="s">
        <v>50</v>
      </c>
      <c r="L175" s="11" t="s">
        <v>28</v>
      </c>
    </row>
    <row r="176" spans="1:12">
      <c r="A176" s="11" t="s">
        <v>31</v>
      </c>
      <c r="B176" s="12">
        <v>0</v>
      </c>
      <c r="C176" s="12">
        <v>0</v>
      </c>
      <c r="D176" s="13">
        <v>13</v>
      </c>
      <c r="E176" s="11">
        <v>94</v>
      </c>
      <c r="F176" s="11" t="s">
        <v>49</v>
      </c>
      <c r="G176" s="11" t="s">
        <v>23</v>
      </c>
      <c r="H176" s="13">
        <v>48</v>
      </c>
      <c r="I176" s="11" t="s">
        <v>19</v>
      </c>
      <c r="J176" s="13">
        <v>4</v>
      </c>
      <c r="K176" s="11" t="s">
        <v>51</v>
      </c>
      <c r="L176" s="11" t="s">
        <v>28</v>
      </c>
    </row>
    <row r="177" spans="1:12">
      <c r="A177" s="11" t="s">
        <v>36</v>
      </c>
      <c r="B177" s="12">
        <v>0</v>
      </c>
      <c r="C177" s="12">
        <v>717</v>
      </c>
      <c r="D177" s="13">
        <v>22</v>
      </c>
      <c r="E177" s="11">
        <v>10</v>
      </c>
      <c r="F177" s="11" t="s">
        <v>53</v>
      </c>
      <c r="G177" s="11" t="s">
        <v>21</v>
      </c>
      <c r="H177" s="13">
        <v>24</v>
      </c>
      <c r="I177" s="11" t="s">
        <v>18</v>
      </c>
      <c r="J177" s="13">
        <v>2</v>
      </c>
      <c r="K177" s="11" t="s">
        <v>51</v>
      </c>
      <c r="L177" s="11" t="s">
        <v>27</v>
      </c>
    </row>
    <row r="178" spans="1:12">
      <c r="A178" s="11" t="s">
        <v>36</v>
      </c>
      <c r="B178" s="12">
        <v>959</v>
      </c>
      <c r="C178" s="12">
        <v>7876</v>
      </c>
      <c r="D178" s="13">
        <v>28</v>
      </c>
      <c r="E178" s="11">
        <v>20</v>
      </c>
      <c r="F178" s="11" t="s">
        <v>49</v>
      </c>
      <c r="G178" s="11" t="s">
        <v>23</v>
      </c>
      <c r="H178" s="13">
        <v>22</v>
      </c>
      <c r="I178" s="11" t="s">
        <v>18</v>
      </c>
      <c r="J178" s="13">
        <v>2</v>
      </c>
      <c r="K178" s="11" t="s">
        <v>50</v>
      </c>
      <c r="L178" s="11" t="s">
        <v>27</v>
      </c>
    </row>
    <row r="179" spans="1:12">
      <c r="A179" s="11" t="s">
        <v>36</v>
      </c>
      <c r="B179" s="12">
        <v>0</v>
      </c>
      <c r="C179" s="12">
        <v>4449</v>
      </c>
      <c r="D179" s="13">
        <v>25</v>
      </c>
      <c r="E179" s="11">
        <v>87</v>
      </c>
      <c r="F179" s="11" t="s">
        <v>49</v>
      </c>
      <c r="G179" s="11" t="s">
        <v>23</v>
      </c>
      <c r="H179" s="13">
        <v>30</v>
      </c>
      <c r="I179" s="11" t="s">
        <v>18</v>
      </c>
      <c r="J179" s="13">
        <v>4</v>
      </c>
      <c r="K179" s="11" t="s">
        <v>51</v>
      </c>
      <c r="L179" s="11" t="s">
        <v>27</v>
      </c>
    </row>
    <row r="180" spans="1:12">
      <c r="A180" s="11" t="s">
        <v>17</v>
      </c>
      <c r="B180" s="12">
        <v>0</v>
      </c>
      <c r="C180" s="12">
        <v>0</v>
      </c>
      <c r="D180" s="13">
        <v>25</v>
      </c>
      <c r="E180" s="11">
        <v>54</v>
      </c>
      <c r="F180" s="11" t="s">
        <v>49</v>
      </c>
      <c r="G180" s="11" t="s">
        <v>23</v>
      </c>
      <c r="H180" s="13">
        <v>39</v>
      </c>
      <c r="I180" s="11" t="s">
        <v>18</v>
      </c>
      <c r="J180" s="13">
        <v>3</v>
      </c>
      <c r="K180" s="11" t="s">
        <v>52</v>
      </c>
      <c r="L180" s="11" t="s">
        <v>27</v>
      </c>
    </row>
    <row r="181" spans="1:12">
      <c r="A181" s="11" t="s">
        <v>29</v>
      </c>
      <c r="B181" s="12">
        <v>0</v>
      </c>
      <c r="C181" s="12">
        <v>104</v>
      </c>
      <c r="D181" s="13">
        <v>25</v>
      </c>
      <c r="E181" s="11">
        <v>23</v>
      </c>
      <c r="F181" s="11" t="s">
        <v>49</v>
      </c>
      <c r="G181" s="11" t="s">
        <v>22</v>
      </c>
      <c r="H181" s="13">
        <v>20</v>
      </c>
      <c r="I181" s="11" t="s">
        <v>18</v>
      </c>
      <c r="J181" s="13">
        <v>2</v>
      </c>
      <c r="K181" s="11" t="s">
        <v>50</v>
      </c>
      <c r="L181" s="11" t="s">
        <v>28</v>
      </c>
    </row>
    <row r="182" spans="1:12">
      <c r="A182" s="11" t="s">
        <v>34</v>
      </c>
      <c r="B182" s="12">
        <v>0</v>
      </c>
      <c r="C182" s="12">
        <v>897</v>
      </c>
      <c r="D182" s="13">
        <v>19</v>
      </c>
      <c r="E182" s="11">
        <v>2</v>
      </c>
      <c r="F182" s="11" t="s">
        <v>53</v>
      </c>
      <c r="G182" s="11" t="s">
        <v>21</v>
      </c>
      <c r="H182" s="13">
        <v>22</v>
      </c>
      <c r="I182" s="11" t="s">
        <v>18</v>
      </c>
      <c r="J182" s="13">
        <v>4</v>
      </c>
      <c r="K182" s="11" t="s">
        <v>51</v>
      </c>
      <c r="L182" s="11" t="s">
        <v>27</v>
      </c>
    </row>
    <row r="183" spans="1:12">
      <c r="A183" s="11" t="s">
        <v>33</v>
      </c>
      <c r="B183" s="12">
        <v>698</v>
      </c>
      <c r="C183" s="12">
        <v>4033</v>
      </c>
      <c r="D183" s="13">
        <v>16</v>
      </c>
      <c r="E183" s="11">
        <v>20</v>
      </c>
      <c r="F183" s="11" t="s">
        <v>49</v>
      </c>
      <c r="G183" s="11" t="s">
        <v>22</v>
      </c>
      <c r="H183" s="13">
        <v>24</v>
      </c>
      <c r="I183" s="11" t="s">
        <v>19</v>
      </c>
      <c r="J183" s="13">
        <v>2</v>
      </c>
      <c r="K183" s="11" t="s">
        <v>51</v>
      </c>
      <c r="L183" s="11" t="s">
        <v>27</v>
      </c>
    </row>
    <row r="184" spans="1:12">
      <c r="A184" s="11" t="s">
        <v>31</v>
      </c>
      <c r="B184" s="12">
        <v>0</v>
      </c>
      <c r="C184" s="12">
        <v>945</v>
      </c>
      <c r="D184" s="13">
        <v>13</v>
      </c>
      <c r="E184" s="11">
        <v>6</v>
      </c>
      <c r="F184" s="11" t="s">
        <v>49</v>
      </c>
      <c r="G184" s="11" t="s">
        <v>21</v>
      </c>
      <c r="H184" s="13">
        <v>41</v>
      </c>
      <c r="I184" s="11" t="s">
        <v>18</v>
      </c>
      <c r="J184" s="13">
        <v>1</v>
      </c>
      <c r="K184" s="11" t="s">
        <v>51</v>
      </c>
      <c r="L184" s="11" t="s">
        <v>28</v>
      </c>
    </row>
    <row r="185" spans="1:12">
      <c r="A185" s="11" t="s">
        <v>31</v>
      </c>
      <c r="B185" s="12">
        <v>0</v>
      </c>
      <c r="C185" s="12">
        <v>836</v>
      </c>
      <c r="D185" s="13">
        <v>25</v>
      </c>
      <c r="E185" s="11">
        <v>99</v>
      </c>
      <c r="F185" s="11" t="s">
        <v>49</v>
      </c>
      <c r="G185" s="11" t="s">
        <v>23</v>
      </c>
      <c r="H185" s="13">
        <v>32</v>
      </c>
      <c r="I185" s="11" t="s">
        <v>18</v>
      </c>
      <c r="J185" s="13">
        <v>4</v>
      </c>
      <c r="K185" s="11" t="s">
        <v>51</v>
      </c>
      <c r="L185" s="11" t="s">
        <v>28</v>
      </c>
    </row>
    <row r="186" spans="1:12">
      <c r="A186" s="11" t="s">
        <v>36</v>
      </c>
      <c r="B186" s="12">
        <v>0</v>
      </c>
      <c r="C186" s="12">
        <v>325</v>
      </c>
      <c r="D186" s="13">
        <v>19</v>
      </c>
      <c r="E186" s="11">
        <v>13</v>
      </c>
      <c r="F186" s="11" t="s">
        <v>53</v>
      </c>
      <c r="G186" s="11" t="s">
        <v>21</v>
      </c>
      <c r="H186" s="13">
        <v>23</v>
      </c>
      <c r="I186" s="11" t="s">
        <v>18</v>
      </c>
      <c r="J186" s="13">
        <v>2</v>
      </c>
      <c r="K186" s="11" t="s">
        <v>51</v>
      </c>
      <c r="L186" s="11" t="s">
        <v>27</v>
      </c>
    </row>
    <row r="187" spans="1:12">
      <c r="A187" s="11" t="s">
        <v>36</v>
      </c>
      <c r="B187" s="12">
        <v>12974</v>
      </c>
      <c r="C187" s="12">
        <v>19568</v>
      </c>
      <c r="D187" s="13">
        <v>13</v>
      </c>
      <c r="E187" s="11">
        <v>7</v>
      </c>
      <c r="F187" s="11" t="s">
        <v>53</v>
      </c>
      <c r="G187" s="11" t="s">
        <v>21</v>
      </c>
      <c r="H187" s="13">
        <v>41</v>
      </c>
      <c r="I187" s="11" t="s">
        <v>19</v>
      </c>
      <c r="J187" s="13">
        <v>3</v>
      </c>
      <c r="K187" s="11" t="s">
        <v>51</v>
      </c>
      <c r="L187" s="11" t="s">
        <v>28</v>
      </c>
    </row>
    <row r="188" spans="1:12">
      <c r="A188" s="11" t="s">
        <v>31</v>
      </c>
      <c r="B188" s="12">
        <v>0</v>
      </c>
      <c r="C188" s="12">
        <v>803</v>
      </c>
      <c r="D188" s="13">
        <v>13</v>
      </c>
      <c r="E188" s="11">
        <v>89</v>
      </c>
      <c r="F188" s="11" t="s">
        <v>49</v>
      </c>
      <c r="G188" s="11" t="s">
        <v>23</v>
      </c>
      <c r="H188" s="13">
        <v>52</v>
      </c>
      <c r="I188" s="11" t="s">
        <v>17</v>
      </c>
      <c r="J188" s="13">
        <v>4</v>
      </c>
      <c r="K188" s="11" t="s">
        <v>52</v>
      </c>
      <c r="L188" s="11" t="s">
        <v>27</v>
      </c>
    </row>
    <row r="189" spans="1:12">
      <c r="A189" s="11" t="s">
        <v>36</v>
      </c>
      <c r="B189" s="12">
        <v>317</v>
      </c>
      <c r="C189" s="12">
        <v>10980</v>
      </c>
      <c r="D189" s="13">
        <v>13</v>
      </c>
      <c r="E189" s="11">
        <v>17</v>
      </c>
      <c r="F189" s="11" t="s">
        <v>49</v>
      </c>
      <c r="G189" s="11" t="s">
        <v>23</v>
      </c>
      <c r="H189" s="13">
        <v>65</v>
      </c>
      <c r="I189" s="11" t="s">
        <v>18</v>
      </c>
      <c r="J189" s="13">
        <v>3</v>
      </c>
      <c r="K189" s="11" t="s">
        <v>50</v>
      </c>
      <c r="L189" s="11" t="s">
        <v>27</v>
      </c>
    </row>
    <row r="190" spans="1:12">
      <c r="A190" s="11" t="s">
        <v>29</v>
      </c>
      <c r="B190" s="12">
        <v>0</v>
      </c>
      <c r="C190" s="12">
        <v>265</v>
      </c>
      <c r="D190" s="13">
        <v>13</v>
      </c>
      <c r="E190" s="11">
        <v>10</v>
      </c>
      <c r="F190" s="11" t="s">
        <v>53</v>
      </c>
      <c r="G190" s="11" t="s">
        <v>21</v>
      </c>
      <c r="H190" s="13">
        <v>26</v>
      </c>
      <c r="I190" s="11" t="s">
        <v>18</v>
      </c>
      <c r="J190" s="13">
        <v>2</v>
      </c>
      <c r="K190" s="11" t="s">
        <v>51</v>
      </c>
      <c r="L190" s="11" t="s">
        <v>28</v>
      </c>
    </row>
    <row r="191" spans="1:12">
      <c r="A191" s="11" t="s">
        <v>34</v>
      </c>
      <c r="B191" s="12">
        <v>0</v>
      </c>
      <c r="C191" s="12">
        <v>609</v>
      </c>
      <c r="D191" s="13">
        <v>31</v>
      </c>
      <c r="E191" s="11">
        <v>3</v>
      </c>
      <c r="F191" s="11" t="s">
        <v>49</v>
      </c>
      <c r="G191" s="11" t="s">
        <v>21</v>
      </c>
      <c r="H191" s="13">
        <v>33</v>
      </c>
      <c r="I191" s="11" t="s">
        <v>18</v>
      </c>
      <c r="J191" s="13">
        <v>1</v>
      </c>
      <c r="K191" s="11" t="s">
        <v>50</v>
      </c>
      <c r="L191" s="11" t="s">
        <v>27</v>
      </c>
    </row>
    <row r="192" spans="1:12">
      <c r="A192" s="11" t="s">
        <v>36</v>
      </c>
      <c r="B192" s="12">
        <v>0</v>
      </c>
      <c r="C192" s="12">
        <v>1851</v>
      </c>
      <c r="D192" s="13">
        <v>12</v>
      </c>
      <c r="E192" s="11">
        <v>0</v>
      </c>
      <c r="F192" s="11" t="s">
        <v>53</v>
      </c>
      <c r="G192" s="11" t="s">
        <v>21</v>
      </c>
      <c r="H192" s="13">
        <v>56</v>
      </c>
      <c r="I192" s="11" t="s">
        <v>18</v>
      </c>
      <c r="J192" s="13">
        <v>4</v>
      </c>
      <c r="K192" s="11" t="s">
        <v>50</v>
      </c>
      <c r="L192" s="11" t="s">
        <v>28</v>
      </c>
    </row>
    <row r="193" spans="1:12">
      <c r="A193" s="11" t="s">
        <v>31</v>
      </c>
      <c r="B193" s="12">
        <v>192</v>
      </c>
      <c r="C193" s="12">
        <v>199</v>
      </c>
      <c r="D193" s="13">
        <v>25</v>
      </c>
      <c r="E193" s="11">
        <v>5</v>
      </c>
      <c r="F193" s="11" t="s">
        <v>53</v>
      </c>
      <c r="G193" s="11" t="s">
        <v>21</v>
      </c>
      <c r="H193" s="13">
        <v>24</v>
      </c>
      <c r="I193" s="11" t="s">
        <v>18</v>
      </c>
      <c r="J193" s="13">
        <v>4</v>
      </c>
      <c r="K193" s="11" t="s">
        <v>50</v>
      </c>
      <c r="L193" s="11" t="s">
        <v>27</v>
      </c>
    </row>
    <row r="194" spans="1:12">
      <c r="A194" s="11" t="s">
        <v>33</v>
      </c>
      <c r="B194" s="12">
        <v>0</v>
      </c>
      <c r="C194" s="12">
        <v>500</v>
      </c>
      <c r="D194" s="13">
        <v>28</v>
      </c>
      <c r="E194" s="11">
        <v>7</v>
      </c>
      <c r="F194" s="11" t="s">
        <v>53</v>
      </c>
      <c r="G194" s="11" t="s">
        <v>21</v>
      </c>
      <c r="H194" s="13">
        <v>20</v>
      </c>
      <c r="I194" s="11" t="s">
        <v>19</v>
      </c>
      <c r="J194" s="13">
        <v>3</v>
      </c>
      <c r="K194" s="11" t="s">
        <v>51</v>
      </c>
      <c r="L194" s="11" t="s">
        <v>27</v>
      </c>
    </row>
    <row r="195" spans="1:12">
      <c r="A195" s="11" t="s">
        <v>33</v>
      </c>
      <c r="B195" s="12">
        <v>0</v>
      </c>
      <c r="C195" s="12">
        <v>509</v>
      </c>
      <c r="D195" s="13">
        <v>16</v>
      </c>
      <c r="E195" s="11">
        <v>3</v>
      </c>
      <c r="F195" s="11" t="s">
        <v>49</v>
      </c>
      <c r="G195" s="11" t="s">
        <v>23</v>
      </c>
      <c r="H195" s="13">
        <v>35</v>
      </c>
      <c r="I195" s="11" t="s">
        <v>18</v>
      </c>
      <c r="J195" s="13">
        <v>3</v>
      </c>
      <c r="K195" s="11" t="s">
        <v>51</v>
      </c>
      <c r="L195" s="11" t="s">
        <v>28</v>
      </c>
    </row>
    <row r="196" spans="1:12">
      <c r="A196" s="11" t="s">
        <v>37</v>
      </c>
      <c r="B196" s="12">
        <v>0</v>
      </c>
      <c r="C196" s="12">
        <v>270</v>
      </c>
      <c r="D196" s="13">
        <v>25</v>
      </c>
      <c r="E196" s="11">
        <v>25</v>
      </c>
      <c r="F196" s="11" t="s">
        <v>49</v>
      </c>
      <c r="G196" s="11" t="s">
        <v>23</v>
      </c>
      <c r="H196" s="13">
        <v>34</v>
      </c>
      <c r="I196" s="11" t="s">
        <v>18</v>
      </c>
      <c r="J196" s="13">
        <v>3</v>
      </c>
      <c r="K196" s="11" t="s">
        <v>51</v>
      </c>
      <c r="L196" s="11" t="s">
        <v>28</v>
      </c>
    </row>
    <row r="197" spans="1:12">
      <c r="A197" s="11" t="s">
        <v>33</v>
      </c>
      <c r="B197" s="12">
        <v>0</v>
      </c>
      <c r="C197" s="12">
        <v>457</v>
      </c>
      <c r="D197" s="13">
        <v>13</v>
      </c>
      <c r="E197" s="11">
        <v>63</v>
      </c>
      <c r="F197" s="11" t="s">
        <v>49</v>
      </c>
      <c r="G197" s="11" t="s">
        <v>23</v>
      </c>
      <c r="H197" s="13">
        <v>38</v>
      </c>
      <c r="I197" s="11" t="s">
        <v>18</v>
      </c>
      <c r="J197" s="13">
        <v>4</v>
      </c>
      <c r="K197" s="11" t="s">
        <v>52</v>
      </c>
      <c r="L197" s="11" t="s">
        <v>28</v>
      </c>
    </row>
    <row r="198" spans="1:12">
      <c r="A198" s="11" t="s">
        <v>37</v>
      </c>
      <c r="B198" s="12">
        <v>0</v>
      </c>
      <c r="C198" s="12">
        <v>260</v>
      </c>
      <c r="D198" s="13">
        <v>25</v>
      </c>
      <c r="E198" s="11">
        <v>78</v>
      </c>
      <c r="F198" s="11" t="s">
        <v>49</v>
      </c>
      <c r="G198" s="11" t="s">
        <v>23</v>
      </c>
      <c r="H198" s="13">
        <v>34</v>
      </c>
      <c r="I198" s="11" t="s">
        <v>18</v>
      </c>
      <c r="J198" s="13">
        <v>4</v>
      </c>
      <c r="K198" s="11" t="s">
        <v>52</v>
      </c>
      <c r="L198" s="11" t="s">
        <v>28</v>
      </c>
    </row>
    <row r="199" spans="1:12">
      <c r="A199" s="11" t="s">
        <v>33</v>
      </c>
      <c r="B199" s="12">
        <v>942</v>
      </c>
      <c r="C199" s="12">
        <v>3036</v>
      </c>
      <c r="D199" s="13">
        <v>25</v>
      </c>
      <c r="E199" s="11">
        <v>36</v>
      </c>
      <c r="F199" s="11" t="s">
        <v>49</v>
      </c>
      <c r="G199" s="11" t="s">
        <v>23</v>
      </c>
      <c r="H199" s="13">
        <v>37</v>
      </c>
      <c r="I199" s="11" t="s">
        <v>18</v>
      </c>
      <c r="J199" s="13">
        <v>3</v>
      </c>
      <c r="K199" s="11" t="s">
        <v>51</v>
      </c>
      <c r="L199" s="11" t="s">
        <v>28</v>
      </c>
    </row>
    <row r="200" spans="1:12">
      <c r="A200" s="11" t="s">
        <v>36</v>
      </c>
      <c r="B200" s="12">
        <v>0</v>
      </c>
      <c r="C200" s="12">
        <v>643</v>
      </c>
      <c r="D200" s="13">
        <v>19</v>
      </c>
      <c r="E200" s="11">
        <v>6</v>
      </c>
      <c r="F200" s="11" t="s">
        <v>49</v>
      </c>
      <c r="G200" s="11" t="s">
        <v>23</v>
      </c>
      <c r="H200" s="13">
        <v>31</v>
      </c>
      <c r="I200" s="11" t="s">
        <v>17</v>
      </c>
      <c r="J200" s="13">
        <v>2</v>
      </c>
      <c r="K200" s="11" t="s">
        <v>52</v>
      </c>
      <c r="L200" s="11" t="s">
        <v>28</v>
      </c>
    </row>
    <row r="201" spans="1:12">
      <c r="A201" s="11" t="s">
        <v>33</v>
      </c>
      <c r="B201" s="12">
        <v>3329</v>
      </c>
      <c r="C201" s="12">
        <v>0</v>
      </c>
      <c r="D201" s="13">
        <v>19</v>
      </c>
      <c r="E201" s="11">
        <v>15</v>
      </c>
      <c r="F201" s="11" t="s">
        <v>49</v>
      </c>
      <c r="G201" s="11" t="s">
        <v>23</v>
      </c>
      <c r="H201" s="13">
        <v>67</v>
      </c>
      <c r="I201" s="11" t="s">
        <v>19</v>
      </c>
      <c r="J201" s="13">
        <v>4</v>
      </c>
      <c r="K201" s="11" t="s">
        <v>51</v>
      </c>
      <c r="L201" s="11" t="s">
        <v>27</v>
      </c>
    </row>
    <row r="202" spans="1:12">
      <c r="A202" s="11" t="s">
        <v>37</v>
      </c>
      <c r="B202" s="12">
        <v>0</v>
      </c>
      <c r="C202" s="12">
        <v>6345</v>
      </c>
      <c r="D202" s="13">
        <v>25</v>
      </c>
      <c r="E202" s="11">
        <v>19</v>
      </c>
      <c r="F202" s="11" t="s">
        <v>49</v>
      </c>
      <c r="G202" s="11" t="s">
        <v>23</v>
      </c>
      <c r="H202" s="13">
        <v>26</v>
      </c>
      <c r="I202" s="11" t="s">
        <v>18</v>
      </c>
      <c r="J202" s="13">
        <v>2</v>
      </c>
      <c r="K202" s="11" t="s">
        <v>51</v>
      </c>
      <c r="L202" s="11" t="s">
        <v>28</v>
      </c>
    </row>
    <row r="203" spans="1:12">
      <c r="A203" s="11" t="s">
        <v>30</v>
      </c>
      <c r="B203" s="12">
        <v>0</v>
      </c>
      <c r="C203" s="12">
        <v>922</v>
      </c>
      <c r="D203" s="13">
        <v>37</v>
      </c>
      <c r="E203" s="11">
        <v>9</v>
      </c>
      <c r="F203" s="11" t="s">
        <v>53</v>
      </c>
      <c r="G203" s="11" t="s">
        <v>21</v>
      </c>
      <c r="H203" s="13">
        <v>24</v>
      </c>
      <c r="I203" s="11" t="s">
        <v>18</v>
      </c>
      <c r="J203" s="13">
        <v>2</v>
      </c>
      <c r="K203" s="11" t="s">
        <v>52</v>
      </c>
      <c r="L203" s="11" t="s">
        <v>27</v>
      </c>
    </row>
    <row r="204" spans="1:12">
      <c r="A204" s="11" t="s">
        <v>31</v>
      </c>
      <c r="B204" s="12">
        <v>0</v>
      </c>
      <c r="C204" s="12">
        <v>909</v>
      </c>
      <c r="D204" s="13">
        <v>25</v>
      </c>
      <c r="E204" s="11">
        <v>3</v>
      </c>
      <c r="F204" s="11" t="s">
        <v>49</v>
      </c>
      <c r="G204" s="11" t="s">
        <v>23</v>
      </c>
      <c r="H204" s="13">
        <v>21</v>
      </c>
      <c r="I204" s="11" t="s">
        <v>17</v>
      </c>
      <c r="J204" s="13">
        <v>1</v>
      </c>
      <c r="K204" s="11" t="s">
        <v>51</v>
      </c>
      <c r="L204" s="11" t="s">
        <v>28</v>
      </c>
    </row>
    <row r="205" spans="1:12">
      <c r="A205" s="11" t="s">
        <v>32</v>
      </c>
      <c r="B205" s="12">
        <v>0</v>
      </c>
      <c r="C205" s="12">
        <v>775</v>
      </c>
      <c r="D205" s="13">
        <v>19</v>
      </c>
      <c r="E205" s="11">
        <v>8</v>
      </c>
      <c r="F205" s="11" t="s">
        <v>49</v>
      </c>
      <c r="G205" s="11" t="s">
        <v>22</v>
      </c>
      <c r="H205" s="13">
        <v>46</v>
      </c>
      <c r="I205" s="11" t="s">
        <v>18</v>
      </c>
      <c r="J205" s="13">
        <v>3</v>
      </c>
      <c r="K205" s="11" t="s">
        <v>50</v>
      </c>
      <c r="L205" s="11" t="s">
        <v>27</v>
      </c>
    </row>
    <row r="206" spans="1:12">
      <c r="A206" s="11" t="s">
        <v>31</v>
      </c>
      <c r="B206" s="12">
        <v>0</v>
      </c>
      <c r="C206" s="12">
        <v>979</v>
      </c>
      <c r="D206" s="13">
        <v>25</v>
      </c>
      <c r="E206" s="11">
        <v>48</v>
      </c>
      <c r="F206" s="11" t="s">
        <v>49</v>
      </c>
      <c r="G206" s="11" t="s">
        <v>23</v>
      </c>
      <c r="H206" s="13">
        <v>22</v>
      </c>
      <c r="I206" s="11" t="s">
        <v>19</v>
      </c>
      <c r="J206" s="13">
        <v>4</v>
      </c>
      <c r="K206" s="11" t="s">
        <v>51</v>
      </c>
      <c r="L206" s="11" t="s">
        <v>27</v>
      </c>
    </row>
    <row r="207" spans="1:12">
      <c r="A207" s="11" t="s">
        <v>31</v>
      </c>
      <c r="B207" s="12">
        <v>0</v>
      </c>
      <c r="C207" s="12">
        <v>948</v>
      </c>
      <c r="D207" s="13">
        <v>19</v>
      </c>
      <c r="E207" s="11">
        <v>2</v>
      </c>
      <c r="F207" s="11" t="s">
        <v>53</v>
      </c>
      <c r="G207" s="11" t="s">
        <v>21</v>
      </c>
      <c r="H207" s="13">
        <v>20</v>
      </c>
      <c r="I207" s="11" t="s">
        <v>19</v>
      </c>
      <c r="J207" s="13">
        <v>4</v>
      </c>
      <c r="K207" s="11" t="s">
        <v>51</v>
      </c>
      <c r="L207" s="11" t="s">
        <v>28</v>
      </c>
    </row>
    <row r="208" spans="1:12">
      <c r="A208" s="11" t="s">
        <v>29</v>
      </c>
      <c r="B208" s="12">
        <v>339</v>
      </c>
      <c r="C208" s="12">
        <v>2790</v>
      </c>
      <c r="D208" s="13">
        <v>22</v>
      </c>
      <c r="E208" s="11">
        <v>55</v>
      </c>
      <c r="F208" s="11" t="s">
        <v>49</v>
      </c>
      <c r="G208" s="11" t="s">
        <v>21</v>
      </c>
      <c r="H208" s="13">
        <v>60</v>
      </c>
      <c r="I208" s="11" t="s">
        <v>19</v>
      </c>
      <c r="J208" s="13">
        <v>2</v>
      </c>
      <c r="K208" s="11" t="s">
        <v>50</v>
      </c>
      <c r="L208" s="11" t="s">
        <v>27</v>
      </c>
    </row>
    <row r="209" spans="1:12">
      <c r="A209" s="11" t="s">
        <v>37</v>
      </c>
      <c r="B209" s="12">
        <v>0</v>
      </c>
      <c r="C209" s="12">
        <v>309</v>
      </c>
      <c r="D209" s="13">
        <v>49</v>
      </c>
      <c r="E209" s="11">
        <v>37</v>
      </c>
      <c r="F209" s="11" t="s">
        <v>49</v>
      </c>
      <c r="G209" s="11" t="s">
        <v>23</v>
      </c>
      <c r="H209" s="13">
        <v>25</v>
      </c>
      <c r="I209" s="11" t="s">
        <v>18</v>
      </c>
      <c r="J209" s="13">
        <v>3</v>
      </c>
      <c r="K209" s="11" t="s">
        <v>51</v>
      </c>
      <c r="L209" s="11" t="s">
        <v>28</v>
      </c>
    </row>
    <row r="210" spans="1:12">
      <c r="A210" s="11" t="s">
        <v>36</v>
      </c>
      <c r="B210" s="12">
        <v>0</v>
      </c>
      <c r="C210" s="12">
        <v>762</v>
      </c>
      <c r="D210" s="13">
        <v>10</v>
      </c>
      <c r="E210" s="11">
        <v>1</v>
      </c>
      <c r="F210" s="11" t="s">
        <v>53</v>
      </c>
      <c r="G210" s="11" t="s">
        <v>21</v>
      </c>
      <c r="H210" s="13">
        <v>21</v>
      </c>
      <c r="I210" s="11" t="s">
        <v>19</v>
      </c>
      <c r="J210" s="13">
        <v>4</v>
      </c>
      <c r="K210" s="11" t="s">
        <v>51</v>
      </c>
      <c r="L210" s="11" t="s">
        <v>27</v>
      </c>
    </row>
    <row r="211" spans="1:12">
      <c r="A211" s="11" t="s">
        <v>36</v>
      </c>
      <c r="B211" s="12">
        <v>0</v>
      </c>
      <c r="C211" s="12">
        <v>970</v>
      </c>
      <c r="D211" s="13">
        <v>13</v>
      </c>
      <c r="E211" s="11">
        <v>14</v>
      </c>
      <c r="F211" s="11" t="s">
        <v>53</v>
      </c>
      <c r="G211" s="11" t="s">
        <v>21</v>
      </c>
      <c r="H211" s="13">
        <v>22</v>
      </c>
      <c r="I211" s="11" t="s">
        <v>18</v>
      </c>
      <c r="J211" s="13">
        <v>1</v>
      </c>
      <c r="K211" s="11" t="s">
        <v>51</v>
      </c>
      <c r="L211" s="11" t="s">
        <v>28</v>
      </c>
    </row>
    <row r="212" spans="1:12">
      <c r="A212" s="11" t="s">
        <v>37</v>
      </c>
      <c r="B212" s="12">
        <v>105</v>
      </c>
      <c r="C212" s="12">
        <v>320</v>
      </c>
      <c r="D212" s="13">
        <v>28</v>
      </c>
      <c r="E212" s="11">
        <v>54</v>
      </c>
      <c r="F212" s="11" t="s">
        <v>49</v>
      </c>
      <c r="G212" s="11" t="s">
        <v>23</v>
      </c>
      <c r="H212" s="13">
        <v>29</v>
      </c>
      <c r="I212" s="11" t="s">
        <v>18</v>
      </c>
      <c r="J212" s="13">
        <v>2</v>
      </c>
      <c r="K212" s="11" t="s">
        <v>52</v>
      </c>
      <c r="L212" s="11" t="s">
        <v>28</v>
      </c>
    </row>
    <row r="213" spans="1:12">
      <c r="A213" s="11" t="s">
        <v>36</v>
      </c>
      <c r="B213" s="12">
        <v>0</v>
      </c>
      <c r="C213" s="12">
        <v>861</v>
      </c>
      <c r="D213" s="13">
        <v>13</v>
      </c>
      <c r="E213" s="11">
        <v>111</v>
      </c>
      <c r="F213" s="11" t="s">
        <v>49</v>
      </c>
      <c r="G213" s="11" t="s">
        <v>23</v>
      </c>
      <c r="H213" s="13">
        <v>56</v>
      </c>
      <c r="I213" s="11" t="s">
        <v>18</v>
      </c>
      <c r="J213" s="13">
        <v>4</v>
      </c>
      <c r="K213" s="11" t="s">
        <v>50</v>
      </c>
      <c r="L213" s="11" t="s">
        <v>27</v>
      </c>
    </row>
    <row r="214" spans="1:12">
      <c r="A214" s="11" t="s">
        <v>34</v>
      </c>
      <c r="B214" s="12">
        <v>216</v>
      </c>
      <c r="C214" s="12">
        <v>262</v>
      </c>
      <c r="D214" s="13">
        <v>37</v>
      </c>
      <c r="E214" s="11">
        <v>2</v>
      </c>
      <c r="F214" s="11" t="s">
        <v>49</v>
      </c>
      <c r="G214" s="11" t="s">
        <v>23</v>
      </c>
      <c r="H214" s="13">
        <v>32</v>
      </c>
      <c r="I214" s="11" t="s">
        <v>19</v>
      </c>
      <c r="J214" s="13">
        <v>1</v>
      </c>
      <c r="K214" s="11" t="s">
        <v>50</v>
      </c>
      <c r="L214" s="11" t="s">
        <v>27</v>
      </c>
    </row>
    <row r="215" spans="1:12">
      <c r="A215" s="11" t="s">
        <v>31</v>
      </c>
      <c r="B215" s="12">
        <v>113</v>
      </c>
      <c r="C215" s="12">
        <v>692</v>
      </c>
      <c r="D215" s="13">
        <v>11</v>
      </c>
      <c r="E215" s="11">
        <v>14</v>
      </c>
      <c r="F215" s="11" t="s">
        <v>49</v>
      </c>
      <c r="G215" s="11" t="s">
        <v>21</v>
      </c>
      <c r="H215" s="13">
        <v>30</v>
      </c>
      <c r="I215" s="11" t="s">
        <v>18</v>
      </c>
      <c r="J215" s="13">
        <v>2</v>
      </c>
      <c r="K215" s="11" t="s">
        <v>50</v>
      </c>
      <c r="L215" s="11" t="s">
        <v>28</v>
      </c>
    </row>
    <row r="216" spans="1:12">
      <c r="A216" s="11" t="s">
        <v>37</v>
      </c>
      <c r="B216" s="12">
        <v>109</v>
      </c>
      <c r="C216" s="12">
        <v>540</v>
      </c>
      <c r="D216" s="13">
        <v>37</v>
      </c>
      <c r="E216" s="11">
        <v>1</v>
      </c>
      <c r="F216" s="11" t="s">
        <v>49</v>
      </c>
      <c r="G216" s="11" t="s">
        <v>22</v>
      </c>
      <c r="H216" s="13">
        <v>27</v>
      </c>
      <c r="I216" s="11" t="s">
        <v>19</v>
      </c>
      <c r="J216" s="13">
        <v>4</v>
      </c>
      <c r="K216" s="11" t="s">
        <v>52</v>
      </c>
      <c r="L216" s="11" t="s">
        <v>27</v>
      </c>
    </row>
    <row r="217" spans="1:12">
      <c r="A217" s="11" t="s">
        <v>33</v>
      </c>
      <c r="B217" s="12">
        <v>0</v>
      </c>
      <c r="C217" s="12">
        <v>470</v>
      </c>
      <c r="D217" s="13">
        <v>13</v>
      </c>
      <c r="E217" s="11">
        <v>0</v>
      </c>
      <c r="F217" s="11" t="s">
        <v>53</v>
      </c>
      <c r="G217" s="11" t="s">
        <v>21</v>
      </c>
      <c r="H217" s="13">
        <v>37</v>
      </c>
      <c r="I217" s="11" t="s">
        <v>18</v>
      </c>
      <c r="J217" s="13">
        <v>2</v>
      </c>
      <c r="K217" s="11" t="s">
        <v>54</v>
      </c>
      <c r="L217" s="11" t="s">
        <v>28</v>
      </c>
    </row>
    <row r="218" spans="1:12">
      <c r="A218" s="11" t="s">
        <v>33</v>
      </c>
      <c r="B218" s="12">
        <v>0</v>
      </c>
      <c r="C218" s="12">
        <v>192</v>
      </c>
      <c r="D218" s="13">
        <v>7</v>
      </c>
      <c r="E218" s="11">
        <v>2</v>
      </c>
      <c r="F218" s="11" t="s">
        <v>49</v>
      </c>
      <c r="G218" s="11" t="s">
        <v>23</v>
      </c>
      <c r="H218" s="13">
        <v>39</v>
      </c>
      <c r="I218" s="11" t="s">
        <v>18</v>
      </c>
      <c r="J218" s="13">
        <v>4</v>
      </c>
      <c r="K218" s="11" t="s">
        <v>50</v>
      </c>
      <c r="L218" s="11" t="s">
        <v>28</v>
      </c>
    </row>
    <row r="219" spans="1:12">
      <c r="A219" s="11" t="s">
        <v>33</v>
      </c>
      <c r="B219" s="12">
        <v>8176</v>
      </c>
      <c r="C219" s="12">
        <v>12230</v>
      </c>
      <c r="D219" s="13">
        <v>7</v>
      </c>
      <c r="E219" s="11">
        <v>5</v>
      </c>
      <c r="F219" s="11" t="s">
        <v>49</v>
      </c>
      <c r="G219" s="11" t="s">
        <v>22</v>
      </c>
      <c r="H219" s="13">
        <v>26</v>
      </c>
      <c r="I219" s="11" t="s">
        <v>18</v>
      </c>
      <c r="J219" s="13">
        <v>2</v>
      </c>
      <c r="K219" s="11" t="s">
        <v>54</v>
      </c>
      <c r="L219" s="11" t="s">
        <v>28</v>
      </c>
    </row>
    <row r="220" spans="1:12">
      <c r="A220" s="11" t="s">
        <v>34</v>
      </c>
      <c r="B220" s="12">
        <v>0</v>
      </c>
      <c r="C220" s="12">
        <v>772</v>
      </c>
      <c r="D220" s="13">
        <v>25</v>
      </c>
      <c r="E220" s="11">
        <v>19</v>
      </c>
      <c r="F220" s="11" t="s">
        <v>49</v>
      </c>
      <c r="G220" s="11" t="s">
        <v>21</v>
      </c>
      <c r="H220" s="13">
        <v>32</v>
      </c>
      <c r="I220" s="11" t="s">
        <v>18</v>
      </c>
      <c r="J220" s="13">
        <v>2</v>
      </c>
      <c r="K220" s="11" t="s">
        <v>51</v>
      </c>
      <c r="L220" s="11" t="s">
        <v>28</v>
      </c>
    </row>
    <row r="221" spans="1:12">
      <c r="A221" s="11" t="s">
        <v>31</v>
      </c>
      <c r="B221" s="12">
        <v>468</v>
      </c>
      <c r="C221" s="12">
        <v>14186</v>
      </c>
      <c r="D221" s="13">
        <v>22</v>
      </c>
      <c r="E221" s="11">
        <v>24</v>
      </c>
      <c r="F221" s="11" t="s">
        <v>49</v>
      </c>
      <c r="G221" s="11" t="s">
        <v>23</v>
      </c>
      <c r="H221" s="13">
        <v>31</v>
      </c>
      <c r="I221" s="11" t="s">
        <v>18</v>
      </c>
      <c r="J221" s="13">
        <v>2</v>
      </c>
      <c r="K221" s="11" t="s">
        <v>51</v>
      </c>
      <c r="L221" s="11" t="s">
        <v>28</v>
      </c>
    </row>
    <row r="222" spans="1:12">
      <c r="A222" s="11" t="s">
        <v>37</v>
      </c>
      <c r="B222" s="12">
        <v>7885</v>
      </c>
      <c r="C222" s="12">
        <v>6330</v>
      </c>
      <c r="D222" s="13">
        <v>16</v>
      </c>
      <c r="E222" s="11">
        <v>14</v>
      </c>
      <c r="F222" s="11" t="s">
        <v>49</v>
      </c>
      <c r="G222" s="11" t="s">
        <v>23</v>
      </c>
      <c r="H222" s="13">
        <v>35</v>
      </c>
      <c r="I222" s="11" t="s">
        <v>18</v>
      </c>
      <c r="J222" s="13">
        <v>2</v>
      </c>
      <c r="K222" s="11" t="s">
        <v>51</v>
      </c>
      <c r="L222" s="11" t="s">
        <v>28</v>
      </c>
    </row>
    <row r="223" spans="1:12">
      <c r="A223" s="11" t="s">
        <v>36</v>
      </c>
      <c r="B223" s="12">
        <v>0</v>
      </c>
      <c r="C223" s="12">
        <v>18716</v>
      </c>
      <c r="D223" s="13">
        <v>19</v>
      </c>
      <c r="E223" s="11">
        <v>93</v>
      </c>
      <c r="F223" s="11" t="s">
        <v>49</v>
      </c>
      <c r="G223" s="11" t="s">
        <v>23</v>
      </c>
      <c r="H223" s="13">
        <v>31</v>
      </c>
      <c r="I223" s="11" t="s">
        <v>18</v>
      </c>
      <c r="J223" s="13">
        <v>3</v>
      </c>
      <c r="K223" s="11" t="s">
        <v>52</v>
      </c>
      <c r="L223" s="11" t="s">
        <v>28</v>
      </c>
    </row>
    <row r="224" spans="1:12">
      <c r="A224" s="11" t="s">
        <v>33</v>
      </c>
      <c r="B224" s="12">
        <v>0</v>
      </c>
      <c r="C224" s="12">
        <v>886</v>
      </c>
      <c r="D224" s="13">
        <v>22</v>
      </c>
      <c r="E224" s="11">
        <v>96</v>
      </c>
      <c r="F224" s="11" t="s">
        <v>49</v>
      </c>
      <c r="G224" s="11" t="s">
        <v>23</v>
      </c>
      <c r="H224" s="13">
        <v>64</v>
      </c>
      <c r="I224" s="11" t="s">
        <v>18</v>
      </c>
      <c r="J224" s="13">
        <v>4</v>
      </c>
      <c r="K224" s="11" t="s">
        <v>51</v>
      </c>
      <c r="L224" s="11" t="s">
        <v>28</v>
      </c>
    </row>
    <row r="225" spans="1:12">
      <c r="A225" s="11" t="s">
        <v>29</v>
      </c>
      <c r="B225" s="12">
        <v>0</v>
      </c>
      <c r="C225" s="12">
        <v>750</v>
      </c>
      <c r="D225" s="13">
        <v>37</v>
      </c>
      <c r="E225" s="11">
        <v>2</v>
      </c>
      <c r="F225" s="11" t="s">
        <v>49</v>
      </c>
      <c r="G225" s="11" t="s">
        <v>21</v>
      </c>
      <c r="H225" s="13">
        <v>27</v>
      </c>
      <c r="I225" s="11" t="s">
        <v>18</v>
      </c>
      <c r="J225" s="13">
        <v>1</v>
      </c>
      <c r="K225" s="11" t="s">
        <v>51</v>
      </c>
      <c r="L225" s="11" t="s">
        <v>27</v>
      </c>
    </row>
    <row r="226" spans="1:12">
      <c r="A226" s="11" t="s">
        <v>36</v>
      </c>
      <c r="B226" s="12">
        <v>0</v>
      </c>
      <c r="C226" s="12">
        <v>3870</v>
      </c>
      <c r="D226" s="13">
        <v>25</v>
      </c>
      <c r="E226" s="11">
        <v>11</v>
      </c>
      <c r="F226" s="11" t="s">
        <v>53</v>
      </c>
      <c r="G226" s="11" t="s">
        <v>21</v>
      </c>
      <c r="H226" s="13">
        <v>31</v>
      </c>
      <c r="I226" s="11" t="s">
        <v>18</v>
      </c>
      <c r="J226" s="13">
        <v>2</v>
      </c>
      <c r="K226" s="11" t="s">
        <v>50</v>
      </c>
      <c r="L226" s="11" t="s">
        <v>27</v>
      </c>
    </row>
    <row r="227" spans="1:12">
      <c r="A227" s="11" t="s">
        <v>36</v>
      </c>
      <c r="B227" s="12">
        <v>0</v>
      </c>
      <c r="C227" s="12">
        <v>3273</v>
      </c>
      <c r="D227" s="13">
        <v>13</v>
      </c>
      <c r="E227" s="11">
        <v>4</v>
      </c>
      <c r="F227" s="11" t="s">
        <v>49</v>
      </c>
      <c r="G227" s="11" t="s">
        <v>22</v>
      </c>
      <c r="H227" s="13">
        <v>32</v>
      </c>
      <c r="I227" s="11" t="s">
        <v>18</v>
      </c>
      <c r="J227" s="13">
        <v>3</v>
      </c>
      <c r="K227" s="11" t="s">
        <v>50</v>
      </c>
      <c r="L227" s="11" t="s">
        <v>27</v>
      </c>
    </row>
    <row r="228" spans="1:12">
      <c r="A228" s="11" t="s">
        <v>29</v>
      </c>
      <c r="B228" s="12">
        <v>0</v>
      </c>
      <c r="C228" s="12">
        <v>406</v>
      </c>
      <c r="D228" s="13">
        <v>6</v>
      </c>
      <c r="E228" s="11">
        <v>35</v>
      </c>
      <c r="F228" s="11" t="s">
        <v>49</v>
      </c>
      <c r="G228" s="11" t="s">
        <v>23</v>
      </c>
      <c r="H228" s="13">
        <v>73</v>
      </c>
      <c r="I228" s="11" t="s">
        <v>18</v>
      </c>
      <c r="J228" s="13">
        <v>4</v>
      </c>
      <c r="K228" s="11" t="s">
        <v>50</v>
      </c>
      <c r="L228" s="11" t="s">
        <v>28</v>
      </c>
    </row>
    <row r="229" spans="1:12">
      <c r="A229" s="11" t="s">
        <v>31</v>
      </c>
      <c r="B229" s="12">
        <v>0</v>
      </c>
      <c r="C229" s="12">
        <v>461</v>
      </c>
      <c r="D229" s="13">
        <v>13</v>
      </c>
      <c r="E229" s="11">
        <v>48</v>
      </c>
      <c r="F229" s="11" t="s">
        <v>53</v>
      </c>
      <c r="G229" s="11" t="s">
        <v>21</v>
      </c>
      <c r="H229" s="13">
        <v>30</v>
      </c>
      <c r="I229" s="11" t="s">
        <v>18</v>
      </c>
      <c r="J229" s="13">
        <v>4</v>
      </c>
      <c r="K229" s="11" t="s">
        <v>50</v>
      </c>
      <c r="L229" s="11" t="s">
        <v>28</v>
      </c>
    </row>
    <row r="230" spans="1:12">
      <c r="A230" s="11" t="s">
        <v>31</v>
      </c>
      <c r="B230" s="12">
        <v>0</v>
      </c>
      <c r="C230" s="12">
        <v>340</v>
      </c>
      <c r="D230" s="13">
        <v>19</v>
      </c>
      <c r="E230" s="11">
        <v>4</v>
      </c>
      <c r="F230" s="11" t="s">
        <v>49</v>
      </c>
      <c r="G230" s="11" t="s">
        <v>22</v>
      </c>
      <c r="H230" s="13">
        <v>42</v>
      </c>
      <c r="I230" s="11" t="s">
        <v>18</v>
      </c>
      <c r="J230" s="13">
        <v>1</v>
      </c>
      <c r="K230" s="11" t="s">
        <v>50</v>
      </c>
      <c r="L230" s="11" t="s">
        <v>27</v>
      </c>
    </row>
    <row r="231" spans="1:12">
      <c r="A231" s="11" t="s">
        <v>36</v>
      </c>
      <c r="B231" s="12">
        <v>0</v>
      </c>
      <c r="C231" s="12">
        <v>6490</v>
      </c>
      <c r="D231" s="13">
        <v>19</v>
      </c>
      <c r="E231" s="11">
        <v>85</v>
      </c>
      <c r="F231" s="11" t="s">
        <v>49</v>
      </c>
      <c r="G231" s="11" t="s">
        <v>23</v>
      </c>
      <c r="H231" s="13">
        <v>45</v>
      </c>
      <c r="I231" s="11" t="s">
        <v>18</v>
      </c>
      <c r="J231" s="13">
        <v>4</v>
      </c>
      <c r="K231" s="11" t="s">
        <v>51</v>
      </c>
      <c r="L231" s="11" t="s">
        <v>28</v>
      </c>
    </row>
    <row r="232" spans="1:12">
      <c r="A232" s="11" t="s">
        <v>36</v>
      </c>
      <c r="B232" s="12">
        <v>734</v>
      </c>
      <c r="C232" s="12">
        <v>348</v>
      </c>
      <c r="D232" s="13">
        <v>7</v>
      </c>
      <c r="E232" s="11">
        <v>100</v>
      </c>
      <c r="F232" s="11" t="s">
        <v>49</v>
      </c>
      <c r="G232" s="11" t="s">
        <v>23</v>
      </c>
      <c r="H232" s="13">
        <v>27</v>
      </c>
      <c r="I232" s="11" t="s">
        <v>18</v>
      </c>
      <c r="J232" s="13">
        <v>4</v>
      </c>
      <c r="K232" s="11" t="s">
        <v>51</v>
      </c>
      <c r="L232" s="11" t="s">
        <v>28</v>
      </c>
    </row>
    <row r="233" spans="1:12">
      <c r="A233" s="11" t="s">
        <v>31</v>
      </c>
      <c r="B233" s="12">
        <v>0</v>
      </c>
      <c r="C233" s="12">
        <v>506</v>
      </c>
      <c r="D233" s="13">
        <v>25</v>
      </c>
      <c r="E233" s="11">
        <v>3</v>
      </c>
      <c r="F233" s="11" t="s">
        <v>53</v>
      </c>
      <c r="G233" s="11" t="s">
        <v>21</v>
      </c>
      <c r="H233" s="13">
        <v>22</v>
      </c>
      <c r="I233" s="11" t="s">
        <v>19</v>
      </c>
      <c r="J233" s="13">
        <v>4</v>
      </c>
      <c r="K233" s="11" t="s">
        <v>50</v>
      </c>
      <c r="L233" s="11" t="s">
        <v>27</v>
      </c>
    </row>
    <row r="234" spans="1:12">
      <c r="A234" s="11" t="s">
        <v>37</v>
      </c>
      <c r="B234" s="12">
        <v>0</v>
      </c>
      <c r="C234" s="12">
        <v>14717</v>
      </c>
      <c r="D234" s="13">
        <v>28</v>
      </c>
      <c r="E234" s="11">
        <v>7</v>
      </c>
      <c r="F234" s="11" t="s">
        <v>49</v>
      </c>
      <c r="G234" s="11" t="s">
        <v>23</v>
      </c>
      <c r="H234" s="13">
        <v>26</v>
      </c>
      <c r="I234" s="11" t="s">
        <v>18</v>
      </c>
      <c r="J234" s="13">
        <v>2</v>
      </c>
      <c r="K234" s="11" t="s">
        <v>51</v>
      </c>
      <c r="L234" s="11" t="s">
        <v>28</v>
      </c>
    </row>
    <row r="235" spans="1:12">
      <c r="A235" s="11" t="s">
        <v>29</v>
      </c>
      <c r="B235" s="12">
        <v>172</v>
      </c>
      <c r="C235" s="12">
        <v>0</v>
      </c>
      <c r="D235" s="13">
        <v>25</v>
      </c>
      <c r="E235" s="11">
        <v>36</v>
      </c>
      <c r="F235" s="11" t="s">
        <v>49</v>
      </c>
      <c r="G235" s="11" t="s">
        <v>23</v>
      </c>
      <c r="H235" s="13">
        <v>33</v>
      </c>
      <c r="I235" s="11" t="s">
        <v>18</v>
      </c>
      <c r="J235" s="13">
        <v>3</v>
      </c>
      <c r="K235" s="11" t="s">
        <v>51</v>
      </c>
      <c r="L235" s="11" t="s">
        <v>28</v>
      </c>
    </row>
    <row r="236" spans="1:12">
      <c r="A236" s="11" t="s">
        <v>33</v>
      </c>
      <c r="B236" s="12">
        <v>644</v>
      </c>
      <c r="C236" s="12">
        <v>1571</v>
      </c>
      <c r="D236" s="13">
        <v>19</v>
      </c>
      <c r="E236" s="11">
        <v>1</v>
      </c>
      <c r="F236" s="11" t="s">
        <v>53</v>
      </c>
      <c r="G236" s="11" t="s">
        <v>21</v>
      </c>
      <c r="H236" s="13">
        <v>27</v>
      </c>
      <c r="I236" s="11" t="s">
        <v>18</v>
      </c>
      <c r="J236" s="13">
        <v>3</v>
      </c>
      <c r="K236" s="11" t="s">
        <v>51</v>
      </c>
      <c r="L236" s="11" t="s">
        <v>27</v>
      </c>
    </row>
    <row r="237" spans="1:12">
      <c r="A237" s="11" t="s">
        <v>33</v>
      </c>
      <c r="B237" s="12">
        <v>0</v>
      </c>
      <c r="C237" s="12">
        <v>0</v>
      </c>
      <c r="D237" s="13">
        <v>25</v>
      </c>
      <c r="E237" s="11">
        <v>19</v>
      </c>
      <c r="F237" s="11" t="s">
        <v>53</v>
      </c>
      <c r="G237" s="11" t="s">
        <v>21</v>
      </c>
      <c r="H237" s="13">
        <v>24</v>
      </c>
      <c r="I237" s="11" t="s">
        <v>19</v>
      </c>
      <c r="J237" s="13">
        <v>4</v>
      </c>
      <c r="K237" s="11" t="s">
        <v>51</v>
      </c>
      <c r="L237" s="11" t="s">
        <v>27</v>
      </c>
    </row>
    <row r="238" spans="1:12">
      <c r="A238" s="11" t="s">
        <v>31</v>
      </c>
      <c r="B238" s="12">
        <v>617</v>
      </c>
      <c r="C238" s="12">
        <v>411</v>
      </c>
      <c r="D238" s="13">
        <v>31</v>
      </c>
      <c r="E238" s="11">
        <v>3</v>
      </c>
      <c r="F238" s="11" t="s">
        <v>49</v>
      </c>
      <c r="G238" s="11" t="s">
        <v>22</v>
      </c>
      <c r="H238" s="13">
        <v>21</v>
      </c>
      <c r="I238" s="11" t="s">
        <v>18</v>
      </c>
      <c r="J238" s="13">
        <v>1</v>
      </c>
      <c r="K238" s="11" t="s">
        <v>51</v>
      </c>
      <c r="L238" s="11" t="s">
        <v>28</v>
      </c>
    </row>
    <row r="239" spans="1:12">
      <c r="A239" s="11" t="s">
        <v>33</v>
      </c>
      <c r="B239" s="12">
        <v>0</v>
      </c>
      <c r="C239" s="12">
        <v>544</v>
      </c>
      <c r="D239" s="13">
        <v>25</v>
      </c>
      <c r="E239" s="11">
        <v>0</v>
      </c>
      <c r="F239" s="11" t="s">
        <v>53</v>
      </c>
      <c r="G239" s="11" t="s">
        <v>21</v>
      </c>
      <c r="H239" s="13">
        <v>28</v>
      </c>
      <c r="I239" s="11" t="s">
        <v>19</v>
      </c>
      <c r="J239" s="13">
        <v>4</v>
      </c>
      <c r="K239" s="11" t="s">
        <v>54</v>
      </c>
      <c r="L239" s="11" t="s">
        <v>27</v>
      </c>
    </row>
    <row r="240" spans="1:12">
      <c r="A240" s="11" t="s">
        <v>36</v>
      </c>
      <c r="B240" s="12">
        <v>586</v>
      </c>
      <c r="C240" s="12">
        <v>0</v>
      </c>
      <c r="D240" s="13">
        <v>13</v>
      </c>
      <c r="E240" s="11">
        <v>0</v>
      </c>
      <c r="F240" s="11" t="s">
        <v>49</v>
      </c>
      <c r="G240" s="11" t="s">
        <v>23</v>
      </c>
      <c r="H240" s="13">
        <v>51</v>
      </c>
      <c r="I240" s="11" t="s">
        <v>18</v>
      </c>
      <c r="J240" s="13">
        <v>1</v>
      </c>
      <c r="K240" s="11" t="s">
        <v>52</v>
      </c>
      <c r="L240" s="11" t="s">
        <v>27</v>
      </c>
    </row>
    <row r="241" spans="1:12">
      <c r="A241" s="11" t="s">
        <v>31</v>
      </c>
      <c r="B241" s="12">
        <v>0</v>
      </c>
      <c r="C241" s="12">
        <v>835</v>
      </c>
      <c r="D241" s="13">
        <v>19</v>
      </c>
      <c r="E241" s="11">
        <v>42</v>
      </c>
      <c r="F241" s="11" t="s">
        <v>53</v>
      </c>
      <c r="G241" s="11" t="s">
        <v>21</v>
      </c>
      <c r="H241" s="13">
        <v>21</v>
      </c>
      <c r="I241" s="11" t="s">
        <v>18</v>
      </c>
      <c r="J241" s="13">
        <v>1</v>
      </c>
      <c r="K241" s="11" t="s">
        <v>51</v>
      </c>
      <c r="L241" s="11" t="s">
        <v>27</v>
      </c>
    </row>
    <row r="242" spans="1:12">
      <c r="A242" s="11" t="s">
        <v>36</v>
      </c>
      <c r="B242" s="12">
        <v>0</v>
      </c>
      <c r="C242" s="12">
        <v>823</v>
      </c>
      <c r="D242" s="13">
        <v>25</v>
      </c>
      <c r="E242" s="11">
        <v>47</v>
      </c>
      <c r="F242" s="11" t="s">
        <v>49</v>
      </c>
      <c r="G242" s="11" t="s">
        <v>23</v>
      </c>
      <c r="H242" s="13">
        <v>27</v>
      </c>
      <c r="I242" s="11" t="s">
        <v>18</v>
      </c>
      <c r="J242" s="13">
        <v>2</v>
      </c>
      <c r="K242" s="11" t="s">
        <v>51</v>
      </c>
      <c r="L242" s="11" t="s">
        <v>28</v>
      </c>
    </row>
    <row r="243" spans="1:12">
      <c r="A243" s="11" t="s">
        <v>29</v>
      </c>
      <c r="B243" s="12">
        <v>0</v>
      </c>
      <c r="C243" s="12">
        <v>5180</v>
      </c>
      <c r="D243" s="13">
        <v>22</v>
      </c>
      <c r="E243" s="11">
        <v>4</v>
      </c>
      <c r="F243" s="11" t="s">
        <v>49</v>
      </c>
      <c r="G243" s="11" t="s">
        <v>23</v>
      </c>
      <c r="H243" s="13">
        <v>40</v>
      </c>
      <c r="I243" s="11" t="s">
        <v>18</v>
      </c>
      <c r="J243" s="13">
        <v>2</v>
      </c>
      <c r="K243" s="11" t="s">
        <v>50</v>
      </c>
      <c r="L243" s="11" t="s">
        <v>27</v>
      </c>
    </row>
    <row r="244" spans="1:12">
      <c r="A244" s="11" t="s">
        <v>36</v>
      </c>
      <c r="B244" s="12">
        <v>0</v>
      </c>
      <c r="C244" s="12">
        <v>408</v>
      </c>
      <c r="D244" s="13">
        <v>16</v>
      </c>
      <c r="E244" s="11">
        <v>12</v>
      </c>
      <c r="F244" s="11" t="s">
        <v>49</v>
      </c>
      <c r="G244" s="11" t="s">
        <v>23</v>
      </c>
      <c r="H244" s="13">
        <v>34</v>
      </c>
      <c r="I244" s="11" t="s">
        <v>17</v>
      </c>
      <c r="J244" s="13">
        <v>4</v>
      </c>
      <c r="K244" s="11" t="s">
        <v>51</v>
      </c>
      <c r="L244" s="11" t="s">
        <v>28</v>
      </c>
    </row>
    <row r="245" spans="1:12">
      <c r="A245" s="11" t="s">
        <v>33</v>
      </c>
      <c r="B245" s="12">
        <v>0</v>
      </c>
      <c r="C245" s="12">
        <v>821</v>
      </c>
      <c r="D245" s="13">
        <v>48</v>
      </c>
      <c r="E245" s="11">
        <v>5</v>
      </c>
      <c r="F245" s="11" t="s">
        <v>53</v>
      </c>
      <c r="G245" s="11" t="s">
        <v>21</v>
      </c>
      <c r="H245" s="13">
        <v>34</v>
      </c>
      <c r="I245" s="11" t="s">
        <v>18</v>
      </c>
      <c r="J245" s="13">
        <v>1</v>
      </c>
      <c r="K245" s="11" t="s">
        <v>50</v>
      </c>
      <c r="L245" s="11" t="s">
        <v>28</v>
      </c>
    </row>
    <row r="246" spans="1:12">
      <c r="A246" s="11" t="s">
        <v>30</v>
      </c>
      <c r="B246" s="12">
        <v>522</v>
      </c>
      <c r="C246" s="12">
        <v>385</v>
      </c>
      <c r="D246" s="13">
        <v>10</v>
      </c>
      <c r="E246" s="11">
        <v>66</v>
      </c>
      <c r="F246" s="11" t="s">
        <v>49</v>
      </c>
      <c r="G246" s="11" t="s">
        <v>23</v>
      </c>
      <c r="H246" s="13">
        <v>63</v>
      </c>
      <c r="I246" s="11" t="s">
        <v>18</v>
      </c>
      <c r="J246" s="13">
        <v>4</v>
      </c>
      <c r="K246" s="11" t="s">
        <v>50</v>
      </c>
      <c r="L246" s="11" t="s">
        <v>28</v>
      </c>
    </row>
    <row r="247" spans="1:12">
      <c r="A247" s="11" t="s">
        <v>33</v>
      </c>
      <c r="B247" s="12">
        <v>585</v>
      </c>
      <c r="C247" s="12">
        <v>2223</v>
      </c>
      <c r="D247" s="13">
        <v>16</v>
      </c>
      <c r="E247" s="11">
        <v>0</v>
      </c>
      <c r="F247" s="11" t="s">
        <v>49</v>
      </c>
      <c r="G247" s="11" t="s">
        <v>23</v>
      </c>
      <c r="H247" s="13">
        <v>33</v>
      </c>
      <c r="I247" s="11" t="s">
        <v>18</v>
      </c>
      <c r="J247" s="13">
        <v>2</v>
      </c>
      <c r="K247" s="11" t="s">
        <v>52</v>
      </c>
      <c r="L247" s="11" t="s">
        <v>27</v>
      </c>
    </row>
    <row r="248" spans="1:12">
      <c r="A248" s="11" t="s">
        <v>33</v>
      </c>
      <c r="B248" s="12">
        <v>5588</v>
      </c>
      <c r="C248" s="12">
        <v>0</v>
      </c>
      <c r="D248" s="13">
        <v>22</v>
      </c>
      <c r="E248" s="11">
        <v>10</v>
      </c>
      <c r="F248" s="11" t="s">
        <v>53</v>
      </c>
      <c r="G248" s="11" t="s">
        <v>21</v>
      </c>
      <c r="H248" s="13">
        <v>28</v>
      </c>
      <c r="I248" s="11" t="s">
        <v>18</v>
      </c>
      <c r="J248" s="13">
        <v>4</v>
      </c>
      <c r="K248" s="11" t="s">
        <v>51</v>
      </c>
      <c r="L248" s="11" t="s">
        <v>27</v>
      </c>
    </row>
    <row r="249" spans="1:12">
      <c r="A249" s="11" t="s">
        <v>33</v>
      </c>
      <c r="B249" s="12">
        <v>0</v>
      </c>
      <c r="C249" s="12">
        <v>605</v>
      </c>
      <c r="D249" s="13">
        <v>37</v>
      </c>
      <c r="E249" s="11">
        <v>20</v>
      </c>
      <c r="F249" s="11" t="s">
        <v>53</v>
      </c>
      <c r="G249" s="11" t="s">
        <v>21</v>
      </c>
      <c r="H249" s="13">
        <v>24</v>
      </c>
      <c r="I249" s="11" t="s">
        <v>18</v>
      </c>
      <c r="J249" s="13">
        <v>2</v>
      </c>
      <c r="K249" s="11" t="s">
        <v>51</v>
      </c>
      <c r="L249" s="11" t="s">
        <v>27</v>
      </c>
    </row>
    <row r="250" spans="1:12">
      <c r="A250" s="11" t="s">
        <v>31</v>
      </c>
      <c r="B250" s="12">
        <v>352</v>
      </c>
      <c r="C250" s="12">
        <v>7525</v>
      </c>
      <c r="D250" s="13">
        <v>13</v>
      </c>
      <c r="E250" s="11">
        <v>4</v>
      </c>
      <c r="F250" s="11" t="s">
        <v>53</v>
      </c>
      <c r="G250" s="11" t="s">
        <v>21</v>
      </c>
      <c r="H250" s="13">
        <v>18</v>
      </c>
      <c r="I250" s="11" t="s">
        <v>19</v>
      </c>
      <c r="J250" s="13">
        <v>4</v>
      </c>
      <c r="K250" s="11" t="s">
        <v>50</v>
      </c>
      <c r="L250" s="11" t="s">
        <v>28</v>
      </c>
    </row>
    <row r="251" spans="1:12">
      <c r="A251" s="11" t="s">
        <v>36</v>
      </c>
      <c r="B251" s="12">
        <v>0</v>
      </c>
      <c r="C251" s="12">
        <v>3529</v>
      </c>
      <c r="D251" s="13">
        <v>14</v>
      </c>
      <c r="E251" s="11">
        <v>0</v>
      </c>
      <c r="F251" s="11" t="s">
        <v>53</v>
      </c>
      <c r="G251" s="11" t="s">
        <v>21</v>
      </c>
      <c r="H251" s="13">
        <v>63</v>
      </c>
      <c r="I251" s="11" t="s">
        <v>18</v>
      </c>
      <c r="J251" s="13">
        <v>4</v>
      </c>
      <c r="K251" s="11" t="s">
        <v>51</v>
      </c>
      <c r="L251" s="11" t="s">
        <v>28</v>
      </c>
    </row>
    <row r="252" spans="1:12">
      <c r="A252" s="11" t="s">
        <v>29</v>
      </c>
      <c r="B252" s="12">
        <v>2715</v>
      </c>
      <c r="C252" s="12">
        <v>1435</v>
      </c>
      <c r="D252" s="13">
        <v>49</v>
      </c>
      <c r="E252" s="11">
        <v>14</v>
      </c>
      <c r="F252" s="11" t="s">
        <v>49</v>
      </c>
      <c r="G252" s="11" t="s">
        <v>21</v>
      </c>
      <c r="H252" s="13">
        <v>37</v>
      </c>
      <c r="I252" s="11" t="s">
        <v>18</v>
      </c>
      <c r="J252" s="13">
        <v>2</v>
      </c>
      <c r="K252" s="11" t="s">
        <v>51</v>
      </c>
      <c r="L252" s="11" t="s">
        <v>27</v>
      </c>
    </row>
    <row r="253" spans="1:12">
      <c r="A253" s="11" t="s">
        <v>17</v>
      </c>
      <c r="B253" s="12">
        <v>560</v>
      </c>
      <c r="C253" s="12">
        <v>887</v>
      </c>
      <c r="D253" s="13">
        <v>25</v>
      </c>
      <c r="E253" s="11">
        <v>20</v>
      </c>
      <c r="F253" s="11" t="s">
        <v>49</v>
      </c>
      <c r="G253" s="11" t="s">
        <v>23</v>
      </c>
      <c r="H253" s="13">
        <v>38</v>
      </c>
      <c r="I253" s="11" t="s">
        <v>18</v>
      </c>
      <c r="J253" s="13">
        <v>3</v>
      </c>
      <c r="K253" s="11" t="s">
        <v>52</v>
      </c>
      <c r="L253" s="11" t="s">
        <v>27</v>
      </c>
    </row>
    <row r="254" spans="1:12">
      <c r="A254" s="11" t="s">
        <v>36</v>
      </c>
      <c r="B254" s="12">
        <v>895</v>
      </c>
      <c r="C254" s="12">
        <v>243</v>
      </c>
      <c r="D254" s="13">
        <v>13</v>
      </c>
      <c r="E254" s="11">
        <v>4</v>
      </c>
      <c r="F254" s="11" t="s">
        <v>49</v>
      </c>
      <c r="G254" s="11" t="s">
        <v>22</v>
      </c>
      <c r="H254" s="13">
        <v>22</v>
      </c>
      <c r="I254" s="11" t="s">
        <v>19</v>
      </c>
      <c r="J254" s="13">
        <v>1</v>
      </c>
      <c r="K254" s="11" t="s">
        <v>51</v>
      </c>
      <c r="L254" s="11" t="s">
        <v>27</v>
      </c>
    </row>
    <row r="255" spans="1:12">
      <c r="A255" s="11" t="s">
        <v>33</v>
      </c>
      <c r="B255" s="12">
        <v>305</v>
      </c>
      <c r="C255" s="12">
        <v>4553</v>
      </c>
      <c r="D255" s="13">
        <v>7</v>
      </c>
      <c r="E255" s="11">
        <v>2</v>
      </c>
      <c r="F255" s="11" t="s">
        <v>53</v>
      </c>
      <c r="G255" s="11" t="s">
        <v>21</v>
      </c>
      <c r="H255" s="13">
        <v>31</v>
      </c>
      <c r="I255" s="11" t="s">
        <v>18</v>
      </c>
      <c r="J255" s="13">
        <v>1</v>
      </c>
      <c r="K255" s="11" t="s">
        <v>50</v>
      </c>
      <c r="L255" s="11" t="s">
        <v>27</v>
      </c>
    </row>
    <row r="256" spans="1:12">
      <c r="A256" s="11" t="s">
        <v>36</v>
      </c>
      <c r="B256" s="12">
        <v>0</v>
      </c>
      <c r="C256" s="12">
        <v>418</v>
      </c>
      <c r="D256" s="13">
        <v>19</v>
      </c>
      <c r="E256" s="11">
        <v>4</v>
      </c>
      <c r="F256" s="11" t="s">
        <v>49</v>
      </c>
      <c r="G256" s="11" t="s">
        <v>23</v>
      </c>
      <c r="H256" s="13">
        <v>31</v>
      </c>
      <c r="I256" s="11" t="s">
        <v>18</v>
      </c>
      <c r="J256" s="13">
        <v>2</v>
      </c>
      <c r="K256" s="11" t="s">
        <v>51</v>
      </c>
      <c r="L256" s="11" t="s">
        <v>28</v>
      </c>
    </row>
    <row r="257" spans="1:12">
      <c r="A257" s="11" t="s">
        <v>33</v>
      </c>
      <c r="B257" s="12">
        <v>0</v>
      </c>
      <c r="C257" s="12">
        <v>771</v>
      </c>
      <c r="D257" s="13">
        <v>25</v>
      </c>
      <c r="E257" s="11">
        <v>0</v>
      </c>
      <c r="F257" s="11" t="s">
        <v>49</v>
      </c>
      <c r="G257" s="11" t="s">
        <v>23</v>
      </c>
      <c r="H257" s="13">
        <v>42</v>
      </c>
      <c r="I257" s="11" t="s">
        <v>17</v>
      </c>
      <c r="J257" s="13">
        <v>2</v>
      </c>
      <c r="K257" s="11" t="s">
        <v>51</v>
      </c>
      <c r="L257" s="11" t="s">
        <v>27</v>
      </c>
    </row>
    <row r="258" spans="1:12">
      <c r="A258" s="11" t="s">
        <v>31</v>
      </c>
      <c r="B258" s="12">
        <v>0</v>
      </c>
      <c r="C258" s="12">
        <v>463</v>
      </c>
      <c r="D258" s="13">
        <v>11</v>
      </c>
      <c r="E258" s="11">
        <v>13</v>
      </c>
      <c r="F258" s="11" t="s">
        <v>49</v>
      </c>
      <c r="G258" s="11" t="s">
        <v>23</v>
      </c>
      <c r="H258" s="13">
        <v>24</v>
      </c>
      <c r="I258" s="11" t="s">
        <v>19</v>
      </c>
      <c r="J258" s="13">
        <v>2</v>
      </c>
      <c r="K258" s="11" t="s">
        <v>50</v>
      </c>
      <c r="L258" s="11" t="s">
        <v>27</v>
      </c>
    </row>
    <row r="259" spans="1:12">
      <c r="A259" s="11" t="s">
        <v>29</v>
      </c>
      <c r="B259" s="12">
        <v>8948</v>
      </c>
      <c r="C259" s="12">
        <v>110</v>
      </c>
      <c r="D259" s="13">
        <v>31</v>
      </c>
      <c r="E259" s="11">
        <v>90</v>
      </c>
      <c r="F259" s="11" t="s">
        <v>49</v>
      </c>
      <c r="G259" s="11" t="s">
        <v>23</v>
      </c>
      <c r="H259" s="13">
        <v>65</v>
      </c>
      <c r="I259" s="11" t="s">
        <v>18</v>
      </c>
      <c r="J259" s="13">
        <v>4</v>
      </c>
      <c r="K259" s="11" t="s">
        <v>52</v>
      </c>
      <c r="L259" s="11" t="s">
        <v>27</v>
      </c>
    </row>
    <row r="260" spans="1:12">
      <c r="A260" s="11" t="s">
        <v>37</v>
      </c>
      <c r="B260" s="12">
        <v>0</v>
      </c>
      <c r="C260" s="12">
        <v>10099</v>
      </c>
      <c r="D260" s="13">
        <v>16</v>
      </c>
      <c r="E260" s="11">
        <v>108</v>
      </c>
      <c r="F260" s="11" t="s">
        <v>49</v>
      </c>
      <c r="G260" s="11" t="s">
        <v>23</v>
      </c>
      <c r="H260" s="13">
        <v>22</v>
      </c>
      <c r="I260" s="11" t="s">
        <v>19</v>
      </c>
      <c r="J260" s="13">
        <v>4</v>
      </c>
      <c r="K260" s="11" t="s">
        <v>51</v>
      </c>
      <c r="L260" s="11" t="s">
        <v>28</v>
      </c>
    </row>
    <row r="261" spans="1:12">
      <c r="A261" s="11" t="s">
        <v>37</v>
      </c>
      <c r="B261" s="12">
        <v>0</v>
      </c>
      <c r="C261" s="12">
        <v>13428</v>
      </c>
      <c r="D261" s="13">
        <v>7</v>
      </c>
      <c r="E261" s="11">
        <v>0</v>
      </c>
      <c r="F261" s="11" t="s">
        <v>53</v>
      </c>
      <c r="G261" s="11" t="s">
        <v>21</v>
      </c>
      <c r="H261" s="13">
        <v>22</v>
      </c>
      <c r="I261" s="11" t="s">
        <v>19</v>
      </c>
      <c r="J261" s="13">
        <v>2</v>
      </c>
      <c r="K261" s="11" t="s">
        <v>54</v>
      </c>
      <c r="L261" s="11" t="s">
        <v>28</v>
      </c>
    </row>
    <row r="262" spans="1:12">
      <c r="A262" s="11" t="s">
        <v>36</v>
      </c>
      <c r="B262" s="12">
        <v>0</v>
      </c>
      <c r="C262" s="12">
        <v>208</v>
      </c>
      <c r="D262" s="13">
        <v>13</v>
      </c>
      <c r="E262" s="11">
        <v>23</v>
      </c>
      <c r="F262" s="11" t="s">
        <v>49</v>
      </c>
      <c r="G262" s="11" t="s">
        <v>23</v>
      </c>
      <c r="H262" s="13">
        <v>51</v>
      </c>
      <c r="I262" s="11" t="s">
        <v>18</v>
      </c>
      <c r="J262" s="13">
        <v>4</v>
      </c>
      <c r="K262" s="11" t="s">
        <v>51</v>
      </c>
      <c r="L262" s="11" t="s">
        <v>28</v>
      </c>
    </row>
    <row r="263" spans="1:12">
      <c r="A263" s="11" t="s">
        <v>36</v>
      </c>
      <c r="B263" s="12">
        <v>0</v>
      </c>
      <c r="C263" s="12">
        <v>552</v>
      </c>
      <c r="D263" s="13">
        <v>13</v>
      </c>
      <c r="E263" s="11">
        <v>15</v>
      </c>
      <c r="F263" s="11" t="s">
        <v>53</v>
      </c>
      <c r="G263" s="11" t="s">
        <v>21</v>
      </c>
      <c r="H263" s="13">
        <v>23</v>
      </c>
      <c r="I263" s="11" t="s">
        <v>18</v>
      </c>
      <c r="J263" s="13">
        <v>4</v>
      </c>
      <c r="K263" s="11" t="s">
        <v>50</v>
      </c>
      <c r="L263" s="11" t="s">
        <v>27</v>
      </c>
    </row>
    <row r="264" spans="1:12">
      <c r="A264" s="11" t="s">
        <v>30</v>
      </c>
      <c r="B264" s="12">
        <v>0</v>
      </c>
      <c r="C264" s="12">
        <v>3105</v>
      </c>
      <c r="D264" s="13">
        <v>16</v>
      </c>
      <c r="E264" s="11">
        <v>19</v>
      </c>
      <c r="F264" s="11" t="s">
        <v>53</v>
      </c>
      <c r="G264" s="11" t="s">
        <v>21</v>
      </c>
      <c r="H264" s="13">
        <v>30</v>
      </c>
      <c r="I264" s="11" t="s">
        <v>18</v>
      </c>
      <c r="J264" s="13">
        <v>3</v>
      </c>
      <c r="K264" s="11" t="s">
        <v>51</v>
      </c>
      <c r="L264" s="11" t="s">
        <v>28</v>
      </c>
    </row>
    <row r="265" spans="1:12">
      <c r="A265" s="11" t="s">
        <v>36</v>
      </c>
      <c r="B265" s="12">
        <v>483</v>
      </c>
      <c r="C265" s="12">
        <v>415</v>
      </c>
      <c r="D265" s="13">
        <v>19</v>
      </c>
      <c r="E265" s="11">
        <v>6</v>
      </c>
      <c r="F265" s="11" t="s">
        <v>49</v>
      </c>
      <c r="G265" s="11" t="s">
        <v>22</v>
      </c>
      <c r="H265" s="13">
        <v>32</v>
      </c>
      <c r="I265" s="11" t="s">
        <v>18</v>
      </c>
      <c r="J265" s="13">
        <v>2</v>
      </c>
      <c r="K265" s="11" t="s">
        <v>51</v>
      </c>
      <c r="L265" s="11" t="s">
        <v>27</v>
      </c>
    </row>
    <row r="266" spans="1:12">
      <c r="A266" s="11" t="s">
        <v>32</v>
      </c>
      <c r="B266" s="12">
        <v>0</v>
      </c>
      <c r="C266" s="12">
        <v>1238</v>
      </c>
      <c r="D266" s="13">
        <v>13</v>
      </c>
      <c r="E266" s="11">
        <v>0</v>
      </c>
      <c r="F266" s="11" t="s">
        <v>53</v>
      </c>
      <c r="G266" s="11" t="s">
        <v>21</v>
      </c>
      <c r="H266" s="13">
        <v>21</v>
      </c>
      <c r="I266" s="11" t="s">
        <v>18</v>
      </c>
      <c r="J266" s="13">
        <v>3</v>
      </c>
      <c r="K266" s="11" t="s">
        <v>51</v>
      </c>
      <c r="L266" s="11" t="s">
        <v>27</v>
      </c>
    </row>
    <row r="267" spans="1:12">
      <c r="A267" s="11" t="s">
        <v>30</v>
      </c>
      <c r="B267" s="12">
        <v>0</v>
      </c>
      <c r="C267" s="12">
        <v>238</v>
      </c>
      <c r="D267" s="13">
        <v>13</v>
      </c>
      <c r="E267" s="11">
        <v>2</v>
      </c>
      <c r="F267" s="11" t="s">
        <v>53</v>
      </c>
      <c r="G267" s="11" t="s">
        <v>21</v>
      </c>
      <c r="H267" s="13">
        <v>52</v>
      </c>
      <c r="I267" s="11" t="s">
        <v>18</v>
      </c>
      <c r="J267" s="13">
        <v>4</v>
      </c>
      <c r="K267" s="11" t="s">
        <v>51</v>
      </c>
      <c r="L267" s="11" t="s">
        <v>27</v>
      </c>
    </row>
    <row r="268" spans="1:12">
      <c r="A268" s="11" t="s">
        <v>31</v>
      </c>
      <c r="B268" s="12">
        <v>0</v>
      </c>
      <c r="C268" s="12">
        <v>127</v>
      </c>
      <c r="D268" s="13">
        <v>31</v>
      </c>
      <c r="E268" s="11">
        <v>35</v>
      </c>
      <c r="F268" s="11" t="s">
        <v>53</v>
      </c>
      <c r="G268" s="11" t="s">
        <v>21</v>
      </c>
      <c r="H268" s="13">
        <v>22</v>
      </c>
      <c r="I268" s="11" t="s">
        <v>19</v>
      </c>
      <c r="J268" s="13">
        <v>4</v>
      </c>
      <c r="K268" s="11" t="s">
        <v>51</v>
      </c>
      <c r="L268" s="11" t="s">
        <v>27</v>
      </c>
    </row>
    <row r="269" spans="1:12">
      <c r="A269" s="11" t="s">
        <v>29</v>
      </c>
      <c r="B269" s="12">
        <v>663</v>
      </c>
      <c r="C269" s="12">
        <v>0</v>
      </c>
      <c r="D269" s="13">
        <v>19</v>
      </c>
      <c r="E269" s="11">
        <v>57</v>
      </c>
      <c r="F269" s="11" t="s">
        <v>49</v>
      </c>
      <c r="G269" s="11" t="s">
        <v>23</v>
      </c>
      <c r="H269" s="13">
        <v>41</v>
      </c>
      <c r="I269" s="11" t="s">
        <v>18</v>
      </c>
      <c r="J269" s="13">
        <v>2</v>
      </c>
      <c r="K269" s="11" t="s">
        <v>51</v>
      </c>
      <c r="L269" s="11" t="s">
        <v>28</v>
      </c>
    </row>
    <row r="270" spans="1:12">
      <c r="A270" s="11" t="s">
        <v>33</v>
      </c>
      <c r="B270" s="12">
        <v>624</v>
      </c>
      <c r="C270" s="12">
        <v>785</v>
      </c>
      <c r="D270" s="13">
        <v>37</v>
      </c>
      <c r="E270" s="11">
        <v>9</v>
      </c>
      <c r="F270" s="11" t="s">
        <v>53</v>
      </c>
      <c r="G270" s="11" t="s">
        <v>21</v>
      </c>
      <c r="H270" s="13">
        <v>53</v>
      </c>
      <c r="I270" s="11" t="s">
        <v>19</v>
      </c>
      <c r="J270" s="13">
        <v>2</v>
      </c>
      <c r="K270" s="11" t="s">
        <v>51</v>
      </c>
      <c r="L270" s="11" t="s">
        <v>28</v>
      </c>
    </row>
    <row r="271" spans="1:12">
      <c r="A271" s="11" t="s">
        <v>34</v>
      </c>
      <c r="B271" s="12">
        <v>0</v>
      </c>
      <c r="C271" s="12">
        <v>718</v>
      </c>
      <c r="D271" s="13">
        <v>19</v>
      </c>
      <c r="E271" s="11">
        <v>0</v>
      </c>
      <c r="F271" s="11" t="s">
        <v>53</v>
      </c>
      <c r="G271" s="11" t="s">
        <v>21</v>
      </c>
      <c r="H271" s="13">
        <v>54</v>
      </c>
      <c r="I271" s="11" t="s">
        <v>17</v>
      </c>
      <c r="J271" s="13">
        <v>4</v>
      </c>
      <c r="K271" s="11" t="s">
        <v>54</v>
      </c>
      <c r="L271" s="11" t="s">
        <v>27</v>
      </c>
    </row>
    <row r="272" spans="1:12">
      <c r="A272" s="11" t="s">
        <v>31</v>
      </c>
      <c r="B272" s="12">
        <v>0</v>
      </c>
      <c r="C272" s="12">
        <v>493</v>
      </c>
      <c r="D272" s="13">
        <v>13</v>
      </c>
      <c r="E272" s="11">
        <v>21</v>
      </c>
      <c r="F272" s="11" t="s">
        <v>49</v>
      </c>
      <c r="G272" s="11" t="s">
        <v>23</v>
      </c>
      <c r="H272" s="13">
        <v>37</v>
      </c>
      <c r="I272" s="11" t="s">
        <v>18</v>
      </c>
      <c r="J272" s="13">
        <v>3</v>
      </c>
      <c r="K272" s="11" t="s">
        <v>50</v>
      </c>
      <c r="L272" s="11" t="s">
        <v>28</v>
      </c>
    </row>
    <row r="273" spans="1:12">
      <c r="A273" s="11" t="s">
        <v>36</v>
      </c>
      <c r="B273" s="12">
        <v>152</v>
      </c>
      <c r="C273" s="12">
        <v>757</v>
      </c>
      <c r="D273" s="13">
        <v>49</v>
      </c>
      <c r="E273" s="11">
        <v>45</v>
      </c>
      <c r="F273" s="11" t="s">
        <v>49</v>
      </c>
      <c r="G273" s="11" t="s">
        <v>23</v>
      </c>
      <c r="H273" s="13">
        <v>27</v>
      </c>
      <c r="I273" s="11" t="s">
        <v>18</v>
      </c>
      <c r="J273" s="13">
        <v>4</v>
      </c>
      <c r="K273" s="11" t="s">
        <v>51</v>
      </c>
      <c r="L273" s="11" t="s">
        <v>27</v>
      </c>
    </row>
    <row r="274" spans="1:12">
      <c r="A274" s="11" t="s">
        <v>33</v>
      </c>
      <c r="B274" s="12">
        <v>0</v>
      </c>
      <c r="C274" s="12">
        <v>9125</v>
      </c>
      <c r="D274" s="13">
        <v>13</v>
      </c>
      <c r="E274" s="11">
        <v>24</v>
      </c>
      <c r="F274" s="11" t="s">
        <v>53</v>
      </c>
      <c r="G274" s="11" t="s">
        <v>21</v>
      </c>
      <c r="H274" s="13">
        <v>25</v>
      </c>
      <c r="I274" s="11" t="s">
        <v>18</v>
      </c>
      <c r="J274" s="13">
        <v>2</v>
      </c>
      <c r="K274" s="11" t="s">
        <v>51</v>
      </c>
      <c r="L274" s="11" t="s">
        <v>27</v>
      </c>
    </row>
    <row r="275" spans="1:12">
      <c r="A275" s="11" t="s">
        <v>36</v>
      </c>
      <c r="B275" s="12">
        <v>0</v>
      </c>
      <c r="C275" s="12">
        <v>364</v>
      </c>
      <c r="D275" s="13">
        <v>13</v>
      </c>
      <c r="E275" s="11">
        <v>12</v>
      </c>
      <c r="F275" s="11" t="s">
        <v>53</v>
      </c>
      <c r="G275" s="11" t="s">
        <v>21</v>
      </c>
      <c r="H275" s="13">
        <v>34</v>
      </c>
      <c r="I275" s="11" t="s">
        <v>18</v>
      </c>
      <c r="J275" s="13">
        <v>2</v>
      </c>
      <c r="K275" s="11" t="s">
        <v>51</v>
      </c>
      <c r="L275" s="11" t="s">
        <v>28</v>
      </c>
    </row>
    <row r="276" spans="1:12">
      <c r="A276" s="11" t="s">
        <v>29</v>
      </c>
      <c r="B276" s="12">
        <v>498</v>
      </c>
      <c r="C276" s="12">
        <v>598</v>
      </c>
      <c r="D276" s="13">
        <v>37</v>
      </c>
      <c r="E276" s="11">
        <v>14</v>
      </c>
      <c r="F276" s="11" t="s">
        <v>49</v>
      </c>
      <c r="G276" s="11" t="s">
        <v>21</v>
      </c>
      <c r="H276" s="13">
        <v>29</v>
      </c>
      <c r="I276" s="11" t="s">
        <v>18</v>
      </c>
      <c r="J276" s="13">
        <v>2</v>
      </c>
      <c r="K276" s="11" t="s">
        <v>52</v>
      </c>
      <c r="L276" s="11" t="s">
        <v>27</v>
      </c>
    </row>
    <row r="277" spans="1:12">
      <c r="A277" s="11" t="s">
        <v>33</v>
      </c>
      <c r="B277" s="12">
        <v>0</v>
      </c>
      <c r="C277" s="12">
        <v>374</v>
      </c>
      <c r="D277" s="13">
        <v>10</v>
      </c>
      <c r="E277" s="11">
        <v>19</v>
      </c>
      <c r="F277" s="11" t="s">
        <v>49</v>
      </c>
      <c r="G277" s="11" t="s">
        <v>23</v>
      </c>
      <c r="H277" s="13">
        <v>27</v>
      </c>
      <c r="I277" s="11" t="s">
        <v>18</v>
      </c>
      <c r="J277" s="13">
        <v>3</v>
      </c>
      <c r="K277" s="11" t="s">
        <v>50</v>
      </c>
      <c r="L277" s="11" t="s">
        <v>27</v>
      </c>
    </row>
    <row r="278" spans="1:12">
      <c r="A278" s="11" t="s">
        <v>36</v>
      </c>
      <c r="B278" s="12">
        <v>156</v>
      </c>
      <c r="C278" s="12">
        <v>0</v>
      </c>
      <c r="D278" s="13">
        <v>13</v>
      </c>
      <c r="E278" s="11">
        <v>58</v>
      </c>
      <c r="F278" s="11" t="s">
        <v>53</v>
      </c>
      <c r="G278" s="11" t="s">
        <v>21</v>
      </c>
      <c r="H278" s="13">
        <v>32</v>
      </c>
      <c r="I278" s="11" t="s">
        <v>18</v>
      </c>
      <c r="J278" s="13">
        <v>3</v>
      </c>
      <c r="K278" s="11" t="s">
        <v>50</v>
      </c>
      <c r="L278" s="11" t="s">
        <v>27</v>
      </c>
    </row>
    <row r="279" spans="1:12">
      <c r="A279" s="11" t="s">
        <v>37</v>
      </c>
      <c r="B279" s="12">
        <v>1336</v>
      </c>
      <c r="C279" s="12">
        <v>0</v>
      </c>
      <c r="D279" s="13">
        <v>37</v>
      </c>
      <c r="E279" s="11">
        <v>11</v>
      </c>
      <c r="F279" s="11" t="s">
        <v>49</v>
      </c>
      <c r="G279" s="11" t="s">
        <v>23</v>
      </c>
      <c r="H279" s="13">
        <v>29</v>
      </c>
      <c r="I279" s="11" t="s">
        <v>18</v>
      </c>
      <c r="J279" s="13">
        <v>2</v>
      </c>
      <c r="K279" s="11" t="s">
        <v>52</v>
      </c>
      <c r="L279" s="11" t="s">
        <v>28</v>
      </c>
    </row>
    <row r="280" spans="1:12">
      <c r="A280" s="11" t="s">
        <v>33</v>
      </c>
      <c r="B280" s="12">
        <v>0</v>
      </c>
      <c r="C280" s="12">
        <v>508</v>
      </c>
      <c r="D280" s="13">
        <v>13</v>
      </c>
      <c r="E280" s="11">
        <v>3</v>
      </c>
      <c r="F280" s="11" t="s">
        <v>49</v>
      </c>
      <c r="G280" s="11" t="s">
        <v>23</v>
      </c>
      <c r="H280" s="13">
        <v>32</v>
      </c>
      <c r="I280" s="11" t="s">
        <v>18</v>
      </c>
      <c r="J280" s="13">
        <v>1</v>
      </c>
      <c r="K280" s="11" t="s">
        <v>50</v>
      </c>
      <c r="L280" s="11" t="s">
        <v>27</v>
      </c>
    </row>
    <row r="281" spans="1:12">
      <c r="A281" s="11" t="s">
        <v>36</v>
      </c>
      <c r="B281" s="12">
        <v>0</v>
      </c>
      <c r="C281" s="12">
        <v>956</v>
      </c>
      <c r="D281" s="13">
        <v>25</v>
      </c>
      <c r="E281" s="11">
        <v>4</v>
      </c>
      <c r="F281" s="11" t="s">
        <v>53</v>
      </c>
      <c r="G281" s="11" t="s">
        <v>21</v>
      </c>
      <c r="H281" s="13">
        <v>28</v>
      </c>
      <c r="I281" s="11" t="s">
        <v>19</v>
      </c>
      <c r="J281" s="13">
        <v>2</v>
      </c>
      <c r="K281" s="11" t="s">
        <v>50</v>
      </c>
      <c r="L281" s="11" t="s">
        <v>27</v>
      </c>
    </row>
    <row r="282" spans="1:12">
      <c r="A282" s="11" t="s">
        <v>31</v>
      </c>
      <c r="B282" s="12">
        <v>0</v>
      </c>
      <c r="C282" s="12">
        <v>636</v>
      </c>
      <c r="D282" s="13">
        <v>22</v>
      </c>
      <c r="E282" s="11">
        <v>41</v>
      </c>
      <c r="F282" s="11" t="s">
        <v>53</v>
      </c>
      <c r="G282" s="11" t="s">
        <v>21</v>
      </c>
      <c r="H282" s="13">
        <v>25</v>
      </c>
      <c r="I282" s="11" t="s">
        <v>19</v>
      </c>
      <c r="J282" s="13">
        <v>4</v>
      </c>
      <c r="K282" s="11" t="s">
        <v>50</v>
      </c>
      <c r="L282" s="11" t="s">
        <v>28</v>
      </c>
    </row>
    <row r="283" spans="1:12">
      <c r="A283" s="11" t="s">
        <v>33</v>
      </c>
      <c r="B283" s="12">
        <v>2641</v>
      </c>
      <c r="C283" s="12">
        <v>0</v>
      </c>
      <c r="D283" s="13">
        <v>13</v>
      </c>
      <c r="E283" s="11">
        <v>71</v>
      </c>
      <c r="F283" s="11" t="s">
        <v>53</v>
      </c>
      <c r="G283" s="11" t="s">
        <v>21</v>
      </c>
      <c r="H283" s="13">
        <v>51</v>
      </c>
      <c r="I283" s="11" t="s">
        <v>17</v>
      </c>
      <c r="J283" s="13">
        <v>4</v>
      </c>
      <c r="K283" s="11" t="s">
        <v>52</v>
      </c>
      <c r="L283" s="11" t="s">
        <v>28</v>
      </c>
    </row>
    <row r="284" spans="1:12">
      <c r="A284" s="11" t="s">
        <v>37</v>
      </c>
      <c r="B284" s="12">
        <v>0</v>
      </c>
      <c r="C284" s="12">
        <v>1519</v>
      </c>
      <c r="D284" s="13">
        <v>40</v>
      </c>
      <c r="E284" s="11">
        <v>74</v>
      </c>
      <c r="F284" s="11" t="s">
        <v>49</v>
      </c>
      <c r="G284" s="11" t="s">
        <v>23</v>
      </c>
      <c r="H284" s="13">
        <v>44</v>
      </c>
      <c r="I284" s="11" t="s">
        <v>18</v>
      </c>
      <c r="J284" s="13">
        <v>2</v>
      </c>
      <c r="K284" s="11" t="s">
        <v>52</v>
      </c>
      <c r="L284" s="11" t="s">
        <v>28</v>
      </c>
    </row>
    <row r="285" spans="1:12">
      <c r="A285" s="11" t="s">
        <v>29</v>
      </c>
      <c r="B285" s="12">
        <v>0</v>
      </c>
      <c r="C285" s="12">
        <v>922</v>
      </c>
      <c r="D285" s="13">
        <v>19</v>
      </c>
      <c r="E285" s="11">
        <v>29</v>
      </c>
      <c r="F285" s="11" t="s">
        <v>49</v>
      </c>
      <c r="G285" s="11" t="s">
        <v>23</v>
      </c>
      <c r="H285" s="13">
        <v>33</v>
      </c>
      <c r="I285" s="11" t="s">
        <v>18</v>
      </c>
      <c r="J285" s="13">
        <v>1</v>
      </c>
      <c r="K285" s="11" t="s">
        <v>51</v>
      </c>
      <c r="L285" s="11" t="s">
        <v>28</v>
      </c>
    </row>
    <row r="286" spans="1:12">
      <c r="A286" s="11" t="s">
        <v>31</v>
      </c>
      <c r="B286" s="12">
        <v>0</v>
      </c>
      <c r="C286" s="12">
        <v>180</v>
      </c>
      <c r="D286" s="13">
        <v>5</v>
      </c>
      <c r="E286" s="11">
        <v>2</v>
      </c>
      <c r="F286" s="11" t="s">
        <v>53</v>
      </c>
      <c r="G286" s="11" t="s">
        <v>21</v>
      </c>
      <c r="H286" s="13">
        <v>22</v>
      </c>
      <c r="I286" s="11" t="s">
        <v>19</v>
      </c>
      <c r="J286" s="13">
        <v>3</v>
      </c>
      <c r="K286" s="11" t="s">
        <v>50</v>
      </c>
      <c r="L286" s="11" t="s">
        <v>28</v>
      </c>
    </row>
    <row r="287" spans="1:12">
      <c r="A287" s="11" t="s">
        <v>37</v>
      </c>
      <c r="B287" s="12">
        <v>0</v>
      </c>
      <c r="C287" s="12">
        <v>701</v>
      </c>
      <c r="D287" s="13">
        <v>22</v>
      </c>
      <c r="E287" s="11">
        <v>108</v>
      </c>
      <c r="F287" s="11" t="s">
        <v>49</v>
      </c>
      <c r="G287" s="11" t="s">
        <v>23</v>
      </c>
      <c r="H287" s="13">
        <v>35</v>
      </c>
      <c r="I287" s="11" t="s">
        <v>18</v>
      </c>
      <c r="J287" s="13">
        <v>4</v>
      </c>
      <c r="K287" s="11" t="s">
        <v>52</v>
      </c>
      <c r="L287" s="11" t="s">
        <v>28</v>
      </c>
    </row>
    <row r="288" spans="1:12">
      <c r="A288" s="11" t="s">
        <v>36</v>
      </c>
      <c r="B288" s="12">
        <v>0</v>
      </c>
      <c r="C288" s="12">
        <v>296</v>
      </c>
      <c r="D288" s="13">
        <v>16</v>
      </c>
      <c r="E288" s="11">
        <v>8</v>
      </c>
      <c r="F288" s="11" t="s">
        <v>49</v>
      </c>
      <c r="G288" s="11" t="s">
        <v>23</v>
      </c>
      <c r="H288" s="13">
        <v>30</v>
      </c>
      <c r="I288" s="11" t="s">
        <v>18</v>
      </c>
      <c r="J288" s="13">
        <v>2</v>
      </c>
      <c r="K288" s="11" t="s">
        <v>51</v>
      </c>
      <c r="L288" s="11" t="s">
        <v>28</v>
      </c>
    </row>
    <row r="289" spans="1:12">
      <c r="A289" s="11" t="s">
        <v>36</v>
      </c>
      <c r="B289" s="12">
        <v>887</v>
      </c>
      <c r="C289" s="12">
        <v>519</v>
      </c>
      <c r="D289" s="13">
        <v>7</v>
      </c>
      <c r="E289" s="11">
        <v>42</v>
      </c>
      <c r="F289" s="11" t="s">
        <v>49</v>
      </c>
      <c r="G289" s="11" t="s">
        <v>22</v>
      </c>
      <c r="H289" s="13">
        <v>27</v>
      </c>
      <c r="I289" s="11" t="s">
        <v>18</v>
      </c>
      <c r="J289" s="13">
        <v>3</v>
      </c>
      <c r="K289" s="11" t="s">
        <v>50</v>
      </c>
      <c r="L289" s="11" t="s">
        <v>28</v>
      </c>
    </row>
    <row r="290" spans="1:12">
      <c r="A290" s="11" t="s">
        <v>29</v>
      </c>
      <c r="B290" s="12">
        <v>0</v>
      </c>
      <c r="C290" s="12">
        <v>800</v>
      </c>
      <c r="D290" s="13">
        <v>49</v>
      </c>
      <c r="E290" s="11">
        <v>2</v>
      </c>
      <c r="F290" s="11" t="s">
        <v>53</v>
      </c>
      <c r="G290" s="11" t="s">
        <v>21</v>
      </c>
      <c r="H290" s="13">
        <v>23</v>
      </c>
      <c r="I290" s="11" t="s">
        <v>19</v>
      </c>
      <c r="J290" s="13">
        <v>4</v>
      </c>
      <c r="K290" s="11" t="s">
        <v>51</v>
      </c>
      <c r="L290" s="11" t="s">
        <v>27</v>
      </c>
    </row>
    <row r="291" spans="1:12">
      <c r="A291" s="11" t="s">
        <v>31</v>
      </c>
      <c r="B291" s="12">
        <v>0</v>
      </c>
      <c r="C291" s="12">
        <v>736</v>
      </c>
      <c r="D291" s="13">
        <v>13</v>
      </c>
      <c r="E291" s="11">
        <v>6</v>
      </c>
      <c r="F291" s="11" t="s">
        <v>53</v>
      </c>
      <c r="G291" s="11" t="s">
        <v>21</v>
      </c>
      <c r="H291" s="13">
        <v>19</v>
      </c>
      <c r="I291" s="11" t="s">
        <v>19</v>
      </c>
      <c r="J291" s="13">
        <v>4</v>
      </c>
      <c r="K291" s="11" t="s">
        <v>51</v>
      </c>
      <c r="L291" s="11" t="s">
        <v>27</v>
      </c>
    </row>
    <row r="292" spans="1:12">
      <c r="A292" s="11" t="s">
        <v>36</v>
      </c>
      <c r="B292" s="12">
        <v>0</v>
      </c>
      <c r="C292" s="12">
        <v>11838</v>
      </c>
      <c r="D292" s="13">
        <v>7</v>
      </c>
      <c r="E292" s="11">
        <v>70</v>
      </c>
      <c r="F292" s="11" t="s">
        <v>49</v>
      </c>
      <c r="G292" s="11" t="s">
        <v>23</v>
      </c>
      <c r="H292" s="13">
        <v>44</v>
      </c>
      <c r="I292" s="11" t="s">
        <v>18</v>
      </c>
      <c r="J292" s="13">
        <v>4</v>
      </c>
      <c r="K292" s="11" t="s">
        <v>50</v>
      </c>
      <c r="L292" s="11" t="s">
        <v>28</v>
      </c>
    </row>
    <row r="293" spans="1:12">
      <c r="A293" s="11" t="s">
        <v>36</v>
      </c>
      <c r="B293" s="12">
        <v>0</v>
      </c>
      <c r="C293" s="12">
        <v>364</v>
      </c>
      <c r="D293" s="13">
        <v>5</v>
      </c>
      <c r="E293" s="11">
        <v>35</v>
      </c>
      <c r="F293" s="11" t="s">
        <v>49</v>
      </c>
      <c r="G293" s="11" t="s">
        <v>23</v>
      </c>
      <c r="H293" s="13">
        <v>41</v>
      </c>
      <c r="I293" s="11" t="s">
        <v>18</v>
      </c>
      <c r="J293" s="13">
        <v>1</v>
      </c>
      <c r="K293" s="11" t="s">
        <v>50</v>
      </c>
      <c r="L293" s="11" t="s">
        <v>28</v>
      </c>
    </row>
    <row r="294" spans="1:12">
      <c r="A294" s="11" t="s">
        <v>33</v>
      </c>
      <c r="B294" s="12">
        <v>18408</v>
      </c>
      <c r="C294" s="12">
        <v>212</v>
      </c>
      <c r="D294" s="13">
        <v>13</v>
      </c>
      <c r="E294" s="11">
        <v>9</v>
      </c>
      <c r="F294" s="11" t="s">
        <v>53</v>
      </c>
      <c r="G294" s="11" t="s">
        <v>21</v>
      </c>
      <c r="H294" s="13">
        <v>35</v>
      </c>
      <c r="I294" s="11" t="s">
        <v>18</v>
      </c>
      <c r="J294" s="13">
        <v>2</v>
      </c>
      <c r="K294" s="11" t="s">
        <v>51</v>
      </c>
      <c r="L294" s="11" t="s">
        <v>28</v>
      </c>
    </row>
    <row r="295" spans="1:12">
      <c r="A295" s="11" t="s">
        <v>33</v>
      </c>
      <c r="B295" s="12">
        <v>497</v>
      </c>
      <c r="C295" s="12">
        <v>888</v>
      </c>
      <c r="D295" s="13">
        <v>16</v>
      </c>
      <c r="E295" s="11">
        <v>3</v>
      </c>
      <c r="F295" s="11" t="s">
        <v>53</v>
      </c>
      <c r="G295" s="11" t="s">
        <v>21</v>
      </c>
      <c r="H295" s="13">
        <v>25</v>
      </c>
      <c r="I295" s="11" t="s">
        <v>19</v>
      </c>
      <c r="J295" s="13">
        <v>1</v>
      </c>
      <c r="K295" s="11" t="s">
        <v>54</v>
      </c>
      <c r="L295" s="11" t="s">
        <v>27</v>
      </c>
    </row>
    <row r="296" spans="1:12">
      <c r="A296" s="11" t="s">
        <v>37</v>
      </c>
      <c r="B296" s="12">
        <v>0</v>
      </c>
      <c r="C296" s="12">
        <v>999</v>
      </c>
      <c r="D296" s="13">
        <v>25</v>
      </c>
      <c r="E296" s="11">
        <v>0</v>
      </c>
      <c r="F296" s="11" t="s">
        <v>49</v>
      </c>
      <c r="G296" s="11" t="s">
        <v>23</v>
      </c>
      <c r="H296" s="13">
        <v>28</v>
      </c>
      <c r="I296" s="11" t="s">
        <v>17</v>
      </c>
      <c r="J296" s="13">
        <v>2</v>
      </c>
      <c r="K296" s="11" t="s">
        <v>52</v>
      </c>
      <c r="L296" s="11" t="s">
        <v>28</v>
      </c>
    </row>
    <row r="297" spans="1:12">
      <c r="A297" s="11" t="s">
        <v>36</v>
      </c>
      <c r="B297" s="12">
        <v>946</v>
      </c>
      <c r="C297" s="12">
        <v>0</v>
      </c>
      <c r="D297" s="13">
        <v>16</v>
      </c>
      <c r="E297" s="11">
        <v>83</v>
      </c>
      <c r="F297" s="11" t="s">
        <v>49</v>
      </c>
      <c r="G297" s="11" t="s">
        <v>23</v>
      </c>
      <c r="H297" s="13">
        <v>34</v>
      </c>
      <c r="I297" s="11" t="s">
        <v>18</v>
      </c>
      <c r="J297" s="13">
        <v>2</v>
      </c>
      <c r="K297" s="11" t="s">
        <v>51</v>
      </c>
      <c r="L297" s="11" t="s">
        <v>28</v>
      </c>
    </row>
    <row r="298" spans="1:12">
      <c r="A298" s="11" t="s">
        <v>29</v>
      </c>
      <c r="B298" s="12">
        <v>986</v>
      </c>
      <c r="C298" s="12">
        <v>578</v>
      </c>
      <c r="D298" s="13">
        <v>28</v>
      </c>
      <c r="E298" s="11">
        <v>1</v>
      </c>
      <c r="F298" s="11" t="s">
        <v>53</v>
      </c>
      <c r="G298" s="11" t="s">
        <v>21</v>
      </c>
      <c r="H298" s="13">
        <v>31</v>
      </c>
      <c r="I298" s="11" t="s">
        <v>18</v>
      </c>
      <c r="J298" s="13">
        <v>1</v>
      </c>
      <c r="K298" s="11" t="s">
        <v>51</v>
      </c>
      <c r="L298" s="11" t="s">
        <v>28</v>
      </c>
    </row>
    <row r="299" spans="1:12">
      <c r="A299" s="11" t="s">
        <v>30</v>
      </c>
      <c r="B299" s="12">
        <v>8122</v>
      </c>
      <c r="C299" s="12">
        <v>136</v>
      </c>
      <c r="D299" s="13">
        <v>22</v>
      </c>
      <c r="E299" s="11">
        <v>4</v>
      </c>
      <c r="F299" s="11" t="s">
        <v>49</v>
      </c>
      <c r="G299" s="11" t="s">
        <v>21</v>
      </c>
      <c r="H299" s="13">
        <v>32</v>
      </c>
      <c r="I299" s="11" t="s">
        <v>19</v>
      </c>
      <c r="J299" s="13">
        <v>1</v>
      </c>
      <c r="K299" s="11" t="s">
        <v>51</v>
      </c>
      <c r="L299" s="11" t="s">
        <v>27</v>
      </c>
    </row>
    <row r="300" spans="1:12">
      <c r="A300" s="11" t="s">
        <v>31</v>
      </c>
      <c r="B300" s="12">
        <v>0</v>
      </c>
      <c r="C300" s="12">
        <v>734</v>
      </c>
      <c r="D300" s="13">
        <v>37</v>
      </c>
      <c r="E300" s="11">
        <v>111</v>
      </c>
      <c r="F300" s="11" t="s">
        <v>49</v>
      </c>
      <c r="G300" s="11" t="s">
        <v>23</v>
      </c>
      <c r="H300" s="13">
        <v>41</v>
      </c>
      <c r="I300" s="11" t="s">
        <v>18</v>
      </c>
      <c r="J300" s="13">
        <v>2</v>
      </c>
      <c r="K300" s="11" t="s">
        <v>51</v>
      </c>
      <c r="L300" s="11" t="s">
        <v>27</v>
      </c>
    </row>
    <row r="301" spans="1:12">
      <c r="A301" s="11" t="s">
        <v>29</v>
      </c>
      <c r="B301" s="12">
        <v>778</v>
      </c>
      <c r="C301" s="12">
        <v>861</v>
      </c>
      <c r="D301" s="13">
        <v>49</v>
      </c>
      <c r="E301" s="11">
        <v>21</v>
      </c>
      <c r="F301" s="11" t="s">
        <v>49</v>
      </c>
      <c r="G301" s="11" t="s">
        <v>23</v>
      </c>
      <c r="H301" s="13">
        <v>22</v>
      </c>
      <c r="I301" s="11" t="s">
        <v>18</v>
      </c>
      <c r="J301" s="13">
        <v>2</v>
      </c>
      <c r="K301" s="11" t="s">
        <v>51</v>
      </c>
      <c r="L301" s="11" t="s">
        <v>27</v>
      </c>
    </row>
    <row r="302" spans="1:12">
      <c r="A302" s="11" t="s">
        <v>17</v>
      </c>
      <c r="B302" s="12">
        <v>645</v>
      </c>
      <c r="C302" s="12">
        <v>855</v>
      </c>
      <c r="D302" s="13">
        <v>25</v>
      </c>
      <c r="E302" s="11">
        <v>17</v>
      </c>
      <c r="F302" s="11" t="s">
        <v>49</v>
      </c>
      <c r="G302" s="11" t="s">
        <v>23</v>
      </c>
      <c r="H302" s="13">
        <v>28</v>
      </c>
      <c r="I302" s="11" t="s">
        <v>18</v>
      </c>
      <c r="J302" s="13">
        <v>3</v>
      </c>
      <c r="K302" s="11" t="s">
        <v>52</v>
      </c>
      <c r="L302" s="11" t="s">
        <v>27</v>
      </c>
    </row>
    <row r="303" spans="1:12">
      <c r="A303" s="11" t="s">
        <v>31</v>
      </c>
      <c r="B303" s="12">
        <v>0</v>
      </c>
      <c r="C303" s="12">
        <v>4486</v>
      </c>
      <c r="D303" s="13">
        <v>10</v>
      </c>
      <c r="E303" s="11">
        <v>3</v>
      </c>
      <c r="F303" s="11" t="s">
        <v>53</v>
      </c>
      <c r="G303" s="11" t="s">
        <v>21</v>
      </c>
      <c r="H303" s="13">
        <v>21</v>
      </c>
      <c r="I303" s="11" t="s">
        <v>19</v>
      </c>
      <c r="J303" s="13">
        <v>4</v>
      </c>
      <c r="K303" s="11" t="s">
        <v>51</v>
      </c>
      <c r="L303" s="11" t="s">
        <v>28</v>
      </c>
    </row>
    <row r="304" spans="1:12">
      <c r="A304" s="11" t="s">
        <v>33</v>
      </c>
      <c r="B304" s="12">
        <v>682</v>
      </c>
      <c r="C304" s="12">
        <v>2017</v>
      </c>
      <c r="D304" s="13">
        <v>37</v>
      </c>
      <c r="E304" s="11">
        <v>85</v>
      </c>
      <c r="F304" s="11" t="s">
        <v>49</v>
      </c>
      <c r="G304" s="11" t="s">
        <v>23</v>
      </c>
      <c r="H304" s="13">
        <v>41</v>
      </c>
      <c r="I304" s="11" t="s">
        <v>18</v>
      </c>
      <c r="J304" s="13">
        <v>4</v>
      </c>
      <c r="K304" s="11" t="s">
        <v>52</v>
      </c>
      <c r="L304" s="11" t="s">
        <v>27</v>
      </c>
    </row>
    <row r="305" spans="1:12">
      <c r="A305" s="11" t="s">
        <v>33</v>
      </c>
      <c r="B305" s="12">
        <v>19812</v>
      </c>
      <c r="C305" s="12">
        <v>0</v>
      </c>
      <c r="D305" s="13">
        <v>25</v>
      </c>
      <c r="E305" s="11">
        <v>37</v>
      </c>
      <c r="F305" s="11" t="s">
        <v>49</v>
      </c>
      <c r="G305" s="11" t="s">
        <v>23</v>
      </c>
      <c r="H305" s="13">
        <v>36</v>
      </c>
      <c r="I305" s="11" t="s">
        <v>18</v>
      </c>
      <c r="J305" s="13">
        <v>2</v>
      </c>
      <c r="K305" s="11" t="s">
        <v>50</v>
      </c>
      <c r="L305" s="11" t="s">
        <v>27</v>
      </c>
    </row>
    <row r="306" spans="1:12">
      <c r="A306" s="11" t="s">
        <v>29</v>
      </c>
      <c r="B306" s="12">
        <v>0</v>
      </c>
      <c r="C306" s="12">
        <v>500</v>
      </c>
      <c r="D306" s="13">
        <v>25</v>
      </c>
      <c r="E306" s="11">
        <v>1</v>
      </c>
      <c r="F306" s="11" t="s">
        <v>49</v>
      </c>
      <c r="G306" s="11" t="s">
        <v>23</v>
      </c>
      <c r="H306" s="13">
        <v>26</v>
      </c>
      <c r="I306" s="11" t="s">
        <v>18</v>
      </c>
      <c r="J306" s="13">
        <v>2</v>
      </c>
      <c r="K306" s="11" t="s">
        <v>51</v>
      </c>
      <c r="L306" s="11" t="s">
        <v>27</v>
      </c>
    </row>
    <row r="307" spans="1:12">
      <c r="A307" s="11" t="s">
        <v>37</v>
      </c>
      <c r="B307" s="12">
        <v>0</v>
      </c>
      <c r="C307" s="12">
        <v>859</v>
      </c>
      <c r="D307" s="13">
        <v>31</v>
      </c>
      <c r="E307" s="11">
        <v>89</v>
      </c>
      <c r="F307" s="11" t="s">
        <v>49</v>
      </c>
      <c r="G307" s="11" t="s">
        <v>23</v>
      </c>
      <c r="H307" s="13">
        <v>37</v>
      </c>
      <c r="I307" s="11" t="s">
        <v>17</v>
      </c>
      <c r="J307" s="13">
        <v>4</v>
      </c>
      <c r="K307" s="11" t="s">
        <v>52</v>
      </c>
      <c r="L307" s="11" t="s">
        <v>28</v>
      </c>
    </row>
    <row r="308" spans="1:12">
      <c r="A308" s="11" t="s">
        <v>29</v>
      </c>
      <c r="B308" s="12">
        <v>859</v>
      </c>
      <c r="C308" s="12">
        <v>3305</v>
      </c>
      <c r="D308" s="13">
        <v>25</v>
      </c>
      <c r="E308" s="11">
        <v>26</v>
      </c>
      <c r="F308" s="11" t="s">
        <v>49</v>
      </c>
      <c r="G308" s="11" t="s">
        <v>23</v>
      </c>
      <c r="H308" s="13">
        <v>35</v>
      </c>
      <c r="I308" s="11" t="s">
        <v>19</v>
      </c>
      <c r="J308" s="13">
        <v>4</v>
      </c>
      <c r="K308" s="11" t="s">
        <v>52</v>
      </c>
      <c r="L308" s="11" t="s">
        <v>28</v>
      </c>
    </row>
    <row r="309" spans="1:12">
      <c r="A309" s="11" t="s">
        <v>36</v>
      </c>
      <c r="B309" s="12">
        <v>0</v>
      </c>
      <c r="C309" s="12">
        <v>1218</v>
      </c>
      <c r="D309" s="13">
        <v>13</v>
      </c>
      <c r="E309" s="11">
        <v>38</v>
      </c>
      <c r="F309" s="11" t="s">
        <v>49</v>
      </c>
      <c r="G309" s="11" t="s">
        <v>23</v>
      </c>
      <c r="H309" s="13">
        <v>34</v>
      </c>
      <c r="I309" s="11" t="s">
        <v>18</v>
      </c>
      <c r="J309" s="13">
        <v>1</v>
      </c>
      <c r="K309" s="11" t="s">
        <v>51</v>
      </c>
      <c r="L309" s="11" t="s">
        <v>28</v>
      </c>
    </row>
    <row r="310" spans="1:12">
      <c r="A310" s="11" t="s">
        <v>33</v>
      </c>
      <c r="B310" s="12">
        <v>0</v>
      </c>
      <c r="C310" s="12">
        <v>9016</v>
      </c>
      <c r="D310" s="13">
        <v>49</v>
      </c>
      <c r="E310" s="11">
        <v>22</v>
      </c>
      <c r="F310" s="11" t="s">
        <v>49</v>
      </c>
      <c r="G310" s="11" t="s">
        <v>23</v>
      </c>
      <c r="H310" s="13">
        <v>43</v>
      </c>
      <c r="I310" s="11" t="s">
        <v>17</v>
      </c>
      <c r="J310" s="13">
        <v>2</v>
      </c>
      <c r="K310" s="11" t="s">
        <v>51</v>
      </c>
      <c r="L310" s="11" t="s">
        <v>27</v>
      </c>
    </row>
    <row r="311" spans="1:12">
      <c r="A311" s="11" t="s">
        <v>33</v>
      </c>
      <c r="B311" s="12">
        <v>0</v>
      </c>
      <c r="C311" s="12">
        <v>11587</v>
      </c>
      <c r="D311" s="13">
        <v>22</v>
      </c>
      <c r="E311" s="11">
        <v>46</v>
      </c>
      <c r="F311" s="11" t="s">
        <v>53</v>
      </c>
      <c r="G311" s="11" t="s">
        <v>21</v>
      </c>
      <c r="H311" s="13">
        <v>30</v>
      </c>
      <c r="I311" s="11" t="s">
        <v>18</v>
      </c>
      <c r="J311" s="13">
        <v>2</v>
      </c>
      <c r="K311" s="11" t="s">
        <v>52</v>
      </c>
      <c r="L311" s="11" t="s">
        <v>28</v>
      </c>
    </row>
    <row r="312" spans="1:12">
      <c r="A312" s="11" t="s">
        <v>31</v>
      </c>
      <c r="B312" s="12">
        <v>0</v>
      </c>
      <c r="C312" s="12">
        <v>8944</v>
      </c>
      <c r="D312" s="13">
        <v>25</v>
      </c>
      <c r="E312" s="11">
        <v>66</v>
      </c>
      <c r="F312" s="11" t="s">
        <v>49</v>
      </c>
      <c r="G312" s="11" t="s">
        <v>23</v>
      </c>
      <c r="H312" s="13">
        <v>31</v>
      </c>
      <c r="I312" s="11" t="s">
        <v>19</v>
      </c>
      <c r="J312" s="13">
        <v>3</v>
      </c>
      <c r="K312" s="11" t="s">
        <v>51</v>
      </c>
      <c r="L312" s="11" t="s">
        <v>28</v>
      </c>
    </row>
    <row r="313" spans="1:12">
      <c r="A313" s="11" t="s">
        <v>34</v>
      </c>
      <c r="B313" s="12">
        <v>0</v>
      </c>
      <c r="C313" s="12">
        <v>807</v>
      </c>
      <c r="D313" s="13">
        <v>25</v>
      </c>
      <c r="E313" s="11">
        <v>75</v>
      </c>
      <c r="F313" s="11" t="s">
        <v>49</v>
      </c>
      <c r="G313" s="11" t="s">
        <v>23</v>
      </c>
      <c r="H313" s="13">
        <v>43</v>
      </c>
      <c r="I313" s="11" t="s">
        <v>17</v>
      </c>
      <c r="J313" s="13">
        <v>4</v>
      </c>
      <c r="K313" s="11" t="s">
        <v>51</v>
      </c>
      <c r="L313" s="11" t="s">
        <v>28</v>
      </c>
    </row>
    <row r="314" spans="1:12">
      <c r="A314" s="11" t="s">
        <v>36</v>
      </c>
      <c r="B314" s="12">
        <v>0</v>
      </c>
      <c r="C314" s="12">
        <v>867</v>
      </c>
      <c r="D314" s="13">
        <v>31</v>
      </c>
      <c r="E314" s="11">
        <v>27</v>
      </c>
      <c r="F314" s="11" t="s">
        <v>53</v>
      </c>
      <c r="G314" s="11" t="s">
        <v>21</v>
      </c>
      <c r="H314" s="13">
        <v>24</v>
      </c>
      <c r="I314" s="11" t="s">
        <v>18</v>
      </c>
      <c r="J314" s="13">
        <v>2</v>
      </c>
      <c r="K314" s="11" t="s">
        <v>51</v>
      </c>
      <c r="L314" s="11" t="s">
        <v>28</v>
      </c>
    </row>
    <row r="315" spans="1:12">
      <c r="A315" s="11" t="s">
        <v>36</v>
      </c>
      <c r="B315" s="12">
        <v>795</v>
      </c>
      <c r="C315" s="12">
        <v>16804</v>
      </c>
      <c r="D315" s="13">
        <v>49</v>
      </c>
      <c r="E315" s="11">
        <v>40</v>
      </c>
      <c r="F315" s="11" t="s">
        <v>49</v>
      </c>
      <c r="G315" s="11" t="s">
        <v>23</v>
      </c>
      <c r="H315" s="13">
        <v>26</v>
      </c>
      <c r="I315" s="11" t="s">
        <v>18</v>
      </c>
      <c r="J315" s="13">
        <v>2</v>
      </c>
      <c r="K315" s="11" t="s">
        <v>51</v>
      </c>
      <c r="L315" s="11" t="s">
        <v>27</v>
      </c>
    </row>
    <row r="316" spans="1:12">
      <c r="A316" s="11" t="s">
        <v>31</v>
      </c>
      <c r="B316" s="12">
        <v>0</v>
      </c>
      <c r="C316" s="12">
        <v>347</v>
      </c>
      <c r="D316" s="13">
        <v>16</v>
      </c>
      <c r="E316" s="11">
        <v>5</v>
      </c>
      <c r="F316" s="11" t="s">
        <v>53</v>
      </c>
      <c r="G316" s="11" t="s">
        <v>21</v>
      </c>
      <c r="H316" s="13">
        <v>45</v>
      </c>
      <c r="I316" s="11" t="s">
        <v>19</v>
      </c>
      <c r="J316" s="13">
        <v>1</v>
      </c>
      <c r="K316" s="11" t="s">
        <v>51</v>
      </c>
      <c r="L316" s="11" t="s">
        <v>28</v>
      </c>
    </row>
    <row r="317" spans="1:12">
      <c r="A317" s="11" t="s">
        <v>31</v>
      </c>
      <c r="B317" s="12">
        <v>0</v>
      </c>
      <c r="C317" s="12">
        <v>836</v>
      </c>
      <c r="D317" s="13">
        <v>16</v>
      </c>
      <c r="E317" s="11">
        <v>4</v>
      </c>
      <c r="F317" s="11" t="s">
        <v>49</v>
      </c>
      <c r="G317" s="11" t="s">
        <v>23</v>
      </c>
      <c r="H317" s="13">
        <v>26</v>
      </c>
      <c r="I317" s="11" t="s">
        <v>18</v>
      </c>
      <c r="J317" s="13">
        <v>3</v>
      </c>
      <c r="K317" s="11" t="s">
        <v>50</v>
      </c>
      <c r="L317" s="11" t="s">
        <v>28</v>
      </c>
    </row>
    <row r="318" spans="1:12">
      <c r="A318" s="11" t="s">
        <v>31</v>
      </c>
      <c r="B318" s="12">
        <v>0</v>
      </c>
      <c r="C318" s="12">
        <v>142</v>
      </c>
      <c r="D318" s="13">
        <v>7</v>
      </c>
      <c r="E318" s="11">
        <v>53</v>
      </c>
      <c r="F318" s="11" t="s">
        <v>53</v>
      </c>
      <c r="G318" s="11" t="s">
        <v>21</v>
      </c>
      <c r="H318" s="13">
        <v>48</v>
      </c>
      <c r="I318" s="11" t="s">
        <v>18</v>
      </c>
      <c r="J318" s="13">
        <v>1</v>
      </c>
      <c r="K318" s="11" t="s">
        <v>51</v>
      </c>
      <c r="L318" s="11" t="s">
        <v>28</v>
      </c>
    </row>
    <row r="319" spans="1:12">
      <c r="A319" s="11" t="s">
        <v>31</v>
      </c>
      <c r="B319" s="12">
        <v>0</v>
      </c>
      <c r="C319" s="12">
        <v>169</v>
      </c>
      <c r="D319" s="13">
        <v>19</v>
      </c>
      <c r="E319" s="11">
        <v>6</v>
      </c>
      <c r="F319" s="11" t="s">
        <v>49</v>
      </c>
      <c r="G319" s="11" t="s">
        <v>23</v>
      </c>
      <c r="H319" s="13">
        <v>43</v>
      </c>
      <c r="I319" s="11" t="s">
        <v>18</v>
      </c>
      <c r="J319" s="13">
        <v>3</v>
      </c>
      <c r="K319" s="11" t="s">
        <v>51</v>
      </c>
      <c r="L319" s="11" t="s">
        <v>27</v>
      </c>
    </row>
    <row r="320" spans="1:12">
      <c r="A320" s="11" t="s">
        <v>17</v>
      </c>
      <c r="B320" s="12">
        <v>852</v>
      </c>
      <c r="C320" s="12">
        <v>3613</v>
      </c>
      <c r="D320" s="13">
        <v>61</v>
      </c>
      <c r="E320" s="11">
        <v>83</v>
      </c>
      <c r="F320" s="11" t="s">
        <v>53</v>
      </c>
      <c r="G320" s="11" t="s">
        <v>21</v>
      </c>
      <c r="H320" s="13">
        <v>59</v>
      </c>
      <c r="I320" s="11" t="s">
        <v>17</v>
      </c>
      <c r="J320" s="13">
        <v>4</v>
      </c>
      <c r="K320" s="11" t="s">
        <v>52</v>
      </c>
      <c r="L320" s="11" t="s">
        <v>27</v>
      </c>
    </row>
    <row r="321" spans="1:12">
      <c r="A321" s="11" t="s">
        <v>30</v>
      </c>
      <c r="B321" s="12">
        <v>0</v>
      </c>
      <c r="C321" s="12">
        <v>403</v>
      </c>
      <c r="D321" s="13">
        <v>7</v>
      </c>
      <c r="E321" s="11">
        <v>5</v>
      </c>
      <c r="F321" s="11" t="s">
        <v>53</v>
      </c>
      <c r="G321" s="11" t="s">
        <v>21</v>
      </c>
      <c r="H321" s="13">
        <v>55</v>
      </c>
      <c r="I321" s="11" t="s">
        <v>18</v>
      </c>
      <c r="J321" s="13">
        <v>2</v>
      </c>
      <c r="K321" s="11" t="s">
        <v>51</v>
      </c>
      <c r="L321" s="11" t="s">
        <v>28</v>
      </c>
    </row>
    <row r="322" spans="1:12">
      <c r="A322" s="11" t="s">
        <v>36</v>
      </c>
      <c r="B322" s="12">
        <v>0</v>
      </c>
      <c r="C322" s="12">
        <v>836</v>
      </c>
      <c r="D322" s="13">
        <v>25</v>
      </c>
      <c r="E322" s="11">
        <v>0</v>
      </c>
      <c r="F322" s="11" t="s">
        <v>49</v>
      </c>
      <c r="G322" s="11" t="s">
        <v>23</v>
      </c>
      <c r="H322" s="13">
        <v>29</v>
      </c>
      <c r="I322" s="11" t="s">
        <v>18</v>
      </c>
      <c r="J322" s="13">
        <v>2</v>
      </c>
      <c r="K322" s="11" t="s">
        <v>52</v>
      </c>
      <c r="L322" s="11" t="s">
        <v>27</v>
      </c>
    </row>
    <row r="323" spans="1:12">
      <c r="A323" s="11" t="s">
        <v>33</v>
      </c>
      <c r="B323" s="12">
        <v>425</v>
      </c>
      <c r="C323" s="12">
        <v>0</v>
      </c>
      <c r="D323" s="13">
        <v>19</v>
      </c>
      <c r="E323" s="11">
        <v>7</v>
      </c>
      <c r="F323" s="11" t="s">
        <v>53</v>
      </c>
      <c r="G323" s="11" t="s">
        <v>21</v>
      </c>
      <c r="H323" s="13">
        <v>32</v>
      </c>
      <c r="I323" s="11" t="s">
        <v>18</v>
      </c>
      <c r="J323" s="13">
        <v>2</v>
      </c>
      <c r="K323" s="11" t="s">
        <v>51</v>
      </c>
      <c r="L323" s="11" t="s">
        <v>27</v>
      </c>
    </row>
    <row r="324" spans="1:12">
      <c r="A324" s="11" t="s">
        <v>29</v>
      </c>
      <c r="B324" s="12">
        <v>0</v>
      </c>
      <c r="C324" s="12">
        <v>11481</v>
      </c>
      <c r="D324" s="13">
        <v>25</v>
      </c>
      <c r="E324" s="11">
        <v>18</v>
      </c>
      <c r="F324" s="11" t="s">
        <v>49</v>
      </c>
      <c r="G324" s="11" t="s">
        <v>23</v>
      </c>
      <c r="H324" s="13">
        <v>53</v>
      </c>
      <c r="I324" s="11" t="s">
        <v>18</v>
      </c>
      <c r="J324" s="13">
        <v>3</v>
      </c>
      <c r="K324" s="11" t="s">
        <v>52</v>
      </c>
      <c r="L324" s="11" t="s">
        <v>27</v>
      </c>
    </row>
    <row r="325" spans="1:12">
      <c r="A325" s="11" t="s">
        <v>29</v>
      </c>
      <c r="B325" s="12">
        <v>0</v>
      </c>
      <c r="C325" s="12">
        <v>3285</v>
      </c>
      <c r="D325" s="13">
        <v>7</v>
      </c>
      <c r="E325" s="11">
        <v>21</v>
      </c>
      <c r="F325" s="11" t="s">
        <v>49</v>
      </c>
      <c r="G325" s="11" t="s">
        <v>23</v>
      </c>
      <c r="H325" s="13">
        <v>33</v>
      </c>
      <c r="I325" s="11" t="s">
        <v>18</v>
      </c>
      <c r="J325" s="13">
        <v>2</v>
      </c>
      <c r="K325" s="11" t="s">
        <v>50</v>
      </c>
      <c r="L325" s="11" t="s">
        <v>28</v>
      </c>
    </row>
    <row r="326" spans="1:12">
      <c r="A326" s="11" t="s">
        <v>30</v>
      </c>
      <c r="B326" s="12">
        <v>0</v>
      </c>
      <c r="C326" s="12">
        <v>164</v>
      </c>
      <c r="D326" s="13">
        <v>13</v>
      </c>
      <c r="E326" s="11">
        <v>65</v>
      </c>
      <c r="F326" s="11" t="s">
        <v>53</v>
      </c>
      <c r="G326" s="11" t="s">
        <v>21</v>
      </c>
      <c r="H326" s="13">
        <v>56</v>
      </c>
      <c r="I326" s="11" t="s">
        <v>17</v>
      </c>
      <c r="J326" s="13">
        <v>4</v>
      </c>
      <c r="K326" s="11" t="s">
        <v>50</v>
      </c>
      <c r="L326" s="11" t="s">
        <v>28</v>
      </c>
    </row>
    <row r="327" spans="1:12">
      <c r="A327" s="11" t="s">
        <v>33</v>
      </c>
      <c r="B327" s="12">
        <v>11072</v>
      </c>
      <c r="C327" s="12">
        <v>891</v>
      </c>
      <c r="D327" s="13">
        <v>61</v>
      </c>
      <c r="E327" s="11">
        <v>17</v>
      </c>
      <c r="F327" s="11" t="s">
        <v>49</v>
      </c>
      <c r="G327" s="11" t="s">
        <v>23</v>
      </c>
      <c r="H327" s="13">
        <v>33</v>
      </c>
      <c r="I327" s="11" t="s">
        <v>17</v>
      </c>
      <c r="J327" s="13">
        <v>4</v>
      </c>
      <c r="K327" s="11" t="s">
        <v>51</v>
      </c>
      <c r="L327" s="11" t="s">
        <v>28</v>
      </c>
    </row>
    <row r="328" spans="1:12">
      <c r="A328" s="11" t="s">
        <v>37</v>
      </c>
      <c r="B328" s="12">
        <v>0</v>
      </c>
      <c r="C328" s="12">
        <v>0</v>
      </c>
      <c r="D328" s="13">
        <v>37</v>
      </c>
      <c r="E328" s="11">
        <v>49</v>
      </c>
      <c r="F328" s="11" t="s">
        <v>49</v>
      </c>
      <c r="G328" s="11" t="s">
        <v>23</v>
      </c>
      <c r="H328" s="13">
        <v>46</v>
      </c>
      <c r="I328" s="11" t="s">
        <v>17</v>
      </c>
      <c r="J328" s="13">
        <v>4</v>
      </c>
      <c r="K328" s="11" t="s">
        <v>51</v>
      </c>
      <c r="L328" s="11" t="s">
        <v>27</v>
      </c>
    </row>
    <row r="329" spans="1:12">
      <c r="A329" s="11" t="s">
        <v>37</v>
      </c>
      <c r="B329" s="12">
        <v>219</v>
      </c>
      <c r="C329" s="12">
        <v>841</v>
      </c>
      <c r="D329" s="13">
        <v>43</v>
      </c>
      <c r="E329" s="11">
        <v>0</v>
      </c>
      <c r="F329" s="11" t="s">
        <v>49</v>
      </c>
      <c r="G329" s="11" t="s">
        <v>23</v>
      </c>
      <c r="H329" s="13">
        <v>54</v>
      </c>
      <c r="I329" s="11" t="s">
        <v>17</v>
      </c>
      <c r="J329" s="13">
        <v>2</v>
      </c>
      <c r="K329" s="11" t="s">
        <v>52</v>
      </c>
      <c r="L329" s="11" t="s">
        <v>28</v>
      </c>
    </row>
    <row r="330" spans="1:12">
      <c r="A330" s="11" t="s">
        <v>33</v>
      </c>
      <c r="B330" s="12">
        <v>8060</v>
      </c>
      <c r="C330" s="12">
        <v>607</v>
      </c>
      <c r="D330" s="13">
        <v>19</v>
      </c>
      <c r="E330" s="11">
        <v>71</v>
      </c>
      <c r="F330" s="11" t="s">
        <v>53</v>
      </c>
      <c r="G330" s="11" t="s">
        <v>21</v>
      </c>
      <c r="H330" s="13">
        <v>22</v>
      </c>
      <c r="I330" s="11" t="s">
        <v>18</v>
      </c>
      <c r="J330" s="13">
        <v>2</v>
      </c>
      <c r="K330" s="11" t="s">
        <v>52</v>
      </c>
      <c r="L330" s="11" t="s">
        <v>28</v>
      </c>
    </row>
    <row r="331" spans="1:12">
      <c r="A331" s="11" t="s">
        <v>33</v>
      </c>
      <c r="B331" s="12">
        <v>0</v>
      </c>
      <c r="C331" s="12">
        <v>486</v>
      </c>
      <c r="D331" s="13">
        <v>12</v>
      </c>
      <c r="E331" s="11">
        <v>22</v>
      </c>
      <c r="F331" s="11" t="s">
        <v>49</v>
      </c>
      <c r="G331" s="11" t="s">
        <v>23</v>
      </c>
      <c r="H331" s="13">
        <v>35</v>
      </c>
      <c r="I331" s="11" t="s">
        <v>19</v>
      </c>
      <c r="J331" s="13">
        <v>2</v>
      </c>
      <c r="K331" s="11" t="s">
        <v>51</v>
      </c>
      <c r="L331" s="11" t="s">
        <v>28</v>
      </c>
    </row>
    <row r="332" spans="1:12">
      <c r="A332" s="11" t="s">
        <v>33</v>
      </c>
      <c r="B332" s="12">
        <v>0</v>
      </c>
      <c r="C332" s="12">
        <v>108</v>
      </c>
      <c r="D332" s="13">
        <v>25</v>
      </c>
      <c r="E332" s="11">
        <v>52</v>
      </c>
      <c r="F332" s="11" t="s">
        <v>49</v>
      </c>
      <c r="G332" s="11" t="s">
        <v>23</v>
      </c>
      <c r="H332" s="13">
        <v>46</v>
      </c>
      <c r="I332" s="11" t="s">
        <v>18</v>
      </c>
      <c r="J332" s="13">
        <v>4</v>
      </c>
      <c r="K332" s="11" t="s">
        <v>50</v>
      </c>
      <c r="L332" s="11" t="s">
        <v>27</v>
      </c>
    </row>
    <row r="333" spans="1:12">
      <c r="A333" s="11" t="s">
        <v>36</v>
      </c>
      <c r="B333" s="12">
        <v>0</v>
      </c>
      <c r="C333" s="12">
        <v>0</v>
      </c>
      <c r="D333" s="13">
        <v>43</v>
      </c>
      <c r="E333" s="11">
        <v>28</v>
      </c>
      <c r="F333" s="11" t="s">
        <v>53</v>
      </c>
      <c r="G333" s="11" t="s">
        <v>21</v>
      </c>
      <c r="H333" s="13">
        <v>29</v>
      </c>
      <c r="I333" s="11" t="s">
        <v>18</v>
      </c>
      <c r="J333" s="13">
        <v>3</v>
      </c>
      <c r="K333" s="11" t="s">
        <v>52</v>
      </c>
      <c r="L333" s="11" t="s">
        <v>27</v>
      </c>
    </row>
    <row r="334" spans="1:12">
      <c r="A334" s="11" t="s">
        <v>33</v>
      </c>
      <c r="B334" s="12">
        <v>0</v>
      </c>
      <c r="C334" s="12">
        <v>113</v>
      </c>
      <c r="D334" s="13">
        <v>25</v>
      </c>
      <c r="E334" s="11">
        <v>31</v>
      </c>
      <c r="F334" s="11" t="s">
        <v>53</v>
      </c>
      <c r="G334" s="11" t="s">
        <v>21</v>
      </c>
      <c r="H334" s="13">
        <v>22</v>
      </c>
      <c r="I334" s="11" t="s">
        <v>19</v>
      </c>
      <c r="J334" s="13">
        <v>4</v>
      </c>
      <c r="K334" s="11" t="s">
        <v>51</v>
      </c>
      <c r="L334" s="11" t="s">
        <v>27</v>
      </c>
    </row>
    <row r="335" spans="1:12">
      <c r="A335" s="11" t="s">
        <v>33</v>
      </c>
      <c r="B335" s="12">
        <v>1613</v>
      </c>
      <c r="C335" s="12">
        <v>0</v>
      </c>
      <c r="D335" s="13">
        <v>25</v>
      </c>
      <c r="E335" s="11">
        <v>118</v>
      </c>
      <c r="F335" s="11" t="s">
        <v>49</v>
      </c>
      <c r="G335" s="11" t="s">
        <v>22</v>
      </c>
      <c r="H335" s="13">
        <v>53</v>
      </c>
      <c r="I335" s="11" t="s">
        <v>18</v>
      </c>
      <c r="J335" s="13">
        <v>4</v>
      </c>
      <c r="K335" s="11" t="s">
        <v>51</v>
      </c>
      <c r="L335" s="11" t="s">
        <v>28</v>
      </c>
    </row>
    <row r="336" spans="1:12">
      <c r="A336" s="11" t="s">
        <v>31</v>
      </c>
      <c r="B336" s="12">
        <v>757</v>
      </c>
      <c r="C336" s="12">
        <v>208</v>
      </c>
      <c r="D336" s="13">
        <v>25</v>
      </c>
      <c r="E336" s="11">
        <v>36</v>
      </c>
      <c r="F336" s="11" t="s">
        <v>49</v>
      </c>
      <c r="G336" s="11" t="s">
        <v>21</v>
      </c>
      <c r="H336" s="13">
        <v>42</v>
      </c>
      <c r="I336" s="11" t="s">
        <v>18</v>
      </c>
      <c r="J336" s="13">
        <v>3</v>
      </c>
      <c r="K336" s="11" t="s">
        <v>51</v>
      </c>
      <c r="L336" s="11" t="s">
        <v>27</v>
      </c>
    </row>
    <row r="337" spans="1:12">
      <c r="A337" s="11" t="s">
        <v>35</v>
      </c>
      <c r="B337" s="12">
        <v>0</v>
      </c>
      <c r="C337" s="12">
        <v>603</v>
      </c>
      <c r="D337" s="13">
        <v>13</v>
      </c>
      <c r="E337" s="11">
        <v>35</v>
      </c>
      <c r="F337" s="11" t="s">
        <v>49</v>
      </c>
      <c r="G337" s="11" t="s">
        <v>22</v>
      </c>
      <c r="H337" s="13">
        <v>20</v>
      </c>
      <c r="I337" s="11" t="s">
        <v>19</v>
      </c>
      <c r="J337" s="13">
        <v>4</v>
      </c>
      <c r="K337" s="11" t="s">
        <v>51</v>
      </c>
      <c r="L337" s="11" t="s">
        <v>27</v>
      </c>
    </row>
    <row r="338" spans="1:12">
      <c r="A338" s="11" t="s">
        <v>33</v>
      </c>
      <c r="B338" s="12">
        <v>0</v>
      </c>
      <c r="C338" s="12">
        <v>343</v>
      </c>
      <c r="D338" s="13">
        <v>19</v>
      </c>
      <c r="E338" s="11">
        <v>22</v>
      </c>
      <c r="F338" s="11" t="s">
        <v>53</v>
      </c>
      <c r="G338" s="11" t="s">
        <v>21</v>
      </c>
      <c r="H338" s="13">
        <v>35</v>
      </c>
      <c r="I338" s="11" t="s">
        <v>18</v>
      </c>
      <c r="J338" s="13">
        <v>3</v>
      </c>
      <c r="K338" s="11" t="s">
        <v>51</v>
      </c>
      <c r="L338" s="11" t="s">
        <v>28</v>
      </c>
    </row>
    <row r="339" spans="1:12">
      <c r="A339" s="11" t="s">
        <v>30</v>
      </c>
      <c r="B339" s="12">
        <v>977</v>
      </c>
      <c r="C339" s="12">
        <v>463</v>
      </c>
      <c r="D339" s="13">
        <v>10</v>
      </c>
      <c r="E339" s="11">
        <v>61</v>
      </c>
      <c r="F339" s="11" t="s">
        <v>53</v>
      </c>
      <c r="G339" s="11" t="s">
        <v>21</v>
      </c>
      <c r="H339" s="13">
        <v>33</v>
      </c>
      <c r="I339" s="11" t="s">
        <v>18</v>
      </c>
      <c r="J339" s="13">
        <v>3</v>
      </c>
      <c r="K339" s="11" t="s">
        <v>52</v>
      </c>
      <c r="L339" s="11" t="s">
        <v>27</v>
      </c>
    </row>
    <row r="340" spans="1:12">
      <c r="A340" s="11" t="s">
        <v>30</v>
      </c>
      <c r="B340" s="12">
        <v>197</v>
      </c>
      <c r="C340" s="12">
        <v>0</v>
      </c>
      <c r="D340" s="13">
        <v>37</v>
      </c>
      <c r="E340" s="11">
        <v>17</v>
      </c>
      <c r="F340" s="11" t="s">
        <v>49</v>
      </c>
      <c r="G340" s="11" t="s">
        <v>22</v>
      </c>
      <c r="H340" s="13">
        <v>26</v>
      </c>
      <c r="I340" s="11" t="s">
        <v>18</v>
      </c>
      <c r="J340" s="13">
        <v>2</v>
      </c>
      <c r="K340" s="11" t="s">
        <v>51</v>
      </c>
      <c r="L340" s="11" t="s">
        <v>28</v>
      </c>
    </row>
    <row r="341" spans="1:12">
      <c r="A341" s="11" t="s">
        <v>31</v>
      </c>
      <c r="B341" s="12">
        <v>0</v>
      </c>
      <c r="C341" s="12">
        <v>299</v>
      </c>
      <c r="D341" s="13">
        <v>19</v>
      </c>
      <c r="E341" s="11">
        <v>11</v>
      </c>
      <c r="F341" s="11" t="s">
        <v>49</v>
      </c>
      <c r="G341" s="11" t="s">
        <v>23</v>
      </c>
      <c r="H341" s="13">
        <v>46</v>
      </c>
      <c r="I341" s="11" t="s">
        <v>17</v>
      </c>
      <c r="J341" s="13">
        <v>4</v>
      </c>
      <c r="K341" s="11" t="s">
        <v>51</v>
      </c>
      <c r="L341" s="11" t="s">
        <v>28</v>
      </c>
    </row>
    <row r="342" spans="1:12">
      <c r="A342" s="11" t="s">
        <v>33</v>
      </c>
      <c r="B342" s="12">
        <v>0</v>
      </c>
      <c r="C342" s="12">
        <v>490</v>
      </c>
      <c r="D342" s="13">
        <v>13</v>
      </c>
      <c r="E342" s="11">
        <v>15</v>
      </c>
      <c r="F342" s="11" t="s">
        <v>53</v>
      </c>
      <c r="G342" s="11" t="s">
        <v>21</v>
      </c>
      <c r="H342" s="13">
        <v>28</v>
      </c>
      <c r="I342" s="11" t="s">
        <v>18</v>
      </c>
      <c r="J342" s="13">
        <v>2</v>
      </c>
      <c r="K342" s="11" t="s">
        <v>51</v>
      </c>
      <c r="L342" s="11" t="s">
        <v>27</v>
      </c>
    </row>
    <row r="343" spans="1:12">
      <c r="A343" s="11" t="s">
        <v>36</v>
      </c>
      <c r="B343" s="12">
        <v>0</v>
      </c>
      <c r="C343" s="12">
        <v>6628</v>
      </c>
      <c r="D343" s="13">
        <v>37</v>
      </c>
      <c r="E343" s="11">
        <v>65</v>
      </c>
      <c r="F343" s="11" t="s">
        <v>49</v>
      </c>
      <c r="G343" s="11" t="s">
        <v>23</v>
      </c>
      <c r="H343" s="13">
        <v>38</v>
      </c>
      <c r="I343" s="11" t="s">
        <v>18</v>
      </c>
      <c r="J343" s="13">
        <v>4</v>
      </c>
      <c r="K343" s="11" t="s">
        <v>51</v>
      </c>
      <c r="L343" s="11" t="s">
        <v>28</v>
      </c>
    </row>
    <row r="344" spans="1:12">
      <c r="A344" s="11" t="s">
        <v>29</v>
      </c>
      <c r="B344" s="12">
        <v>0</v>
      </c>
      <c r="C344" s="12">
        <v>859</v>
      </c>
      <c r="D344" s="13">
        <v>19</v>
      </c>
      <c r="E344" s="11">
        <v>23</v>
      </c>
      <c r="F344" s="11" t="s">
        <v>49</v>
      </c>
      <c r="G344" s="11" t="s">
        <v>23</v>
      </c>
      <c r="H344" s="13">
        <v>35</v>
      </c>
      <c r="I344" s="11" t="s">
        <v>18</v>
      </c>
      <c r="J344" s="13">
        <v>2</v>
      </c>
      <c r="K344" s="11" t="s">
        <v>51</v>
      </c>
      <c r="L344" s="11" t="s">
        <v>27</v>
      </c>
    </row>
    <row r="345" spans="1:12">
      <c r="A345" s="11" t="s">
        <v>33</v>
      </c>
      <c r="B345" s="12">
        <v>0</v>
      </c>
      <c r="C345" s="12">
        <v>750</v>
      </c>
      <c r="D345" s="13">
        <v>13</v>
      </c>
      <c r="E345" s="11">
        <v>14</v>
      </c>
      <c r="F345" s="11" t="s">
        <v>49</v>
      </c>
      <c r="G345" s="11" t="s">
        <v>23</v>
      </c>
      <c r="H345" s="13">
        <v>47</v>
      </c>
      <c r="I345" s="11" t="s">
        <v>18</v>
      </c>
      <c r="J345" s="13">
        <v>4</v>
      </c>
      <c r="K345" s="11" t="s">
        <v>51</v>
      </c>
      <c r="L345" s="11" t="s">
        <v>27</v>
      </c>
    </row>
    <row r="346" spans="1:12">
      <c r="A346" s="11" t="s">
        <v>36</v>
      </c>
      <c r="B346" s="12">
        <v>256</v>
      </c>
      <c r="C346" s="12">
        <v>954</v>
      </c>
      <c r="D346" s="13">
        <v>10</v>
      </c>
      <c r="E346" s="11">
        <v>13</v>
      </c>
      <c r="F346" s="11" t="s">
        <v>49</v>
      </c>
      <c r="G346" s="11" t="s">
        <v>23</v>
      </c>
      <c r="H346" s="13">
        <v>23</v>
      </c>
      <c r="I346" s="11" t="s">
        <v>18</v>
      </c>
      <c r="J346" s="13">
        <v>3</v>
      </c>
      <c r="K346" s="11" t="s">
        <v>51</v>
      </c>
      <c r="L346" s="11" t="s">
        <v>28</v>
      </c>
    </row>
    <row r="347" spans="1:12">
      <c r="A347" s="11" t="s">
        <v>33</v>
      </c>
      <c r="B347" s="12">
        <v>296</v>
      </c>
      <c r="C347" s="12">
        <v>591</v>
      </c>
      <c r="D347" s="13">
        <v>37</v>
      </c>
      <c r="E347" s="11">
        <v>103</v>
      </c>
      <c r="F347" s="11" t="s">
        <v>49</v>
      </c>
      <c r="G347" s="11" t="s">
        <v>23</v>
      </c>
      <c r="H347" s="13">
        <v>56</v>
      </c>
      <c r="I347" s="11" t="s">
        <v>17</v>
      </c>
      <c r="J347" s="13">
        <v>4</v>
      </c>
      <c r="K347" s="11" t="s">
        <v>51</v>
      </c>
      <c r="L347" s="11" t="s">
        <v>27</v>
      </c>
    </row>
    <row r="348" spans="1:12">
      <c r="A348" s="11" t="s">
        <v>31</v>
      </c>
      <c r="B348" s="12">
        <v>0</v>
      </c>
      <c r="C348" s="12">
        <v>13970</v>
      </c>
      <c r="D348" s="13">
        <v>13</v>
      </c>
      <c r="E348" s="11">
        <v>24</v>
      </c>
      <c r="F348" s="11" t="s">
        <v>53</v>
      </c>
      <c r="G348" s="11" t="s">
        <v>21</v>
      </c>
      <c r="H348" s="13">
        <v>28</v>
      </c>
      <c r="I348" s="11" t="s">
        <v>19</v>
      </c>
      <c r="J348" s="13">
        <v>4</v>
      </c>
      <c r="K348" s="11" t="s">
        <v>50</v>
      </c>
      <c r="L348" s="11" t="s">
        <v>27</v>
      </c>
    </row>
    <row r="349" spans="1:12">
      <c r="A349" s="11" t="s">
        <v>33</v>
      </c>
      <c r="B349" s="12">
        <v>0</v>
      </c>
      <c r="C349" s="12">
        <v>857</v>
      </c>
      <c r="D349" s="13">
        <v>11</v>
      </c>
      <c r="E349" s="11">
        <v>34</v>
      </c>
      <c r="F349" s="11" t="s">
        <v>49</v>
      </c>
      <c r="G349" s="11" t="s">
        <v>23</v>
      </c>
      <c r="H349" s="13">
        <v>48</v>
      </c>
      <c r="I349" s="11" t="s">
        <v>18</v>
      </c>
      <c r="J349" s="13">
        <v>3</v>
      </c>
      <c r="K349" s="11" t="s">
        <v>51</v>
      </c>
      <c r="L349" s="11" t="s">
        <v>28</v>
      </c>
    </row>
    <row r="350" spans="1:12">
      <c r="A350" s="11" t="s">
        <v>31</v>
      </c>
      <c r="B350" s="12">
        <v>0</v>
      </c>
      <c r="C350" s="12">
        <v>5857</v>
      </c>
      <c r="D350" s="13">
        <v>19</v>
      </c>
      <c r="E350" s="11">
        <v>20</v>
      </c>
      <c r="F350" s="11" t="s">
        <v>49</v>
      </c>
      <c r="G350" s="11" t="s">
        <v>23</v>
      </c>
      <c r="H350" s="13">
        <v>27</v>
      </c>
      <c r="I350" s="11" t="s">
        <v>18</v>
      </c>
      <c r="J350" s="13">
        <v>2</v>
      </c>
      <c r="K350" s="11" t="s">
        <v>51</v>
      </c>
      <c r="L350" s="11" t="s">
        <v>28</v>
      </c>
    </row>
    <row r="351" spans="1:12">
      <c r="A351" s="11" t="s">
        <v>36</v>
      </c>
      <c r="B351" s="12">
        <v>298</v>
      </c>
      <c r="C351" s="12">
        <v>3326</v>
      </c>
      <c r="D351" s="13">
        <v>73</v>
      </c>
      <c r="E351" s="11">
        <v>15</v>
      </c>
      <c r="F351" s="11" t="s">
        <v>49</v>
      </c>
      <c r="G351" s="11" t="s">
        <v>22</v>
      </c>
      <c r="H351" s="13">
        <v>23</v>
      </c>
      <c r="I351" s="11" t="s">
        <v>18</v>
      </c>
      <c r="J351" s="13">
        <v>2</v>
      </c>
      <c r="K351" s="11" t="s">
        <v>51</v>
      </c>
      <c r="L351" s="11" t="s">
        <v>27</v>
      </c>
    </row>
    <row r="352" spans="1:12">
      <c r="A352" s="11" t="s">
        <v>36</v>
      </c>
      <c r="B352" s="12">
        <v>0</v>
      </c>
      <c r="C352" s="12">
        <v>726</v>
      </c>
      <c r="D352" s="13">
        <v>19</v>
      </c>
      <c r="E352" s="11">
        <v>7</v>
      </c>
      <c r="F352" s="11" t="s">
        <v>53</v>
      </c>
      <c r="G352" s="11" t="s">
        <v>21</v>
      </c>
      <c r="H352" s="13">
        <v>24</v>
      </c>
      <c r="I352" s="11" t="s">
        <v>19</v>
      </c>
      <c r="J352" s="13">
        <v>4</v>
      </c>
      <c r="K352" s="11" t="s">
        <v>51</v>
      </c>
      <c r="L352" s="11" t="s">
        <v>27</v>
      </c>
    </row>
    <row r="353" spans="1:12">
      <c r="A353" s="11" t="s">
        <v>31</v>
      </c>
      <c r="B353" s="12">
        <v>8636</v>
      </c>
      <c r="C353" s="12">
        <v>214</v>
      </c>
      <c r="D353" s="13">
        <v>11</v>
      </c>
      <c r="E353" s="11">
        <v>3</v>
      </c>
      <c r="F353" s="11" t="s">
        <v>53</v>
      </c>
      <c r="G353" s="11" t="s">
        <v>21</v>
      </c>
      <c r="H353" s="13">
        <v>22</v>
      </c>
      <c r="I353" s="11" t="s">
        <v>18</v>
      </c>
      <c r="J353" s="13">
        <v>2</v>
      </c>
      <c r="K353" s="11" t="s">
        <v>51</v>
      </c>
      <c r="L353" s="11" t="s">
        <v>28</v>
      </c>
    </row>
    <row r="354" spans="1:12">
      <c r="A354" s="11" t="s">
        <v>33</v>
      </c>
      <c r="B354" s="12">
        <v>0</v>
      </c>
      <c r="C354" s="12">
        <v>207</v>
      </c>
      <c r="D354" s="13">
        <v>13</v>
      </c>
      <c r="E354" s="11">
        <v>119</v>
      </c>
      <c r="F354" s="11" t="s">
        <v>49</v>
      </c>
      <c r="G354" s="11" t="s">
        <v>23</v>
      </c>
      <c r="H354" s="13">
        <v>42</v>
      </c>
      <c r="I354" s="11" t="s">
        <v>19</v>
      </c>
      <c r="J354" s="13">
        <v>4</v>
      </c>
      <c r="K354" s="11" t="s">
        <v>51</v>
      </c>
      <c r="L354" s="11" t="s">
        <v>27</v>
      </c>
    </row>
    <row r="355" spans="1:12">
      <c r="A355" s="11" t="s">
        <v>33</v>
      </c>
      <c r="B355" s="12">
        <v>0</v>
      </c>
      <c r="C355" s="12">
        <v>713</v>
      </c>
      <c r="D355" s="13">
        <v>13</v>
      </c>
      <c r="E355" s="11">
        <v>29</v>
      </c>
      <c r="F355" s="11" t="s">
        <v>49</v>
      </c>
      <c r="G355" s="11" t="s">
        <v>23</v>
      </c>
      <c r="H355" s="13">
        <v>25</v>
      </c>
      <c r="I355" s="11" t="s">
        <v>18</v>
      </c>
      <c r="J355" s="13">
        <v>2</v>
      </c>
      <c r="K355" s="11" t="s">
        <v>51</v>
      </c>
      <c r="L355" s="11" t="s">
        <v>27</v>
      </c>
    </row>
    <row r="356" spans="1:12">
      <c r="A356" s="11" t="s">
        <v>33</v>
      </c>
      <c r="B356" s="12">
        <v>19766</v>
      </c>
      <c r="C356" s="12">
        <v>2141</v>
      </c>
      <c r="D356" s="13">
        <v>11</v>
      </c>
      <c r="E356" s="11">
        <v>54</v>
      </c>
      <c r="F356" s="11" t="s">
        <v>53</v>
      </c>
      <c r="G356" s="11" t="s">
        <v>21</v>
      </c>
      <c r="H356" s="13">
        <v>47</v>
      </c>
      <c r="I356" s="11" t="s">
        <v>17</v>
      </c>
      <c r="J356" s="13">
        <v>4</v>
      </c>
      <c r="K356" s="11" t="s">
        <v>50</v>
      </c>
      <c r="L356" s="11" t="s">
        <v>27</v>
      </c>
    </row>
    <row r="357" spans="1:12">
      <c r="A357" s="11" t="s">
        <v>33</v>
      </c>
      <c r="B357" s="12">
        <v>0</v>
      </c>
      <c r="C357" s="12">
        <v>483</v>
      </c>
      <c r="D357" s="13">
        <v>19</v>
      </c>
      <c r="E357" s="11">
        <v>90</v>
      </c>
      <c r="F357" s="11" t="s">
        <v>53</v>
      </c>
      <c r="G357" s="11" t="s">
        <v>21</v>
      </c>
      <c r="H357" s="13">
        <v>32</v>
      </c>
      <c r="I357" s="11" t="s">
        <v>19</v>
      </c>
      <c r="J357" s="13">
        <v>4</v>
      </c>
      <c r="K357" s="11" t="s">
        <v>51</v>
      </c>
      <c r="L357" s="11" t="s">
        <v>27</v>
      </c>
    </row>
    <row r="358" spans="1:12">
      <c r="A358" s="11" t="s">
        <v>33</v>
      </c>
      <c r="B358" s="12">
        <v>0</v>
      </c>
      <c r="C358" s="12">
        <v>127</v>
      </c>
      <c r="D358" s="13">
        <v>7</v>
      </c>
      <c r="E358" s="11">
        <v>13</v>
      </c>
      <c r="F358" s="11" t="s">
        <v>49</v>
      </c>
      <c r="G358" s="11" t="s">
        <v>23</v>
      </c>
      <c r="H358" s="13">
        <v>25</v>
      </c>
      <c r="I358" s="11" t="s">
        <v>19</v>
      </c>
      <c r="J358" s="13">
        <v>3</v>
      </c>
      <c r="K358" s="11" t="s">
        <v>51</v>
      </c>
      <c r="L358" s="11" t="s">
        <v>28</v>
      </c>
    </row>
    <row r="359" spans="1:12">
      <c r="A359" s="11" t="s">
        <v>31</v>
      </c>
      <c r="B359" s="12">
        <v>0</v>
      </c>
      <c r="C359" s="12">
        <v>367</v>
      </c>
      <c r="D359" s="13">
        <v>37</v>
      </c>
      <c r="E359" s="11">
        <v>22</v>
      </c>
      <c r="F359" s="11" t="s">
        <v>49</v>
      </c>
      <c r="G359" s="11" t="s">
        <v>23</v>
      </c>
      <c r="H359" s="13">
        <v>36</v>
      </c>
      <c r="I359" s="11" t="s">
        <v>18</v>
      </c>
      <c r="J359" s="13">
        <v>2</v>
      </c>
      <c r="K359" s="11" t="s">
        <v>51</v>
      </c>
      <c r="L359" s="11" t="s">
        <v>28</v>
      </c>
    </row>
    <row r="360" spans="1:12">
      <c r="A360" s="11" t="s">
        <v>36</v>
      </c>
      <c r="B360" s="12">
        <v>0</v>
      </c>
      <c r="C360" s="12">
        <v>813</v>
      </c>
      <c r="D360" s="13">
        <v>43</v>
      </c>
      <c r="E360" s="11">
        <v>28</v>
      </c>
      <c r="F360" s="11" t="s">
        <v>49</v>
      </c>
      <c r="G360" s="11" t="s">
        <v>23</v>
      </c>
      <c r="H360" s="13">
        <v>25</v>
      </c>
      <c r="I360" s="11" t="s">
        <v>18</v>
      </c>
      <c r="J360" s="13">
        <v>2</v>
      </c>
      <c r="K360" s="11" t="s">
        <v>51</v>
      </c>
      <c r="L360" s="11" t="s">
        <v>27</v>
      </c>
    </row>
    <row r="361" spans="1:12">
      <c r="A361" s="11" t="s">
        <v>31</v>
      </c>
      <c r="B361" s="12">
        <v>4089</v>
      </c>
      <c r="C361" s="12">
        <v>0</v>
      </c>
      <c r="D361" s="13">
        <v>7</v>
      </c>
      <c r="E361" s="11">
        <v>14</v>
      </c>
      <c r="F361" s="11" t="s">
        <v>49</v>
      </c>
      <c r="G361" s="11" t="s">
        <v>22</v>
      </c>
      <c r="H361" s="13">
        <v>26</v>
      </c>
      <c r="I361" s="11" t="s">
        <v>18</v>
      </c>
      <c r="J361" s="13">
        <v>2</v>
      </c>
      <c r="K361" s="11" t="s">
        <v>51</v>
      </c>
      <c r="L361" s="11" t="s">
        <v>28</v>
      </c>
    </row>
    <row r="362" spans="1:12">
      <c r="A362" s="11" t="s">
        <v>33</v>
      </c>
      <c r="B362" s="12">
        <v>0</v>
      </c>
      <c r="C362" s="12">
        <v>102</v>
      </c>
      <c r="D362" s="13">
        <v>7</v>
      </c>
      <c r="E362" s="11">
        <v>0</v>
      </c>
      <c r="F362" s="11" t="s">
        <v>53</v>
      </c>
      <c r="G362" s="11" t="s">
        <v>21</v>
      </c>
      <c r="H362" s="13">
        <v>53</v>
      </c>
      <c r="I362" s="11" t="s">
        <v>18</v>
      </c>
      <c r="J362" s="13">
        <v>4</v>
      </c>
      <c r="K362" s="11" t="s">
        <v>54</v>
      </c>
      <c r="L362" s="11" t="s">
        <v>28</v>
      </c>
    </row>
    <row r="363" spans="1:12">
      <c r="A363" s="11" t="s">
        <v>34</v>
      </c>
      <c r="B363" s="12">
        <v>271</v>
      </c>
      <c r="C363" s="12">
        <v>759</v>
      </c>
      <c r="D363" s="13">
        <v>19</v>
      </c>
      <c r="E363" s="11">
        <v>0</v>
      </c>
      <c r="F363" s="11" t="s">
        <v>53</v>
      </c>
      <c r="G363" s="11" t="s">
        <v>21</v>
      </c>
      <c r="H363" s="13">
        <v>66</v>
      </c>
      <c r="I363" s="11" t="s">
        <v>18</v>
      </c>
      <c r="J363" s="13">
        <v>4</v>
      </c>
      <c r="K363" s="11" t="s">
        <v>51</v>
      </c>
      <c r="L363" s="11" t="s">
        <v>28</v>
      </c>
    </row>
    <row r="364" spans="1:12">
      <c r="A364" s="11" t="s">
        <v>33</v>
      </c>
      <c r="B364" s="12">
        <v>949</v>
      </c>
      <c r="C364" s="12">
        <v>0</v>
      </c>
      <c r="D364" s="13">
        <v>49</v>
      </c>
      <c r="E364" s="11">
        <v>36</v>
      </c>
      <c r="F364" s="11" t="s">
        <v>53</v>
      </c>
      <c r="G364" s="11" t="s">
        <v>21</v>
      </c>
      <c r="H364" s="13">
        <v>23</v>
      </c>
      <c r="I364" s="11" t="s">
        <v>18</v>
      </c>
      <c r="J364" s="13">
        <v>2</v>
      </c>
      <c r="K364" s="11" t="s">
        <v>51</v>
      </c>
      <c r="L364" s="11" t="s">
        <v>28</v>
      </c>
    </row>
    <row r="365" spans="1:12">
      <c r="A365" s="11" t="s">
        <v>36</v>
      </c>
      <c r="B365" s="12">
        <v>0</v>
      </c>
      <c r="C365" s="12">
        <v>503</v>
      </c>
      <c r="D365" s="13">
        <v>13</v>
      </c>
      <c r="E365" s="11">
        <v>62</v>
      </c>
      <c r="F365" s="11" t="s">
        <v>49</v>
      </c>
      <c r="G365" s="11" t="s">
        <v>23</v>
      </c>
      <c r="H365" s="13">
        <v>25</v>
      </c>
      <c r="I365" s="11" t="s">
        <v>18</v>
      </c>
      <c r="J365" s="13">
        <v>2</v>
      </c>
      <c r="K365" s="11" t="s">
        <v>51</v>
      </c>
      <c r="L365" s="11" t="s">
        <v>28</v>
      </c>
    </row>
    <row r="366" spans="1:12">
      <c r="A366" s="11" t="s">
        <v>36</v>
      </c>
      <c r="B366" s="12">
        <v>911</v>
      </c>
      <c r="C366" s="12">
        <v>823</v>
      </c>
      <c r="D366" s="13">
        <v>46</v>
      </c>
      <c r="E366" s="11">
        <v>4</v>
      </c>
      <c r="F366" s="11" t="s">
        <v>49</v>
      </c>
      <c r="G366" s="11" t="s">
        <v>23</v>
      </c>
      <c r="H366" s="13">
        <v>24</v>
      </c>
      <c r="I366" s="11" t="s">
        <v>18</v>
      </c>
      <c r="J366" s="13">
        <v>2</v>
      </c>
      <c r="K366" s="11" t="s">
        <v>50</v>
      </c>
      <c r="L366" s="11" t="s">
        <v>27</v>
      </c>
    </row>
    <row r="367" spans="1:12">
      <c r="A367" s="11" t="s">
        <v>33</v>
      </c>
      <c r="B367" s="12">
        <v>0</v>
      </c>
      <c r="C367" s="12">
        <v>693</v>
      </c>
      <c r="D367" s="13">
        <v>19</v>
      </c>
      <c r="E367" s="11">
        <v>28</v>
      </c>
      <c r="F367" s="11" t="s">
        <v>49</v>
      </c>
      <c r="G367" s="11" t="s">
        <v>23</v>
      </c>
      <c r="H367" s="13">
        <v>31</v>
      </c>
      <c r="I367" s="11" t="s">
        <v>17</v>
      </c>
      <c r="J367" s="13">
        <v>4</v>
      </c>
      <c r="K367" s="11" t="s">
        <v>50</v>
      </c>
      <c r="L367" s="11" t="s">
        <v>27</v>
      </c>
    </row>
    <row r="368" spans="1:12">
      <c r="A368" s="11" t="s">
        <v>37</v>
      </c>
      <c r="B368" s="12">
        <v>0</v>
      </c>
      <c r="C368" s="12">
        <v>973</v>
      </c>
      <c r="D368" s="13">
        <v>49</v>
      </c>
      <c r="E368" s="11">
        <v>81</v>
      </c>
      <c r="F368" s="11" t="s">
        <v>53</v>
      </c>
      <c r="G368" s="11" t="s">
        <v>21</v>
      </c>
      <c r="H368" s="13">
        <v>57</v>
      </c>
      <c r="I368" s="11" t="s">
        <v>17</v>
      </c>
      <c r="J368" s="13">
        <v>4</v>
      </c>
      <c r="K368" s="11" t="s">
        <v>50</v>
      </c>
      <c r="L368" s="11" t="s">
        <v>27</v>
      </c>
    </row>
    <row r="369" spans="1:12">
      <c r="A369" s="11" t="s">
        <v>33</v>
      </c>
      <c r="B369" s="12">
        <v>0</v>
      </c>
      <c r="C369" s="12">
        <v>648</v>
      </c>
      <c r="D369" s="13">
        <v>15</v>
      </c>
      <c r="E369" s="11">
        <v>57</v>
      </c>
      <c r="F369" s="11" t="s">
        <v>49</v>
      </c>
      <c r="G369" s="11" t="s">
        <v>21</v>
      </c>
      <c r="H369" s="13">
        <v>44</v>
      </c>
      <c r="I369" s="11" t="s">
        <v>18</v>
      </c>
      <c r="J369" s="13">
        <v>4</v>
      </c>
      <c r="K369" s="11" t="s">
        <v>52</v>
      </c>
      <c r="L369" s="11" t="s">
        <v>27</v>
      </c>
    </row>
    <row r="370" spans="1:12">
      <c r="A370" s="11" t="s">
        <v>17</v>
      </c>
      <c r="B370" s="12">
        <v>0</v>
      </c>
      <c r="C370" s="12">
        <v>523</v>
      </c>
      <c r="D370" s="13">
        <v>37</v>
      </c>
      <c r="E370" s="11">
        <v>0</v>
      </c>
      <c r="F370" s="11" t="s">
        <v>49</v>
      </c>
      <c r="G370" s="11" t="s">
        <v>21</v>
      </c>
      <c r="H370" s="13">
        <v>42</v>
      </c>
      <c r="I370" s="11" t="s">
        <v>18</v>
      </c>
      <c r="J370" s="13">
        <v>3</v>
      </c>
      <c r="K370" s="11" t="s">
        <v>52</v>
      </c>
      <c r="L370" s="11" t="s">
        <v>28</v>
      </c>
    </row>
    <row r="371" spans="1:12">
      <c r="A371" s="11" t="s">
        <v>37</v>
      </c>
      <c r="B371" s="12">
        <v>271</v>
      </c>
      <c r="C371" s="12">
        <v>7090</v>
      </c>
      <c r="D371" s="13">
        <v>25</v>
      </c>
      <c r="E371" s="11">
        <v>2</v>
      </c>
      <c r="F371" s="11" t="s">
        <v>53</v>
      </c>
      <c r="G371" s="11" t="s">
        <v>21</v>
      </c>
      <c r="H371" s="13">
        <v>27</v>
      </c>
      <c r="I371" s="11" t="s">
        <v>19</v>
      </c>
      <c r="J371" s="13">
        <v>4</v>
      </c>
      <c r="K371" s="11" t="s">
        <v>51</v>
      </c>
      <c r="L371" s="11" t="s">
        <v>27</v>
      </c>
    </row>
    <row r="372" spans="1:12">
      <c r="A372" s="11" t="s">
        <v>36</v>
      </c>
      <c r="B372" s="12">
        <v>0</v>
      </c>
      <c r="C372" s="12">
        <v>596</v>
      </c>
      <c r="D372" s="13">
        <v>13</v>
      </c>
      <c r="E372" s="11">
        <v>67</v>
      </c>
      <c r="F372" s="11" t="s">
        <v>49</v>
      </c>
      <c r="G372" s="11" t="s">
        <v>23</v>
      </c>
      <c r="H372" s="13">
        <v>51</v>
      </c>
      <c r="I372" s="11" t="s">
        <v>18</v>
      </c>
      <c r="J372" s="13">
        <v>4</v>
      </c>
      <c r="K372" s="11" t="s">
        <v>51</v>
      </c>
      <c r="L372" s="11" t="s">
        <v>28</v>
      </c>
    </row>
    <row r="373" spans="1:12">
      <c r="A373" s="11" t="s">
        <v>37</v>
      </c>
      <c r="B373" s="12">
        <v>0</v>
      </c>
      <c r="C373" s="12">
        <v>904</v>
      </c>
      <c r="D373" s="13">
        <v>49</v>
      </c>
      <c r="E373" s="11">
        <v>119</v>
      </c>
      <c r="F373" s="11" t="s">
        <v>49</v>
      </c>
      <c r="G373" s="11" t="s">
        <v>23</v>
      </c>
      <c r="H373" s="13">
        <v>23</v>
      </c>
      <c r="I373" s="11" t="s">
        <v>17</v>
      </c>
      <c r="J373" s="13">
        <v>4</v>
      </c>
      <c r="K373" s="11" t="s">
        <v>51</v>
      </c>
      <c r="L373" s="11" t="s">
        <v>27</v>
      </c>
    </row>
    <row r="374" spans="1:12">
      <c r="A374" s="11" t="s">
        <v>33</v>
      </c>
      <c r="B374" s="12">
        <v>0</v>
      </c>
      <c r="C374" s="12">
        <v>541</v>
      </c>
      <c r="D374" s="13">
        <v>19</v>
      </c>
      <c r="E374" s="11">
        <v>13</v>
      </c>
      <c r="F374" s="11" t="s">
        <v>49</v>
      </c>
      <c r="G374" s="11" t="s">
        <v>23</v>
      </c>
      <c r="H374" s="13">
        <v>31</v>
      </c>
      <c r="I374" s="11" t="s">
        <v>18</v>
      </c>
      <c r="J374" s="13">
        <v>2</v>
      </c>
      <c r="K374" s="11" t="s">
        <v>51</v>
      </c>
      <c r="L374" s="11" t="s">
        <v>27</v>
      </c>
    </row>
    <row r="375" spans="1:12">
      <c r="A375" s="11" t="s">
        <v>31</v>
      </c>
      <c r="B375" s="12">
        <v>0</v>
      </c>
      <c r="C375" s="12">
        <v>154</v>
      </c>
      <c r="D375" s="13">
        <v>37</v>
      </c>
      <c r="E375" s="11">
        <v>2</v>
      </c>
      <c r="F375" s="11" t="s">
        <v>53</v>
      </c>
      <c r="G375" s="11" t="s">
        <v>21</v>
      </c>
      <c r="H375" s="13">
        <v>22</v>
      </c>
      <c r="I375" s="11" t="s">
        <v>19</v>
      </c>
      <c r="J375" s="13">
        <v>4</v>
      </c>
      <c r="K375" s="11" t="s">
        <v>51</v>
      </c>
      <c r="L375" s="11" t="s">
        <v>27</v>
      </c>
    </row>
    <row r="376" spans="1:12">
      <c r="A376" s="11" t="s">
        <v>33</v>
      </c>
      <c r="B376" s="12">
        <v>4802</v>
      </c>
      <c r="C376" s="12">
        <v>0</v>
      </c>
      <c r="D376" s="13">
        <v>37</v>
      </c>
      <c r="E376" s="11">
        <v>12</v>
      </c>
      <c r="F376" s="11" t="s">
        <v>49</v>
      </c>
      <c r="G376" s="11" t="s">
        <v>23</v>
      </c>
      <c r="H376" s="13">
        <v>35</v>
      </c>
      <c r="I376" s="11" t="s">
        <v>18</v>
      </c>
      <c r="J376" s="13">
        <v>4</v>
      </c>
      <c r="K376" s="11" t="s">
        <v>51</v>
      </c>
      <c r="L376" s="11" t="s">
        <v>28</v>
      </c>
    </row>
    <row r="377" spans="1:12">
      <c r="A377" s="11" t="s">
        <v>29</v>
      </c>
      <c r="B377" s="12">
        <v>177</v>
      </c>
      <c r="C377" s="12">
        <v>0</v>
      </c>
      <c r="D377" s="13">
        <v>49</v>
      </c>
      <c r="E377" s="11">
        <v>9</v>
      </c>
      <c r="F377" s="11" t="s">
        <v>49</v>
      </c>
      <c r="G377" s="11" t="s">
        <v>23</v>
      </c>
      <c r="H377" s="13">
        <v>37</v>
      </c>
      <c r="I377" s="11" t="s">
        <v>17</v>
      </c>
      <c r="J377" s="13">
        <v>4</v>
      </c>
      <c r="K377" s="11" t="s">
        <v>51</v>
      </c>
      <c r="L377" s="11" t="s">
        <v>28</v>
      </c>
    </row>
    <row r="378" spans="1:12">
      <c r="A378" s="11" t="s">
        <v>36</v>
      </c>
      <c r="B378" s="12">
        <v>0</v>
      </c>
      <c r="C378" s="12">
        <v>337</v>
      </c>
      <c r="D378" s="13">
        <v>25</v>
      </c>
      <c r="E378" s="11">
        <v>107</v>
      </c>
      <c r="F378" s="11" t="s">
        <v>49</v>
      </c>
      <c r="G378" s="11" t="s">
        <v>23</v>
      </c>
      <c r="H378" s="13">
        <v>35</v>
      </c>
      <c r="I378" s="11" t="s">
        <v>18</v>
      </c>
      <c r="J378" s="13">
        <v>1</v>
      </c>
      <c r="K378" s="11" t="s">
        <v>52</v>
      </c>
      <c r="L378" s="11" t="s">
        <v>28</v>
      </c>
    </row>
    <row r="379" spans="1:12">
      <c r="A379" s="11" t="s">
        <v>33</v>
      </c>
      <c r="B379" s="12">
        <v>0</v>
      </c>
      <c r="C379" s="12">
        <v>716</v>
      </c>
      <c r="D379" s="13">
        <v>19</v>
      </c>
      <c r="E379" s="11">
        <v>33</v>
      </c>
      <c r="F379" s="11" t="s">
        <v>49</v>
      </c>
      <c r="G379" s="11" t="s">
        <v>23</v>
      </c>
      <c r="H379" s="13">
        <v>30</v>
      </c>
      <c r="I379" s="11" t="s">
        <v>18</v>
      </c>
      <c r="J379" s="13">
        <v>2</v>
      </c>
      <c r="K379" s="11" t="s">
        <v>51</v>
      </c>
      <c r="L379" s="11" t="s">
        <v>27</v>
      </c>
    </row>
    <row r="380" spans="1:12">
      <c r="A380" s="11" t="s">
        <v>30</v>
      </c>
      <c r="B380" s="12">
        <v>996</v>
      </c>
      <c r="C380" s="12">
        <v>837</v>
      </c>
      <c r="D380" s="13">
        <v>49</v>
      </c>
      <c r="E380" s="11">
        <v>83</v>
      </c>
      <c r="F380" s="11" t="s">
        <v>49</v>
      </c>
      <c r="G380" s="11" t="s">
        <v>23</v>
      </c>
      <c r="H380" s="13">
        <v>49</v>
      </c>
      <c r="I380" s="11" t="s">
        <v>17</v>
      </c>
      <c r="J380" s="13">
        <v>4</v>
      </c>
      <c r="K380" s="11" t="s">
        <v>51</v>
      </c>
      <c r="L380" s="11" t="s">
        <v>27</v>
      </c>
    </row>
    <row r="381" spans="1:12">
      <c r="A381" s="11" t="s">
        <v>30</v>
      </c>
      <c r="B381" s="12">
        <v>705</v>
      </c>
      <c r="C381" s="12">
        <v>0</v>
      </c>
      <c r="D381" s="13">
        <v>25</v>
      </c>
      <c r="E381" s="11">
        <v>24</v>
      </c>
      <c r="F381" s="11" t="s">
        <v>53</v>
      </c>
      <c r="G381" s="11" t="s">
        <v>21</v>
      </c>
      <c r="H381" s="13">
        <v>32</v>
      </c>
      <c r="I381" s="11" t="s">
        <v>18</v>
      </c>
      <c r="J381" s="13">
        <v>2</v>
      </c>
      <c r="K381" s="11" t="s">
        <v>51</v>
      </c>
      <c r="L381" s="11" t="s">
        <v>28</v>
      </c>
    </row>
    <row r="382" spans="1:12">
      <c r="A382" s="11" t="s">
        <v>31</v>
      </c>
      <c r="B382" s="12">
        <v>0</v>
      </c>
      <c r="C382" s="12">
        <v>7710</v>
      </c>
      <c r="D382" s="13">
        <v>25</v>
      </c>
      <c r="E382" s="11">
        <v>114</v>
      </c>
      <c r="F382" s="11" t="s">
        <v>49</v>
      </c>
      <c r="G382" s="11" t="s">
        <v>23</v>
      </c>
      <c r="H382" s="13">
        <v>52</v>
      </c>
      <c r="I382" s="11" t="s">
        <v>18</v>
      </c>
      <c r="J382" s="13">
        <v>4</v>
      </c>
      <c r="K382" s="11" t="s">
        <v>51</v>
      </c>
      <c r="L382" s="11" t="s">
        <v>28</v>
      </c>
    </row>
    <row r="383" spans="1:12">
      <c r="A383" s="11" t="s">
        <v>33</v>
      </c>
      <c r="B383" s="12">
        <v>0</v>
      </c>
      <c r="C383" s="12">
        <v>531</v>
      </c>
      <c r="D383" s="13">
        <v>13</v>
      </c>
      <c r="E383" s="11">
        <v>5</v>
      </c>
      <c r="F383" s="11" t="s">
        <v>49</v>
      </c>
      <c r="G383" s="11" t="s">
        <v>23</v>
      </c>
      <c r="H383" s="13">
        <v>45</v>
      </c>
      <c r="I383" s="11" t="s">
        <v>18</v>
      </c>
      <c r="J383" s="13">
        <v>2</v>
      </c>
      <c r="K383" s="11" t="s">
        <v>51</v>
      </c>
      <c r="L383" s="11" t="s">
        <v>27</v>
      </c>
    </row>
    <row r="384" spans="1:12">
      <c r="A384" s="11" t="s">
        <v>36</v>
      </c>
      <c r="B384" s="12">
        <v>5960</v>
      </c>
      <c r="C384" s="12">
        <v>129</v>
      </c>
      <c r="D384" s="13">
        <v>13</v>
      </c>
      <c r="E384" s="11">
        <v>16</v>
      </c>
      <c r="F384" s="11" t="s">
        <v>49</v>
      </c>
      <c r="G384" s="11" t="s">
        <v>22</v>
      </c>
      <c r="H384" s="13">
        <v>23</v>
      </c>
      <c r="I384" s="11" t="s">
        <v>18</v>
      </c>
      <c r="J384" s="13">
        <v>1</v>
      </c>
      <c r="K384" s="11" t="s">
        <v>51</v>
      </c>
      <c r="L384" s="11" t="s">
        <v>28</v>
      </c>
    </row>
    <row r="385" spans="1:12">
      <c r="A385" s="11" t="s">
        <v>31</v>
      </c>
      <c r="B385" s="12">
        <v>0</v>
      </c>
      <c r="C385" s="12">
        <v>941</v>
      </c>
      <c r="D385" s="13">
        <v>13</v>
      </c>
      <c r="E385" s="11">
        <v>111</v>
      </c>
      <c r="F385" s="11" t="s">
        <v>49</v>
      </c>
      <c r="G385" s="11" t="s">
        <v>23</v>
      </c>
      <c r="H385" s="13">
        <v>41</v>
      </c>
      <c r="I385" s="11" t="s">
        <v>18</v>
      </c>
      <c r="J385" s="13">
        <v>4</v>
      </c>
      <c r="K385" s="11" t="s">
        <v>51</v>
      </c>
      <c r="L385" s="11" t="s">
        <v>28</v>
      </c>
    </row>
    <row r="386" spans="1:12">
      <c r="A386" s="11" t="s">
        <v>31</v>
      </c>
      <c r="B386" s="12">
        <v>759</v>
      </c>
      <c r="C386" s="12">
        <v>596</v>
      </c>
      <c r="D386" s="13">
        <v>10</v>
      </c>
      <c r="E386" s="11">
        <v>18</v>
      </c>
      <c r="F386" s="11" t="s">
        <v>53</v>
      </c>
      <c r="G386" s="11" t="s">
        <v>21</v>
      </c>
      <c r="H386" s="13">
        <v>28</v>
      </c>
      <c r="I386" s="11" t="s">
        <v>18</v>
      </c>
      <c r="J386" s="13">
        <v>2</v>
      </c>
      <c r="K386" s="11" t="s">
        <v>51</v>
      </c>
      <c r="L386" s="11" t="s">
        <v>27</v>
      </c>
    </row>
    <row r="387" spans="1:12">
      <c r="A387" s="11" t="s">
        <v>31</v>
      </c>
      <c r="B387" s="12">
        <v>0</v>
      </c>
      <c r="C387" s="12">
        <v>987</v>
      </c>
      <c r="D387" s="13">
        <v>37</v>
      </c>
      <c r="E387" s="11">
        <v>101</v>
      </c>
      <c r="F387" s="11" t="s">
        <v>49</v>
      </c>
      <c r="G387" s="11" t="s">
        <v>23</v>
      </c>
      <c r="H387" s="13">
        <v>30</v>
      </c>
      <c r="I387" s="11" t="s">
        <v>18</v>
      </c>
      <c r="J387" s="13">
        <v>4</v>
      </c>
      <c r="K387" s="11" t="s">
        <v>51</v>
      </c>
      <c r="L387" s="11" t="s">
        <v>27</v>
      </c>
    </row>
    <row r="388" spans="1:12">
      <c r="A388" s="11" t="s">
        <v>36</v>
      </c>
      <c r="B388" s="12">
        <v>651</v>
      </c>
      <c r="C388" s="12">
        <v>0</v>
      </c>
      <c r="D388" s="13">
        <v>37</v>
      </c>
      <c r="E388" s="11">
        <v>102</v>
      </c>
      <c r="F388" s="11" t="s">
        <v>49</v>
      </c>
      <c r="G388" s="11" t="s">
        <v>23</v>
      </c>
      <c r="H388" s="13">
        <v>50</v>
      </c>
      <c r="I388" s="11" t="s">
        <v>18</v>
      </c>
      <c r="J388" s="13">
        <v>2</v>
      </c>
      <c r="K388" s="11" t="s">
        <v>51</v>
      </c>
      <c r="L388" s="11" t="s">
        <v>28</v>
      </c>
    </row>
    <row r="389" spans="1:12">
      <c r="A389" s="11" t="s">
        <v>29</v>
      </c>
      <c r="B389" s="12">
        <v>257</v>
      </c>
      <c r="C389" s="12">
        <v>460</v>
      </c>
      <c r="D389" s="13">
        <v>49</v>
      </c>
      <c r="E389" s="11">
        <v>75</v>
      </c>
      <c r="F389" s="11" t="s">
        <v>53</v>
      </c>
      <c r="G389" s="11" t="s">
        <v>21</v>
      </c>
      <c r="H389" s="13">
        <v>58</v>
      </c>
      <c r="I389" s="11" t="s">
        <v>19</v>
      </c>
      <c r="J389" s="13">
        <v>3</v>
      </c>
      <c r="K389" s="11" t="s">
        <v>51</v>
      </c>
      <c r="L389" s="11" t="s">
        <v>27</v>
      </c>
    </row>
    <row r="390" spans="1:12">
      <c r="A390" s="11" t="s">
        <v>36</v>
      </c>
      <c r="B390" s="12">
        <v>955</v>
      </c>
      <c r="C390" s="12">
        <v>0</v>
      </c>
      <c r="D390" s="13">
        <v>49</v>
      </c>
      <c r="E390" s="11">
        <v>29</v>
      </c>
      <c r="F390" s="11" t="s">
        <v>49</v>
      </c>
      <c r="G390" s="11" t="s">
        <v>23</v>
      </c>
      <c r="H390" s="13">
        <v>36</v>
      </c>
      <c r="I390" s="11" t="s">
        <v>18</v>
      </c>
      <c r="J390" s="13">
        <v>3</v>
      </c>
      <c r="K390" s="11" t="s">
        <v>51</v>
      </c>
      <c r="L390" s="11" t="s">
        <v>28</v>
      </c>
    </row>
    <row r="391" spans="1:12">
      <c r="A391" s="11" t="s">
        <v>36</v>
      </c>
      <c r="B391" s="12">
        <v>0</v>
      </c>
      <c r="C391" s="12">
        <v>798</v>
      </c>
      <c r="D391" s="13">
        <v>25</v>
      </c>
      <c r="E391" s="11">
        <v>42</v>
      </c>
      <c r="F391" s="11" t="s">
        <v>49</v>
      </c>
      <c r="G391" s="11" t="s">
        <v>23</v>
      </c>
      <c r="H391" s="13">
        <v>23</v>
      </c>
      <c r="I391" s="11" t="s">
        <v>19</v>
      </c>
      <c r="J391" s="13">
        <v>4</v>
      </c>
      <c r="K391" s="11" t="s">
        <v>50</v>
      </c>
      <c r="L391" s="11" t="s">
        <v>27</v>
      </c>
    </row>
    <row r="392" spans="1:12">
      <c r="A392" s="11" t="s">
        <v>36</v>
      </c>
      <c r="B392" s="12">
        <v>8249</v>
      </c>
      <c r="C392" s="12">
        <v>0</v>
      </c>
      <c r="D392" s="13">
        <v>31</v>
      </c>
      <c r="E392" s="11">
        <v>77</v>
      </c>
      <c r="F392" s="11" t="s">
        <v>49</v>
      </c>
      <c r="G392" s="11" t="s">
        <v>23</v>
      </c>
      <c r="H392" s="13">
        <v>48</v>
      </c>
      <c r="I392" s="11" t="s">
        <v>18</v>
      </c>
      <c r="J392" s="13">
        <v>4</v>
      </c>
      <c r="K392" s="11" t="s">
        <v>50</v>
      </c>
      <c r="L392" s="11" t="s">
        <v>28</v>
      </c>
    </row>
    <row r="393" spans="1:12">
      <c r="A393" s="11" t="s">
        <v>36</v>
      </c>
      <c r="B393" s="12">
        <v>0</v>
      </c>
      <c r="C393" s="12">
        <v>959</v>
      </c>
      <c r="D393" s="13">
        <v>11</v>
      </c>
      <c r="E393" s="11">
        <v>21</v>
      </c>
      <c r="F393" s="11" t="s">
        <v>49</v>
      </c>
      <c r="G393" s="11" t="s">
        <v>23</v>
      </c>
      <c r="H393" s="13">
        <v>37</v>
      </c>
      <c r="I393" s="11" t="s">
        <v>18</v>
      </c>
      <c r="J393" s="13">
        <v>4</v>
      </c>
      <c r="K393" s="11" t="s">
        <v>51</v>
      </c>
      <c r="L393" s="11" t="s">
        <v>28</v>
      </c>
    </row>
    <row r="394" spans="1:12">
      <c r="A394" s="11" t="s">
        <v>36</v>
      </c>
      <c r="B394" s="12">
        <v>956</v>
      </c>
      <c r="C394" s="12">
        <v>1482</v>
      </c>
      <c r="D394" s="13">
        <v>46</v>
      </c>
      <c r="E394" s="11">
        <v>19</v>
      </c>
      <c r="F394" s="11" t="s">
        <v>49</v>
      </c>
      <c r="G394" s="11" t="s">
        <v>23</v>
      </c>
      <c r="H394" s="13">
        <v>20</v>
      </c>
      <c r="I394" s="11" t="s">
        <v>19</v>
      </c>
      <c r="J394" s="13">
        <v>4</v>
      </c>
      <c r="K394" s="11" t="s">
        <v>51</v>
      </c>
      <c r="L394" s="11" t="s">
        <v>27</v>
      </c>
    </row>
    <row r="395" spans="1:12">
      <c r="A395" s="11" t="s">
        <v>33</v>
      </c>
      <c r="B395" s="12">
        <v>382</v>
      </c>
      <c r="C395" s="12">
        <v>883</v>
      </c>
      <c r="D395" s="13">
        <v>31</v>
      </c>
      <c r="E395" s="11">
        <v>20</v>
      </c>
      <c r="F395" s="11" t="s">
        <v>53</v>
      </c>
      <c r="G395" s="11" t="s">
        <v>21</v>
      </c>
      <c r="H395" s="13">
        <v>23</v>
      </c>
      <c r="I395" s="11" t="s">
        <v>18</v>
      </c>
      <c r="J395" s="13">
        <v>2</v>
      </c>
      <c r="K395" s="11" t="s">
        <v>51</v>
      </c>
      <c r="L395" s="11" t="s">
        <v>27</v>
      </c>
    </row>
    <row r="396" spans="1:12">
      <c r="A396" s="11" t="s">
        <v>31</v>
      </c>
      <c r="B396" s="12">
        <v>0</v>
      </c>
      <c r="C396" s="12">
        <v>12721</v>
      </c>
      <c r="D396" s="13">
        <v>37</v>
      </c>
      <c r="E396" s="11">
        <v>31</v>
      </c>
      <c r="F396" s="11" t="s">
        <v>53</v>
      </c>
      <c r="G396" s="11" t="s">
        <v>21</v>
      </c>
      <c r="H396" s="13">
        <v>39</v>
      </c>
      <c r="I396" s="11" t="s">
        <v>18</v>
      </c>
      <c r="J396" s="13">
        <v>4</v>
      </c>
      <c r="K396" s="11" t="s">
        <v>51</v>
      </c>
      <c r="L396" s="11" t="s">
        <v>28</v>
      </c>
    </row>
    <row r="397" spans="1:12">
      <c r="A397" s="11" t="s">
        <v>30</v>
      </c>
      <c r="B397" s="12">
        <v>842</v>
      </c>
      <c r="C397" s="12">
        <v>0</v>
      </c>
      <c r="D397" s="13">
        <v>37</v>
      </c>
      <c r="E397" s="11">
        <v>9</v>
      </c>
      <c r="F397" s="11" t="s">
        <v>49</v>
      </c>
      <c r="G397" s="11" t="s">
        <v>23</v>
      </c>
      <c r="H397" s="13">
        <v>34</v>
      </c>
      <c r="I397" s="11" t="s">
        <v>17</v>
      </c>
      <c r="J397" s="13">
        <v>4</v>
      </c>
      <c r="K397" s="11" t="s">
        <v>50</v>
      </c>
      <c r="L397" s="11" t="s">
        <v>28</v>
      </c>
    </row>
    <row r="398" spans="1:12">
      <c r="A398" s="11" t="s">
        <v>34</v>
      </c>
      <c r="B398" s="12">
        <v>3111</v>
      </c>
      <c r="C398" s="12">
        <v>0</v>
      </c>
      <c r="D398" s="13">
        <v>13</v>
      </c>
      <c r="E398" s="11">
        <v>27</v>
      </c>
      <c r="F398" s="11" t="s">
        <v>53</v>
      </c>
      <c r="G398" s="11" t="s">
        <v>21</v>
      </c>
      <c r="H398" s="13">
        <v>22</v>
      </c>
      <c r="I398" s="11" t="s">
        <v>18</v>
      </c>
      <c r="J398" s="13">
        <v>4</v>
      </c>
      <c r="K398" s="11" t="s">
        <v>51</v>
      </c>
      <c r="L398" s="11" t="s">
        <v>28</v>
      </c>
    </row>
    <row r="399" spans="1:12">
      <c r="A399" s="11" t="s">
        <v>36</v>
      </c>
      <c r="B399" s="12">
        <v>0</v>
      </c>
      <c r="C399" s="12">
        <v>302</v>
      </c>
      <c r="D399" s="13">
        <v>10</v>
      </c>
      <c r="E399" s="11">
        <v>30</v>
      </c>
      <c r="F399" s="11" t="s">
        <v>49</v>
      </c>
      <c r="G399" s="11" t="s">
        <v>23</v>
      </c>
      <c r="H399" s="13">
        <v>21</v>
      </c>
      <c r="I399" s="11" t="s">
        <v>18</v>
      </c>
      <c r="J399" s="13">
        <v>2</v>
      </c>
      <c r="K399" s="11" t="s">
        <v>51</v>
      </c>
      <c r="L399" s="11" t="s">
        <v>27</v>
      </c>
    </row>
    <row r="400" spans="1:12">
      <c r="A400" s="11" t="s">
        <v>31</v>
      </c>
      <c r="B400" s="12">
        <v>0</v>
      </c>
      <c r="C400" s="12">
        <v>538</v>
      </c>
      <c r="D400" s="13">
        <v>25</v>
      </c>
      <c r="E400" s="11">
        <v>59</v>
      </c>
      <c r="F400" s="11" t="s">
        <v>49</v>
      </c>
      <c r="G400" s="11" t="s">
        <v>23</v>
      </c>
      <c r="H400" s="13">
        <v>38</v>
      </c>
      <c r="I400" s="11" t="s">
        <v>19</v>
      </c>
      <c r="J400" s="13">
        <v>2</v>
      </c>
      <c r="K400" s="11" t="s">
        <v>52</v>
      </c>
      <c r="L400" s="11" t="s">
        <v>27</v>
      </c>
    </row>
    <row r="401" spans="1:12">
      <c r="A401" s="11" t="s">
        <v>36</v>
      </c>
      <c r="B401" s="12">
        <v>2846</v>
      </c>
      <c r="C401" s="12">
        <v>0</v>
      </c>
      <c r="D401" s="13">
        <v>13</v>
      </c>
      <c r="E401" s="11">
        <v>14</v>
      </c>
      <c r="F401" s="11" t="s">
        <v>49</v>
      </c>
      <c r="G401" s="11" t="s">
        <v>23</v>
      </c>
      <c r="H401" s="13">
        <v>36</v>
      </c>
      <c r="I401" s="11" t="s">
        <v>17</v>
      </c>
      <c r="J401" s="13">
        <v>4</v>
      </c>
      <c r="K401" s="11" t="s">
        <v>51</v>
      </c>
      <c r="L401" s="11" t="s">
        <v>28</v>
      </c>
    </row>
    <row r="402" spans="1:12">
      <c r="A402" s="11" t="s">
        <v>36</v>
      </c>
      <c r="B402" s="12">
        <v>231</v>
      </c>
      <c r="C402" s="12">
        <v>702</v>
      </c>
      <c r="D402" s="13">
        <v>10</v>
      </c>
      <c r="E402" s="11">
        <v>99</v>
      </c>
      <c r="F402" s="11" t="s">
        <v>49</v>
      </c>
      <c r="G402" s="11" t="s">
        <v>23</v>
      </c>
      <c r="H402" s="13">
        <v>26</v>
      </c>
      <c r="I402" s="11" t="s">
        <v>18</v>
      </c>
      <c r="J402" s="13">
        <v>4</v>
      </c>
      <c r="K402" s="11" t="s">
        <v>50</v>
      </c>
      <c r="L402" s="11" t="s">
        <v>28</v>
      </c>
    </row>
    <row r="403" spans="1:12">
      <c r="A403" s="11" t="s">
        <v>34</v>
      </c>
      <c r="B403" s="12">
        <v>0</v>
      </c>
      <c r="C403" s="12">
        <v>2688</v>
      </c>
      <c r="D403" s="13">
        <v>10</v>
      </c>
      <c r="E403" s="11">
        <v>89</v>
      </c>
      <c r="F403" s="11" t="s">
        <v>49</v>
      </c>
      <c r="G403" s="11" t="s">
        <v>23</v>
      </c>
      <c r="H403" s="13">
        <v>47</v>
      </c>
      <c r="I403" s="11" t="s">
        <v>18</v>
      </c>
      <c r="J403" s="13">
        <v>4</v>
      </c>
      <c r="K403" s="11" t="s">
        <v>51</v>
      </c>
      <c r="L403" s="11" t="s">
        <v>28</v>
      </c>
    </row>
    <row r="404" spans="1:12">
      <c r="A404" s="11" t="s">
        <v>36</v>
      </c>
      <c r="B404" s="12">
        <v>17366</v>
      </c>
      <c r="C404" s="12">
        <v>0</v>
      </c>
      <c r="D404" s="13">
        <v>16</v>
      </c>
      <c r="E404" s="11">
        <v>21</v>
      </c>
      <c r="F404" s="11" t="s">
        <v>49</v>
      </c>
      <c r="G404" s="11" t="s">
        <v>23</v>
      </c>
      <c r="H404" s="13">
        <v>38</v>
      </c>
      <c r="I404" s="11" t="s">
        <v>17</v>
      </c>
      <c r="J404" s="13">
        <v>4</v>
      </c>
      <c r="K404" s="11" t="s">
        <v>51</v>
      </c>
      <c r="L404" s="11" t="s">
        <v>27</v>
      </c>
    </row>
    <row r="405" spans="1:12">
      <c r="A405" s="11" t="s">
        <v>36</v>
      </c>
      <c r="B405" s="12">
        <v>0</v>
      </c>
      <c r="C405" s="12">
        <v>425</v>
      </c>
      <c r="D405" s="13">
        <v>13</v>
      </c>
      <c r="E405" s="11">
        <v>10</v>
      </c>
      <c r="F405" s="11" t="s">
        <v>49</v>
      </c>
      <c r="G405" s="11" t="s">
        <v>23</v>
      </c>
      <c r="H405" s="13">
        <v>27</v>
      </c>
      <c r="I405" s="11" t="s">
        <v>19</v>
      </c>
      <c r="J405" s="13">
        <v>2</v>
      </c>
      <c r="K405" s="11" t="s">
        <v>51</v>
      </c>
      <c r="L405" s="11" t="s">
        <v>27</v>
      </c>
    </row>
    <row r="406" spans="1:12">
      <c r="A406" s="11" t="s">
        <v>33</v>
      </c>
      <c r="B406" s="12">
        <v>332</v>
      </c>
      <c r="C406" s="12">
        <v>214</v>
      </c>
      <c r="D406" s="13">
        <v>25</v>
      </c>
      <c r="E406" s="11">
        <v>2</v>
      </c>
      <c r="F406" s="11" t="s">
        <v>49</v>
      </c>
      <c r="G406" s="11" t="s">
        <v>23</v>
      </c>
      <c r="H406" s="13">
        <v>25</v>
      </c>
      <c r="I406" s="11" t="s">
        <v>18</v>
      </c>
      <c r="J406" s="13">
        <v>1</v>
      </c>
      <c r="K406" s="11" t="s">
        <v>51</v>
      </c>
      <c r="L406" s="11" t="s">
        <v>28</v>
      </c>
    </row>
    <row r="407" spans="1:12">
      <c r="A407" s="11" t="s">
        <v>36</v>
      </c>
      <c r="B407" s="12">
        <v>242</v>
      </c>
      <c r="C407" s="12">
        <v>0</v>
      </c>
      <c r="D407" s="13">
        <v>19</v>
      </c>
      <c r="E407" s="11">
        <v>6</v>
      </c>
      <c r="F407" s="11" t="s">
        <v>49</v>
      </c>
      <c r="G407" s="11" t="s">
        <v>23</v>
      </c>
      <c r="H407" s="13">
        <v>28</v>
      </c>
      <c r="I407" s="11" t="s">
        <v>18</v>
      </c>
      <c r="J407" s="13">
        <v>3</v>
      </c>
      <c r="K407" s="11" t="s">
        <v>51</v>
      </c>
      <c r="L407" s="11" t="s">
        <v>28</v>
      </c>
    </row>
    <row r="408" spans="1:12">
      <c r="A408" s="11" t="s">
        <v>33</v>
      </c>
      <c r="B408" s="12">
        <v>0</v>
      </c>
      <c r="C408" s="12">
        <v>272</v>
      </c>
      <c r="D408" s="13">
        <v>7</v>
      </c>
      <c r="E408" s="11">
        <v>90</v>
      </c>
      <c r="F408" s="11" t="s">
        <v>49</v>
      </c>
      <c r="G408" s="11" t="s">
        <v>23</v>
      </c>
      <c r="H408" s="13">
        <v>67</v>
      </c>
      <c r="I408" s="11" t="s">
        <v>18</v>
      </c>
      <c r="J408" s="13">
        <v>4</v>
      </c>
      <c r="K408" s="11" t="s">
        <v>52</v>
      </c>
      <c r="L408" s="11" t="s">
        <v>27</v>
      </c>
    </row>
    <row r="409" spans="1:12">
      <c r="A409" s="11" t="s">
        <v>29</v>
      </c>
      <c r="B409" s="12">
        <v>929</v>
      </c>
      <c r="C409" s="12">
        <v>124</v>
      </c>
      <c r="D409" s="13">
        <v>9</v>
      </c>
      <c r="E409" s="11">
        <v>1</v>
      </c>
      <c r="F409" s="11" t="s">
        <v>49</v>
      </c>
      <c r="G409" s="11" t="s">
        <v>22</v>
      </c>
      <c r="H409" s="13">
        <v>25</v>
      </c>
      <c r="I409" s="11" t="s">
        <v>18</v>
      </c>
      <c r="J409" s="13">
        <v>2</v>
      </c>
      <c r="K409" s="11" t="s">
        <v>51</v>
      </c>
      <c r="L409" s="11" t="s">
        <v>28</v>
      </c>
    </row>
    <row r="410" spans="1:12">
      <c r="A410" s="11" t="s">
        <v>36</v>
      </c>
      <c r="B410" s="12">
        <v>0</v>
      </c>
      <c r="C410" s="12">
        <v>17124</v>
      </c>
      <c r="D410" s="13">
        <v>13</v>
      </c>
      <c r="E410" s="11">
        <v>95</v>
      </c>
      <c r="F410" s="11" t="s">
        <v>49</v>
      </c>
      <c r="G410" s="11" t="s">
        <v>22</v>
      </c>
      <c r="H410" s="13">
        <v>34</v>
      </c>
      <c r="I410" s="11" t="s">
        <v>18</v>
      </c>
      <c r="J410" s="13">
        <v>1</v>
      </c>
      <c r="K410" s="11" t="s">
        <v>51</v>
      </c>
      <c r="L410" s="11" t="s">
        <v>28</v>
      </c>
    </row>
    <row r="411" spans="1:12">
      <c r="A411" s="11" t="s">
        <v>37</v>
      </c>
      <c r="B411" s="12">
        <v>0</v>
      </c>
      <c r="C411" s="12">
        <v>612</v>
      </c>
      <c r="D411" s="13">
        <v>49</v>
      </c>
      <c r="E411" s="11">
        <v>32</v>
      </c>
      <c r="F411" s="11" t="s">
        <v>49</v>
      </c>
      <c r="G411" s="11" t="s">
        <v>23</v>
      </c>
      <c r="H411" s="13">
        <v>38</v>
      </c>
      <c r="I411" s="11" t="s">
        <v>17</v>
      </c>
      <c r="J411" s="13">
        <v>4</v>
      </c>
      <c r="K411" s="11" t="s">
        <v>51</v>
      </c>
      <c r="L411" s="11" t="s">
        <v>27</v>
      </c>
    </row>
    <row r="412" spans="1:12">
      <c r="A412" s="11" t="s">
        <v>33</v>
      </c>
      <c r="B412" s="12">
        <v>0</v>
      </c>
      <c r="C412" s="12">
        <v>862</v>
      </c>
      <c r="D412" s="13">
        <v>49</v>
      </c>
      <c r="E412" s="11">
        <v>62</v>
      </c>
      <c r="F412" s="11" t="s">
        <v>49</v>
      </c>
      <c r="G412" s="11" t="s">
        <v>23</v>
      </c>
      <c r="H412" s="13">
        <v>41</v>
      </c>
      <c r="I412" s="11" t="s">
        <v>17</v>
      </c>
      <c r="J412" s="13">
        <v>4</v>
      </c>
      <c r="K412" s="11" t="s">
        <v>52</v>
      </c>
      <c r="L412" s="11" t="s">
        <v>27</v>
      </c>
    </row>
    <row r="413" spans="1:12">
      <c r="A413" s="11" t="s">
        <v>31</v>
      </c>
      <c r="B413" s="12">
        <v>0</v>
      </c>
      <c r="C413" s="12">
        <v>146</v>
      </c>
      <c r="D413" s="13">
        <v>25</v>
      </c>
      <c r="E413" s="11">
        <v>46</v>
      </c>
      <c r="F413" s="11" t="s">
        <v>49</v>
      </c>
      <c r="G413" s="11" t="s">
        <v>23</v>
      </c>
      <c r="H413" s="13">
        <v>26</v>
      </c>
      <c r="I413" s="11" t="s">
        <v>18</v>
      </c>
      <c r="J413" s="13">
        <v>4</v>
      </c>
      <c r="K413" s="11" t="s">
        <v>51</v>
      </c>
      <c r="L413" s="11" t="s">
        <v>27</v>
      </c>
    </row>
    <row r="414" spans="1:12">
      <c r="A414" s="11" t="s">
        <v>33</v>
      </c>
      <c r="B414" s="12">
        <v>0</v>
      </c>
      <c r="C414" s="12">
        <v>14190</v>
      </c>
      <c r="D414" s="13">
        <v>37</v>
      </c>
      <c r="E414" s="11">
        <v>92</v>
      </c>
      <c r="F414" s="11" t="s">
        <v>49</v>
      </c>
      <c r="G414" s="11" t="s">
        <v>23</v>
      </c>
      <c r="H414" s="13">
        <v>35</v>
      </c>
      <c r="I414" s="11" t="s">
        <v>18</v>
      </c>
      <c r="J414" s="13">
        <v>4</v>
      </c>
      <c r="K414" s="11" t="s">
        <v>51</v>
      </c>
      <c r="L414" s="11" t="s">
        <v>28</v>
      </c>
    </row>
    <row r="415" spans="1:12">
      <c r="A415" s="11" t="s">
        <v>37</v>
      </c>
      <c r="B415" s="12">
        <v>0</v>
      </c>
      <c r="C415" s="12">
        <v>396</v>
      </c>
      <c r="D415" s="13">
        <v>49</v>
      </c>
      <c r="E415" s="11">
        <v>73</v>
      </c>
      <c r="F415" s="11" t="s">
        <v>49</v>
      </c>
      <c r="G415" s="11" t="s">
        <v>23</v>
      </c>
      <c r="H415" s="13">
        <v>45</v>
      </c>
      <c r="I415" s="11" t="s">
        <v>17</v>
      </c>
      <c r="J415" s="13">
        <v>4</v>
      </c>
      <c r="K415" s="11" t="s">
        <v>51</v>
      </c>
      <c r="L415" s="11" t="s">
        <v>27</v>
      </c>
    </row>
    <row r="416" spans="1:12">
      <c r="A416" s="11" t="s">
        <v>36</v>
      </c>
      <c r="B416" s="12">
        <v>0</v>
      </c>
      <c r="C416" s="12">
        <v>519</v>
      </c>
      <c r="D416" s="13">
        <v>31</v>
      </c>
      <c r="E416" s="11">
        <v>23</v>
      </c>
      <c r="F416" s="11" t="s">
        <v>53</v>
      </c>
      <c r="G416" s="11" t="s">
        <v>21</v>
      </c>
      <c r="H416" s="13">
        <v>32</v>
      </c>
      <c r="I416" s="11" t="s">
        <v>18</v>
      </c>
      <c r="J416" s="13">
        <v>2</v>
      </c>
      <c r="K416" s="11" t="s">
        <v>51</v>
      </c>
      <c r="L416" s="11" t="s">
        <v>28</v>
      </c>
    </row>
    <row r="417" spans="1:12">
      <c r="A417" s="11" t="s">
        <v>37</v>
      </c>
      <c r="B417" s="12">
        <v>646</v>
      </c>
      <c r="C417" s="12">
        <v>0</v>
      </c>
      <c r="D417" s="13">
        <v>25</v>
      </c>
      <c r="E417" s="11">
        <v>9</v>
      </c>
      <c r="F417" s="11" t="s">
        <v>49</v>
      </c>
      <c r="G417" s="11" t="s">
        <v>21</v>
      </c>
      <c r="H417" s="13">
        <v>47</v>
      </c>
      <c r="I417" s="11" t="s">
        <v>17</v>
      </c>
      <c r="J417" s="13">
        <v>4</v>
      </c>
      <c r="K417" s="11" t="s">
        <v>51</v>
      </c>
      <c r="L417" s="11" t="s">
        <v>28</v>
      </c>
    </row>
    <row r="418" spans="1:12">
      <c r="A418" s="11" t="s">
        <v>33</v>
      </c>
      <c r="B418" s="12">
        <v>538</v>
      </c>
      <c r="C418" s="12">
        <v>344</v>
      </c>
      <c r="D418" s="13">
        <v>13</v>
      </c>
      <c r="E418" s="11">
        <v>40</v>
      </c>
      <c r="F418" s="11" t="s">
        <v>49</v>
      </c>
      <c r="G418" s="11" t="s">
        <v>22</v>
      </c>
      <c r="H418" s="13">
        <v>24</v>
      </c>
      <c r="I418" s="11" t="s">
        <v>18</v>
      </c>
      <c r="J418" s="13">
        <v>3</v>
      </c>
      <c r="K418" s="11" t="s">
        <v>50</v>
      </c>
      <c r="L418" s="11" t="s">
        <v>27</v>
      </c>
    </row>
    <row r="419" spans="1:12">
      <c r="A419" s="11" t="s">
        <v>31</v>
      </c>
      <c r="B419" s="12">
        <v>0</v>
      </c>
      <c r="C419" s="12">
        <v>204</v>
      </c>
      <c r="D419" s="13">
        <v>31</v>
      </c>
      <c r="E419" s="11">
        <v>5</v>
      </c>
      <c r="F419" s="11" t="s">
        <v>49</v>
      </c>
      <c r="G419" s="11" t="s">
        <v>21</v>
      </c>
      <c r="H419" s="13">
        <v>30</v>
      </c>
      <c r="I419" s="11" t="s">
        <v>18</v>
      </c>
      <c r="J419" s="13">
        <v>4</v>
      </c>
      <c r="K419" s="11" t="s">
        <v>50</v>
      </c>
      <c r="L419" s="11" t="s">
        <v>27</v>
      </c>
    </row>
    <row r="420" spans="1:12">
      <c r="A420" s="11" t="s">
        <v>36</v>
      </c>
      <c r="B420" s="12">
        <v>0</v>
      </c>
      <c r="C420" s="12">
        <v>148</v>
      </c>
      <c r="D420" s="13">
        <v>43</v>
      </c>
      <c r="E420" s="11">
        <v>2</v>
      </c>
      <c r="F420" s="11" t="s">
        <v>49</v>
      </c>
      <c r="G420" s="11" t="s">
        <v>23</v>
      </c>
      <c r="H420" s="13">
        <v>33</v>
      </c>
      <c r="I420" s="11" t="s">
        <v>18</v>
      </c>
      <c r="J420" s="13">
        <v>3</v>
      </c>
      <c r="K420" s="11" t="s">
        <v>51</v>
      </c>
      <c r="L420" s="11" t="s">
        <v>27</v>
      </c>
    </row>
    <row r="421" spans="1:12">
      <c r="A421" s="11" t="s">
        <v>31</v>
      </c>
      <c r="B421" s="12">
        <v>0</v>
      </c>
      <c r="C421" s="12">
        <v>435</v>
      </c>
      <c r="D421" s="13">
        <v>19</v>
      </c>
      <c r="E421" s="11">
        <v>16</v>
      </c>
      <c r="F421" s="11" t="s">
        <v>53</v>
      </c>
      <c r="G421" s="11" t="s">
        <v>21</v>
      </c>
      <c r="H421" s="13">
        <v>23</v>
      </c>
      <c r="I421" s="11" t="s">
        <v>19</v>
      </c>
      <c r="J421" s="13">
        <v>4</v>
      </c>
      <c r="K421" s="11" t="s">
        <v>51</v>
      </c>
      <c r="L421" s="11" t="s">
        <v>27</v>
      </c>
    </row>
    <row r="422" spans="1:12">
      <c r="A422" s="11" t="s">
        <v>36</v>
      </c>
      <c r="B422" s="12">
        <v>0</v>
      </c>
      <c r="C422" s="12">
        <v>914</v>
      </c>
      <c r="D422" s="13">
        <v>19</v>
      </c>
      <c r="E422" s="11">
        <v>0</v>
      </c>
      <c r="F422" s="11" t="s">
        <v>53</v>
      </c>
      <c r="G422" s="11" t="s">
        <v>21</v>
      </c>
      <c r="H422" s="13">
        <v>21</v>
      </c>
      <c r="I422" s="11" t="s">
        <v>19</v>
      </c>
      <c r="J422" s="13">
        <v>4</v>
      </c>
      <c r="K422" s="11" t="s">
        <v>51</v>
      </c>
      <c r="L422" s="11" t="s">
        <v>27</v>
      </c>
    </row>
    <row r="423" spans="1:12">
      <c r="A423" s="11" t="s">
        <v>33</v>
      </c>
      <c r="B423" s="12">
        <v>135</v>
      </c>
      <c r="C423" s="12">
        <v>0</v>
      </c>
      <c r="D423" s="13">
        <v>37</v>
      </c>
      <c r="E423" s="11">
        <v>7</v>
      </c>
      <c r="F423" s="11" t="s">
        <v>49</v>
      </c>
      <c r="G423" s="11" t="s">
        <v>23</v>
      </c>
      <c r="H423" s="13">
        <v>36</v>
      </c>
      <c r="I423" s="11" t="s">
        <v>17</v>
      </c>
      <c r="J423" s="13">
        <v>4</v>
      </c>
      <c r="K423" s="11" t="s">
        <v>51</v>
      </c>
      <c r="L423" s="11" t="s">
        <v>27</v>
      </c>
    </row>
    <row r="424" spans="1:12">
      <c r="A424" s="11" t="s">
        <v>37</v>
      </c>
      <c r="B424" s="12">
        <v>2472</v>
      </c>
      <c r="C424" s="12">
        <v>0</v>
      </c>
      <c r="D424" s="13">
        <v>37</v>
      </c>
      <c r="E424" s="11">
        <v>41</v>
      </c>
      <c r="F424" s="11" t="s">
        <v>49</v>
      </c>
      <c r="G424" s="11" t="s">
        <v>23</v>
      </c>
      <c r="H424" s="13">
        <v>30</v>
      </c>
      <c r="I424" s="11" t="s">
        <v>18</v>
      </c>
      <c r="J424" s="13">
        <v>2</v>
      </c>
      <c r="K424" s="11" t="s">
        <v>52</v>
      </c>
      <c r="L424" s="11" t="s">
        <v>28</v>
      </c>
    </row>
    <row r="425" spans="1:12">
      <c r="A425" s="11" t="s">
        <v>33</v>
      </c>
      <c r="B425" s="12">
        <v>0</v>
      </c>
      <c r="C425" s="12">
        <v>412</v>
      </c>
      <c r="D425" s="13">
        <v>25</v>
      </c>
      <c r="E425" s="11">
        <v>22</v>
      </c>
      <c r="F425" s="11" t="s">
        <v>49</v>
      </c>
      <c r="G425" s="11" t="s">
        <v>23</v>
      </c>
      <c r="H425" s="13">
        <v>52</v>
      </c>
      <c r="I425" s="11" t="s">
        <v>17</v>
      </c>
      <c r="J425" s="13">
        <v>4</v>
      </c>
      <c r="K425" s="11" t="s">
        <v>51</v>
      </c>
      <c r="L425" s="11" t="s">
        <v>27</v>
      </c>
    </row>
    <row r="426" spans="1:12">
      <c r="A426" s="11" t="s">
        <v>33</v>
      </c>
      <c r="B426" s="12">
        <v>10417</v>
      </c>
      <c r="C426" s="12">
        <v>19811</v>
      </c>
      <c r="D426" s="13">
        <v>13</v>
      </c>
      <c r="E426" s="11">
        <v>27</v>
      </c>
      <c r="F426" s="11" t="s">
        <v>49</v>
      </c>
      <c r="G426" s="11" t="s">
        <v>22</v>
      </c>
      <c r="H426" s="13">
        <v>27</v>
      </c>
      <c r="I426" s="11" t="s">
        <v>18</v>
      </c>
      <c r="J426" s="13">
        <v>2</v>
      </c>
      <c r="K426" s="11" t="s">
        <v>51</v>
      </c>
      <c r="L426" s="11" t="s">
        <v>27</v>
      </c>
    </row>
    <row r="427" spans="1:12">
      <c r="A427" s="11" t="s">
        <v>36</v>
      </c>
      <c r="B427" s="12">
        <v>211</v>
      </c>
      <c r="C427" s="12">
        <v>822</v>
      </c>
      <c r="D427" s="13">
        <v>8</v>
      </c>
      <c r="E427" s="11">
        <v>5</v>
      </c>
      <c r="F427" s="11" t="s">
        <v>53</v>
      </c>
      <c r="G427" s="11" t="s">
        <v>21</v>
      </c>
      <c r="H427" s="13">
        <v>44</v>
      </c>
      <c r="I427" s="11" t="s">
        <v>18</v>
      </c>
      <c r="J427" s="13">
        <v>1</v>
      </c>
      <c r="K427" s="11" t="s">
        <v>51</v>
      </c>
      <c r="L427" s="11" t="s">
        <v>28</v>
      </c>
    </row>
    <row r="428" spans="1:12">
      <c r="A428" s="11" t="s">
        <v>36</v>
      </c>
      <c r="B428" s="12">
        <v>16630</v>
      </c>
      <c r="C428" s="12">
        <v>0</v>
      </c>
      <c r="D428" s="13">
        <v>11</v>
      </c>
      <c r="E428" s="11">
        <v>47</v>
      </c>
      <c r="F428" s="11" t="s">
        <v>49</v>
      </c>
      <c r="G428" s="11" t="s">
        <v>23</v>
      </c>
      <c r="H428" s="13">
        <v>26</v>
      </c>
      <c r="I428" s="11" t="s">
        <v>18</v>
      </c>
      <c r="J428" s="13">
        <v>2</v>
      </c>
      <c r="K428" s="11" t="s">
        <v>51</v>
      </c>
      <c r="L428" s="11" t="s">
        <v>28</v>
      </c>
    </row>
    <row r="429" spans="1:12">
      <c r="A429" s="11" t="s">
        <v>31</v>
      </c>
      <c r="B429" s="12">
        <v>0</v>
      </c>
      <c r="C429" s="12">
        <v>3369</v>
      </c>
      <c r="D429" s="13">
        <v>25</v>
      </c>
      <c r="E429" s="11">
        <v>17</v>
      </c>
      <c r="F429" s="11" t="s">
        <v>49</v>
      </c>
      <c r="G429" s="11" t="s">
        <v>23</v>
      </c>
      <c r="H429" s="13">
        <v>24</v>
      </c>
      <c r="I429" s="11" t="s">
        <v>18</v>
      </c>
      <c r="J429" s="13">
        <v>1</v>
      </c>
      <c r="K429" s="11" t="s">
        <v>51</v>
      </c>
      <c r="L429" s="11" t="s">
        <v>28</v>
      </c>
    </row>
    <row r="430" spans="1:12">
      <c r="A430" s="11" t="s">
        <v>31</v>
      </c>
      <c r="B430" s="12">
        <v>642</v>
      </c>
      <c r="C430" s="12">
        <v>0</v>
      </c>
      <c r="D430" s="13">
        <v>13</v>
      </c>
      <c r="E430" s="11">
        <v>65</v>
      </c>
      <c r="F430" s="11" t="s">
        <v>53</v>
      </c>
      <c r="G430" s="11" t="s">
        <v>21</v>
      </c>
      <c r="H430" s="13">
        <v>24</v>
      </c>
      <c r="I430" s="11" t="s">
        <v>18</v>
      </c>
      <c r="J430" s="13">
        <v>2</v>
      </c>
      <c r="K430" s="11" t="s">
        <v>51</v>
      </c>
      <c r="L430" s="11" t="s">
        <v>27</v>
      </c>
    </row>
    <row r="431" spans="1:12">
      <c r="A431" s="11" t="s">
        <v>36</v>
      </c>
      <c r="B431" s="12">
        <v>0</v>
      </c>
      <c r="C431" s="12">
        <v>707</v>
      </c>
      <c r="D431" s="13">
        <v>7</v>
      </c>
      <c r="E431" s="11">
        <v>26</v>
      </c>
      <c r="F431" s="11" t="s">
        <v>49</v>
      </c>
      <c r="G431" s="11" t="s">
        <v>23</v>
      </c>
      <c r="H431" s="13">
        <v>50</v>
      </c>
      <c r="I431" s="11" t="s">
        <v>18</v>
      </c>
      <c r="J431" s="13">
        <v>2</v>
      </c>
      <c r="K431" s="11" t="s">
        <v>51</v>
      </c>
      <c r="L431" s="11" t="s">
        <v>28</v>
      </c>
    </row>
    <row r="432" spans="1:12">
      <c r="A432" s="11" t="s">
        <v>36</v>
      </c>
      <c r="B432" s="12">
        <v>296</v>
      </c>
      <c r="C432" s="12">
        <v>818</v>
      </c>
      <c r="D432" s="13">
        <v>19</v>
      </c>
      <c r="E432" s="11">
        <v>93</v>
      </c>
      <c r="F432" s="11" t="s">
        <v>49</v>
      </c>
      <c r="G432" s="11" t="s">
        <v>22</v>
      </c>
      <c r="H432" s="13">
        <v>31</v>
      </c>
      <c r="I432" s="11" t="s">
        <v>18</v>
      </c>
      <c r="J432" s="13">
        <v>2</v>
      </c>
      <c r="K432" s="11" t="s">
        <v>50</v>
      </c>
      <c r="L432" s="11" t="s">
        <v>28</v>
      </c>
    </row>
    <row r="433" spans="1:12">
      <c r="A433" s="11" t="s">
        <v>29</v>
      </c>
      <c r="B433" s="12">
        <v>898</v>
      </c>
      <c r="C433" s="12">
        <v>177</v>
      </c>
      <c r="D433" s="13">
        <v>22</v>
      </c>
      <c r="E433" s="11">
        <v>105</v>
      </c>
      <c r="F433" s="11" t="s">
        <v>53</v>
      </c>
      <c r="G433" s="11" t="s">
        <v>21</v>
      </c>
      <c r="H433" s="13">
        <v>38</v>
      </c>
      <c r="I433" s="11" t="s">
        <v>18</v>
      </c>
      <c r="J433" s="13">
        <v>4</v>
      </c>
      <c r="K433" s="11" t="s">
        <v>51</v>
      </c>
      <c r="L433" s="11" t="s">
        <v>27</v>
      </c>
    </row>
    <row r="434" spans="1:12">
      <c r="A434" s="11" t="s">
        <v>33</v>
      </c>
      <c r="B434" s="12">
        <v>478</v>
      </c>
      <c r="C434" s="12">
        <v>4071</v>
      </c>
      <c r="D434" s="13">
        <v>10</v>
      </c>
      <c r="E434" s="11">
        <v>40</v>
      </c>
      <c r="F434" s="11" t="s">
        <v>49</v>
      </c>
      <c r="G434" s="11" t="s">
        <v>23</v>
      </c>
      <c r="H434" s="13">
        <v>28</v>
      </c>
      <c r="I434" s="11" t="s">
        <v>18</v>
      </c>
      <c r="J434" s="13">
        <v>3</v>
      </c>
      <c r="K434" s="11" t="s">
        <v>51</v>
      </c>
      <c r="L434" s="11" t="s">
        <v>27</v>
      </c>
    </row>
    <row r="435" spans="1:12">
      <c r="A435" s="11" t="s">
        <v>33</v>
      </c>
      <c r="B435" s="12">
        <v>315</v>
      </c>
      <c r="C435" s="12">
        <v>466</v>
      </c>
      <c r="D435" s="13">
        <v>13</v>
      </c>
      <c r="E435" s="11">
        <v>3</v>
      </c>
      <c r="F435" s="11" t="s">
        <v>49</v>
      </c>
      <c r="G435" s="11" t="s">
        <v>23</v>
      </c>
      <c r="H435" s="13">
        <v>48</v>
      </c>
      <c r="I435" s="11" t="s">
        <v>18</v>
      </c>
      <c r="J435" s="13">
        <v>3</v>
      </c>
      <c r="K435" s="11" t="s">
        <v>50</v>
      </c>
      <c r="L435" s="11" t="s">
        <v>28</v>
      </c>
    </row>
    <row r="436" spans="1:12">
      <c r="A436" s="11" t="s">
        <v>33</v>
      </c>
      <c r="B436" s="12">
        <v>122</v>
      </c>
      <c r="C436" s="12">
        <v>460</v>
      </c>
      <c r="D436" s="13">
        <v>37</v>
      </c>
      <c r="E436" s="11">
        <v>109</v>
      </c>
      <c r="F436" s="11" t="s">
        <v>49</v>
      </c>
      <c r="G436" s="11" t="s">
        <v>23</v>
      </c>
      <c r="H436" s="13">
        <v>56</v>
      </c>
      <c r="I436" s="11" t="s">
        <v>17</v>
      </c>
      <c r="J436" s="13">
        <v>2</v>
      </c>
      <c r="K436" s="11" t="s">
        <v>52</v>
      </c>
      <c r="L436" s="11" t="s">
        <v>27</v>
      </c>
    </row>
    <row r="437" spans="1:12">
      <c r="A437" s="11" t="s">
        <v>31</v>
      </c>
      <c r="B437" s="12">
        <v>0</v>
      </c>
      <c r="C437" s="12">
        <v>991</v>
      </c>
      <c r="D437" s="13">
        <v>7</v>
      </c>
      <c r="E437" s="11">
        <v>3</v>
      </c>
      <c r="F437" s="11" t="s">
        <v>53</v>
      </c>
      <c r="G437" s="11" t="s">
        <v>21</v>
      </c>
      <c r="H437" s="13">
        <v>31</v>
      </c>
      <c r="I437" s="11" t="s">
        <v>18</v>
      </c>
      <c r="J437" s="13">
        <v>4</v>
      </c>
      <c r="K437" s="11" t="s">
        <v>51</v>
      </c>
      <c r="L437" s="11" t="s">
        <v>27</v>
      </c>
    </row>
    <row r="438" spans="1:12">
      <c r="A438" s="11" t="s">
        <v>36</v>
      </c>
      <c r="B438" s="12">
        <v>0</v>
      </c>
      <c r="C438" s="12">
        <v>17653</v>
      </c>
      <c r="D438" s="13">
        <v>22</v>
      </c>
      <c r="E438" s="11">
        <v>4</v>
      </c>
      <c r="F438" s="11" t="s">
        <v>53</v>
      </c>
      <c r="G438" s="11" t="s">
        <v>21</v>
      </c>
      <c r="H438" s="13">
        <v>28</v>
      </c>
      <c r="I438" s="11" t="s">
        <v>18</v>
      </c>
      <c r="J438" s="13">
        <v>2</v>
      </c>
      <c r="K438" s="11" t="s">
        <v>51</v>
      </c>
      <c r="L438" s="11" t="s">
        <v>28</v>
      </c>
    </row>
    <row r="439" spans="1:12">
      <c r="A439" s="11" t="s">
        <v>30</v>
      </c>
      <c r="B439" s="12">
        <v>0</v>
      </c>
      <c r="C439" s="12">
        <v>497</v>
      </c>
      <c r="D439" s="13">
        <v>41</v>
      </c>
      <c r="E439" s="11">
        <v>24</v>
      </c>
      <c r="F439" s="11" t="s">
        <v>49</v>
      </c>
      <c r="G439" s="11" t="s">
        <v>23</v>
      </c>
      <c r="H439" s="13">
        <v>26</v>
      </c>
      <c r="I439" s="11" t="s">
        <v>18</v>
      </c>
      <c r="J439" s="13">
        <v>3</v>
      </c>
      <c r="K439" s="11" t="s">
        <v>51</v>
      </c>
      <c r="L439" s="11" t="s">
        <v>27</v>
      </c>
    </row>
    <row r="440" spans="1:12">
      <c r="A440" s="11" t="s">
        <v>29</v>
      </c>
      <c r="B440" s="12">
        <v>670</v>
      </c>
      <c r="C440" s="12">
        <v>4014</v>
      </c>
      <c r="D440" s="13">
        <v>31</v>
      </c>
      <c r="E440" s="11">
        <v>21</v>
      </c>
      <c r="F440" s="11" t="s">
        <v>53</v>
      </c>
      <c r="G440" s="11" t="s">
        <v>21</v>
      </c>
      <c r="H440" s="13">
        <v>25</v>
      </c>
      <c r="I440" s="11" t="s">
        <v>19</v>
      </c>
      <c r="J440" s="13">
        <v>4</v>
      </c>
      <c r="K440" s="11" t="s">
        <v>50</v>
      </c>
      <c r="L440" s="11" t="s">
        <v>27</v>
      </c>
    </row>
    <row r="441" spans="1:12">
      <c r="A441" s="11" t="s">
        <v>29</v>
      </c>
      <c r="B441" s="12">
        <v>444</v>
      </c>
      <c r="C441" s="12">
        <v>921</v>
      </c>
      <c r="D441" s="13">
        <v>28</v>
      </c>
      <c r="E441" s="11">
        <v>51</v>
      </c>
      <c r="F441" s="11" t="s">
        <v>53</v>
      </c>
      <c r="G441" s="11" t="s">
        <v>21</v>
      </c>
      <c r="H441" s="13">
        <v>41</v>
      </c>
      <c r="I441" s="11" t="s">
        <v>17</v>
      </c>
      <c r="J441" s="13">
        <v>4</v>
      </c>
      <c r="K441" s="11" t="s">
        <v>52</v>
      </c>
      <c r="L441" s="11" t="s">
        <v>27</v>
      </c>
    </row>
    <row r="442" spans="1:12">
      <c r="A442" s="11" t="s">
        <v>33</v>
      </c>
      <c r="B442" s="12">
        <v>3880</v>
      </c>
      <c r="C442" s="12">
        <v>0</v>
      </c>
      <c r="D442" s="13">
        <v>23</v>
      </c>
      <c r="E442" s="11">
        <v>37</v>
      </c>
      <c r="F442" s="11" t="s">
        <v>53</v>
      </c>
      <c r="G442" s="11" t="s">
        <v>21</v>
      </c>
      <c r="H442" s="13">
        <v>24</v>
      </c>
      <c r="I442" s="11" t="s">
        <v>19</v>
      </c>
      <c r="J442" s="13">
        <v>4</v>
      </c>
      <c r="K442" s="11" t="s">
        <v>51</v>
      </c>
      <c r="L442" s="11" t="s">
        <v>28</v>
      </c>
    </row>
    <row r="443" spans="1:12">
      <c r="A443" s="11" t="s">
        <v>37</v>
      </c>
      <c r="B443" s="12">
        <v>819</v>
      </c>
      <c r="C443" s="12">
        <v>0</v>
      </c>
      <c r="D443" s="13">
        <v>13</v>
      </c>
      <c r="E443" s="11">
        <v>23</v>
      </c>
      <c r="F443" s="11" t="s">
        <v>49</v>
      </c>
      <c r="G443" s="11" t="s">
        <v>23</v>
      </c>
      <c r="H443" s="13">
        <v>29</v>
      </c>
      <c r="I443" s="11" t="s">
        <v>18</v>
      </c>
      <c r="J443" s="13">
        <v>2</v>
      </c>
      <c r="K443" s="11" t="s">
        <v>51</v>
      </c>
      <c r="L443" s="11" t="s">
        <v>28</v>
      </c>
    </row>
    <row r="444" spans="1:12">
      <c r="A444" s="11" t="s">
        <v>37</v>
      </c>
      <c r="B444" s="12">
        <v>0</v>
      </c>
      <c r="C444" s="12">
        <v>607</v>
      </c>
      <c r="D444" s="13">
        <v>37</v>
      </c>
      <c r="E444" s="11">
        <v>17</v>
      </c>
      <c r="F444" s="11" t="s">
        <v>49</v>
      </c>
      <c r="G444" s="11" t="s">
        <v>23</v>
      </c>
      <c r="H444" s="13">
        <v>25</v>
      </c>
      <c r="I444" s="11" t="s">
        <v>18</v>
      </c>
      <c r="J444" s="13">
        <v>2</v>
      </c>
      <c r="K444" s="11" t="s">
        <v>51</v>
      </c>
      <c r="L444" s="11" t="s">
        <v>27</v>
      </c>
    </row>
    <row r="445" spans="1:12">
      <c r="A445" s="11" t="s">
        <v>32</v>
      </c>
      <c r="B445" s="12">
        <v>0</v>
      </c>
      <c r="C445" s="12">
        <v>15800</v>
      </c>
      <c r="D445" s="13">
        <v>16</v>
      </c>
      <c r="E445" s="11">
        <v>40</v>
      </c>
      <c r="F445" s="11" t="s">
        <v>49</v>
      </c>
      <c r="G445" s="11" t="s">
        <v>23</v>
      </c>
      <c r="H445" s="13">
        <v>35</v>
      </c>
      <c r="I445" s="11" t="s">
        <v>18</v>
      </c>
      <c r="J445" s="13">
        <v>3</v>
      </c>
      <c r="K445" s="11" t="s">
        <v>51</v>
      </c>
      <c r="L445" s="11" t="s">
        <v>28</v>
      </c>
    </row>
    <row r="446" spans="1:12">
      <c r="A446" s="11" t="s">
        <v>31</v>
      </c>
      <c r="B446" s="12">
        <v>0</v>
      </c>
      <c r="C446" s="12">
        <v>369</v>
      </c>
      <c r="D446" s="13">
        <v>7</v>
      </c>
      <c r="E446" s="11">
        <v>23</v>
      </c>
      <c r="F446" s="11" t="s">
        <v>49</v>
      </c>
      <c r="G446" s="11" t="s">
        <v>23</v>
      </c>
      <c r="H446" s="13">
        <v>35</v>
      </c>
      <c r="I446" s="11" t="s">
        <v>18</v>
      </c>
      <c r="J446" s="13">
        <v>2</v>
      </c>
      <c r="K446" s="11" t="s">
        <v>50</v>
      </c>
      <c r="L446" s="11" t="s">
        <v>28</v>
      </c>
    </row>
    <row r="447" spans="1:12">
      <c r="A447" s="11" t="s">
        <v>29</v>
      </c>
      <c r="B447" s="12">
        <v>0</v>
      </c>
      <c r="C447" s="12">
        <v>4973</v>
      </c>
      <c r="D447" s="13">
        <v>25</v>
      </c>
      <c r="E447" s="11">
        <v>17</v>
      </c>
      <c r="F447" s="11" t="s">
        <v>49</v>
      </c>
      <c r="G447" s="11" t="s">
        <v>23</v>
      </c>
      <c r="H447" s="13">
        <v>26</v>
      </c>
      <c r="I447" s="11" t="s">
        <v>18</v>
      </c>
      <c r="J447" s="13">
        <v>3</v>
      </c>
      <c r="K447" s="11" t="s">
        <v>50</v>
      </c>
      <c r="L447" s="11" t="s">
        <v>28</v>
      </c>
    </row>
    <row r="448" spans="1:12">
      <c r="A448" s="11" t="s">
        <v>31</v>
      </c>
      <c r="B448" s="12">
        <v>0</v>
      </c>
      <c r="C448" s="12">
        <v>0</v>
      </c>
      <c r="D448" s="13">
        <v>40</v>
      </c>
      <c r="E448" s="11">
        <v>30</v>
      </c>
      <c r="F448" s="11" t="s">
        <v>49</v>
      </c>
      <c r="G448" s="11" t="s">
        <v>23</v>
      </c>
      <c r="H448" s="13">
        <v>29</v>
      </c>
      <c r="I448" s="11" t="s">
        <v>18</v>
      </c>
      <c r="J448" s="13">
        <v>4</v>
      </c>
      <c r="K448" s="11" t="s">
        <v>52</v>
      </c>
      <c r="L448" s="11" t="s">
        <v>28</v>
      </c>
    </row>
    <row r="449" spans="1:12">
      <c r="A449" s="11" t="s">
        <v>33</v>
      </c>
      <c r="B449" s="12">
        <v>0</v>
      </c>
      <c r="C449" s="12">
        <v>761</v>
      </c>
      <c r="D449" s="13">
        <v>25</v>
      </c>
      <c r="E449" s="11">
        <v>92</v>
      </c>
      <c r="F449" s="11" t="s">
        <v>49</v>
      </c>
      <c r="G449" s="11" t="s">
        <v>23</v>
      </c>
      <c r="H449" s="13">
        <v>59</v>
      </c>
      <c r="I449" s="11" t="s">
        <v>18</v>
      </c>
      <c r="J449" s="13">
        <v>4</v>
      </c>
      <c r="K449" s="11" t="s">
        <v>50</v>
      </c>
      <c r="L449" s="11" t="s">
        <v>27</v>
      </c>
    </row>
    <row r="450" spans="1:12">
      <c r="A450" s="11" t="s">
        <v>30</v>
      </c>
      <c r="B450" s="12">
        <v>0</v>
      </c>
      <c r="C450" s="12">
        <v>471</v>
      </c>
      <c r="D450" s="13">
        <v>7</v>
      </c>
      <c r="E450" s="11">
        <v>52</v>
      </c>
      <c r="F450" s="11" t="s">
        <v>53</v>
      </c>
      <c r="G450" s="11" t="s">
        <v>21</v>
      </c>
      <c r="H450" s="13">
        <v>34</v>
      </c>
      <c r="I450" s="11" t="s">
        <v>17</v>
      </c>
      <c r="J450" s="13">
        <v>4</v>
      </c>
      <c r="K450" s="11" t="s">
        <v>51</v>
      </c>
      <c r="L450" s="11" t="s">
        <v>27</v>
      </c>
    </row>
    <row r="451" spans="1:12">
      <c r="A451" s="11" t="s">
        <v>37</v>
      </c>
      <c r="B451" s="12">
        <v>0</v>
      </c>
      <c r="C451" s="12">
        <v>674</v>
      </c>
      <c r="D451" s="13">
        <v>37</v>
      </c>
      <c r="E451" s="11">
        <v>69</v>
      </c>
      <c r="F451" s="11" t="s">
        <v>49</v>
      </c>
      <c r="G451" s="11" t="s">
        <v>23</v>
      </c>
      <c r="H451" s="13">
        <v>41</v>
      </c>
      <c r="I451" s="11" t="s">
        <v>17</v>
      </c>
      <c r="J451" s="13">
        <v>4</v>
      </c>
      <c r="K451" s="11" t="s">
        <v>51</v>
      </c>
      <c r="L451" s="11" t="s">
        <v>28</v>
      </c>
    </row>
    <row r="452" spans="1:12">
      <c r="A452" s="11" t="s">
        <v>33</v>
      </c>
      <c r="B452" s="12">
        <v>0</v>
      </c>
      <c r="C452" s="12">
        <v>547</v>
      </c>
      <c r="D452" s="13">
        <v>13</v>
      </c>
      <c r="E452" s="11">
        <v>40</v>
      </c>
      <c r="F452" s="11" t="s">
        <v>49</v>
      </c>
      <c r="G452" s="11" t="s">
        <v>21</v>
      </c>
      <c r="H452" s="13">
        <v>35</v>
      </c>
      <c r="I452" s="11" t="s">
        <v>18</v>
      </c>
      <c r="J452" s="13">
        <v>3</v>
      </c>
      <c r="K452" s="11" t="s">
        <v>51</v>
      </c>
      <c r="L452" s="11" t="s">
        <v>27</v>
      </c>
    </row>
    <row r="453" spans="1:12">
      <c r="A453" s="11" t="s">
        <v>31</v>
      </c>
      <c r="B453" s="12">
        <v>161</v>
      </c>
      <c r="C453" s="12">
        <v>524</v>
      </c>
      <c r="D453" s="13">
        <v>13</v>
      </c>
      <c r="E453" s="11">
        <v>106</v>
      </c>
      <c r="F453" s="11" t="s">
        <v>49</v>
      </c>
      <c r="G453" s="11" t="s">
        <v>23</v>
      </c>
      <c r="H453" s="13">
        <v>27</v>
      </c>
      <c r="I453" s="11" t="s">
        <v>19</v>
      </c>
      <c r="J453" s="13">
        <v>4</v>
      </c>
      <c r="K453" s="11" t="s">
        <v>51</v>
      </c>
      <c r="L453" s="11" t="s">
        <v>28</v>
      </c>
    </row>
    <row r="454" spans="1:12">
      <c r="A454" s="11" t="s">
        <v>31</v>
      </c>
      <c r="B454" s="12">
        <v>0</v>
      </c>
      <c r="C454" s="12">
        <v>815</v>
      </c>
      <c r="D454" s="13">
        <v>19</v>
      </c>
      <c r="E454" s="11">
        <v>13</v>
      </c>
      <c r="F454" s="11" t="s">
        <v>49</v>
      </c>
      <c r="G454" s="11" t="s">
        <v>23</v>
      </c>
      <c r="H454" s="13">
        <v>41</v>
      </c>
      <c r="I454" s="11" t="s">
        <v>18</v>
      </c>
      <c r="J454" s="13">
        <v>3</v>
      </c>
      <c r="K454" s="11" t="s">
        <v>51</v>
      </c>
      <c r="L454" s="11" t="s">
        <v>27</v>
      </c>
    </row>
    <row r="455" spans="1:12">
      <c r="A455" s="11" t="s">
        <v>37</v>
      </c>
      <c r="B455" s="12">
        <v>0</v>
      </c>
      <c r="C455" s="12">
        <v>0</v>
      </c>
      <c r="D455" s="13">
        <v>11</v>
      </c>
      <c r="E455" s="11">
        <v>4</v>
      </c>
      <c r="F455" s="11" t="s">
        <v>53</v>
      </c>
      <c r="G455" s="11" t="s">
        <v>21</v>
      </c>
      <c r="H455" s="13">
        <v>30</v>
      </c>
      <c r="I455" s="11" t="s">
        <v>19</v>
      </c>
      <c r="J455" s="13">
        <v>4</v>
      </c>
      <c r="K455" s="11" t="s">
        <v>51</v>
      </c>
      <c r="L455" s="11" t="s">
        <v>28</v>
      </c>
    </row>
    <row r="456" spans="1:12">
      <c r="A456" s="11" t="s">
        <v>33</v>
      </c>
      <c r="B456" s="12">
        <v>789</v>
      </c>
      <c r="C456" s="12">
        <v>989</v>
      </c>
      <c r="D456" s="13">
        <v>31</v>
      </c>
      <c r="E456" s="11">
        <v>0</v>
      </c>
      <c r="F456" s="11" t="s">
        <v>49</v>
      </c>
      <c r="G456" s="11" t="s">
        <v>22</v>
      </c>
      <c r="H456" s="13">
        <v>27</v>
      </c>
      <c r="I456" s="11" t="s">
        <v>18</v>
      </c>
      <c r="J456" s="13">
        <v>2</v>
      </c>
      <c r="K456" s="11" t="s">
        <v>52</v>
      </c>
      <c r="L456" s="11" t="s">
        <v>27</v>
      </c>
    </row>
    <row r="457" spans="1:12">
      <c r="A457" s="11" t="s">
        <v>36</v>
      </c>
      <c r="B457" s="12">
        <v>765</v>
      </c>
      <c r="C457" s="12">
        <v>10406</v>
      </c>
      <c r="D457" s="13">
        <v>10</v>
      </c>
      <c r="E457" s="11">
        <v>24</v>
      </c>
      <c r="F457" s="11" t="s">
        <v>53</v>
      </c>
      <c r="G457" s="11" t="s">
        <v>21</v>
      </c>
      <c r="H457" s="13">
        <v>65</v>
      </c>
      <c r="I457" s="11" t="s">
        <v>18</v>
      </c>
      <c r="J457" s="13">
        <v>3</v>
      </c>
      <c r="K457" s="11" t="s">
        <v>50</v>
      </c>
      <c r="L457" s="11" t="s">
        <v>28</v>
      </c>
    </row>
    <row r="458" spans="1:12">
      <c r="A458" s="11" t="s">
        <v>31</v>
      </c>
      <c r="B458" s="12">
        <v>0</v>
      </c>
      <c r="C458" s="12">
        <v>957</v>
      </c>
      <c r="D458" s="13">
        <v>19</v>
      </c>
      <c r="E458" s="11">
        <v>11</v>
      </c>
      <c r="F458" s="11" t="s">
        <v>53</v>
      </c>
      <c r="G458" s="11" t="s">
        <v>21</v>
      </c>
      <c r="H458" s="13">
        <v>19</v>
      </c>
      <c r="I458" s="11" t="s">
        <v>19</v>
      </c>
      <c r="J458" s="13">
        <v>4</v>
      </c>
      <c r="K458" s="11" t="s">
        <v>51</v>
      </c>
      <c r="L458" s="11" t="s">
        <v>27</v>
      </c>
    </row>
    <row r="459" spans="1:12">
      <c r="A459" s="11" t="s">
        <v>33</v>
      </c>
      <c r="B459" s="12">
        <v>0</v>
      </c>
      <c r="C459" s="12">
        <v>770</v>
      </c>
      <c r="D459" s="13">
        <v>37</v>
      </c>
      <c r="E459" s="11">
        <v>3</v>
      </c>
      <c r="F459" s="11" t="s">
        <v>53</v>
      </c>
      <c r="G459" s="11" t="s">
        <v>21</v>
      </c>
      <c r="H459" s="13">
        <v>33</v>
      </c>
      <c r="I459" s="11" t="s">
        <v>18</v>
      </c>
      <c r="J459" s="13">
        <v>4</v>
      </c>
      <c r="K459" s="11" t="s">
        <v>51</v>
      </c>
      <c r="L459" s="11" t="s">
        <v>27</v>
      </c>
    </row>
    <row r="460" spans="1:12">
      <c r="A460" s="11" t="s">
        <v>31</v>
      </c>
      <c r="B460" s="12">
        <v>983</v>
      </c>
      <c r="C460" s="12">
        <v>950</v>
      </c>
      <c r="D460" s="13">
        <v>13</v>
      </c>
      <c r="E460" s="11">
        <v>5</v>
      </c>
      <c r="F460" s="11" t="s">
        <v>53</v>
      </c>
      <c r="G460" s="11" t="s">
        <v>21</v>
      </c>
      <c r="H460" s="13">
        <v>24</v>
      </c>
      <c r="I460" s="11" t="s">
        <v>19</v>
      </c>
      <c r="J460" s="13">
        <v>3</v>
      </c>
      <c r="K460" s="11" t="s">
        <v>51</v>
      </c>
      <c r="L460" s="11" t="s">
        <v>27</v>
      </c>
    </row>
    <row r="461" spans="1:12">
      <c r="A461" s="11" t="s">
        <v>37</v>
      </c>
      <c r="B461" s="12">
        <v>0</v>
      </c>
      <c r="C461" s="12">
        <v>160</v>
      </c>
      <c r="D461" s="13">
        <v>13</v>
      </c>
      <c r="E461" s="11">
        <v>7</v>
      </c>
      <c r="F461" s="11" t="s">
        <v>49</v>
      </c>
      <c r="G461" s="11" t="s">
        <v>22</v>
      </c>
      <c r="H461" s="13">
        <v>40</v>
      </c>
      <c r="I461" s="11" t="s">
        <v>19</v>
      </c>
      <c r="J461" s="13">
        <v>4</v>
      </c>
      <c r="K461" s="11" t="s">
        <v>51</v>
      </c>
      <c r="L461" s="11" t="s">
        <v>28</v>
      </c>
    </row>
    <row r="462" spans="1:12">
      <c r="A462" s="11" t="s">
        <v>37</v>
      </c>
      <c r="B462" s="12">
        <v>0</v>
      </c>
      <c r="C462" s="12">
        <v>276</v>
      </c>
      <c r="D462" s="13">
        <v>25</v>
      </c>
      <c r="E462" s="11">
        <v>91</v>
      </c>
      <c r="F462" s="11" t="s">
        <v>49</v>
      </c>
      <c r="G462" s="11" t="s">
        <v>23</v>
      </c>
      <c r="H462" s="13">
        <v>62</v>
      </c>
      <c r="I462" s="11" t="s">
        <v>18</v>
      </c>
      <c r="J462" s="13">
        <v>4</v>
      </c>
      <c r="K462" s="11" t="s">
        <v>51</v>
      </c>
      <c r="L462" s="11" t="s">
        <v>28</v>
      </c>
    </row>
    <row r="463" spans="1:12">
      <c r="A463" s="11" t="s">
        <v>30</v>
      </c>
      <c r="B463" s="12">
        <v>798</v>
      </c>
      <c r="C463" s="12">
        <v>137</v>
      </c>
      <c r="D463" s="13">
        <v>25</v>
      </c>
      <c r="E463" s="11">
        <v>25</v>
      </c>
      <c r="F463" s="11" t="s">
        <v>53</v>
      </c>
      <c r="G463" s="11" t="s">
        <v>21</v>
      </c>
      <c r="H463" s="13">
        <v>33</v>
      </c>
      <c r="I463" s="11" t="s">
        <v>17</v>
      </c>
      <c r="J463" s="13">
        <v>4</v>
      </c>
      <c r="K463" s="11" t="s">
        <v>50</v>
      </c>
      <c r="L463" s="11" t="s">
        <v>27</v>
      </c>
    </row>
    <row r="464" spans="1:12">
      <c r="A464" s="11" t="s">
        <v>33</v>
      </c>
      <c r="B464" s="12">
        <v>0</v>
      </c>
      <c r="C464" s="12">
        <v>579</v>
      </c>
      <c r="D464" s="13">
        <v>22</v>
      </c>
      <c r="E464" s="11">
        <v>70</v>
      </c>
      <c r="F464" s="11" t="s">
        <v>49</v>
      </c>
      <c r="G464" s="11" t="s">
        <v>22</v>
      </c>
      <c r="H464" s="13">
        <v>29</v>
      </c>
      <c r="I464" s="11" t="s">
        <v>18</v>
      </c>
      <c r="J464" s="13">
        <v>3</v>
      </c>
      <c r="K464" s="11" t="s">
        <v>51</v>
      </c>
      <c r="L464" s="11" t="s">
        <v>28</v>
      </c>
    </row>
    <row r="465" spans="1:12">
      <c r="A465" s="11" t="s">
        <v>33</v>
      </c>
      <c r="B465" s="12">
        <v>193</v>
      </c>
      <c r="C465" s="12">
        <v>2684</v>
      </c>
      <c r="D465" s="13">
        <v>13</v>
      </c>
      <c r="E465" s="11">
        <v>5</v>
      </c>
      <c r="F465" s="11" t="s">
        <v>53</v>
      </c>
      <c r="G465" s="11" t="s">
        <v>21</v>
      </c>
      <c r="H465" s="13">
        <v>22</v>
      </c>
      <c r="I465" s="11" t="s">
        <v>18</v>
      </c>
      <c r="J465" s="13">
        <v>2</v>
      </c>
      <c r="K465" s="11" t="s">
        <v>50</v>
      </c>
      <c r="L465" s="11" t="s">
        <v>27</v>
      </c>
    </row>
    <row r="466" spans="1:12">
      <c r="A466" s="11" t="s">
        <v>36</v>
      </c>
      <c r="B466" s="12">
        <v>497</v>
      </c>
      <c r="C466" s="12">
        <v>0</v>
      </c>
      <c r="D466" s="13">
        <v>7</v>
      </c>
      <c r="E466" s="11">
        <v>51</v>
      </c>
      <c r="F466" s="11" t="s">
        <v>49</v>
      </c>
      <c r="G466" s="11" t="s">
        <v>23</v>
      </c>
      <c r="H466" s="13">
        <v>35</v>
      </c>
      <c r="I466" s="11" t="s">
        <v>17</v>
      </c>
      <c r="J466" s="13">
        <v>4</v>
      </c>
      <c r="K466" s="11" t="s">
        <v>51</v>
      </c>
      <c r="L466" s="11" t="s">
        <v>28</v>
      </c>
    </row>
    <row r="467" spans="1:12">
      <c r="A467" s="11" t="s">
        <v>31</v>
      </c>
      <c r="B467" s="12">
        <v>0</v>
      </c>
      <c r="C467" s="12">
        <v>0</v>
      </c>
      <c r="D467" s="13">
        <v>31</v>
      </c>
      <c r="E467" s="11">
        <v>53</v>
      </c>
      <c r="F467" s="11" t="s">
        <v>49</v>
      </c>
      <c r="G467" s="11" t="s">
        <v>23</v>
      </c>
      <c r="H467" s="13">
        <v>30</v>
      </c>
      <c r="I467" s="11" t="s">
        <v>18</v>
      </c>
      <c r="J467" s="13">
        <v>4</v>
      </c>
      <c r="K467" s="11" t="s">
        <v>51</v>
      </c>
      <c r="L467" s="11" t="s">
        <v>27</v>
      </c>
    </row>
    <row r="468" spans="1:12">
      <c r="A468" s="11" t="s">
        <v>33</v>
      </c>
      <c r="B468" s="12">
        <v>0</v>
      </c>
      <c r="C468" s="12">
        <v>0</v>
      </c>
      <c r="D468" s="13">
        <v>25</v>
      </c>
      <c r="E468" s="11">
        <v>103</v>
      </c>
      <c r="F468" s="11" t="s">
        <v>53</v>
      </c>
      <c r="G468" s="11" t="s">
        <v>21</v>
      </c>
      <c r="H468" s="13">
        <v>28</v>
      </c>
      <c r="I468" s="11" t="s">
        <v>18</v>
      </c>
      <c r="J468" s="13">
        <v>2</v>
      </c>
      <c r="K468" s="11" t="s">
        <v>51</v>
      </c>
      <c r="L468" s="11" t="s">
        <v>27</v>
      </c>
    </row>
    <row r="469" spans="1:12">
      <c r="A469" s="11" t="s">
        <v>33</v>
      </c>
      <c r="B469" s="12">
        <v>0</v>
      </c>
      <c r="C469" s="12">
        <v>712</v>
      </c>
      <c r="D469" s="13">
        <v>16</v>
      </c>
      <c r="E469" s="11">
        <v>6</v>
      </c>
      <c r="F469" s="11" t="s">
        <v>53</v>
      </c>
      <c r="G469" s="11" t="s">
        <v>21</v>
      </c>
      <c r="H469" s="13">
        <v>28</v>
      </c>
      <c r="I469" s="11" t="s">
        <v>18</v>
      </c>
      <c r="J469" s="13">
        <v>2</v>
      </c>
      <c r="K469" s="11" t="s">
        <v>51</v>
      </c>
      <c r="L469" s="11" t="s">
        <v>27</v>
      </c>
    </row>
    <row r="470" spans="1:12">
      <c r="A470" s="11" t="s">
        <v>33</v>
      </c>
      <c r="B470" s="12">
        <v>0</v>
      </c>
      <c r="C470" s="12">
        <v>912</v>
      </c>
      <c r="D470" s="13">
        <v>7</v>
      </c>
      <c r="E470" s="11">
        <v>39</v>
      </c>
      <c r="F470" s="11" t="s">
        <v>49</v>
      </c>
      <c r="G470" s="11" t="s">
        <v>23</v>
      </c>
      <c r="H470" s="13">
        <v>44</v>
      </c>
      <c r="I470" s="11" t="s">
        <v>18</v>
      </c>
      <c r="J470" s="13">
        <v>3</v>
      </c>
      <c r="K470" s="11" t="s">
        <v>52</v>
      </c>
      <c r="L470" s="11" t="s">
        <v>28</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4663-3513-42B9-A4B6-C996ED7CAC09}">
  <dimension ref="A1:H43"/>
  <sheetViews>
    <sheetView workbookViewId="0">
      <selection activeCell="F4" sqref="F4"/>
    </sheetView>
  </sheetViews>
  <sheetFormatPr defaultRowHeight="14.4"/>
  <cols>
    <col min="1" max="1" width="9.88671875" bestFit="1" customWidth="1"/>
    <col min="2" max="2" width="10.88671875" bestFit="1" customWidth="1"/>
    <col min="3" max="3" width="12.33203125" bestFit="1" customWidth="1"/>
    <col min="5" max="5" width="14.33203125" bestFit="1" customWidth="1"/>
    <col min="6" max="8" width="12" bestFit="1" customWidth="1"/>
  </cols>
  <sheetData>
    <row r="1" spans="1:8">
      <c r="A1" s="1" t="s">
        <v>243</v>
      </c>
      <c r="B1" s="1" t="s">
        <v>244</v>
      </c>
      <c r="C1" s="1" t="s">
        <v>245</v>
      </c>
      <c r="E1" s="1" t="s">
        <v>65</v>
      </c>
      <c r="F1" s="1" t="s">
        <v>243</v>
      </c>
      <c r="G1" s="1" t="s">
        <v>244</v>
      </c>
      <c r="H1" s="1" t="s">
        <v>245</v>
      </c>
    </row>
    <row r="2" spans="1:8">
      <c r="A2">
        <v>33</v>
      </c>
      <c r="B2" s="53">
        <v>1812</v>
      </c>
      <c r="C2" s="54">
        <v>90000</v>
      </c>
      <c r="E2" s="1" t="s">
        <v>246</v>
      </c>
      <c r="F2">
        <f>AVERAGE(A2:A43)</f>
        <v>29.833333333333332</v>
      </c>
      <c r="G2" s="17">
        <f t="shared" ref="G2:H2" si="0">AVERAGE(B2:B43)</f>
        <v>1695.2619047619048</v>
      </c>
      <c r="H2" s="17">
        <f t="shared" si="0"/>
        <v>92069.047619047618</v>
      </c>
    </row>
    <row r="3" spans="1:8">
      <c r="A3">
        <v>32</v>
      </c>
      <c r="B3" s="53">
        <v>1914</v>
      </c>
      <c r="C3" s="54">
        <v>104400</v>
      </c>
      <c r="E3" s="1" t="s">
        <v>247</v>
      </c>
      <c r="F3">
        <f>VAR(A2:A43)</f>
        <v>5.898373983739841</v>
      </c>
      <c r="G3" s="17">
        <f t="shared" ref="G3:H3" si="1">VAR(B2:B43)</f>
        <v>48513.027293844192</v>
      </c>
      <c r="H3" s="17">
        <f t="shared" si="1"/>
        <v>111367555.16840939</v>
      </c>
    </row>
    <row r="4" spans="1:8">
      <c r="A4">
        <v>32</v>
      </c>
      <c r="B4" s="53">
        <v>1842</v>
      </c>
      <c r="C4" s="54">
        <v>93300</v>
      </c>
      <c r="E4" s="1" t="s">
        <v>248</v>
      </c>
      <c r="F4">
        <f>STDEV(A2:A43)</f>
        <v>2.4286568270836129</v>
      </c>
      <c r="G4" s="94">
        <f t="shared" ref="G4:H4" si="2">STDEV(B2:B43)</f>
        <v>220.25673041667579</v>
      </c>
      <c r="H4" s="94">
        <f t="shared" si="2"/>
        <v>10553.082732946303</v>
      </c>
    </row>
    <row r="5" spans="1:8">
      <c r="A5">
        <v>33</v>
      </c>
      <c r="B5" s="53">
        <v>1812</v>
      </c>
      <c r="C5" s="54">
        <v>91000</v>
      </c>
    </row>
    <row r="6" spans="1:8">
      <c r="A6">
        <v>32</v>
      </c>
      <c r="B6" s="53">
        <v>1836</v>
      </c>
      <c r="C6" s="54">
        <v>101900</v>
      </c>
    </row>
    <row r="7" spans="1:8">
      <c r="A7">
        <v>33</v>
      </c>
      <c r="B7" s="53">
        <v>2028</v>
      </c>
      <c r="C7" s="54">
        <v>108500</v>
      </c>
      <c r="E7" s="1" t="s">
        <v>78</v>
      </c>
      <c r="F7" s="1" t="s">
        <v>243</v>
      </c>
      <c r="G7" s="1" t="s">
        <v>244</v>
      </c>
      <c r="H7" s="1" t="s">
        <v>245</v>
      </c>
    </row>
    <row r="8" spans="1:8">
      <c r="A8">
        <v>32</v>
      </c>
      <c r="B8" s="53">
        <v>1732</v>
      </c>
      <c r="C8" s="54">
        <v>87600</v>
      </c>
      <c r="E8" s="1" t="s">
        <v>249</v>
      </c>
      <c r="F8">
        <f>(STDEV(A2:A43)/AVERAGE(A2:A43))*100</f>
        <v>8.1407491410623898</v>
      </c>
      <c r="G8" s="17">
        <f t="shared" ref="G8:H8" si="3">(STDEV(B2:B43)/AVERAGE(B2:B43))*100</f>
        <v>12.992489821070466</v>
      </c>
      <c r="H8" s="17">
        <f t="shared" si="3"/>
        <v>11.462139563571458</v>
      </c>
    </row>
    <row r="9" spans="1:8">
      <c r="A9">
        <v>33</v>
      </c>
      <c r="B9" s="53">
        <v>1850</v>
      </c>
      <c r="C9" s="54">
        <v>96000</v>
      </c>
    </row>
    <row r="10" spans="1:8">
      <c r="A10">
        <v>32</v>
      </c>
      <c r="B10" s="53">
        <v>1791</v>
      </c>
      <c r="C10" s="54">
        <v>89200</v>
      </c>
    </row>
    <row r="11" spans="1:8">
      <c r="A11">
        <v>33</v>
      </c>
      <c r="B11" s="53">
        <v>1666</v>
      </c>
      <c r="C11" s="54">
        <v>88400</v>
      </c>
    </row>
    <row r="12" spans="1:8">
      <c r="A12">
        <v>32</v>
      </c>
      <c r="B12" s="53">
        <v>1852</v>
      </c>
      <c r="C12" s="54">
        <v>100800</v>
      </c>
    </row>
    <row r="13" spans="1:8">
      <c r="A13">
        <v>32</v>
      </c>
      <c r="B13" s="53">
        <v>1620</v>
      </c>
      <c r="C13" s="54">
        <v>96700</v>
      </c>
    </row>
    <row r="14" spans="1:8">
      <c r="A14">
        <v>32</v>
      </c>
      <c r="B14" s="53">
        <v>1692</v>
      </c>
      <c r="C14" s="54">
        <v>87500</v>
      </c>
    </row>
    <row r="15" spans="1:8">
      <c r="A15">
        <v>32</v>
      </c>
      <c r="B15" s="53">
        <v>2372</v>
      </c>
      <c r="C15" s="54">
        <v>114000</v>
      </c>
    </row>
    <row r="16" spans="1:8">
      <c r="A16">
        <v>32</v>
      </c>
      <c r="B16" s="53">
        <v>2372</v>
      </c>
      <c r="C16" s="54">
        <v>113200</v>
      </c>
    </row>
    <row r="17" spans="1:3">
      <c r="A17">
        <v>33</v>
      </c>
      <c r="B17" s="53">
        <v>1666</v>
      </c>
      <c r="C17" s="54">
        <v>87500</v>
      </c>
    </row>
    <row r="18" spans="1:3">
      <c r="A18">
        <v>32</v>
      </c>
      <c r="B18" s="53">
        <v>2123</v>
      </c>
      <c r="C18" s="54">
        <v>116100</v>
      </c>
    </row>
    <row r="19" spans="1:3">
      <c r="A19">
        <v>32</v>
      </c>
      <c r="B19" s="53">
        <v>1620</v>
      </c>
      <c r="C19" s="54">
        <v>94700</v>
      </c>
    </row>
    <row r="20" spans="1:3">
      <c r="A20">
        <v>32</v>
      </c>
      <c r="B20" s="53">
        <v>1731</v>
      </c>
      <c r="C20" s="54">
        <v>86400</v>
      </c>
    </row>
    <row r="21" spans="1:3">
      <c r="A21">
        <v>32</v>
      </c>
      <c r="B21" s="53">
        <v>1666</v>
      </c>
      <c r="C21" s="54">
        <v>87100</v>
      </c>
    </row>
    <row r="22" spans="1:3">
      <c r="A22">
        <v>28</v>
      </c>
      <c r="B22" s="53">
        <v>1520</v>
      </c>
      <c r="C22" s="54">
        <v>83400</v>
      </c>
    </row>
    <row r="23" spans="1:3">
      <c r="A23">
        <v>27</v>
      </c>
      <c r="B23" s="53">
        <v>1484</v>
      </c>
      <c r="C23" s="54">
        <v>79800</v>
      </c>
    </row>
    <row r="24" spans="1:3">
      <c r="A24">
        <v>28</v>
      </c>
      <c r="B24" s="53">
        <v>1588</v>
      </c>
      <c r="C24" s="54">
        <v>81500</v>
      </c>
    </row>
    <row r="25" spans="1:3">
      <c r="A25">
        <v>28</v>
      </c>
      <c r="B25" s="53">
        <v>1598</v>
      </c>
      <c r="C25" s="54">
        <v>87100</v>
      </c>
    </row>
    <row r="26" spans="1:3">
      <c r="A26">
        <v>28</v>
      </c>
      <c r="B26" s="53">
        <v>1484</v>
      </c>
      <c r="C26" s="54">
        <v>82600</v>
      </c>
    </row>
    <row r="27" spans="1:3">
      <c r="A27">
        <v>28</v>
      </c>
      <c r="B27" s="53">
        <v>1484</v>
      </c>
      <c r="C27" s="54">
        <v>78800</v>
      </c>
    </row>
    <row r="28" spans="1:3">
      <c r="A28">
        <v>28</v>
      </c>
      <c r="B28" s="53">
        <v>1520</v>
      </c>
      <c r="C28" s="54">
        <v>87600</v>
      </c>
    </row>
    <row r="29" spans="1:3">
      <c r="A29">
        <v>27</v>
      </c>
      <c r="B29" s="53">
        <v>1701</v>
      </c>
      <c r="C29" s="54">
        <v>94200</v>
      </c>
    </row>
    <row r="30" spans="1:3">
      <c r="A30">
        <v>28</v>
      </c>
      <c r="B30" s="53">
        <v>1484</v>
      </c>
      <c r="C30" s="54">
        <v>82000</v>
      </c>
    </row>
    <row r="31" spans="1:3">
      <c r="A31">
        <v>28</v>
      </c>
      <c r="B31" s="53">
        <v>1468</v>
      </c>
      <c r="C31" s="54">
        <v>88100</v>
      </c>
    </row>
    <row r="32" spans="1:3">
      <c r="A32">
        <v>28</v>
      </c>
      <c r="B32" s="53">
        <v>1520</v>
      </c>
      <c r="C32" s="54">
        <v>88100</v>
      </c>
    </row>
    <row r="33" spans="1:3">
      <c r="A33">
        <v>27</v>
      </c>
      <c r="B33" s="53">
        <v>1520</v>
      </c>
      <c r="C33" s="54">
        <v>88600</v>
      </c>
    </row>
    <row r="34" spans="1:3">
      <c r="A34">
        <v>27</v>
      </c>
      <c r="B34" s="53">
        <v>1484</v>
      </c>
      <c r="C34" s="54">
        <v>76600</v>
      </c>
    </row>
    <row r="35" spans="1:3">
      <c r="A35">
        <v>28</v>
      </c>
      <c r="B35" s="53">
        <v>1520</v>
      </c>
      <c r="C35" s="54">
        <v>84400</v>
      </c>
    </row>
    <row r="36" spans="1:3">
      <c r="A36">
        <v>27</v>
      </c>
      <c r="B36" s="53">
        <v>1668</v>
      </c>
      <c r="C36" s="54">
        <v>90900</v>
      </c>
    </row>
    <row r="37" spans="1:3">
      <c r="A37">
        <v>28</v>
      </c>
      <c r="B37" s="53">
        <v>1588</v>
      </c>
      <c r="C37" s="54">
        <v>81000</v>
      </c>
    </row>
    <row r="38" spans="1:3">
      <c r="A38">
        <v>28</v>
      </c>
      <c r="B38" s="53">
        <v>1784</v>
      </c>
      <c r="C38" s="54">
        <v>91300</v>
      </c>
    </row>
    <row r="39" spans="1:3">
      <c r="A39">
        <v>27</v>
      </c>
      <c r="B39" s="53">
        <v>1484</v>
      </c>
      <c r="C39" s="54">
        <v>81300</v>
      </c>
    </row>
    <row r="40" spans="1:3">
      <c r="A40">
        <v>27</v>
      </c>
      <c r="B40" s="53">
        <v>1520</v>
      </c>
      <c r="C40" s="54">
        <v>100700</v>
      </c>
    </row>
    <row r="41" spans="1:3">
      <c r="A41">
        <v>28</v>
      </c>
      <c r="B41" s="53">
        <v>1520</v>
      </c>
      <c r="C41" s="54">
        <v>87200</v>
      </c>
    </row>
    <row r="42" spans="1:3">
      <c r="A42">
        <v>27</v>
      </c>
      <c r="B42" s="53">
        <v>1684</v>
      </c>
      <c r="C42" s="54">
        <v>96700</v>
      </c>
    </row>
    <row r="43" spans="1:3">
      <c r="A43">
        <v>27</v>
      </c>
      <c r="B43" s="53">
        <v>1581</v>
      </c>
      <c r="C43" s="54">
        <v>120700</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1FA3-3CDD-4A01-86E4-0C25B902AEFD}">
  <dimension ref="A1:L445"/>
  <sheetViews>
    <sheetView workbookViewId="0">
      <selection activeCell="N8" sqref="N8"/>
    </sheetView>
  </sheetViews>
  <sheetFormatPr defaultRowHeight="14.4"/>
  <cols>
    <col min="1" max="1" width="16.5546875" bestFit="1" customWidth="1"/>
    <col min="2" max="2" width="12" bestFit="1" customWidth="1"/>
    <col min="3" max="3" width="7.88671875" bestFit="1" customWidth="1"/>
    <col min="4" max="5" width="16.6640625" bestFit="1" customWidth="1"/>
    <col min="6" max="6" width="7.44140625" bestFit="1" customWidth="1"/>
    <col min="7" max="7" width="16.5546875" bestFit="1" customWidth="1"/>
    <col min="8" max="8" width="12" bestFit="1" customWidth="1"/>
    <col min="9" max="9" width="8.21875" bestFit="1" customWidth="1"/>
    <col min="10" max="10" width="5.88671875" bestFit="1" customWidth="1"/>
    <col min="11" max="11" width="11.33203125" bestFit="1" customWidth="1"/>
    <col min="12" max="12" width="10.6640625" bestFit="1" customWidth="1"/>
  </cols>
  <sheetData>
    <row r="1" spans="1:8" s="17" customFormat="1">
      <c r="A1" s="58" t="s">
        <v>41</v>
      </c>
      <c r="B1" s="58"/>
      <c r="C1"/>
      <c r="D1" s="58" t="s">
        <v>42</v>
      </c>
      <c r="E1" s="58"/>
      <c r="F1"/>
      <c r="G1" s="58" t="s">
        <v>46</v>
      </c>
      <c r="H1" s="58"/>
    </row>
    <row r="2" spans="1:8" s="17" customFormat="1">
      <c r="A2" s="55"/>
      <c r="B2" s="55"/>
      <c r="C2"/>
      <c r="D2" s="55"/>
      <c r="E2" s="55"/>
      <c r="F2"/>
      <c r="G2" s="55"/>
      <c r="H2" s="55"/>
    </row>
    <row r="3" spans="1:8" s="17" customFormat="1">
      <c r="A3" s="55" t="s">
        <v>250</v>
      </c>
      <c r="B3" s="55">
        <v>1048.0141176470588</v>
      </c>
      <c r="C3"/>
      <c r="D3" s="55" t="s">
        <v>250</v>
      </c>
      <c r="E3" s="55">
        <v>1812.5623529411764</v>
      </c>
      <c r="F3"/>
      <c r="G3" s="55" t="s">
        <v>250</v>
      </c>
      <c r="H3" s="55">
        <v>34.39764705882353</v>
      </c>
    </row>
    <row r="4" spans="1:8" s="17" customFormat="1">
      <c r="A4" s="55" t="s">
        <v>251</v>
      </c>
      <c r="B4" s="55">
        <v>152.66082209690711</v>
      </c>
      <c r="C4"/>
      <c r="D4" s="55" t="s">
        <v>251</v>
      </c>
      <c r="E4" s="55">
        <v>174.49395415490162</v>
      </c>
      <c r="F4"/>
      <c r="G4" s="55" t="s">
        <v>251</v>
      </c>
      <c r="H4" s="55">
        <v>0.53576730192778366</v>
      </c>
    </row>
    <row r="5" spans="1:8" s="17" customFormat="1">
      <c r="A5" s="55" t="s">
        <v>252</v>
      </c>
      <c r="B5" s="55">
        <v>0</v>
      </c>
      <c r="C5"/>
      <c r="D5" s="55" t="s">
        <v>252</v>
      </c>
      <c r="E5" s="55">
        <v>596</v>
      </c>
      <c r="F5"/>
      <c r="G5" s="55" t="s">
        <v>252</v>
      </c>
      <c r="H5" s="55">
        <v>32</v>
      </c>
    </row>
    <row r="6" spans="1:8" s="17" customFormat="1">
      <c r="A6" s="55" t="s">
        <v>253</v>
      </c>
      <c r="B6" s="55">
        <v>0</v>
      </c>
      <c r="C6"/>
      <c r="D6" s="55" t="s">
        <v>253</v>
      </c>
      <c r="E6" s="55">
        <v>0</v>
      </c>
      <c r="F6"/>
      <c r="G6" s="55" t="s">
        <v>253</v>
      </c>
      <c r="H6" s="55">
        <v>26</v>
      </c>
    </row>
    <row r="7" spans="1:8" s="17" customFormat="1">
      <c r="A7" s="55" t="s">
        <v>254</v>
      </c>
      <c r="B7" s="55">
        <v>3147.1834719958729</v>
      </c>
      <c r="C7"/>
      <c r="D7" s="55" t="s">
        <v>254</v>
      </c>
      <c r="E7" s="55">
        <v>3597.2850200617254</v>
      </c>
      <c r="F7"/>
      <c r="G7" s="55" t="s">
        <v>254</v>
      </c>
      <c r="H7" s="55">
        <v>11.045125883002203</v>
      </c>
    </row>
    <row r="8" spans="1:8" s="17" customFormat="1">
      <c r="A8" s="55" t="s">
        <v>255</v>
      </c>
      <c r="B8" s="55">
        <v>9904763.8064039964</v>
      </c>
      <c r="C8"/>
      <c r="D8" s="55" t="s">
        <v>255</v>
      </c>
      <c r="E8" s="55">
        <v>12940459.515560487</v>
      </c>
      <c r="F8"/>
      <c r="G8" s="55" t="s">
        <v>255</v>
      </c>
      <c r="H8" s="55">
        <v>121.99480577136521</v>
      </c>
    </row>
    <row r="9" spans="1:8" s="17" customFormat="1">
      <c r="A9" s="55" t="s">
        <v>256</v>
      </c>
      <c r="B9" s="55">
        <v>17.832994351312099</v>
      </c>
      <c r="C9"/>
      <c r="D9" s="55" t="s">
        <v>256</v>
      </c>
      <c r="E9" s="55">
        <v>8.9374635852763618</v>
      </c>
      <c r="F9"/>
      <c r="G9" s="55" t="s">
        <v>256</v>
      </c>
      <c r="H9" s="55">
        <v>0.43878050063165563</v>
      </c>
    </row>
    <row r="10" spans="1:8" s="17" customFormat="1">
      <c r="A10" s="55" t="s">
        <v>257</v>
      </c>
      <c r="B10" s="55">
        <v>4.1610071105941469</v>
      </c>
      <c r="C10"/>
      <c r="D10" s="55" t="s">
        <v>257</v>
      </c>
      <c r="E10" s="55">
        <v>3.0325936834974132</v>
      </c>
      <c r="F10"/>
      <c r="G10" s="55" t="s">
        <v>257</v>
      </c>
      <c r="H10" s="55">
        <v>0.96781568388253303</v>
      </c>
    </row>
    <row r="11" spans="1:8" s="17" customFormat="1">
      <c r="A11" s="55" t="s">
        <v>258</v>
      </c>
      <c r="B11" s="55">
        <v>19812</v>
      </c>
      <c r="C11"/>
      <c r="D11" s="55" t="s">
        <v>258</v>
      </c>
      <c r="E11" s="55">
        <v>19811</v>
      </c>
      <c r="F11"/>
      <c r="G11" s="55" t="s">
        <v>258</v>
      </c>
      <c r="H11" s="55">
        <v>55</v>
      </c>
    </row>
    <row r="12" spans="1:8" s="17" customFormat="1">
      <c r="A12" s="55" t="s">
        <v>259</v>
      </c>
      <c r="B12" s="55">
        <v>0</v>
      </c>
      <c r="C12"/>
      <c r="D12" s="55" t="s">
        <v>259</v>
      </c>
      <c r="E12" s="55">
        <v>0</v>
      </c>
      <c r="F12"/>
      <c r="G12" s="55" t="s">
        <v>259</v>
      </c>
      <c r="H12" s="55">
        <v>18</v>
      </c>
    </row>
    <row r="13" spans="1:8" s="17" customFormat="1">
      <c r="A13" s="55" t="s">
        <v>260</v>
      </c>
      <c r="B13" s="55">
        <v>19812</v>
      </c>
      <c r="C13"/>
      <c r="D13" s="55" t="s">
        <v>260</v>
      </c>
      <c r="E13" s="55">
        <v>19811</v>
      </c>
      <c r="F13"/>
      <c r="G13" s="55" t="s">
        <v>260</v>
      </c>
      <c r="H13" s="55">
        <v>73</v>
      </c>
    </row>
    <row r="14" spans="1:8" s="17" customFormat="1">
      <c r="A14" s="55" t="s">
        <v>261</v>
      </c>
      <c r="B14" s="55">
        <v>445406</v>
      </c>
      <c r="C14"/>
      <c r="D14" s="55" t="s">
        <v>261</v>
      </c>
      <c r="E14" s="55">
        <v>770339</v>
      </c>
      <c r="F14"/>
      <c r="G14" s="55" t="s">
        <v>261</v>
      </c>
      <c r="H14" s="55">
        <v>14619</v>
      </c>
    </row>
    <row r="15" spans="1:8" s="17" customFormat="1">
      <c r="A15" s="55" t="s">
        <v>262</v>
      </c>
      <c r="B15" s="55">
        <v>425</v>
      </c>
      <c r="C15"/>
      <c r="D15" s="55" t="s">
        <v>262</v>
      </c>
      <c r="E15" s="55">
        <v>425</v>
      </c>
      <c r="F15"/>
      <c r="G15" s="55" t="s">
        <v>262</v>
      </c>
      <c r="H15" s="55">
        <v>425</v>
      </c>
    </row>
    <row r="16" spans="1:8" s="17" customFormat="1">
      <c r="A16" s="55" t="s">
        <v>263</v>
      </c>
      <c r="B16" s="55">
        <v>19812</v>
      </c>
      <c r="C16"/>
      <c r="D16" s="55" t="s">
        <v>263</v>
      </c>
      <c r="E16" s="55">
        <v>19811</v>
      </c>
      <c r="F16"/>
      <c r="G16" s="55" t="s">
        <v>263</v>
      </c>
      <c r="H16" s="55">
        <v>73</v>
      </c>
    </row>
    <row r="17" spans="1:12" s="17" customFormat="1" ht="15" thickBot="1">
      <c r="A17" s="56" t="s">
        <v>264</v>
      </c>
      <c r="B17" s="56">
        <v>0</v>
      </c>
      <c r="C17"/>
      <c r="D17" s="56" t="s">
        <v>264</v>
      </c>
      <c r="E17" s="56">
        <v>0</v>
      </c>
      <c r="F17"/>
      <c r="G17" s="56" t="s">
        <v>264</v>
      </c>
      <c r="H17" s="56">
        <v>18</v>
      </c>
    </row>
    <row r="18" spans="1:12" s="17" customFormat="1"/>
    <row r="19" spans="1:12" s="17" customFormat="1"/>
    <row r="20" spans="1:12" ht="15" thickBot="1">
      <c r="A20" s="9" t="s">
        <v>38</v>
      </c>
      <c r="B20" s="9" t="s">
        <v>41</v>
      </c>
      <c r="C20" s="9" t="s">
        <v>42</v>
      </c>
      <c r="D20" s="10" t="s">
        <v>43</v>
      </c>
      <c r="E20" s="9" t="s">
        <v>44</v>
      </c>
      <c r="F20" s="9" t="s">
        <v>45</v>
      </c>
      <c r="G20" s="9" t="s">
        <v>39</v>
      </c>
      <c r="H20" s="10" t="s">
        <v>46</v>
      </c>
      <c r="I20" s="9" t="s">
        <v>15</v>
      </c>
      <c r="J20" s="10" t="s">
        <v>47</v>
      </c>
      <c r="K20" s="9" t="s">
        <v>48</v>
      </c>
      <c r="L20" s="9" t="s">
        <v>25</v>
      </c>
    </row>
    <row r="21" spans="1:12" ht="15" thickTop="1">
      <c r="A21" s="11" t="s">
        <v>36</v>
      </c>
      <c r="B21" s="12">
        <v>0</v>
      </c>
      <c r="C21" s="12">
        <v>739</v>
      </c>
      <c r="D21" s="13">
        <v>13</v>
      </c>
      <c r="E21" s="11">
        <v>12</v>
      </c>
      <c r="F21" s="11" t="s">
        <v>49</v>
      </c>
      <c r="G21" s="11" t="s">
        <v>23</v>
      </c>
      <c r="H21" s="13">
        <v>23</v>
      </c>
      <c r="I21" s="11" t="s">
        <v>18</v>
      </c>
      <c r="J21" s="13">
        <v>3</v>
      </c>
      <c r="K21" s="11" t="s">
        <v>50</v>
      </c>
      <c r="L21" s="11" t="s">
        <v>28</v>
      </c>
    </row>
    <row r="22" spans="1:12">
      <c r="A22" s="11" t="s">
        <v>31</v>
      </c>
      <c r="B22" s="12">
        <v>0</v>
      </c>
      <c r="C22" s="12">
        <v>1230</v>
      </c>
      <c r="D22" s="13">
        <v>25</v>
      </c>
      <c r="E22" s="11">
        <v>0</v>
      </c>
      <c r="F22" s="11" t="s">
        <v>49</v>
      </c>
      <c r="G22" s="11" t="s">
        <v>21</v>
      </c>
      <c r="H22" s="13">
        <v>32</v>
      </c>
      <c r="I22" s="11" t="s">
        <v>18</v>
      </c>
      <c r="J22" s="13">
        <v>1</v>
      </c>
      <c r="K22" s="11" t="s">
        <v>51</v>
      </c>
      <c r="L22" s="11" t="s">
        <v>27</v>
      </c>
    </row>
    <row r="23" spans="1:12">
      <c r="A23" s="11" t="s">
        <v>33</v>
      </c>
      <c r="B23" s="12">
        <v>0</v>
      </c>
      <c r="C23" s="12">
        <v>389</v>
      </c>
      <c r="D23" s="13">
        <v>19</v>
      </c>
      <c r="E23" s="11">
        <v>119</v>
      </c>
      <c r="F23" s="11" t="s">
        <v>49</v>
      </c>
      <c r="G23" s="11" t="s">
        <v>23</v>
      </c>
      <c r="H23" s="13">
        <v>38</v>
      </c>
      <c r="I23" s="11" t="s">
        <v>18</v>
      </c>
      <c r="J23" s="13">
        <v>4</v>
      </c>
      <c r="K23" s="11" t="s">
        <v>52</v>
      </c>
      <c r="L23" s="11" t="s">
        <v>27</v>
      </c>
    </row>
    <row r="24" spans="1:12">
      <c r="A24" s="11" t="s">
        <v>31</v>
      </c>
      <c r="B24" s="12">
        <v>638</v>
      </c>
      <c r="C24" s="12">
        <v>347</v>
      </c>
      <c r="D24" s="13">
        <v>13</v>
      </c>
      <c r="E24" s="11">
        <v>14</v>
      </c>
      <c r="F24" s="11" t="s">
        <v>49</v>
      </c>
      <c r="G24" s="11" t="s">
        <v>23</v>
      </c>
      <c r="H24" s="13">
        <v>36</v>
      </c>
      <c r="I24" s="11" t="s">
        <v>18</v>
      </c>
      <c r="J24" s="13">
        <v>2</v>
      </c>
      <c r="K24" s="11" t="s">
        <v>50</v>
      </c>
      <c r="L24" s="11" t="s">
        <v>27</v>
      </c>
    </row>
    <row r="25" spans="1:12">
      <c r="A25" s="11" t="s">
        <v>30</v>
      </c>
      <c r="B25" s="12">
        <v>963</v>
      </c>
      <c r="C25" s="12">
        <v>4754</v>
      </c>
      <c r="D25" s="13">
        <v>40</v>
      </c>
      <c r="E25" s="11">
        <v>45</v>
      </c>
      <c r="F25" s="11" t="s">
        <v>49</v>
      </c>
      <c r="G25" s="11" t="s">
        <v>23</v>
      </c>
      <c r="H25" s="13">
        <v>31</v>
      </c>
      <c r="I25" s="11" t="s">
        <v>19</v>
      </c>
      <c r="J25" s="13">
        <v>3</v>
      </c>
      <c r="K25" s="11" t="s">
        <v>51</v>
      </c>
      <c r="L25" s="11" t="s">
        <v>28</v>
      </c>
    </row>
    <row r="26" spans="1:12">
      <c r="A26" s="11" t="s">
        <v>31</v>
      </c>
      <c r="B26" s="12">
        <v>2827</v>
      </c>
      <c r="C26" s="12">
        <v>0</v>
      </c>
      <c r="D26" s="13">
        <v>11</v>
      </c>
      <c r="E26" s="11">
        <v>13</v>
      </c>
      <c r="F26" s="11" t="s">
        <v>49</v>
      </c>
      <c r="G26" s="11" t="s">
        <v>22</v>
      </c>
      <c r="H26" s="13">
        <v>25</v>
      </c>
      <c r="I26" s="11" t="s">
        <v>18</v>
      </c>
      <c r="J26" s="13">
        <v>1</v>
      </c>
      <c r="K26" s="11" t="s">
        <v>51</v>
      </c>
      <c r="L26" s="11" t="s">
        <v>28</v>
      </c>
    </row>
    <row r="27" spans="1:12">
      <c r="A27" s="11" t="s">
        <v>33</v>
      </c>
      <c r="B27" s="12">
        <v>0</v>
      </c>
      <c r="C27" s="12">
        <v>229</v>
      </c>
      <c r="D27" s="13">
        <v>13</v>
      </c>
      <c r="E27" s="11">
        <v>16</v>
      </c>
      <c r="F27" s="11" t="s">
        <v>49</v>
      </c>
      <c r="G27" s="11" t="s">
        <v>22</v>
      </c>
      <c r="H27" s="13">
        <v>26</v>
      </c>
      <c r="I27" s="11" t="s">
        <v>18</v>
      </c>
      <c r="J27" s="13">
        <v>3</v>
      </c>
      <c r="K27" s="11" t="s">
        <v>50</v>
      </c>
      <c r="L27" s="11" t="s">
        <v>28</v>
      </c>
    </row>
    <row r="28" spans="1:12">
      <c r="A28" s="11" t="s">
        <v>29</v>
      </c>
      <c r="B28" s="12">
        <v>0</v>
      </c>
      <c r="C28" s="12">
        <v>533</v>
      </c>
      <c r="D28" s="13">
        <v>14</v>
      </c>
      <c r="E28" s="11">
        <v>2</v>
      </c>
      <c r="F28" s="11" t="s">
        <v>49</v>
      </c>
      <c r="G28" s="11" t="s">
        <v>23</v>
      </c>
      <c r="H28" s="13">
        <v>27</v>
      </c>
      <c r="I28" s="11" t="s">
        <v>18</v>
      </c>
      <c r="J28" s="13">
        <v>1</v>
      </c>
      <c r="K28" s="11" t="s">
        <v>50</v>
      </c>
      <c r="L28" s="11" t="s">
        <v>28</v>
      </c>
    </row>
    <row r="29" spans="1:12">
      <c r="A29" s="11" t="s">
        <v>36</v>
      </c>
      <c r="B29" s="12">
        <v>6509</v>
      </c>
      <c r="C29" s="12">
        <v>493</v>
      </c>
      <c r="D29" s="13">
        <v>37</v>
      </c>
      <c r="E29" s="11">
        <v>9</v>
      </c>
      <c r="F29" s="11" t="s">
        <v>49</v>
      </c>
      <c r="G29" s="11" t="s">
        <v>23</v>
      </c>
      <c r="H29" s="13">
        <v>25</v>
      </c>
      <c r="I29" s="11" t="s">
        <v>18</v>
      </c>
      <c r="J29" s="13">
        <v>2</v>
      </c>
      <c r="K29" s="11" t="s">
        <v>51</v>
      </c>
      <c r="L29" s="11" t="s">
        <v>27</v>
      </c>
    </row>
    <row r="30" spans="1:12">
      <c r="A30" s="11" t="s">
        <v>36</v>
      </c>
      <c r="B30" s="12">
        <v>966</v>
      </c>
      <c r="C30" s="12">
        <v>0</v>
      </c>
      <c r="D30" s="13">
        <v>25</v>
      </c>
      <c r="E30" s="11">
        <v>4</v>
      </c>
      <c r="F30" s="11" t="s">
        <v>53</v>
      </c>
      <c r="G30" s="11" t="s">
        <v>21</v>
      </c>
      <c r="H30" s="13">
        <v>43</v>
      </c>
      <c r="I30" s="11" t="s">
        <v>18</v>
      </c>
      <c r="J30" s="13">
        <v>1</v>
      </c>
      <c r="K30" s="11" t="s">
        <v>51</v>
      </c>
      <c r="L30" s="11" t="s">
        <v>27</v>
      </c>
    </row>
    <row r="31" spans="1:12">
      <c r="A31" s="11" t="s">
        <v>29</v>
      </c>
      <c r="B31" s="12">
        <v>0</v>
      </c>
      <c r="C31" s="12">
        <v>989</v>
      </c>
      <c r="D31" s="13">
        <v>49</v>
      </c>
      <c r="E31" s="11">
        <v>0</v>
      </c>
      <c r="F31" s="11" t="s">
        <v>49</v>
      </c>
      <c r="G31" s="11" t="s">
        <v>23</v>
      </c>
      <c r="H31" s="13">
        <v>32</v>
      </c>
      <c r="I31" s="11" t="s">
        <v>19</v>
      </c>
      <c r="J31" s="13">
        <v>2</v>
      </c>
      <c r="K31" s="11" t="s">
        <v>52</v>
      </c>
      <c r="L31" s="11" t="s">
        <v>27</v>
      </c>
    </row>
    <row r="32" spans="1:12">
      <c r="A32" s="11" t="s">
        <v>33</v>
      </c>
      <c r="B32" s="12">
        <v>0</v>
      </c>
      <c r="C32" s="12">
        <v>3305</v>
      </c>
      <c r="D32" s="13">
        <v>11</v>
      </c>
      <c r="E32" s="11">
        <v>15</v>
      </c>
      <c r="F32" s="11" t="s">
        <v>49</v>
      </c>
      <c r="G32" s="11" t="s">
        <v>23</v>
      </c>
      <c r="H32" s="13">
        <v>34</v>
      </c>
      <c r="I32" s="11" t="s">
        <v>19</v>
      </c>
      <c r="J32" s="13">
        <v>2</v>
      </c>
      <c r="K32" s="11" t="s">
        <v>50</v>
      </c>
      <c r="L32" s="11" t="s">
        <v>28</v>
      </c>
    </row>
    <row r="33" spans="1:12">
      <c r="A33" s="11" t="s">
        <v>29</v>
      </c>
      <c r="B33" s="12">
        <v>322</v>
      </c>
      <c r="C33" s="12">
        <v>578</v>
      </c>
      <c r="D33" s="13">
        <v>10</v>
      </c>
      <c r="E33" s="11">
        <v>14</v>
      </c>
      <c r="F33" s="11" t="s">
        <v>49</v>
      </c>
      <c r="G33" s="11" t="s">
        <v>22</v>
      </c>
      <c r="H33" s="13">
        <v>26</v>
      </c>
      <c r="I33" s="11" t="s">
        <v>18</v>
      </c>
      <c r="J33" s="13">
        <v>1</v>
      </c>
      <c r="K33" s="11" t="s">
        <v>51</v>
      </c>
      <c r="L33" s="11" t="s">
        <v>28</v>
      </c>
    </row>
    <row r="34" spans="1:12">
      <c r="A34" s="11" t="s">
        <v>33</v>
      </c>
      <c r="B34" s="12">
        <v>0</v>
      </c>
      <c r="C34" s="12">
        <v>821</v>
      </c>
      <c r="D34" s="13">
        <v>25</v>
      </c>
      <c r="E34" s="11">
        <v>63</v>
      </c>
      <c r="F34" s="11" t="s">
        <v>49</v>
      </c>
      <c r="G34" s="11" t="s">
        <v>23</v>
      </c>
      <c r="H34" s="13">
        <v>44</v>
      </c>
      <c r="I34" s="11" t="s">
        <v>18</v>
      </c>
      <c r="J34" s="13">
        <v>1</v>
      </c>
      <c r="K34" s="11" t="s">
        <v>51</v>
      </c>
      <c r="L34" s="11" t="s">
        <v>27</v>
      </c>
    </row>
    <row r="35" spans="1:12">
      <c r="A35" s="11" t="s">
        <v>33</v>
      </c>
      <c r="B35" s="12">
        <v>396</v>
      </c>
      <c r="C35" s="12">
        <v>228</v>
      </c>
      <c r="D35" s="13">
        <v>13</v>
      </c>
      <c r="E35" s="11">
        <v>26</v>
      </c>
      <c r="F35" s="11" t="s">
        <v>49</v>
      </c>
      <c r="G35" s="11" t="s">
        <v>23</v>
      </c>
      <c r="H35" s="13">
        <v>46</v>
      </c>
      <c r="I35" s="11" t="s">
        <v>18</v>
      </c>
      <c r="J35" s="13">
        <v>3</v>
      </c>
      <c r="K35" s="11" t="s">
        <v>50</v>
      </c>
      <c r="L35" s="11" t="s">
        <v>28</v>
      </c>
    </row>
    <row r="36" spans="1:12">
      <c r="A36" s="11" t="s">
        <v>37</v>
      </c>
      <c r="B36" s="12">
        <v>0</v>
      </c>
      <c r="C36" s="12">
        <v>129</v>
      </c>
      <c r="D36" s="13">
        <v>31</v>
      </c>
      <c r="E36" s="11">
        <v>8</v>
      </c>
      <c r="F36" s="11" t="s">
        <v>49</v>
      </c>
      <c r="G36" s="11" t="s">
        <v>21</v>
      </c>
      <c r="H36" s="13">
        <v>39</v>
      </c>
      <c r="I36" s="11" t="s">
        <v>18</v>
      </c>
      <c r="J36" s="13">
        <v>4</v>
      </c>
      <c r="K36" s="11" t="s">
        <v>52</v>
      </c>
      <c r="L36" s="11" t="s">
        <v>28</v>
      </c>
    </row>
    <row r="37" spans="1:12">
      <c r="A37" s="11" t="s">
        <v>31</v>
      </c>
      <c r="B37" s="12">
        <v>652</v>
      </c>
      <c r="C37" s="12">
        <v>732</v>
      </c>
      <c r="D37" s="13">
        <v>49</v>
      </c>
      <c r="E37" s="11">
        <v>4</v>
      </c>
      <c r="F37" s="11" t="s">
        <v>53</v>
      </c>
      <c r="G37" s="11" t="s">
        <v>21</v>
      </c>
      <c r="H37" s="13">
        <v>25</v>
      </c>
      <c r="I37" s="11" t="s">
        <v>18</v>
      </c>
      <c r="J37" s="13">
        <v>2</v>
      </c>
      <c r="K37" s="11" t="s">
        <v>51</v>
      </c>
      <c r="L37" s="11" t="s">
        <v>27</v>
      </c>
    </row>
    <row r="38" spans="1:12">
      <c r="A38" s="11" t="s">
        <v>33</v>
      </c>
      <c r="B38" s="12">
        <v>708</v>
      </c>
      <c r="C38" s="12">
        <v>683</v>
      </c>
      <c r="D38" s="13">
        <v>13</v>
      </c>
      <c r="E38" s="11">
        <v>33</v>
      </c>
      <c r="F38" s="11" t="s">
        <v>49</v>
      </c>
      <c r="G38" s="11" t="s">
        <v>23</v>
      </c>
      <c r="H38" s="13">
        <v>31</v>
      </c>
      <c r="I38" s="11" t="s">
        <v>18</v>
      </c>
      <c r="J38" s="13">
        <v>2</v>
      </c>
      <c r="K38" s="11" t="s">
        <v>51</v>
      </c>
      <c r="L38" s="11" t="s">
        <v>28</v>
      </c>
    </row>
    <row r="39" spans="1:12">
      <c r="A39" s="11" t="s">
        <v>34</v>
      </c>
      <c r="B39" s="12">
        <v>207</v>
      </c>
      <c r="C39" s="12">
        <v>0</v>
      </c>
      <c r="D39" s="13">
        <v>28</v>
      </c>
      <c r="E39" s="11">
        <v>116</v>
      </c>
      <c r="F39" s="11" t="s">
        <v>49</v>
      </c>
      <c r="G39" s="11" t="s">
        <v>23</v>
      </c>
      <c r="H39" s="13">
        <v>47</v>
      </c>
      <c r="I39" s="11" t="s">
        <v>18</v>
      </c>
      <c r="J39" s="13">
        <v>4</v>
      </c>
      <c r="K39" s="11" t="s">
        <v>51</v>
      </c>
      <c r="L39" s="11" t="s">
        <v>28</v>
      </c>
    </row>
    <row r="40" spans="1:12">
      <c r="A40" s="11" t="s">
        <v>30</v>
      </c>
      <c r="B40" s="12">
        <v>287</v>
      </c>
      <c r="C40" s="12">
        <v>12348</v>
      </c>
      <c r="D40" s="13">
        <v>7</v>
      </c>
      <c r="E40" s="11">
        <v>2</v>
      </c>
      <c r="F40" s="11" t="s">
        <v>53</v>
      </c>
      <c r="G40" s="11" t="s">
        <v>21</v>
      </c>
      <c r="H40" s="13">
        <v>23</v>
      </c>
      <c r="I40" s="11" t="s">
        <v>19</v>
      </c>
      <c r="J40" s="13">
        <v>2</v>
      </c>
      <c r="K40" s="11" t="s">
        <v>51</v>
      </c>
      <c r="L40" s="11" t="s">
        <v>27</v>
      </c>
    </row>
    <row r="41" spans="1:12">
      <c r="A41" s="11" t="s">
        <v>31</v>
      </c>
      <c r="B41" s="12">
        <v>0</v>
      </c>
      <c r="C41" s="12">
        <v>17545</v>
      </c>
      <c r="D41" s="13">
        <v>34</v>
      </c>
      <c r="E41" s="11">
        <v>16</v>
      </c>
      <c r="F41" s="11" t="s">
        <v>53</v>
      </c>
      <c r="G41" s="11" t="s">
        <v>21</v>
      </c>
      <c r="H41" s="13">
        <v>22</v>
      </c>
      <c r="I41" s="11" t="s">
        <v>18</v>
      </c>
      <c r="J41" s="13">
        <v>4</v>
      </c>
      <c r="K41" s="11" t="s">
        <v>51</v>
      </c>
      <c r="L41" s="11" t="s">
        <v>27</v>
      </c>
    </row>
    <row r="42" spans="1:12">
      <c r="A42" s="11" t="s">
        <v>31</v>
      </c>
      <c r="B42" s="12">
        <v>101</v>
      </c>
      <c r="C42" s="12">
        <v>3871</v>
      </c>
      <c r="D42" s="13">
        <v>13</v>
      </c>
      <c r="E42" s="11">
        <v>5</v>
      </c>
      <c r="F42" s="11" t="s">
        <v>53</v>
      </c>
      <c r="G42" s="11" t="s">
        <v>21</v>
      </c>
      <c r="H42" s="13">
        <v>26</v>
      </c>
      <c r="I42" s="11" t="s">
        <v>19</v>
      </c>
      <c r="J42" s="13">
        <v>4</v>
      </c>
      <c r="K42" s="11" t="s">
        <v>51</v>
      </c>
      <c r="L42" s="11" t="s">
        <v>27</v>
      </c>
    </row>
    <row r="43" spans="1:12">
      <c r="A43" s="11" t="s">
        <v>31</v>
      </c>
      <c r="B43" s="12">
        <v>0</v>
      </c>
      <c r="C43" s="12">
        <v>0</v>
      </c>
      <c r="D43" s="13">
        <v>25</v>
      </c>
      <c r="E43" s="11">
        <v>23</v>
      </c>
      <c r="F43" s="11" t="s">
        <v>49</v>
      </c>
      <c r="G43" s="11" t="s">
        <v>22</v>
      </c>
      <c r="H43" s="13">
        <v>19</v>
      </c>
      <c r="I43" s="11" t="s">
        <v>18</v>
      </c>
      <c r="J43" s="13">
        <v>4</v>
      </c>
      <c r="K43" s="11" t="s">
        <v>51</v>
      </c>
      <c r="L43" s="11" t="s">
        <v>27</v>
      </c>
    </row>
    <row r="44" spans="1:12">
      <c r="A44" s="11" t="s">
        <v>31</v>
      </c>
      <c r="B44" s="12">
        <v>0</v>
      </c>
      <c r="C44" s="12">
        <v>485</v>
      </c>
      <c r="D44" s="13">
        <v>37</v>
      </c>
      <c r="E44" s="11">
        <v>23</v>
      </c>
      <c r="F44" s="11" t="s">
        <v>53</v>
      </c>
      <c r="G44" s="11" t="s">
        <v>21</v>
      </c>
      <c r="H44" s="13">
        <v>27</v>
      </c>
      <c r="I44" s="11" t="s">
        <v>18</v>
      </c>
      <c r="J44" s="13">
        <v>2</v>
      </c>
      <c r="K44" s="11" t="s">
        <v>52</v>
      </c>
      <c r="L44" s="11" t="s">
        <v>27</v>
      </c>
    </row>
    <row r="45" spans="1:12">
      <c r="A45" s="11" t="s">
        <v>33</v>
      </c>
      <c r="B45" s="12">
        <v>0</v>
      </c>
      <c r="C45" s="12">
        <v>10723</v>
      </c>
      <c r="D45" s="13">
        <v>11</v>
      </c>
      <c r="E45" s="11">
        <v>15</v>
      </c>
      <c r="F45" s="11" t="s">
        <v>49</v>
      </c>
      <c r="G45" s="11" t="s">
        <v>23</v>
      </c>
      <c r="H45" s="13">
        <v>39</v>
      </c>
      <c r="I45" s="11" t="s">
        <v>19</v>
      </c>
      <c r="J45" s="13">
        <v>2</v>
      </c>
      <c r="K45" s="11" t="s">
        <v>50</v>
      </c>
      <c r="L45" s="11" t="s">
        <v>28</v>
      </c>
    </row>
    <row r="46" spans="1:12">
      <c r="A46" s="11" t="s">
        <v>29</v>
      </c>
      <c r="B46" s="12">
        <v>141</v>
      </c>
      <c r="C46" s="12">
        <v>245</v>
      </c>
      <c r="D46" s="13">
        <v>22</v>
      </c>
      <c r="E46" s="11">
        <v>33</v>
      </c>
      <c r="F46" s="11" t="s">
        <v>49</v>
      </c>
      <c r="G46" s="11" t="s">
        <v>23</v>
      </c>
      <c r="H46" s="13">
        <v>26</v>
      </c>
      <c r="I46" s="11" t="s">
        <v>18</v>
      </c>
      <c r="J46" s="13">
        <v>3</v>
      </c>
      <c r="K46" s="11" t="s">
        <v>51</v>
      </c>
      <c r="L46" s="11" t="s">
        <v>28</v>
      </c>
    </row>
    <row r="47" spans="1:12">
      <c r="A47" s="11" t="s">
        <v>37</v>
      </c>
      <c r="B47" s="12">
        <v>0</v>
      </c>
      <c r="C47" s="12">
        <v>0</v>
      </c>
      <c r="D47" s="13">
        <v>19</v>
      </c>
      <c r="E47" s="11">
        <v>58</v>
      </c>
      <c r="F47" s="11" t="s">
        <v>49</v>
      </c>
      <c r="G47" s="11" t="s">
        <v>23</v>
      </c>
      <c r="H47" s="13">
        <v>50</v>
      </c>
      <c r="I47" s="11" t="s">
        <v>17</v>
      </c>
      <c r="J47" s="13">
        <v>4</v>
      </c>
      <c r="K47" s="11" t="s">
        <v>51</v>
      </c>
      <c r="L47" s="11" t="s">
        <v>27</v>
      </c>
    </row>
    <row r="48" spans="1:12">
      <c r="A48" s="11" t="s">
        <v>37</v>
      </c>
      <c r="B48" s="12">
        <v>2484</v>
      </c>
      <c r="C48" s="12">
        <v>0</v>
      </c>
      <c r="D48" s="13">
        <v>49</v>
      </c>
      <c r="E48" s="11">
        <v>46</v>
      </c>
      <c r="F48" s="11" t="s">
        <v>49</v>
      </c>
      <c r="G48" s="11" t="s">
        <v>23</v>
      </c>
      <c r="H48" s="13">
        <v>34</v>
      </c>
      <c r="I48" s="11" t="s">
        <v>17</v>
      </c>
      <c r="J48" s="13">
        <v>1</v>
      </c>
      <c r="K48" s="11" t="s">
        <v>51</v>
      </c>
      <c r="L48" s="11" t="s">
        <v>28</v>
      </c>
    </row>
    <row r="49" spans="1:12">
      <c r="A49" s="11" t="s">
        <v>36</v>
      </c>
      <c r="B49" s="12">
        <v>237</v>
      </c>
      <c r="C49" s="12">
        <v>236</v>
      </c>
      <c r="D49" s="13">
        <v>37</v>
      </c>
      <c r="E49" s="11">
        <v>24</v>
      </c>
      <c r="F49" s="11" t="s">
        <v>49</v>
      </c>
      <c r="G49" s="11" t="s">
        <v>23</v>
      </c>
      <c r="H49" s="13">
        <v>23</v>
      </c>
      <c r="I49" s="11" t="s">
        <v>19</v>
      </c>
      <c r="J49" s="13">
        <v>4</v>
      </c>
      <c r="K49" s="11" t="s">
        <v>51</v>
      </c>
      <c r="L49" s="11" t="s">
        <v>28</v>
      </c>
    </row>
    <row r="50" spans="1:12">
      <c r="A50" s="11" t="s">
        <v>36</v>
      </c>
      <c r="B50" s="12">
        <v>0</v>
      </c>
      <c r="C50" s="12">
        <v>485</v>
      </c>
      <c r="D50" s="13">
        <v>19</v>
      </c>
      <c r="E50" s="11">
        <v>12</v>
      </c>
      <c r="F50" s="11" t="s">
        <v>49</v>
      </c>
      <c r="G50" s="11" t="s">
        <v>23</v>
      </c>
      <c r="H50" s="13">
        <v>23</v>
      </c>
      <c r="I50" s="11" t="s">
        <v>18</v>
      </c>
      <c r="J50" s="13">
        <v>2</v>
      </c>
      <c r="K50" s="11" t="s">
        <v>51</v>
      </c>
      <c r="L50" s="11" t="s">
        <v>28</v>
      </c>
    </row>
    <row r="51" spans="1:12">
      <c r="A51" s="11" t="s">
        <v>30</v>
      </c>
      <c r="B51" s="12">
        <v>335</v>
      </c>
      <c r="C51" s="12">
        <v>1708</v>
      </c>
      <c r="D51" s="13">
        <v>37</v>
      </c>
      <c r="E51" s="11">
        <v>7</v>
      </c>
      <c r="F51" s="11" t="s">
        <v>49</v>
      </c>
      <c r="G51" s="11" t="s">
        <v>23</v>
      </c>
      <c r="H51" s="13">
        <v>46</v>
      </c>
      <c r="I51" s="11" t="s">
        <v>17</v>
      </c>
      <c r="J51" s="13">
        <v>4</v>
      </c>
      <c r="K51" s="11" t="s">
        <v>51</v>
      </c>
      <c r="L51" s="11" t="s">
        <v>27</v>
      </c>
    </row>
    <row r="52" spans="1:12">
      <c r="A52" s="11" t="s">
        <v>36</v>
      </c>
      <c r="B52" s="12">
        <v>3565</v>
      </c>
      <c r="C52" s="12">
        <v>0</v>
      </c>
      <c r="D52" s="13">
        <v>31</v>
      </c>
      <c r="E52" s="11">
        <v>32</v>
      </c>
      <c r="F52" s="11" t="s">
        <v>49</v>
      </c>
      <c r="G52" s="11" t="s">
        <v>23</v>
      </c>
      <c r="H52" s="13">
        <v>35</v>
      </c>
      <c r="I52" s="11" t="s">
        <v>18</v>
      </c>
      <c r="J52" s="13">
        <v>3</v>
      </c>
      <c r="K52" s="11" t="s">
        <v>51</v>
      </c>
      <c r="L52" s="11" t="s">
        <v>28</v>
      </c>
    </row>
    <row r="53" spans="1:12">
      <c r="A53" s="11" t="s">
        <v>36</v>
      </c>
      <c r="B53" s="12">
        <v>0</v>
      </c>
      <c r="C53" s="12">
        <v>407</v>
      </c>
      <c r="D53" s="13">
        <v>13</v>
      </c>
      <c r="E53" s="11">
        <v>2</v>
      </c>
      <c r="F53" s="11" t="s">
        <v>53</v>
      </c>
      <c r="G53" s="11" t="s">
        <v>21</v>
      </c>
      <c r="H53" s="13">
        <v>28</v>
      </c>
      <c r="I53" s="11" t="s">
        <v>18</v>
      </c>
      <c r="J53" s="13">
        <v>2</v>
      </c>
      <c r="K53" s="11" t="s">
        <v>51</v>
      </c>
      <c r="L53" s="11" t="s">
        <v>28</v>
      </c>
    </row>
    <row r="54" spans="1:12">
      <c r="A54" s="11" t="s">
        <v>29</v>
      </c>
      <c r="B54" s="12">
        <v>16647</v>
      </c>
      <c r="C54" s="12">
        <v>895</v>
      </c>
      <c r="D54" s="13">
        <v>16</v>
      </c>
      <c r="E54" s="11">
        <v>34</v>
      </c>
      <c r="F54" s="11" t="s">
        <v>49</v>
      </c>
      <c r="G54" s="11" t="s">
        <v>23</v>
      </c>
      <c r="H54" s="13">
        <v>25</v>
      </c>
      <c r="I54" s="11" t="s">
        <v>19</v>
      </c>
      <c r="J54" s="13">
        <v>4</v>
      </c>
      <c r="K54" s="11" t="s">
        <v>51</v>
      </c>
      <c r="L54" s="11" t="s">
        <v>28</v>
      </c>
    </row>
    <row r="55" spans="1:12">
      <c r="A55" s="11" t="s">
        <v>29</v>
      </c>
      <c r="B55" s="12">
        <v>0</v>
      </c>
      <c r="C55" s="12">
        <v>150</v>
      </c>
      <c r="D55" s="13">
        <v>49</v>
      </c>
      <c r="E55" s="11">
        <v>46</v>
      </c>
      <c r="F55" s="11" t="s">
        <v>53</v>
      </c>
      <c r="G55" s="11" t="s">
        <v>21</v>
      </c>
      <c r="H55" s="13">
        <v>36</v>
      </c>
      <c r="I55" s="11" t="s">
        <v>19</v>
      </c>
      <c r="J55" s="13">
        <v>4</v>
      </c>
      <c r="K55" s="11" t="s">
        <v>51</v>
      </c>
      <c r="L55" s="11" t="s">
        <v>27</v>
      </c>
    </row>
    <row r="56" spans="1:12">
      <c r="A56" s="11" t="s">
        <v>36</v>
      </c>
      <c r="B56" s="12">
        <v>0</v>
      </c>
      <c r="C56" s="12">
        <v>490</v>
      </c>
      <c r="D56" s="13">
        <v>5</v>
      </c>
      <c r="E56" s="11">
        <v>41</v>
      </c>
      <c r="F56" s="11" t="s">
        <v>49</v>
      </c>
      <c r="G56" s="11" t="s">
        <v>23</v>
      </c>
      <c r="H56" s="13">
        <v>41</v>
      </c>
      <c r="I56" s="11" t="s">
        <v>18</v>
      </c>
      <c r="J56" s="13">
        <v>1</v>
      </c>
      <c r="K56" s="11" t="s">
        <v>50</v>
      </c>
      <c r="L56" s="11" t="s">
        <v>28</v>
      </c>
    </row>
    <row r="57" spans="1:12">
      <c r="A57" s="11" t="s">
        <v>31</v>
      </c>
      <c r="B57" s="12">
        <v>0</v>
      </c>
      <c r="C57" s="12">
        <v>162</v>
      </c>
      <c r="D57" s="13">
        <v>25</v>
      </c>
      <c r="E57" s="11">
        <v>1</v>
      </c>
      <c r="F57" s="11" t="s">
        <v>49</v>
      </c>
      <c r="G57" s="11" t="s">
        <v>21</v>
      </c>
      <c r="H57" s="13">
        <v>54</v>
      </c>
      <c r="I57" s="11" t="s">
        <v>18</v>
      </c>
      <c r="J57" s="13">
        <v>1</v>
      </c>
      <c r="K57" s="11" t="s">
        <v>51</v>
      </c>
      <c r="L57" s="11" t="s">
        <v>27</v>
      </c>
    </row>
    <row r="58" spans="1:12">
      <c r="A58" s="11" t="s">
        <v>36</v>
      </c>
      <c r="B58" s="12">
        <v>940</v>
      </c>
      <c r="C58" s="12">
        <v>715</v>
      </c>
      <c r="D58" s="13">
        <v>9</v>
      </c>
      <c r="E58" s="11">
        <v>40</v>
      </c>
      <c r="F58" s="11" t="s">
        <v>53</v>
      </c>
      <c r="G58" s="11" t="s">
        <v>21</v>
      </c>
      <c r="H58" s="13">
        <v>43</v>
      </c>
      <c r="I58" s="11" t="s">
        <v>18</v>
      </c>
      <c r="J58" s="13">
        <v>2</v>
      </c>
      <c r="K58" s="11" t="s">
        <v>50</v>
      </c>
      <c r="L58" s="11" t="s">
        <v>28</v>
      </c>
    </row>
    <row r="59" spans="1:12">
      <c r="A59" s="11" t="s">
        <v>36</v>
      </c>
      <c r="B59" s="12">
        <v>0</v>
      </c>
      <c r="C59" s="12">
        <v>323</v>
      </c>
      <c r="D59" s="13">
        <v>49</v>
      </c>
      <c r="E59" s="11">
        <v>42</v>
      </c>
      <c r="F59" s="11" t="s">
        <v>49</v>
      </c>
      <c r="G59" s="11" t="s">
        <v>22</v>
      </c>
      <c r="H59" s="13">
        <v>33</v>
      </c>
      <c r="I59" s="11" t="s">
        <v>18</v>
      </c>
      <c r="J59" s="13">
        <v>1</v>
      </c>
      <c r="K59" s="11" t="s">
        <v>51</v>
      </c>
      <c r="L59" s="11" t="s">
        <v>27</v>
      </c>
    </row>
    <row r="60" spans="1:12">
      <c r="A60" s="11" t="s">
        <v>33</v>
      </c>
      <c r="B60" s="12">
        <v>0</v>
      </c>
      <c r="C60" s="12">
        <v>128</v>
      </c>
      <c r="D60" s="13">
        <v>13</v>
      </c>
      <c r="E60" s="11">
        <v>74</v>
      </c>
      <c r="F60" s="11" t="s">
        <v>49</v>
      </c>
      <c r="G60" s="11" t="s">
        <v>23</v>
      </c>
      <c r="H60" s="13">
        <v>34</v>
      </c>
      <c r="I60" s="11" t="s">
        <v>18</v>
      </c>
      <c r="J60" s="13">
        <v>3</v>
      </c>
      <c r="K60" s="11" t="s">
        <v>51</v>
      </c>
      <c r="L60" s="11" t="s">
        <v>27</v>
      </c>
    </row>
    <row r="61" spans="1:12">
      <c r="A61" s="11" t="s">
        <v>17</v>
      </c>
      <c r="B61" s="12">
        <v>218</v>
      </c>
      <c r="C61" s="12">
        <v>0</v>
      </c>
      <c r="D61" s="13">
        <v>49</v>
      </c>
      <c r="E61" s="11">
        <v>0</v>
      </c>
      <c r="F61" s="11" t="s">
        <v>49</v>
      </c>
      <c r="G61" s="11" t="s">
        <v>23</v>
      </c>
      <c r="H61" s="13">
        <v>39</v>
      </c>
      <c r="I61" s="11" t="s">
        <v>17</v>
      </c>
      <c r="J61" s="13">
        <v>4</v>
      </c>
      <c r="K61" s="11" t="s">
        <v>54</v>
      </c>
      <c r="L61" s="11" t="s">
        <v>28</v>
      </c>
    </row>
    <row r="62" spans="1:12">
      <c r="A62" s="11" t="s">
        <v>37</v>
      </c>
      <c r="B62" s="12">
        <v>0</v>
      </c>
      <c r="C62" s="12">
        <v>109</v>
      </c>
      <c r="D62" s="13">
        <v>25</v>
      </c>
      <c r="E62" s="11">
        <v>26</v>
      </c>
      <c r="F62" s="11" t="s">
        <v>49</v>
      </c>
      <c r="G62" s="11" t="s">
        <v>23</v>
      </c>
      <c r="H62" s="13">
        <v>34</v>
      </c>
      <c r="I62" s="11" t="s">
        <v>18</v>
      </c>
      <c r="J62" s="13">
        <v>3</v>
      </c>
      <c r="K62" s="11" t="s">
        <v>50</v>
      </c>
      <c r="L62" s="11" t="s">
        <v>28</v>
      </c>
    </row>
    <row r="63" spans="1:12">
      <c r="A63" s="11" t="s">
        <v>36</v>
      </c>
      <c r="B63" s="12">
        <v>16935</v>
      </c>
      <c r="C63" s="12">
        <v>189</v>
      </c>
      <c r="D63" s="13">
        <v>37</v>
      </c>
      <c r="E63" s="11">
        <v>60</v>
      </c>
      <c r="F63" s="11" t="s">
        <v>49</v>
      </c>
      <c r="G63" s="11" t="s">
        <v>23</v>
      </c>
      <c r="H63" s="13">
        <v>30</v>
      </c>
      <c r="I63" s="11" t="s">
        <v>18</v>
      </c>
      <c r="J63" s="13">
        <v>2</v>
      </c>
      <c r="K63" s="11" t="s">
        <v>51</v>
      </c>
      <c r="L63" s="11" t="s">
        <v>28</v>
      </c>
    </row>
    <row r="64" spans="1:12">
      <c r="A64" s="11" t="s">
        <v>31</v>
      </c>
      <c r="B64" s="12">
        <v>664</v>
      </c>
      <c r="C64" s="12">
        <v>537</v>
      </c>
      <c r="D64" s="13">
        <v>31</v>
      </c>
      <c r="E64" s="11">
        <v>33</v>
      </c>
      <c r="F64" s="11" t="s">
        <v>49</v>
      </c>
      <c r="G64" s="11" t="s">
        <v>23</v>
      </c>
      <c r="H64" s="13">
        <v>48</v>
      </c>
      <c r="I64" s="11" t="s">
        <v>18</v>
      </c>
      <c r="J64" s="13">
        <v>2</v>
      </c>
      <c r="K64" s="11" t="s">
        <v>51</v>
      </c>
      <c r="L64" s="11" t="s">
        <v>27</v>
      </c>
    </row>
    <row r="65" spans="1:12">
      <c r="A65" s="11" t="s">
        <v>31</v>
      </c>
      <c r="B65" s="12">
        <v>150</v>
      </c>
      <c r="C65" s="12">
        <v>6520</v>
      </c>
      <c r="D65" s="13">
        <v>12</v>
      </c>
      <c r="E65" s="11">
        <v>1</v>
      </c>
      <c r="F65" s="11" t="s">
        <v>53</v>
      </c>
      <c r="G65" s="11" t="s">
        <v>21</v>
      </c>
      <c r="H65" s="13">
        <v>19</v>
      </c>
      <c r="I65" s="11" t="s">
        <v>18</v>
      </c>
      <c r="J65" s="13">
        <v>1</v>
      </c>
      <c r="K65" s="11" t="s">
        <v>51</v>
      </c>
      <c r="L65" s="11" t="s">
        <v>28</v>
      </c>
    </row>
    <row r="66" spans="1:12">
      <c r="A66" s="11" t="s">
        <v>36</v>
      </c>
      <c r="B66" s="12">
        <v>0</v>
      </c>
      <c r="C66" s="12">
        <v>138</v>
      </c>
      <c r="D66" s="13">
        <v>7</v>
      </c>
      <c r="E66" s="11">
        <v>119</v>
      </c>
      <c r="F66" s="11" t="s">
        <v>49</v>
      </c>
      <c r="G66" s="11" t="s">
        <v>22</v>
      </c>
      <c r="H66" s="13">
        <v>29</v>
      </c>
      <c r="I66" s="11" t="s">
        <v>19</v>
      </c>
      <c r="J66" s="13">
        <v>2</v>
      </c>
      <c r="K66" s="11" t="s">
        <v>51</v>
      </c>
      <c r="L66" s="11" t="s">
        <v>28</v>
      </c>
    </row>
    <row r="67" spans="1:12">
      <c r="A67" s="11" t="s">
        <v>31</v>
      </c>
      <c r="B67" s="12">
        <v>216</v>
      </c>
      <c r="C67" s="12">
        <v>0</v>
      </c>
      <c r="D67" s="13">
        <v>19</v>
      </c>
      <c r="E67" s="11">
        <v>3</v>
      </c>
      <c r="F67" s="11" t="s">
        <v>53</v>
      </c>
      <c r="G67" s="11" t="s">
        <v>21</v>
      </c>
      <c r="H67" s="13">
        <v>26</v>
      </c>
      <c r="I67" s="11" t="s">
        <v>19</v>
      </c>
      <c r="J67" s="13">
        <v>3</v>
      </c>
      <c r="K67" s="11" t="s">
        <v>51</v>
      </c>
      <c r="L67" s="11" t="s">
        <v>27</v>
      </c>
    </row>
    <row r="68" spans="1:12">
      <c r="A68" s="11" t="s">
        <v>33</v>
      </c>
      <c r="B68" s="12">
        <v>0</v>
      </c>
      <c r="C68" s="12">
        <v>660</v>
      </c>
      <c r="D68" s="13">
        <v>17</v>
      </c>
      <c r="E68" s="11">
        <v>75</v>
      </c>
      <c r="F68" s="11" t="s">
        <v>49</v>
      </c>
      <c r="G68" s="11" t="s">
        <v>23</v>
      </c>
      <c r="H68" s="13">
        <v>42</v>
      </c>
      <c r="I68" s="11" t="s">
        <v>19</v>
      </c>
      <c r="J68" s="13">
        <v>4</v>
      </c>
      <c r="K68" s="11" t="s">
        <v>51</v>
      </c>
      <c r="L68" s="11" t="s">
        <v>27</v>
      </c>
    </row>
    <row r="69" spans="1:12">
      <c r="A69" s="11" t="s">
        <v>29</v>
      </c>
      <c r="B69" s="12">
        <v>0</v>
      </c>
      <c r="C69" s="12">
        <v>724</v>
      </c>
      <c r="D69" s="13">
        <v>25</v>
      </c>
      <c r="E69" s="11">
        <v>8</v>
      </c>
      <c r="F69" s="11" t="s">
        <v>49</v>
      </c>
      <c r="G69" s="11" t="s">
        <v>23</v>
      </c>
      <c r="H69" s="13">
        <v>30</v>
      </c>
      <c r="I69" s="11" t="s">
        <v>19</v>
      </c>
      <c r="J69" s="13">
        <v>2</v>
      </c>
      <c r="K69" s="11" t="s">
        <v>51</v>
      </c>
      <c r="L69" s="11" t="s">
        <v>27</v>
      </c>
    </row>
    <row r="70" spans="1:12">
      <c r="A70" s="11" t="s">
        <v>36</v>
      </c>
      <c r="B70" s="12">
        <v>0</v>
      </c>
      <c r="C70" s="12">
        <v>897</v>
      </c>
      <c r="D70" s="13">
        <v>19</v>
      </c>
      <c r="E70" s="11">
        <v>5</v>
      </c>
      <c r="F70" s="11" t="s">
        <v>49</v>
      </c>
      <c r="G70" s="11" t="s">
        <v>22</v>
      </c>
      <c r="H70" s="13">
        <v>38</v>
      </c>
      <c r="I70" s="11" t="s">
        <v>18</v>
      </c>
      <c r="J70" s="13">
        <v>4</v>
      </c>
      <c r="K70" s="11" t="s">
        <v>51</v>
      </c>
      <c r="L70" s="11" t="s">
        <v>28</v>
      </c>
    </row>
    <row r="71" spans="1:12">
      <c r="A71" s="11" t="s">
        <v>36</v>
      </c>
      <c r="B71" s="12">
        <v>265</v>
      </c>
      <c r="C71" s="12">
        <v>947</v>
      </c>
      <c r="D71" s="13">
        <v>25</v>
      </c>
      <c r="E71" s="11">
        <v>5</v>
      </c>
      <c r="F71" s="11" t="s">
        <v>49</v>
      </c>
      <c r="G71" s="11" t="s">
        <v>22</v>
      </c>
      <c r="H71" s="13">
        <v>21</v>
      </c>
      <c r="I71" s="11" t="s">
        <v>18</v>
      </c>
      <c r="J71" s="13">
        <v>1</v>
      </c>
      <c r="K71" s="11" t="s">
        <v>51</v>
      </c>
      <c r="L71" s="11" t="s">
        <v>27</v>
      </c>
    </row>
    <row r="72" spans="1:12">
      <c r="A72" s="11" t="s">
        <v>31</v>
      </c>
      <c r="B72" s="12">
        <v>4256</v>
      </c>
      <c r="C72" s="12">
        <v>0</v>
      </c>
      <c r="D72" s="13">
        <v>16</v>
      </c>
      <c r="E72" s="11">
        <v>36</v>
      </c>
      <c r="F72" s="11" t="s">
        <v>53</v>
      </c>
      <c r="G72" s="11" t="s">
        <v>21</v>
      </c>
      <c r="H72" s="13">
        <v>32</v>
      </c>
      <c r="I72" s="11" t="s">
        <v>19</v>
      </c>
      <c r="J72" s="13">
        <v>4</v>
      </c>
      <c r="K72" s="11" t="s">
        <v>50</v>
      </c>
      <c r="L72" s="11" t="s">
        <v>28</v>
      </c>
    </row>
    <row r="73" spans="1:12">
      <c r="A73" s="11" t="s">
        <v>29</v>
      </c>
      <c r="B73" s="12">
        <v>870</v>
      </c>
      <c r="C73" s="12">
        <v>917</v>
      </c>
      <c r="D73" s="13">
        <v>28</v>
      </c>
      <c r="E73" s="11">
        <v>6</v>
      </c>
      <c r="F73" s="11" t="s">
        <v>49</v>
      </c>
      <c r="G73" s="11" t="s">
        <v>23</v>
      </c>
      <c r="H73" s="13">
        <v>35</v>
      </c>
      <c r="I73" s="11" t="s">
        <v>18</v>
      </c>
      <c r="J73" s="13">
        <v>2</v>
      </c>
      <c r="K73" s="11" t="s">
        <v>51</v>
      </c>
      <c r="L73" s="11" t="s">
        <v>27</v>
      </c>
    </row>
    <row r="74" spans="1:12">
      <c r="A74" s="11" t="s">
        <v>33</v>
      </c>
      <c r="B74" s="12">
        <v>162</v>
      </c>
      <c r="C74" s="12">
        <v>595</v>
      </c>
      <c r="D74" s="13">
        <v>22</v>
      </c>
      <c r="E74" s="11">
        <v>10</v>
      </c>
      <c r="F74" s="11" t="s">
        <v>49</v>
      </c>
      <c r="G74" s="11" t="s">
        <v>21</v>
      </c>
      <c r="H74" s="13">
        <v>46</v>
      </c>
      <c r="I74" s="11" t="s">
        <v>18</v>
      </c>
      <c r="J74" s="13">
        <v>4</v>
      </c>
      <c r="K74" s="11" t="s">
        <v>51</v>
      </c>
      <c r="L74" s="11" t="s">
        <v>28</v>
      </c>
    </row>
    <row r="75" spans="1:12">
      <c r="A75" s="11" t="s">
        <v>37</v>
      </c>
      <c r="B75" s="12">
        <v>0</v>
      </c>
      <c r="C75" s="12">
        <v>789</v>
      </c>
      <c r="D75" s="13">
        <v>25</v>
      </c>
      <c r="E75" s="11">
        <v>28</v>
      </c>
      <c r="F75" s="11" t="s">
        <v>49</v>
      </c>
      <c r="G75" s="11" t="s">
        <v>23</v>
      </c>
      <c r="H75" s="13">
        <v>37</v>
      </c>
      <c r="I75" s="11" t="s">
        <v>18</v>
      </c>
      <c r="J75" s="13">
        <v>3</v>
      </c>
      <c r="K75" s="11" t="s">
        <v>52</v>
      </c>
      <c r="L75" s="11" t="s">
        <v>28</v>
      </c>
    </row>
    <row r="76" spans="1:12">
      <c r="A76" s="11" t="s">
        <v>30</v>
      </c>
      <c r="B76" s="12">
        <v>0</v>
      </c>
      <c r="C76" s="12">
        <v>0</v>
      </c>
      <c r="D76" s="13">
        <v>37</v>
      </c>
      <c r="E76" s="11">
        <v>114</v>
      </c>
      <c r="F76" s="11" t="s">
        <v>49</v>
      </c>
      <c r="G76" s="11" t="s">
        <v>23</v>
      </c>
      <c r="H76" s="13">
        <v>39</v>
      </c>
      <c r="I76" s="11" t="s">
        <v>18</v>
      </c>
      <c r="J76" s="13">
        <v>4</v>
      </c>
      <c r="K76" s="11" t="s">
        <v>52</v>
      </c>
      <c r="L76" s="11" t="s">
        <v>27</v>
      </c>
    </row>
    <row r="77" spans="1:12">
      <c r="A77" s="11" t="s">
        <v>31</v>
      </c>
      <c r="B77" s="12">
        <v>0</v>
      </c>
      <c r="C77" s="12">
        <v>746</v>
      </c>
      <c r="D77" s="13">
        <v>13</v>
      </c>
      <c r="E77" s="11">
        <v>16</v>
      </c>
      <c r="F77" s="11" t="s">
        <v>53</v>
      </c>
      <c r="G77" s="11" t="s">
        <v>21</v>
      </c>
      <c r="H77" s="13">
        <v>29</v>
      </c>
      <c r="I77" s="11" t="s">
        <v>18</v>
      </c>
      <c r="J77" s="13">
        <v>3</v>
      </c>
      <c r="K77" s="11" t="s">
        <v>51</v>
      </c>
      <c r="L77" s="11" t="s">
        <v>28</v>
      </c>
    </row>
    <row r="78" spans="1:12">
      <c r="A78" s="11" t="s">
        <v>33</v>
      </c>
      <c r="B78" s="12">
        <v>461</v>
      </c>
      <c r="C78" s="12">
        <v>140</v>
      </c>
      <c r="D78" s="13">
        <v>19</v>
      </c>
      <c r="E78" s="11">
        <v>32</v>
      </c>
      <c r="F78" s="11" t="s">
        <v>49</v>
      </c>
      <c r="G78" s="11" t="s">
        <v>23</v>
      </c>
      <c r="H78" s="13">
        <v>27</v>
      </c>
      <c r="I78" s="11" t="s">
        <v>19</v>
      </c>
      <c r="J78" s="13">
        <v>3</v>
      </c>
      <c r="K78" s="11" t="s">
        <v>50</v>
      </c>
      <c r="L78" s="11" t="s">
        <v>28</v>
      </c>
    </row>
    <row r="79" spans="1:12">
      <c r="A79" s="11" t="s">
        <v>33</v>
      </c>
      <c r="B79" s="12">
        <v>0</v>
      </c>
      <c r="C79" s="12">
        <v>659</v>
      </c>
      <c r="D79" s="13">
        <v>19</v>
      </c>
      <c r="E79" s="11">
        <v>5</v>
      </c>
      <c r="F79" s="11" t="s">
        <v>53</v>
      </c>
      <c r="G79" s="11" t="s">
        <v>21</v>
      </c>
      <c r="H79" s="13">
        <v>22</v>
      </c>
      <c r="I79" s="11" t="s">
        <v>19</v>
      </c>
      <c r="J79" s="13">
        <v>3</v>
      </c>
      <c r="K79" s="11" t="s">
        <v>51</v>
      </c>
      <c r="L79" s="11" t="s">
        <v>27</v>
      </c>
    </row>
    <row r="80" spans="1:12">
      <c r="A80" s="11" t="s">
        <v>31</v>
      </c>
      <c r="B80" s="12">
        <v>0</v>
      </c>
      <c r="C80" s="12">
        <v>717</v>
      </c>
      <c r="D80" s="13">
        <v>37</v>
      </c>
      <c r="E80" s="11">
        <v>60</v>
      </c>
      <c r="F80" s="11" t="s">
        <v>49</v>
      </c>
      <c r="G80" s="11" t="s">
        <v>23</v>
      </c>
      <c r="H80" s="13">
        <v>40</v>
      </c>
      <c r="I80" s="11" t="s">
        <v>18</v>
      </c>
      <c r="J80" s="13">
        <v>2</v>
      </c>
      <c r="K80" s="11" t="s">
        <v>51</v>
      </c>
      <c r="L80" s="11" t="s">
        <v>27</v>
      </c>
    </row>
    <row r="81" spans="1:12">
      <c r="A81" s="11" t="s">
        <v>33</v>
      </c>
      <c r="B81" s="12">
        <v>0</v>
      </c>
      <c r="C81" s="12">
        <v>667</v>
      </c>
      <c r="D81" s="13">
        <v>29</v>
      </c>
      <c r="E81" s="11">
        <v>10</v>
      </c>
      <c r="F81" s="11" t="s">
        <v>49</v>
      </c>
      <c r="G81" s="11" t="s">
        <v>23</v>
      </c>
      <c r="H81" s="13">
        <v>44</v>
      </c>
      <c r="I81" s="11" t="s">
        <v>18</v>
      </c>
      <c r="J81" s="13">
        <v>2</v>
      </c>
      <c r="K81" s="11" t="s">
        <v>50</v>
      </c>
      <c r="L81" s="11" t="s">
        <v>27</v>
      </c>
    </row>
    <row r="82" spans="1:12">
      <c r="A82" s="11" t="s">
        <v>33</v>
      </c>
      <c r="B82" s="12">
        <v>580</v>
      </c>
      <c r="C82" s="12">
        <v>0</v>
      </c>
      <c r="D82" s="13">
        <v>11</v>
      </c>
      <c r="E82" s="11">
        <v>8</v>
      </c>
      <c r="F82" s="11" t="s">
        <v>49</v>
      </c>
      <c r="G82" s="11" t="s">
        <v>23</v>
      </c>
      <c r="H82" s="13">
        <v>26</v>
      </c>
      <c r="I82" s="11" t="s">
        <v>18</v>
      </c>
      <c r="J82" s="13">
        <v>4</v>
      </c>
      <c r="K82" s="11" t="s">
        <v>50</v>
      </c>
      <c r="L82" s="11" t="s">
        <v>27</v>
      </c>
    </row>
    <row r="83" spans="1:12">
      <c r="A83" s="11" t="s">
        <v>36</v>
      </c>
      <c r="B83" s="12">
        <v>0</v>
      </c>
      <c r="C83" s="12">
        <v>763</v>
      </c>
      <c r="D83" s="13">
        <v>13</v>
      </c>
      <c r="E83" s="11">
        <v>46</v>
      </c>
      <c r="F83" s="11" t="s">
        <v>53</v>
      </c>
      <c r="G83" s="11" t="s">
        <v>21</v>
      </c>
      <c r="H83" s="13">
        <v>57</v>
      </c>
      <c r="I83" s="11" t="s">
        <v>18</v>
      </c>
      <c r="J83" s="13">
        <v>3</v>
      </c>
      <c r="K83" s="11" t="s">
        <v>50</v>
      </c>
      <c r="L83" s="11" t="s">
        <v>28</v>
      </c>
    </row>
    <row r="84" spans="1:12">
      <c r="A84" s="11" t="s">
        <v>33</v>
      </c>
      <c r="B84" s="12">
        <v>0</v>
      </c>
      <c r="C84" s="12">
        <v>1366</v>
      </c>
      <c r="D84" s="13">
        <v>19</v>
      </c>
      <c r="E84" s="11">
        <v>17</v>
      </c>
      <c r="F84" s="11" t="s">
        <v>49</v>
      </c>
      <c r="G84" s="11" t="s">
        <v>23</v>
      </c>
      <c r="H84" s="13">
        <v>34</v>
      </c>
      <c r="I84" s="11" t="s">
        <v>18</v>
      </c>
      <c r="J84" s="13">
        <v>4</v>
      </c>
      <c r="K84" s="11" t="s">
        <v>50</v>
      </c>
      <c r="L84" s="11" t="s">
        <v>28</v>
      </c>
    </row>
    <row r="85" spans="1:12">
      <c r="A85" s="11" t="s">
        <v>36</v>
      </c>
      <c r="B85" s="12">
        <v>0</v>
      </c>
      <c r="C85" s="12">
        <v>552</v>
      </c>
      <c r="D85" s="13">
        <v>25</v>
      </c>
      <c r="E85" s="11">
        <v>4</v>
      </c>
      <c r="F85" s="11" t="s">
        <v>49</v>
      </c>
      <c r="G85" s="11" t="s">
        <v>22</v>
      </c>
      <c r="H85" s="13">
        <v>47</v>
      </c>
      <c r="I85" s="11" t="s">
        <v>18</v>
      </c>
      <c r="J85" s="13">
        <v>4</v>
      </c>
      <c r="K85" s="11" t="s">
        <v>51</v>
      </c>
      <c r="L85" s="11" t="s">
        <v>27</v>
      </c>
    </row>
    <row r="86" spans="1:12">
      <c r="A86" s="11" t="s">
        <v>36</v>
      </c>
      <c r="B86" s="12">
        <v>0</v>
      </c>
      <c r="C86" s="12">
        <v>14643</v>
      </c>
      <c r="D86" s="13">
        <v>16</v>
      </c>
      <c r="E86" s="11">
        <v>115</v>
      </c>
      <c r="F86" s="11" t="s">
        <v>49</v>
      </c>
      <c r="G86" s="11" t="s">
        <v>23</v>
      </c>
      <c r="H86" s="13">
        <v>46</v>
      </c>
      <c r="I86" s="11" t="s">
        <v>18</v>
      </c>
      <c r="J86" s="13">
        <v>3</v>
      </c>
      <c r="K86" s="11" t="s">
        <v>51</v>
      </c>
      <c r="L86" s="11" t="s">
        <v>28</v>
      </c>
    </row>
    <row r="87" spans="1:12">
      <c r="A87" s="11" t="s">
        <v>29</v>
      </c>
      <c r="B87" s="12">
        <v>758</v>
      </c>
      <c r="C87" s="12">
        <v>2665</v>
      </c>
      <c r="D87" s="13">
        <v>13</v>
      </c>
      <c r="E87" s="11">
        <v>31</v>
      </c>
      <c r="F87" s="11" t="s">
        <v>49</v>
      </c>
      <c r="G87" s="11" t="s">
        <v>23</v>
      </c>
      <c r="H87" s="13">
        <v>38</v>
      </c>
      <c r="I87" s="11" t="s">
        <v>18</v>
      </c>
      <c r="J87" s="13">
        <v>4</v>
      </c>
      <c r="K87" s="11" t="s">
        <v>50</v>
      </c>
      <c r="L87" s="11" t="s">
        <v>28</v>
      </c>
    </row>
    <row r="88" spans="1:12">
      <c r="A88" s="11" t="s">
        <v>37</v>
      </c>
      <c r="B88" s="12">
        <v>399</v>
      </c>
      <c r="C88" s="12">
        <v>0</v>
      </c>
      <c r="D88" s="13">
        <v>31</v>
      </c>
      <c r="E88" s="11">
        <v>0</v>
      </c>
      <c r="F88" s="11" t="s">
        <v>53</v>
      </c>
      <c r="G88" s="11" t="s">
        <v>21</v>
      </c>
      <c r="H88" s="13">
        <v>52</v>
      </c>
      <c r="I88" s="11" t="s">
        <v>18</v>
      </c>
      <c r="J88" s="13">
        <v>1</v>
      </c>
      <c r="K88" s="11" t="s">
        <v>52</v>
      </c>
      <c r="L88" s="11" t="s">
        <v>27</v>
      </c>
    </row>
    <row r="89" spans="1:12">
      <c r="A89" s="11" t="s">
        <v>31</v>
      </c>
      <c r="B89" s="12">
        <v>513</v>
      </c>
      <c r="C89" s="12">
        <v>442</v>
      </c>
      <c r="D89" s="13">
        <v>7</v>
      </c>
      <c r="E89" s="11">
        <v>0</v>
      </c>
      <c r="F89" s="11" t="s">
        <v>49</v>
      </c>
      <c r="G89" s="11" t="s">
        <v>23</v>
      </c>
      <c r="H89" s="13">
        <v>34</v>
      </c>
      <c r="I89" s="11" t="s">
        <v>18</v>
      </c>
      <c r="J89" s="13">
        <v>1</v>
      </c>
      <c r="K89" s="11" t="s">
        <v>52</v>
      </c>
      <c r="L89" s="11" t="s">
        <v>28</v>
      </c>
    </row>
    <row r="90" spans="1:12">
      <c r="A90" s="11" t="s">
        <v>31</v>
      </c>
      <c r="B90" s="12">
        <v>0</v>
      </c>
      <c r="C90" s="12">
        <v>8357</v>
      </c>
      <c r="D90" s="13">
        <v>25</v>
      </c>
      <c r="E90" s="11">
        <v>5</v>
      </c>
      <c r="F90" s="11" t="s">
        <v>49</v>
      </c>
      <c r="G90" s="11" t="s">
        <v>23</v>
      </c>
      <c r="H90" s="13">
        <v>29</v>
      </c>
      <c r="I90" s="11" t="s">
        <v>17</v>
      </c>
      <c r="J90" s="13">
        <v>4</v>
      </c>
      <c r="K90" s="11" t="s">
        <v>51</v>
      </c>
      <c r="L90" s="11" t="s">
        <v>27</v>
      </c>
    </row>
    <row r="91" spans="1:12">
      <c r="A91" s="11" t="s">
        <v>33</v>
      </c>
      <c r="B91" s="12">
        <v>0</v>
      </c>
      <c r="C91" s="12">
        <v>0</v>
      </c>
      <c r="D91" s="13">
        <v>22</v>
      </c>
      <c r="E91" s="11">
        <v>9</v>
      </c>
      <c r="F91" s="11" t="s">
        <v>49</v>
      </c>
      <c r="G91" s="11" t="s">
        <v>23</v>
      </c>
      <c r="H91" s="13">
        <v>39</v>
      </c>
      <c r="I91" s="11" t="s">
        <v>18</v>
      </c>
      <c r="J91" s="13">
        <v>2</v>
      </c>
      <c r="K91" s="11" t="s">
        <v>50</v>
      </c>
      <c r="L91" s="11" t="s">
        <v>27</v>
      </c>
    </row>
    <row r="92" spans="1:12">
      <c r="A92" s="11" t="s">
        <v>36</v>
      </c>
      <c r="B92" s="12">
        <v>565</v>
      </c>
      <c r="C92" s="12">
        <v>863</v>
      </c>
      <c r="D92" s="13">
        <v>10</v>
      </c>
      <c r="E92" s="11">
        <v>81</v>
      </c>
      <c r="F92" s="11" t="s">
        <v>49</v>
      </c>
      <c r="G92" s="11" t="s">
        <v>23</v>
      </c>
      <c r="H92" s="13">
        <v>36</v>
      </c>
      <c r="I92" s="11" t="s">
        <v>18</v>
      </c>
      <c r="J92" s="13">
        <v>4</v>
      </c>
      <c r="K92" s="11" t="s">
        <v>50</v>
      </c>
      <c r="L92" s="11" t="s">
        <v>28</v>
      </c>
    </row>
    <row r="93" spans="1:12">
      <c r="A93" s="11" t="s">
        <v>29</v>
      </c>
      <c r="B93" s="12">
        <v>0</v>
      </c>
      <c r="C93" s="12">
        <v>322</v>
      </c>
      <c r="D93" s="13">
        <v>28</v>
      </c>
      <c r="E93" s="11">
        <v>28</v>
      </c>
      <c r="F93" s="11" t="s">
        <v>49</v>
      </c>
      <c r="G93" s="11" t="s">
        <v>23</v>
      </c>
      <c r="H93" s="13">
        <v>25</v>
      </c>
      <c r="I93" s="11" t="s">
        <v>18</v>
      </c>
      <c r="J93" s="13">
        <v>4</v>
      </c>
      <c r="K93" s="11" t="s">
        <v>51</v>
      </c>
      <c r="L93" s="11" t="s">
        <v>28</v>
      </c>
    </row>
    <row r="94" spans="1:12">
      <c r="A94" s="11" t="s">
        <v>31</v>
      </c>
      <c r="B94" s="12">
        <v>0</v>
      </c>
      <c r="C94" s="12">
        <v>800</v>
      </c>
      <c r="D94" s="13">
        <v>13</v>
      </c>
      <c r="E94" s="11">
        <v>69</v>
      </c>
      <c r="F94" s="11" t="s">
        <v>49</v>
      </c>
      <c r="G94" s="11" t="s">
        <v>23</v>
      </c>
      <c r="H94" s="13">
        <v>59</v>
      </c>
      <c r="I94" s="11" t="s">
        <v>18</v>
      </c>
      <c r="J94" s="13">
        <v>3</v>
      </c>
      <c r="K94" s="11" t="s">
        <v>51</v>
      </c>
      <c r="L94" s="11" t="s">
        <v>27</v>
      </c>
    </row>
    <row r="95" spans="1:12">
      <c r="A95" s="11" t="s">
        <v>36</v>
      </c>
      <c r="B95" s="12">
        <v>0</v>
      </c>
      <c r="C95" s="12">
        <v>656</v>
      </c>
      <c r="D95" s="13">
        <v>37</v>
      </c>
      <c r="E95" s="11">
        <v>85</v>
      </c>
      <c r="F95" s="11" t="s">
        <v>49</v>
      </c>
      <c r="G95" s="11" t="s">
        <v>23</v>
      </c>
      <c r="H95" s="13">
        <v>27</v>
      </c>
      <c r="I95" s="11" t="s">
        <v>18</v>
      </c>
      <c r="J95" s="13">
        <v>2</v>
      </c>
      <c r="K95" s="11" t="s">
        <v>51</v>
      </c>
      <c r="L95" s="11" t="s">
        <v>28</v>
      </c>
    </row>
    <row r="96" spans="1:12">
      <c r="A96" s="11" t="s">
        <v>33</v>
      </c>
      <c r="B96" s="12">
        <v>166</v>
      </c>
      <c r="C96" s="12">
        <v>922</v>
      </c>
      <c r="D96" s="13">
        <v>13</v>
      </c>
      <c r="E96" s="11">
        <v>2</v>
      </c>
      <c r="F96" s="11" t="s">
        <v>53</v>
      </c>
      <c r="G96" s="11" t="s">
        <v>21</v>
      </c>
      <c r="H96" s="13">
        <v>24</v>
      </c>
      <c r="I96" s="11" t="s">
        <v>19</v>
      </c>
      <c r="J96" s="13">
        <v>1</v>
      </c>
      <c r="K96" s="11" t="s">
        <v>51</v>
      </c>
      <c r="L96" s="11" t="s">
        <v>27</v>
      </c>
    </row>
    <row r="97" spans="1:12">
      <c r="A97" s="11" t="s">
        <v>29</v>
      </c>
      <c r="B97" s="12">
        <v>9783</v>
      </c>
      <c r="C97" s="12">
        <v>885</v>
      </c>
      <c r="D97" s="13">
        <v>13</v>
      </c>
      <c r="E97" s="11">
        <v>3</v>
      </c>
      <c r="F97" s="11" t="s">
        <v>53</v>
      </c>
      <c r="G97" s="11" t="s">
        <v>21</v>
      </c>
      <c r="H97" s="13">
        <v>25</v>
      </c>
      <c r="I97" s="11" t="s">
        <v>18</v>
      </c>
      <c r="J97" s="13">
        <v>1</v>
      </c>
      <c r="K97" s="11" t="s">
        <v>54</v>
      </c>
      <c r="L97" s="11" t="s">
        <v>27</v>
      </c>
    </row>
    <row r="98" spans="1:12">
      <c r="A98" s="11" t="s">
        <v>29</v>
      </c>
      <c r="B98" s="12">
        <v>674</v>
      </c>
      <c r="C98" s="12">
        <v>2886</v>
      </c>
      <c r="D98" s="13">
        <v>49</v>
      </c>
      <c r="E98" s="11">
        <v>32</v>
      </c>
      <c r="F98" s="11" t="s">
        <v>49</v>
      </c>
      <c r="G98" s="11" t="s">
        <v>23</v>
      </c>
      <c r="H98" s="13">
        <v>29</v>
      </c>
      <c r="I98" s="11" t="s">
        <v>18</v>
      </c>
      <c r="J98" s="13">
        <v>2</v>
      </c>
      <c r="K98" s="11" t="s">
        <v>51</v>
      </c>
      <c r="L98" s="11" t="s">
        <v>28</v>
      </c>
    </row>
    <row r="99" spans="1:12">
      <c r="A99" s="11" t="s">
        <v>34</v>
      </c>
      <c r="B99" s="12">
        <v>0</v>
      </c>
      <c r="C99" s="12">
        <v>626</v>
      </c>
      <c r="D99" s="13">
        <v>43</v>
      </c>
      <c r="E99" s="11">
        <v>0</v>
      </c>
      <c r="F99" s="11" t="s">
        <v>49</v>
      </c>
      <c r="G99" s="11" t="s">
        <v>23</v>
      </c>
      <c r="H99" s="13">
        <v>64</v>
      </c>
      <c r="I99" s="11" t="s">
        <v>18</v>
      </c>
      <c r="J99" s="13">
        <v>4</v>
      </c>
      <c r="K99" s="11" t="s">
        <v>54</v>
      </c>
      <c r="L99" s="11" t="s">
        <v>28</v>
      </c>
    </row>
    <row r="100" spans="1:12">
      <c r="A100" s="11" t="s">
        <v>29</v>
      </c>
      <c r="B100" s="12">
        <v>15328</v>
      </c>
      <c r="C100" s="12">
        <v>0</v>
      </c>
      <c r="D100" s="13">
        <v>25</v>
      </c>
      <c r="E100" s="11">
        <v>9</v>
      </c>
      <c r="F100" s="11" t="s">
        <v>49</v>
      </c>
      <c r="G100" s="11" t="s">
        <v>23</v>
      </c>
      <c r="H100" s="13">
        <v>31</v>
      </c>
      <c r="I100" s="11" t="s">
        <v>18</v>
      </c>
      <c r="J100" s="13">
        <v>4</v>
      </c>
      <c r="K100" s="11" t="s">
        <v>51</v>
      </c>
      <c r="L100" s="11" t="s">
        <v>28</v>
      </c>
    </row>
    <row r="101" spans="1:12">
      <c r="A101" s="11" t="s">
        <v>33</v>
      </c>
      <c r="B101" s="12">
        <v>0</v>
      </c>
      <c r="C101" s="12">
        <v>904</v>
      </c>
      <c r="D101" s="13">
        <v>12</v>
      </c>
      <c r="E101" s="11">
        <v>6</v>
      </c>
      <c r="F101" s="11" t="s">
        <v>49</v>
      </c>
      <c r="G101" s="11" t="s">
        <v>23</v>
      </c>
      <c r="H101" s="13">
        <v>38</v>
      </c>
      <c r="I101" s="11" t="s">
        <v>18</v>
      </c>
      <c r="J101" s="13">
        <v>4</v>
      </c>
      <c r="K101" s="11" t="s">
        <v>50</v>
      </c>
      <c r="L101" s="11" t="s">
        <v>28</v>
      </c>
    </row>
    <row r="102" spans="1:12">
      <c r="A102" s="11" t="s">
        <v>30</v>
      </c>
      <c r="B102" s="12">
        <v>713</v>
      </c>
      <c r="C102" s="12">
        <v>784</v>
      </c>
      <c r="D102" s="13">
        <v>61</v>
      </c>
      <c r="E102" s="11">
        <v>17</v>
      </c>
      <c r="F102" s="11" t="s">
        <v>49</v>
      </c>
      <c r="G102" s="11" t="s">
        <v>23</v>
      </c>
      <c r="H102" s="13">
        <v>41</v>
      </c>
      <c r="I102" s="11" t="s">
        <v>17</v>
      </c>
      <c r="J102" s="13">
        <v>4</v>
      </c>
      <c r="K102" s="11" t="s">
        <v>51</v>
      </c>
      <c r="L102" s="11" t="s">
        <v>27</v>
      </c>
    </row>
    <row r="103" spans="1:12">
      <c r="A103" s="11" t="s">
        <v>33</v>
      </c>
      <c r="B103" s="12">
        <v>0</v>
      </c>
      <c r="C103" s="12">
        <v>806</v>
      </c>
      <c r="D103" s="13">
        <v>19</v>
      </c>
      <c r="E103" s="11">
        <v>3</v>
      </c>
      <c r="F103" s="11" t="s">
        <v>53</v>
      </c>
      <c r="G103" s="11" t="s">
        <v>21</v>
      </c>
      <c r="H103" s="13">
        <v>22</v>
      </c>
      <c r="I103" s="11" t="s">
        <v>18</v>
      </c>
      <c r="J103" s="13">
        <v>2</v>
      </c>
      <c r="K103" s="11" t="s">
        <v>50</v>
      </c>
      <c r="L103" s="11" t="s">
        <v>27</v>
      </c>
    </row>
    <row r="104" spans="1:12">
      <c r="A104" s="11" t="s">
        <v>30</v>
      </c>
      <c r="B104" s="12">
        <v>0</v>
      </c>
      <c r="C104" s="12">
        <v>3281</v>
      </c>
      <c r="D104" s="13">
        <v>19</v>
      </c>
      <c r="E104" s="11">
        <v>20</v>
      </c>
      <c r="F104" s="11" t="s">
        <v>53</v>
      </c>
      <c r="G104" s="11" t="s">
        <v>21</v>
      </c>
      <c r="H104" s="13">
        <v>29</v>
      </c>
      <c r="I104" s="11" t="s">
        <v>18</v>
      </c>
      <c r="J104" s="13">
        <v>2</v>
      </c>
      <c r="K104" s="11" t="s">
        <v>51</v>
      </c>
      <c r="L104" s="11" t="s">
        <v>27</v>
      </c>
    </row>
    <row r="105" spans="1:12">
      <c r="A105" s="11" t="s">
        <v>33</v>
      </c>
      <c r="B105" s="12">
        <v>0</v>
      </c>
      <c r="C105" s="12">
        <v>759</v>
      </c>
      <c r="D105" s="13">
        <v>16</v>
      </c>
      <c r="E105" s="11">
        <v>59</v>
      </c>
      <c r="F105" s="11" t="s">
        <v>49</v>
      </c>
      <c r="G105" s="11" t="s">
        <v>23</v>
      </c>
      <c r="H105" s="13">
        <v>32</v>
      </c>
      <c r="I105" s="11" t="s">
        <v>19</v>
      </c>
      <c r="J105" s="13">
        <v>3</v>
      </c>
      <c r="K105" s="11" t="s">
        <v>51</v>
      </c>
      <c r="L105" s="11" t="s">
        <v>27</v>
      </c>
    </row>
    <row r="106" spans="1:12">
      <c r="A106" s="11" t="s">
        <v>36</v>
      </c>
      <c r="B106" s="12">
        <v>0</v>
      </c>
      <c r="C106" s="12">
        <v>680</v>
      </c>
      <c r="D106" s="13">
        <v>25</v>
      </c>
      <c r="E106" s="11">
        <v>3</v>
      </c>
      <c r="F106" s="11" t="s">
        <v>53</v>
      </c>
      <c r="G106" s="11" t="s">
        <v>21</v>
      </c>
      <c r="H106" s="13">
        <v>34</v>
      </c>
      <c r="I106" s="11" t="s">
        <v>18</v>
      </c>
      <c r="J106" s="13">
        <v>4</v>
      </c>
      <c r="K106" s="11" t="s">
        <v>51</v>
      </c>
      <c r="L106" s="11" t="s">
        <v>27</v>
      </c>
    </row>
    <row r="107" spans="1:12">
      <c r="A107" s="11" t="s">
        <v>37</v>
      </c>
      <c r="B107" s="12">
        <v>0</v>
      </c>
      <c r="C107" s="12">
        <v>104</v>
      </c>
      <c r="D107" s="13">
        <v>37</v>
      </c>
      <c r="E107" s="11">
        <v>25</v>
      </c>
      <c r="F107" s="11" t="s">
        <v>49</v>
      </c>
      <c r="G107" s="11" t="s">
        <v>23</v>
      </c>
      <c r="H107" s="13">
        <v>23</v>
      </c>
      <c r="I107" s="11" t="s">
        <v>18</v>
      </c>
      <c r="J107" s="13">
        <v>4</v>
      </c>
      <c r="K107" s="11" t="s">
        <v>51</v>
      </c>
      <c r="L107" s="11" t="s">
        <v>27</v>
      </c>
    </row>
    <row r="108" spans="1:12">
      <c r="A108" s="11" t="s">
        <v>36</v>
      </c>
      <c r="B108" s="12">
        <v>303</v>
      </c>
      <c r="C108" s="12">
        <v>899</v>
      </c>
      <c r="D108" s="13">
        <v>13</v>
      </c>
      <c r="E108" s="11">
        <v>3</v>
      </c>
      <c r="F108" s="11" t="s">
        <v>49</v>
      </c>
      <c r="G108" s="11" t="s">
        <v>23</v>
      </c>
      <c r="H108" s="13">
        <v>21</v>
      </c>
      <c r="I108" s="11" t="s">
        <v>18</v>
      </c>
      <c r="J108" s="13">
        <v>1</v>
      </c>
      <c r="K108" s="11" t="s">
        <v>51</v>
      </c>
      <c r="L108" s="11" t="s">
        <v>27</v>
      </c>
    </row>
    <row r="109" spans="1:12">
      <c r="A109" s="11" t="s">
        <v>36</v>
      </c>
      <c r="B109" s="12">
        <v>900</v>
      </c>
      <c r="C109" s="12">
        <v>1732</v>
      </c>
      <c r="D109" s="13">
        <v>37</v>
      </c>
      <c r="E109" s="11">
        <v>11</v>
      </c>
      <c r="F109" s="11" t="s">
        <v>53</v>
      </c>
      <c r="G109" s="11" t="s">
        <v>21</v>
      </c>
      <c r="H109" s="13">
        <v>49</v>
      </c>
      <c r="I109" s="11" t="s">
        <v>17</v>
      </c>
      <c r="J109" s="13">
        <v>4</v>
      </c>
      <c r="K109" s="11" t="s">
        <v>51</v>
      </c>
      <c r="L109" s="11" t="s">
        <v>27</v>
      </c>
    </row>
    <row r="110" spans="1:12">
      <c r="A110" s="11" t="s">
        <v>31</v>
      </c>
      <c r="B110" s="12">
        <v>0</v>
      </c>
      <c r="C110" s="12">
        <v>706</v>
      </c>
      <c r="D110" s="13">
        <v>31</v>
      </c>
      <c r="E110" s="11">
        <v>14</v>
      </c>
      <c r="F110" s="11" t="s">
        <v>49</v>
      </c>
      <c r="G110" s="11" t="s">
        <v>21</v>
      </c>
      <c r="H110" s="13">
        <v>31</v>
      </c>
      <c r="I110" s="11" t="s">
        <v>18</v>
      </c>
      <c r="J110" s="13">
        <v>2</v>
      </c>
      <c r="K110" s="11" t="s">
        <v>51</v>
      </c>
      <c r="L110" s="11" t="s">
        <v>28</v>
      </c>
    </row>
    <row r="111" spans="1:12">
      <c r="A111" s="11" t="s">
        <v>30</v>
      </c>
      <c r="B111" s="12">
        <v>1257</v>
      </c>
      <c r="C111" s="12">
        <v>0</v>
      </c>
      <c r="D111" s="13">
        <v>10</v>
      </c>
      <c r="E111" s="11">
        <v>65</v>
      </c>
      <c r="F111" s="11" t="s">
        <v>53</v>
      </c>
      <c r="G111" s="11" t="s">
        <v>21</v>
      </c>
      <c r="H111" s="13">
        <v>40</v>
      </c>
      <c r="I111" s="11" t="s">
        <v>19</v>
      </c>
      <c r="J111" s="13">
        <v>4</v>
      </c>
      <c r="K111" s="11" t="s">
        <v>50</v>
      </c>
      <c r="L111" s="11" t="s">
        <v>28</v>
      </c>
    </row>
    <row r="112" spans="1:12">
      <c r="A112" s="11" t="s">
        <v>36</v>
      </c>
      <c r="B112" s="12">
        <v>0</v>
      </c>
      <c r="C112" s="12">
        <v>576</v>
      </c>
      <c r="D112" s="13">
        <v>7</v>
      </c>
      <c r="E112" s="11">
        <v>14</v>
      </c>
      <c r="F112" s="11" t="s">
        <v>53</v>
      </c>
      <c r="G112" s="11" t="s">
        <v>21</v>
      </c>
      <c r="H112" s="13">
        <v>28</v>
      </c>
      <c r="I112" s="11" t="s">
        <v>18</v>
      </c>
      <c r="J112" s="13">
        <v>1</v>
      </c>
      <c r="K112" s="11" t="s">
        <v>51</v>
      </c>
      <c r="L112" s="11" t="s">
        <v>28</v>
      </c>
    </row>
    <row r="113" spans="1:12">
      <c r="A113" s="11" t="s">
        <v>34</v>
      </c>
      <c r="B113" s="12">
        <v>273</v>
      </c>
      <c r="C113" s="12">
        <v>904</v>
      </c>
      <c r="D113" s="13">
        <v>7</v>
      </c>
      <c r="E113" s="11">
        <v>2</v>
      </c>
      <c r="F113" s="11" t="s">
        <v>49</v>
      </c>
      <c r="G113" s="11" t="s">
        <v>22</v>
      </c>
      <c r="H113" s="13">
        <v>21</v>
      </c>
      <c r="I113" s="11" t="s">
        <v>18</v>
      </c>
      <c r="J113" s="13">
        <v>1</v>
      </c>
      <c r="K113" s="11" t="s">
        <v>50</v>
      </c>
      <c r="L113" s="11" t="s">
        <v>28</v>
      </c>
    </row>
    <row r="114" spans="1:12">
      <c r="A114" s="11" t="s">
        <v>29</v>
      </c>
      <c r="B114" s="12">
        <v>522</v>
      </c>
      <c r="C114" s="12">
        <v>194</v>
      </c>
      <c r="D114" s="13">
        <v>25</v>
      </c>
      <c r="E114" s="11">
        <v>79</v>
      </c>
      <c r="F114" s="11" t="s">
        <v>49</v>
      </c>
      <c r="G114" s="11" t="s">
        <v>21</v>
      </c>
      <c r="H114" s="13">
        <v>30</v>
      </c>
      <c r="I114" s="11" t="s">
        <v>18</v>
      </c>
      <c r="J114" s="13">
        <v>4</v>
      </c>
      <c r="K114" s="11" t="s">
        <v>51</v>
      </c>
      <c r="L114" s="11" t="s">
        <v>27</v>
      </c>
    </row>
    <row r="115" spans="1:12">
      <c r="A115" s="11" t="s">
        <v>36</v>
      </c>
      <c r="B115" s="12">
        <v>0</v>
      </c>
      <c r="C115" s="12">
        <v>710</v>
      </c>
      <c r="D115" s="13">
        <v>25</v>
      </c>
      <c r="E115" s="11">
        <v>1</v>
      </c>
      <c r="F115" s="11" t="s">
        <v>53</v>
      </c>
      <c r="G115" s="11" t="s">
        <v>21</v>
      </c>
      <c r="H115" s="13">
        <v>37</v>
      </c>
      <c r="I115" s="11" t="s">
        <v>18</v>
      </c>
      <c r="J115" s="13">
        <v>3</v>
      </c>
      <c r="K115" s="11" t="s">
        <v>51</v>
      </c>
      <c r="L115" s="11" t="s">
        <v>28</v>
      </c>
    </row>
    <row r="116" spans="1:12">
      <c r="A116" s="11" t="s">
        <v>36</v>
      </c>
      <c r="B116" s="12">
        <v>0</v>
      </c>
      <c r="C116" s="12">
        <v>5564</v>
      </c>
      <c r="D116" s="13">
        <v>25</v>
      </c>
      <c r="E116" s="11">
        <v>93</v>
      </c>
      <c r="F116" s="11" t="s">
        <v>49</v>
      </c>
      <c r="G116" s="11" t="s">
        <v>23</v>
      </c>
      <c r="H116" s="13">
        <v>33</v>
      </c>
      <c r="I116" s="11" t="s">
        <v>18</v>
      </c>
      <c r="J116" s="13">
        <v>2</v>
      </c>
      <c r="K116" s="11" t="s">
        <v>51</v>
      </c>
      <c r="L116" s="11" t="s">
        <v>28</v>
      </c>
    </row>
    <row r="117" spans="1:12">
      <c r="A117" s="11" t="s">
        <v>36</v>
      </c>
      <c r="B117" s="12">
        <v>0</v>
      </c>
      <c r="C117" s="12">
        <v>192</v>
      </c>
      <c r="D117" s="13">
        <v>46</v>
      </c>
      <c r="E117" s="11">
        <v>13</v>
      </c>
      <c r="F117" s="11" t="s">
        <v>49</v>
      </c>
      <c r="G117" s="11" t="s">
        <v>23</v>
      </c>
      <c r="H117" s="13">
        <v>22</v>
      </c>
      <c r="I117" s="11" t="s">
        <v>17</v>
      </c>
      <c r="J117" s="13">
        <v>4</v>
      </c>
      <c r="K117" s="11" t="s">
        <v>51</v>
      </c>
      <c r="L117" s="11" t="s">
        <v>27</v>
      </c>
    </row>
    <row r="118" spans="1:12">
      <c r="A118" s="11" t="s">
        <v>33</v>
      </c>
      <c r="B118" s="12">
        <v>0</v>
      </c>
      <c r="C118" s="12">
        <v>637</v>
      </c>
      <c r="D118" s="13">
        <v>13</v>
      </c>
      <c r="E118" s="11">
        <v>21</v>
      </c>
      <c r="F118" s="11" t="s">
        <v>53</v>
      </c>
      <c r="G118" s="11" t="s">
        <v>21</v>
      </c>
      <c r="H118" s="13">
        <v>23</v>
      </c>
      <c r="I118" s="11" t="s">
        <v>18</v>
      </c>
      <c r="J118" s="13">
        <v>2</v>
      </c>
      <c r="K118" s="11" t="s">
        <v>50</v>
      </c>
      <c r="L118" s="11" t="s">
        <v>27</v>
      </c>
    </row>
    <row r="119" spans="1:12">
      <c r="A119" s="11" t="s">
        <v>36</v>
      </c>
      <c r="B119" s="12">
        <v>514</v>
      </c>
      <c r="C119" s="12">
        <v>405</v>
      </c>
      <c r="D119" s="13">
        <v>49</v>
      </c>
      <c r="E119" s="11">
        <v>13</v>
      </c>
      <c r="F119" s="11" t="s">
        <v>53</v>
      </c>
      <c r="G119" s="11" t="s">
        <v>21</v>
      </c>
      <c r="H119" s="13">
        <v>21</v>
      </c>
      <c r="I119" s="11" t="s">
        <v>18</v>
      </c>
      <c r="J119" s="13">
        <v>2</v>
      </c>
      <c r="K119" s="11" t="s">
        <v>51</v>
      </c>
      <c r="L119" s="11" t="s">
        <v>27</v>
      </c>
    </row>
    <row r="120" spans="1:12">
      <c r="A120" s="11" t="s">
        <v>31</v>
      </c>
      <c r="B120" s="12">
        <v>457</v>
      </c>
      <c r="C120" s="12">
        <v>318</v>
      </c>
      <c r="D120" s="13">
        <v>19</v>
      </c>
      <c r="E120" s="11">
        <v>108</v>
      </c>
      <c r="F120" s="11" t="s">
        <v>49</v>
      </c>
      <c r="G120" s="11" t="s">
        <v>23</v>
      </c>
      <c r="H120" s="13">
        <v>40</v>
      </c>
      <c r="I120" s="11" t="s">
        <v>18</v>
      </c>
      <c r="J120" s="13">
        <v>1</v>
      </c>
      <c r="K120" s="11" t="s">
        <v>51</v>
      </c>
      <c r="L120" s="11" t="s">
        <v>28</v>
      </c>
    </row>
    <row r="121" spans="1:12">
      <c r="A121" s="11" t="s">
        <v>36</v>
      </c>
      <c r="B121" s="12">
        <v>5133</v>
      </c>
      <c r="C121" s="12">
        <v>698</v>
      </c>
      <c r="D121" s="13">
        <v>19</v>
      </c>
      <c r="E121" s="11">
        <v>14</v>
      </c>
      <c r="F121" s="11" t="s">
        <v>49</v>
      </c>
      <c r="G121" s="11" t="s">
        <v>23</v>
      </c>
      <c r="H121" s="13">
        <v>36</v>
      </c>
      <c r="I121" s="11" t="s">
        <v>18</v>
      </c>
      <c r="J121" s="13">
        <v>2</v>
      </c>
      <c r="K121" s="11" t="s">
        <v>51</v>
      </c>
      <c r="L121" s="11" t="s">
        <v>27</v>
      </c>
    </row>
    <row r="122" spans="1:12">
      <c r="A122" s="11" t="s">
        <v>33</v>
      </c>
      <c r="B122" s="12">
        <v>0</v>
      </c>
      <c r="C122" s="12">
        <v>369</v>
      </c>
      <c r="D122" s="13">
        <v>10</v>
      </c>
      <c r="E122" s="11">
        <v>16</v>
      </c>
      <c r="F122" s="11" t="s">
        <v>49</v>
      </c>
      <c r="G122" s="11" t="s">
        <v>23</v>
      </c>
      <c r="H122" s="13">
        <v>29</v>
      </c>
      <c r="I122" s="11" t="s">
        <v>18</v>
      </c>
      <c r="J122" s="13">
        <v>1</v>
      </c>
      <c r="K122" s="11" t="s">
        <v>51</v>
      </c>
      <c r="L122" s="11" t="s">
        <v>28</v>
      </c>
    </row>
    <row r="123" spans="1:12">
      <c r="A123" s="11" t="s">
        <v>35</v>
      </c>
      <c r="B123" s="12">
        <v>644</v>
      </c>
      <c r="C123" s="12">
        <v>0</v>
      </c>
      <c r="D123" s="13">
        <v>13</v>
      </c>
      <c r="E123" s="11">
        <v>88</v>
      </c>
      <c r="F123" s="11" t="s">
        <v>49</v>
      </c>
      <c r="G123" s="11" t="s">
        <v>23</v>
      </c>
      <c r="H123" s="13">
        <v>37</v>
      </c>
      <c r="I123" s="11" t="s">
        <v>18</v>
      </c>
      <c r="J123" s="13">
        <v>4</v>
      </c>
      <c r="K123" s="11" t="s">
        <v>51</v>
      </c>
      <c r="L123" s="11" t="s">
        <v>28</v>
      </c>
    </row>
    <row r="124" spans="1:12">
      <c r="A124" s="11" t="s">
        <v>31</v>
      </c>
      <c r="B124" s="12">
        <v>305</v>
      </c>
      <c r="C124" s="12">
        <v>492</v>
      </c>
      <c r="D124" s="13">
        <v>19</v>
      </c>
      <c r="E124" s="11">
        <v>1</v>
      </c>
      <c r="F124" s="11" t="s">
        <v>53</v>
      </c>
      <c r="G124" s="11" t="s">
        <v>21</v>
      </c>
      <c r="H124" s="13">
        <v>26</v>
      </c>
      <c r="I124" s="11" t="s">
        <v>18</v>
      </c>
      <c r="J124" s="13">
        <v>1</v>
      </c>
      <c r="K124" s="11" t="s">
        <v>51</v>
      </c>
      <c r="L124" s="11" t="s">
        <v>28</v>
      </c>
    </row>
    <row r="125" spans="1:12">
      <c r="A125" s="11" t="s">
        <v>33</v>
      </c>
      <c r="B125" s="12">
        <v>9621</v>
      </c>
      <c r="C125" s="12">
        <v>308</v>
      </c>
      <c r="D125" s="13">
        <v>25</v>
      </c>
      <c r="E125" s="11">
        <v>41</v>
      </c>
      <c r="F125" s="11" t="s">
        <v>49</v>
      </c>
      <c r="G125" s="11" t="s">
        <v>23</v>
      </c>
      <c r="H125" s="13">
        <v>37</v>
      </c>
      <c r="I125" s="11" t="s">
        <v>17</v>
      </c>
      <c r="J125" s="13">
        <v>3</v>
      </c>
      <c r="K125" s="11" t="s">
        <v>51</v>
      </c>
      <c r="L125" s="11" t="s">
        <v>27</v>
      </c>
    </row>
    <row r="126" spans="1:12">
      <c r="A126" s="11" t="s">
        <v>30</v>
      </c>
      <c r="B126" s="12">
        <v>0</v>
      </c>
      <c r="C126" s="12">
        <v>127</v>
      </c>
      <c r="D126" s="13">
        <v>13</v>
      </c>
      <c r="E126" s="11">
        <v>22</v>
      </c>
      <c r="F126" s="11" t="s">
        <v>49</v>
      </c>
      <c r="G126" s="11" t="s">
        <v>23</v>
      </c>
      <c r="H126" s="13">
        <v>39</v>
      </c>
      <c r="I126" s="11" t="s">
        <v>19</v>
      </c>
      <c r="J126" s="13">
        <v>4</v>
      </c>
      <c r="K126" s="11" t="s">
        <v>50</v>
      </c>
      <c r="L126" s="11" t="s">
        <v>27</v>
      </c>
    </row>
    <row r="127" spans="1:12">
      <c r="A127" s="11" t="s">
        <v>29</v>
      </c>
      <c r="B127" s="12">
        <v>0</v>
      </c>
      <c r="C127" s="12">
        <v>565</v>
      </c>
      <c r="D127" s="13">
        <v>19</v>
      </c>
      <c r="E127" s="11">
        <v>14</v>
      </c>
      <c r="F127" s="11" t="s">
        <v>49</v>
      </c>
      <c r="G127" s="11" t="s">
        <v>22</v>
      </c>
      <c r="H127" s="13">
        <v>27</v>
      </c>
      <c r="I127" s="11" t="s">
        <v>18</v>
      </c>
      <c r="J127" s="13">
        <v>2</v>
      </c>
      <c r="K127" s="11" t="s">
        <v>51</v>
      </c>
      <c r="L127" s="11" t="s">
        <v>27</v>
      </c>
    </row>
    <row r="128" spans="1:12">
      <c r="A128" s="11" t="s">
        <v>31</v>
      </c>
      <c r="B128" s="12">
        <v>0</v>
      </c>
      <c r="C128" s="12">
        <v>12632</v>
      </c>
      <c r="D128" s="13">
        <v>16</v>
      </c>
      <c r="E128" s="11">
        <v>9</v>
      </c>
      <c r="F128" s="11" t="s">
        <v>53</v>
      </c>
      <c r="G128" s="11" t="s">
        <v>21</v>
      </c>
      <c r="H128" s="13">
        <v>19</v>
      </c>
      <c r="I128" s="11" t="s">
        <v>19</v>
      </c>
      <c r="J128" s="13">
        <v>4</v>
      </c>
      <c r="K128" s="11" t="s">
        <v>51</v>
      </c>
      <c r="L128" s="11" t="s">
        <v>28</v>
      </c>
    </row>
    <row r="129" spans="1:12">
      <c r="A129" s="11" t="s">
        <v>33</v>
      </c>
      <c r="B129" s="12">
        <v>0</v>
      </c>
      <c r="C129" s="12">
        <v>116</v>
      </c>
      <c r="D129" s="13">
        <v>49</v>
      </c>
      <c r="E129" s="11">
        <v>45</v>
      </c>
      <c r="F129" s="11" t="s">
        <v>49</v>
      </c>
      <c r="G129" s="11" t="s">
        <v>23</v>
      </c>
      <c r="H129" s="13">
        <v>45</v>
      </c>
      <c r="I129" s="11" t="s">
        <v>17</v>
      </c>
      <c r="J129" s="13">
        <v>4</v>
      </c>
      <c r="K129" s="11" t="s">
        <v>51</v>
      </c>
      <c r="L129" s="11" t="s">
        <v>27</v>
      </c>
    </row>
    <row r="130" spans="1:12">
      <c r="A130" s="11" t="s">
        <v>37</v>
      </c>
      <c r="B130" s="12">
        <v>0</v>
      </c>
      <c r="C130" s="12">
        <v>178</v>
      </c>
      <c r="D130" s="13">
        <v>13</v>
      </c>
      <c r="E130" s="11">
        <v>89</v>
      </c>
      <c r="F130" s="11" t="s">
        <v>49</v>
      </c>
      <c r="G130" s="11" t="s">
        <v>23</v>
      </c>
      <c r="H130" s="13">
        <v>34</v>
      </c>
      <c r="I130" s="11" t="s">
        <v>17</v>
      </c>
      <c r="J130" s="13">
        <v>4</v>
      </c>
      <c r="K130" s="11" t="s">
        <v>51</v>
      </c>
      <c r="L130" s="11" t="s">
        <v>27</v>
      </c>
    </row>
    <row r="131" spans="1:12">
      <c r="A131" s="11" t="s">
        <v>36</v>
      </c>
      <c r="B131" s="12">
        <v>6851</v>
      </c>
      <c r="C131" s="12">
        <v>901</v>
      </c>
      <c r="D131" s="13">
        <v>13</v>
      </c>
      <c r="E131" s="11">
        <v>21</v>
      </c>
      <c r="F131" s="11" t="s">
        <v>53</v>
      </c>
      <c r="G131" s="11" t="s">
        <v>21</v>
      </c>
      <c r="H131" s="13">
        <v>43</v>
      </c>
      <c r="I131" s="11" t="s">
        <v>19</v>
      </c>
      <c r="J131" s="13">
        <v>2</v>
      </c>
      <c r="K131" s="11" t="s">
        <v>50</v>
      </c>
      <c r="L131" s="11" t="s">
        <v>28</v>
      </c>
    </row>
    <row r="132" spans="1:12">
      <c r="A132" s="11" t="s">
        <v>31</v>
      </c>
      <c r="B132" s="12">
        <v>13496</v>
      </c>
      <c r="C132" s="12">
        <v>650</v>
      </c>
      <c r="D132" s="13">
        <v>19</v>
      </c>
      <c r="E132" s="11">
        <v>20</v>
      </c>
      <c r="F132" s="11" t="s">
        <v>49</v>
      </c>
      <c r="G132" s="11" t="s">
        <v>23</v>
      </c>
      <c r="H132" s="13">
        <v>33</v>
      </c>
      <c r="I132" s="11" t="s">
        <v>18</v>
      </c>
      <c r="J132" s="13">
        <v>1</v>
      </c>
      <c r="K132" s="11" t="s">
        <v>50</v>
      </c>
      <c r="L132" s="11" t="s">
        <v>27</v>
      </c>
    </row>
    <row r="133" spans="1:12">
      <c r="A133" s="11" t="s">
        <v>29</v>
      </c>
      <c r="B133" s="12">
        <v>509</v>
      </c>
      <c r="C133" s="12">
        <v>241</v>
      </c>
      <c r="D133" s="13">
        <v>25</v>
      </c>
      <c r="E133" s="11">
        <v>14</v>
      </c>
      <c r="F133" s="11" t="s">
        <v>49</v>
      </c>
      <c r="G133" s="11" t="s">
        <v>23</v>
      </c>
      <c r="H133" s="13">
        <v>35</v>
      </c>
      <c r="I133" s="11" t="s">
        <v>18</v>
      </c>
      <c r="J133" s="13">
        <v>4</v>
      </c>
      <c r="K133" s="11" t="s">
        <v>50</v>
      </c>
      <c r="L133" s="11" t="s">
        <v>27</v>
      </c>
    </row>
    <row r="134" spans="1:12">
      <c r="A134" s="11" t="s">
        <v>37</v>
      </c>
      <c r="B134" s="12">
        <v>0</v>
      </c>
      <c r="C134" s="12">
        <v>609</v>
      </c>
      <c r="D134" s="13">
        <v>37</v>
      </c>
      <c r="E134" s="11">
        <v>6</v>
      </c>
      <c r="F134" s="11" t="s">
        <v>49</v>
      </c>
      <c r="G134" s="11" t="s">
        <v>23</v>
      </c>
      <c r="H134" s="13">
        <v>31</v>
      </c>
      <c r="I134" s="11" t="s">
        <v>17</v>
      </c>
      <c r="J134" s="13">
        <v>2</v>
      </c>
      <c r="K134" s="11" t="s">
        <v>52</v>
      </c>
      <c r="L134" s="11" t="s">
        <v>28</v>
      </c>
    </row>
    <row r="135" spans="1:12">
      <c r="A135" s="11" t="s">
        <v>31</v>
      </c>
      <c r="B135" s="12">
        <v>19155</v>
      </c>
      <c r="C135" s="12">
        <v>131</v>
      </c>
      <c r="D135" s="13">
        <v>25</v>
      </c>
      <c r="E135" s="11">
        <v>24</v>
      </c>
      <c r="F135" s="11" t="s">
        <v>49</v>
      </c>
      <c r="G135" s="11" t="s">
        <v>23</v>
      </c>
      <c r="H135" s="13">
        <v>25</v>
      </c>
      <c r="I135" s="11" t="s">
        <v>18</v>
      </c>
      <c r="J135" s="13">
        <v>2</v>
      </c>
      <c r="K135" s="11" t="s">
        <v>51</v>
      </c>
      <c r="L135" s="11" t="s">
        <v>28</v>
      </c>
    </row>
    <row r="136" spans="1:12">
      <c r="A136" s="11" t="s">
        <v>31</v>
      </c>
      <c r="B136" s="12">
        <v>0</v>
      </c>
      <c r="C136" s="12">
        <v>544</v>
      </c>
      <c r="D136" s="13">
        <v>19</v>
      </c>
      <c r="E136" s="11">
        <v>15</v>
      </c>
      <c r="F136" s="11" t="s">
        <v>53</v>
      </c>
      <c r="G136" s="11" t="s">
        <v>21</v>
      </c>
      <c r="H136" s="13">
        <v>27</v>
      </c>
      <c r="I136" s="11" t="s">
        <v>18</v>
      </c>
      <c r="J136" s="13">
        <v>2</v>
      </c>
      <c r="K136" s="11" t="s">
        <v>51</v>
      </c>
      <c r="L136" s="11" t="s">
        <v>28</v>
      </c>
    </row>
    <row r="137" spans="1:12">
      <c r="A137" s="11" t="s">
        <v>36</v>
      </c>
      <c r="B137" s="12">
        <v>0</v>
      </c>
      <c r="C137" s="12">
        <v>10853</v>
      </c>
      <c r="D137" s="13">
        <v>25</v>
      </c>
      <c r="E137" s="11">
        <v>81</v>
      </c>
      <c r="F137" s="11" t="s">
        <v>53</v>
      </c>
      <c r="G137" s="11" t="s">
        <v>21</v>
      </c>
      <c r="H137" s="13">
        <v>56</v>
      </c>
      <c r="I137" s="11" t="s">
        <v>19</v>
      </c>
      <c r="J137" s="13">
        <v>4</v>
      </c>
      <c r="K137" s="11" t="s">
        <v>52</v>
      </c>
      <c r="L137" s="11" t="s">
        <v>28</v>
      </c>
    </row>
    <row r="138" spans="1:12">
      <c r="A138" s="11" t="s">
        <v>37</v>
      </c>
      <c r="B138" s="12">
        <v>374</v>
      </c>
      <c r="C138" s="12">
        <v>0</v>
      </c>
      <c r="D138" s="13">
        <v>25</v>
      </c>
      <c r="E138" s="11">
        <v>14</v>
      </c>
      <c r="F138" s="11" t="s">
        <v>49</v>
      </c>
      <c r="G138" s="11" t="s">
        <v>23</v>
      </c>
      <c r="H138" s="13">
        <v>45</v>
      </c>
      <c r="I138" s="11" t="s">
        <v>18</v>
      </c>
      <c r="J138" s="13">
        <v>4</v>
      </c>
      <c r="K138" s="11" t="s">
        <v>52</v>
      </c>
      <c r="L138" s="11" t="s">
        <v>28</v>
      </c>
    </row>
    <row r="139" spans="1:12">
      <c r="A139" s="11" t="s">
        <v>32</v>
      </c>
      <c r="B139" s="12">
        <v>0</v>
      </c>
      <c r="C139" s="12">
        <v>409</v>
      </c>
      <c r="D139" s="13">
        <v>49</v>
      </c>
      <c r="E139" s="11">
        <v>15</v>
      </c>
      <c r="F139" s="11" t="s">
        <v>49</v>
      </c>
      <c r="G139" s="11" t="s">
        <v>23</v>
      </c>
      <c r="H139" s="13">
        <v>53</v>
      </c>
      <c r="I139" s="11" t="s">
        <v>18</v>
      </c>
      <c r="J139" s="13">
        <v>4</v>
      </c>
      <c r="K139" s="11" t="s">
        <v>51</v>
      </c>
      <c r="L139" s="11" t="s">
        <v>27</v>
      </c>
    </row>
    <row r="140" spans="1:12">
      <c r="A140" s="11" t="s">
        <v>31</v>
      </c>
      <c r="B140" s="12">
        <v>828</v>
      </c>
      <c r="C140" s="12">
        <v>391</v>
      </c>
      <c r="D140" s="13">
        <v>9</v>
      </c>
      <c r="E140" s="11">
        <v>12</v>
      </c>
      <c r="F140" s="11" t="s">
        <v>53</v>
      </c>
      <c r="G140" s="11" t="s">
        <v>21</v>
      </c>
      <c r="H140" s="13">
        <v>23</v>
      </c>
      <c r="I140" s="11" t="s">
        <v>18</v>
      </c>
      <c r="J140" s="13">
        <v>4</v>
      </c>
      <c r="K140" s="11" t="s">
        <v>51</v>
      </c>
      <c r="L140" s="11" t="s">
        <v>27</v>
      </c>
    </row>
    <row r="141" spans="1:12">
      <c r="A141" s="11" t="s">
        <v>31</v>
      </c>
      <c r="B141" s="12">
        <v>0</v>
      </c>
      <c r="C141" s="12">
        <v>322</v>
      </c>
      <c r="D141" s="13">
        <v>13</v>
      </c>
      <c r="E141" s="11">
        <v>9</v>
      </c>
      <c r="F141" s="11" t="s">
        <v>53</v>
      </c>
      <c r="G141" s="11" t="s">
        <v>21</v>
      </c>
      <c r="H141" s="13">
        <v>25</v>
      </c>
      <c r="I141" s="11" t="s">
        <v>18</v>
      </c>
      <c r="J141" s="13">
        <v>1</v>
      </c>
      <c r="K141" s="11" t="s">
        <v>51</v>
      </c>
      <c r="L141" s="11" t="s">
        <v>28</v>
      </c>
    </row>
    <row r="142" spans="1:12">
      <c r="A142" s="11" t="s">
        <v>36</v>
      </c>
      <c r="B142" s="12">
        <v>829</v>
      </c>
      <c r="C142" s="12">
        <v>583</v>
      </c>
      <c r="D142" s="13">
        <v>7</v>
      </c>
      <c r="E142" s="11">
        <v>18</v>
      </c>
      <c r="F142" s="11" t="s">
        <v>53</v>
      </c>
      <c r="G142" s="11" t="s">
        <v>21</v>
      </c>
      <c r="H142" s="13">
        <v>63</v>
      </c>
      <c r="I142" s="11" t="s">
        <v>18</v>
      </c>
      <c r="J142" s="13">
        <v>3</v>
      </c>
      <c r="K142" s="11" t="s">
        <v>51</v>
      </c>
      <c r="L142" s="11" t="s">
        <v>28</v>
      </c>
    </row>
    <row r="143" spans="1:12">
      <c r="A143" s="11" t="s">
        <v>36</v>
      </c>
      <c r="B143" s="12">
        <v>0</v>
      </c>
      <c r="C143" s="12">
        <v>12242</v>
      </c>
      <c r="D143" s="13">
        <v>25</v>
      </c>
      <c r="E143" s="11">
        <v>53</v>
      </c>
      <c r="F143" s="11" t="s">
        <v>49</v>
      </c>
      <c r="G143" s="11" t="s">
        <v>23</v>
      </c>
      <c r="H143" s="13">
        <v>34</v>
      </c>
      <c r="I143" s="11" t="s">
        <v>18</v>
      </c>
      <c r="J143" s="13">
        <v>2</v>
      </c>
      <c r="K143" s="11" t="s">
        <v>51</v>
      </c>
      <c r="L143" s="11" t="s">
        <v>27</v>
      </c>
    </row>
    <row r="144" spans="1:12">
      <c r="A144" s="11" t="s">
        <v>31</v>
      </c>
      <c r="B144" s="12">
        <v>0</v>
      </c>
      <c r="C144" s="12">
        <v>479</v>
      </c>
      <c r="D144" s="13">
        <v>19</v>
      </c>
      <c r="E144" s="11">
        <v>0</v>
      </c>
      <c r="F144" s="11" t="s">
        <v>49</v>
      </c>
      <c r="G144" s="11" t="s">
        <v>23</v>
      </c>
      <c r="H144" s="13">
        <v>24</v>
      </c>
      <c r="I144" s="11" t="s">
        <v>18</v>
      </c>
      <c r="J144" s="13">
        <v>1</v>
      </c>
      <c r="K144" s="11" t="s">
        <v>54</v>
      </c>
      <c r="L144" s="11" t="s">
        <v>27</v>
      </c>
    </row>
    <row r="145" spans="1:12">
      <c r="A145" s="11" t="s">
        <v>33</v>
      </c>
      <c r="B145" s="12">
        <v>939</v>
      </c>
      <c r="C145" s="12">
        <v>496</v>
      </c>
      <c r="D145" s="13">
        <v>19</v>
      </c>
      <c r="E145" s="11">
        <v>56</v>
      </c>
      <c r="F145" s="11" t="s">
        <v>49</v>
      </c>
      <c r="G145" s="11" t="s">
        <v>23</v>
      </c>
      <c r="H145" s="13">
        <v>35</v>
      </c>
      <c r="I145" s="11" t="s">
        <v>18</v>
      </c>
      <c r="J145" s="13">
        <v>4</v>
      </c>
      <c r="K145" s="11" t="s">
        <v>51</v>
      </c>
      <c r="L145" s="11" t="s">
        <v>27</v>
      </c>
    </row>
    <row r="146" spans="1:12">
      <c r="A146" s="11" t="s">
        <v>33</v>
      </c>
      <c r="B146" s="12">
        <v>0</v>
      </c>
      <c r="C146" s="12">
        <v>466</v>
      </c>
      <c r="D146" s="13">
        <v>25</v>
      </c>
      <c r="E146" s="11">
        <v>42</v>
      </c>
      <c r="F146" s="11" t="s">
        <v>49</v>
      </c>
      <c r="G146" s="11" t="s">
        <v>23</v>
      </c>
      <c r="H146" s="13">
        <v>30</v>
      </c>
      <c r="I146" s="11" t="s">
        <v>18</v>
      </c>
      <c r="J146" s="13">
        <v>3</v>
      </c>
      <c r="K146" s="11" t="s">
        <v>51</v>
      </c>
      <c r="L146" s="11" t="s">
        <v>27</v>
      </c>
    </row>
    <row r="147" spans="1:12">
      <c r="A147" s="11" t="s">
        <v>33</v>
      </c>
      <c r="B147" s="12">
        <v>889</v>
      </c>
      <c r="C147" s="12">
        <v>1583</v>
      </c>
      <c r="D147" s="13">
        <v>37</v>
      </c>
      <c r="E147" s="11">
        <v>79</v>
      </c>
      <c r="F147" s="11" t="s">
        <v>49</v>
      </c>
      <c r="G147" s="11" t="s">
        <v>23</v>
      </c>
      <c r="H147" s="13">
        <v>29</v>
      </c>
      <c r="I147" s="11" t="s">
        <v>17</v>
      </c>
      <c r="J147" s="13">
        <v>3</v>
      </c>
      <c r="K147" s="11" t="s">
        <v>51</v>
      </c>
      <c r="L147" s="11" t="s">
        <v>28</v>
      </c>
    </row>
    <row r="148" spans="1:12">
      <c r="A148" s="11" t="s">
        <v>31</v>
      </c>
      <c r="B148" s="12">
        <v>876</v>
      </c>
      <c r="C148" s="12">
        <v>1533</v>
      </c>
      <c r="D148" s="13">
        <v>31</v>
      </c>
      <c r="E148" s="11">
        <v>21</v>
      </c>
      <c r="F148" s="11" t="s">
        <v>53</v>
      </c>
      <c r="G148" s="11" t="s">
        <v>21</v>
      </c>
      <c r="H148" s="13">
        <v>20</v>
      </c>
      <c r="I148" s="11" t="s">
        <v>19</v>
      </c>
      <c r="J148" s="13">
        <v>4</v>
      </c>
      <c r="K148" s="11" t="s">
        <v>51</v>
      </c>
      <c r="L148" s="11" t="s">
        <v>27</v>
      </c>
    </row>
    <row r="149" spans="1:12">
      <c r="A149" s="11" t="s">
        <v>36</v>
      </c>
      <c r="B149" s="12">
        <v>893</v>
      </c>
      <c r="C149" s="12">
        <v>0</v>
      </c>
      <c r="D149" s="13">
        <v>16</v>
      </c>
      <c r="E149" s="11">
        <v>94</v>
      </c>
      <c r="F149" s="11" t="s">
        <v>49</v>
      </c>
      <c r="G149" s="11" t="s">
        <v>23</v>
      </c>
      <c r="H149" s="13">
        <v>49</v>
      </c>
      <c r="I149" s="11" t="s">
        <v>18</v>
      </c>
      <c r="J149" s="13">
        <v>4</v>
      </c>
      <c r="K149" s="11" t="s">
        <v>51</v>
      </c>
      <c r="L149" s="11" t="s">
        <v>28</v>
      </c>
    </row>
    <row r="150" spans="1:12">
      <c r="A150" s="11" t="s">
        <v>29</v>
      </c>
      <c r="B150" s="12">
        <v>12760</v>
      </c>
      <c r="C150" s="12">
        <v>4873</v>
      </c>
      <c r="D150" s="13">
        <v>13</v>
      </c>
      <c r="E150" s="11">
        <v>73</v>
      </c>
      <c r="F150" s="11" t="s">
        <v>49</v>
      </c>
      <c r="G150" s="11" t="s">
        <v>23</v>
      </c>
      <c r="H150" s="13">
        <v>56</v>
      </c>
      <c r="I150" s="11" t="s">
        <v>19</v>
      </c>
      <c r="J150" s="13">
        <v>4</v>
      </c>
      <c r="K150" s="11" t="s">
        <v>50</v>
      </c>
      <c r="L150" s="11" t="s">
        <v>28</v>
      </c>
    </row>
    <row r="151" spans="1:12">
      <c r="A151" s="11" t="s">
        <v>31</v>
      </c>
      <c r="B151" s="12">
        <v>0</v>
      </c>
      <c r="C151" s="12">
        <v>0</v>
      </c>
      <c r="D151" s="13">
        <v>13</v>
      </c>
      <c r="E151" s="11">
        <v>94</v>
      </c>
      <c r="F151" s="11" t="s">
        <v>49</v>
      </c>
      <c r="G151" s="11" t="s">
        <v>23</v>
      </c>
      <c r="H151" s="13">
        <v>48</v>
      </c>
      <c r="I151" s="11" t="s">
        <v>19</v>
      </c>
      <c r="J151" s="13">
        <v>4</v>
      </c>
      <c r="K151" s="11" t="s">
        <v>51</v>
      </c>
      <c r="L151" s="11" t="s">
        <v>28</v>
      </c>
    </row>
    <row r="152" spans="1:12">
      <c r="A152" s="11" t="s">
        <v>36</v>
      </c>
      <c r="B152" s="12">
        <v>0</v>
      </c>
      <c r="C152" s="12">
        <v>717</v>
      </c>
      <c r="D152" s="13">
        <v>22</v>
      </c>
      <c r="E152" s="11">
        <v>10</v>
      </c>
      <c r="F152" s="11" t="s">
        <v>53</v>
      </c>
      <c r="G152" s="11" t="s">
        <v>21</v>
      </c>
      <c r="H152" s="13">
        <v>24</v>
      </c>
      <c r="I152" s="11" t="s">
        <v>18</v>
      </c>
      <c r="J152" s="13">
        <v>2</v>
      </c>
      <c r="K152" s="11" t="s">
        <v>51</v>
      </c>
      <c r="L152" s="11" t="s">
        <v>27</v>
      </c>
    </row>
    <row r="153" spans="1:12">
      <c r="A153" s="11" t="s">
        <v>36</v>
      </c>
      <c r="B153" s="12">
        <v>959</v>
      </c>
      <c r="C153" s="12">
        <v>7876</v>
      </c>
      <c r="D153" s="13">
        <v>28</v>
      </c>
      <c r="E153" s="11">
        <v>20</v>
      </c>
      <c r="F153" s="11" t="s">
        <v>49</v>
      </c>
      <c r="G153" s="11" t="s">
        <v>23</v>
      </c>
      <c r="H153" s="13">
        <v>22</v>
      </c>
      <c r="I153" s="11" t="s">
        <v>18</v>
      </c>
      <c r="J153" s="13">
        <v>2</v>
      </c>
      <c r="K153" s="11" t="s">
        <v>50</v>
      </c>
      <c r="L153" s="11" t="s">
        <v>27</v>
      </c>
    </row>
    <row r="154" spans="1:12">
      <c r="A154" s="11" t="s">
        <v>36</v>
      </c>
      <c r="B154" s="12">
        <v>0</v>
      </c>
      <c r="C154" s="12">
        <v>4449</v>
      </c>
      <c r="D154" s="13">
        <v>25</v>
      </c>
      <c r="E154" s="11">
        <v>87</v>
      </c>
      <c r="F154" s="11" t="s">
        <v>49</v>
      </c>
      <c r="G154" s="11" t="s">
        <v>23</v>
      </c>
      <c r="H154" s="13">
        <v>30</v>
      </c>
      <c r="I154" s="11" t="s">
        <v>18</v>
      </c>
      <c r="J154" s="13">
        <v>4</v>
      </c>
      <c r="K154" s="11" t="s">
        <v>51</v>
      </c>
      <c r="L154" s="11" t="s">
        <v>27</v>
      </c>
    </row>
    <row r="155" spans="1:12">
      <c r="A155" s="11" t="s">
        <v>17</v>
      </c>
      <c r="B155" s="12">
        <v>0</v>
      </c>
      <c r="C155" s="12">
        <v>0</v>
      </c>
      <c r="D155" s="13">
        <v>25</v>
      </c>
      <c r="E155" s="11">
        <v>54</v>
      </c>
      <c r="F155" s="11" t="s">
        <v>49</v>
      </c>
      <c r="G155" s="11" t="s">
        <v>23</v>
      </c>
      <c r="H155" s="13">
        <v>39</v>
      </c>
      <c r="I155" s="11" t="s">
        <v>18</v>
      </c>
      <c r="J155" s="13">
        <v>3</v>
      </c>
      <c r="K155" s="11" t="s">
        <v>52</v>
      </c>
      <c r="L155" s="11" t="s">
        <v>27</v>
      </c>
    </row>
    <row r="156" spans="1:12">
      <c r="A156" s="11" t="s">
        <v>29</v>
      </c>
      <c r="B156" s="12">
        <v>0</v>
      </c>
      <c r="C156" s="12">
        <v>104</v>
      </c>
      <c r="D156" s="13">
        <v>25</v>
      </c>
      <c r="E156" s="11">
        <v>23</v>
      </c>
      <c r="F156" s="11" t="s">
        <v>49</v>
      </c>
      <c r="G156" s="11" t="s">
        <v>22</v>
      </c>
      <c r="H156" s="13">
        <v>20</v>
      </c>
      <c r="I156" s="11" t="s">
        <v>18</v>
      </c>
      <c r="J156" s="13">
        <v>2</v>
      </c>
      <c r="K156" s="11" t="s">
        <v>50</v>
      </c>
      <c r="L156" s="11" t="s">
        <v>28</v>
      </c>
    </row>
    <row r="157" spans="1:12">
      <c r="A157" s="11" t="s">
        <v>34</v>
      </c>
      <c r="B157" s="12">
        <v>0</v>
      </c>
      <c r="C157" s="12">
        <v>897</v>
      </c>
      <c r="D157" s="13">
        <v>19</v>
      </c>
      <c r="E157" s="11">
        <v>2</v>
      </c>
      <c r="F157" s="11" t="s">
        <v>53</v>
      </c>
      <c r="G157" s="11" t="s">
        <v>21</v>
      </c>
      <c r="H157" s="13">
        <v>22</v>
      </c>
      <c r="I157" s="11" t="s">
        <v>18</v>
      </c>
      <c r="J157" s="13">
        <v>4</v>
      </c>
      <c r="K157" s="11" t="s">
        <v>51</v>
      </c>
      <c r="L157" s="11" t="s">
        <v>27</v>
      </c>
    </row>
    <row r="158" spans="1:12">
      <c r="A158" s="11" t="s">
        <v>33</v>
      </c>
      <c r="B158" s="12">
        <v>698</v>
      </c>
      <c r="C158" s="12">
        <v>4033</v>
      </c>
      <c r="D158" s="13">
        <v>16</v>
      </c>
      <c r="E158" s="11">
        <v>20</v>
      </c>
      <c r="F158" s="11" t="s">
        <v>49</v>
      </c>
      <c r="G158" s="11" t="s">
        <v>22</v>
      </c>
      <c r="H158" s="13">
        <v>24</v>
      </c>
      <c r="I158" s="11" t="s">
        <v>19</v>
      </c>
      <c r="J158" s="13">
        <v>2</v>
      </c>
      <c r="K158" s="11" t="s">
        <v>51</v>
      </c>
      <c r="L158" s="11" t="s">
        <v>27</v>
      </c>
    </row>
    <row r="159" spans="1:12">
      <c r="A159" s="11" t="s">
        <v>31</v>
      </c>
      <c r="B159" s="12">
        <v>0</v>
      </c>
      <c r="C159" s="12">
        <v>945</v>
      </c>
      <c r="D159" s="13">
        <v>13</v>
      </c>
      <c r="E159" s="11">
        <v>6</v>
      </c>
      <c r="F159" s="11" t="s">
        <v>49</v>
      </c>
      <c r="G159" s="11" t="s">
        <v>21</v>
      </c>
      <c r="H159" s="13">
        <v>41</v>
      </c>
      <c r="I159" s="11" t="s">
        <v>18</v>
      </c>
      <c r="J159" s="13">
        <v>1</v>
      </c>
      <c r="K159" s="11" t="s">
        <v>51</v>
      </c>
      <c r="L159" s="11" t="s">
        <v>28</v>
      </c>
    </row>
    <row r="160" spans="1:12">
      <c r="A160" s="11" t="s">
        <v>31</v>
      </c>
      <c r="B160" s="12">
        <v>0</v>
      </c>
      <c r="C160" s="12">
        <v>836</v>
      </c>
      <c r="D160" s="13">
        <v>25</v>
      </c>
      <c r="E160" s="11">
        <v>99</v>
      </c>
      <c r="F160" s="11" t="s">
        <v>49</v>
      </c>
      <c r="G160" s="11" t="s">
        <v>23</v>
      </c>
      <c r="H160" s="13">
        <v>32</v>
      </c>
      <c r="I160" s="11" t="s">
        <v>18</v>
      </c>
      <c r="J160" s="13">
        <v>4</v>
      </c>
      <c r="K160" s="11" t="s">
        <v>51</v>
      </c>
      <c r="L160" s="11" t="s">
        <v>28</v>
      </c>
    </row>
    <row r="161" spans="1:12">
      <c r="A161" s="11" t="s">
        <v>36</v>
      </c>
      <c r="B161" s="12">
        <v>0</v>
      </c>
      <c r="C161" s="12">
        <v>325</v>
      </c>
      <c r="D161" s="13">
        <v>19</v>
      </c>
      <c r="E161" s="11">
        <v>13</v>
      </c>
      <c r="F161" s="11" t="s">
        <v>53</v>
      </c>
      <c r="G161" s="11" t="s">
        <v>21</v>
      </c>
      <c r="H161" s="13">
        <v>23</v>
      </c>
      <c r="I161" s="11" t="s">
        <v>18</v>
      </c>
      <c r="J161" s="13">
        <v>2</v>
      </c>
      <c r="K161" s="11" t="s">
        <v>51</v>
      </c>
      <c r="L161" s="11" t="s">
        <v>27</v>
      </c>
    </row>
    <row r="162" spans="1:12">
      <c r="A162" s="11" t="s">
        <v>36</v>
      </c>
      <c r="B162" s="12">
        <v>12974</v>
      </c>
      <c r="C162" s="12">
        <v>19568</v>
      </c>
      <c r="D162" s="13">
        <v>13</v>
      </c>
      <c r="E162" s="11">
        <v>7</v>
      </c>
      <c r="F162" s="11" t="s">
        <v>53</v>
      </c>
      <c r="G162" s="11" t="s">
        <v>21</v>
      </c>
      <c r="H162" s="13">
        <v>41</v>
      </c>
      <c r="I162" s="11" t="s">
        <v>19</v>
      </c>
      <c r="J162" s="13">
        <v>3</v>
      </c>
      <c r="K162" s="11" t="s">
        <v>51</v>
      </c>
      <c r="L162" s="11" t="s">
        <v>28</v>
      </c>
    </row>
    <row r="163" spans="1:12">
      <c r="A163" s="11" t="s">
        <v>31</v>
      </c>
      <c r="B163" s="12">
        <v>0</v>
      </c>
      <c r="C163" s="12">
        <v>803</v>
      </c>
      <c r="D163" s="13">
        <v>13</v>
      </c>
      <c r="E163" s="11">
        <v>89</v>
      </c>
      <c r="F163" s="11" t="s">
        <v>49</v>
      </c>
      <c r="G163" s="11" t="s">
        <v>23</v>
      </c>
      <c r="H163" s="13">
        <v>52</v>
      </c>
      <c r="I163" s="11" t="s">
        <v>17</v>
      </c>
      <c r="J163" s="13">
        <v>4</v>
      </c>
      <c r="K163" s="11" t="s">
        <v>52</v>
      </c>
      <c r="L163" s="11" t="s">
        <v>27</v>
      </c>
    </row>
    <row r="164" spans="1:12">
      <c r="A164" s="11" t="s">
        <v>36</v>
      </c>
      <c r="B164" s="12">
        <v>317</v>
      </c>
      <c r="C164" s="12">
        <v>10980</v>
      </c>
      <c r="D164" s="13">
        <v>13</v>
      </c>
      <c r="E164" s="11">
        <v>17</v>
      </c>
      <c r="F164" s="11" t="s">
        <v>49</v>
      </c>
      <c r="G164" s="11" t="s">
        <v>23</v>
      </c>
      <c r="H164" s="13">
        <v>65</v>
      </c>
      <c r="I164" s="11" t="s">
        <v>18</v>
      </c>
      <c r="J164" s="13">
        <v>3</v>
      </c>
      <c r="K164" s="11" t="s">
        <v>50</v>
      </c>
      <c r="L164" s="11" t="s">
        <v>27</v>
      </c>
    </row>
    <row r="165" spans="1:12">
      <c r="A165" s="11" t="s">
        <v>29</v>
      </c>
      <c r="B165" s="12">
        <v>0</v>
      </c>
      <c r="C165" s="12">
        <v>265</v>
      </c>
      <c r="D165" s="13">
        <v>13</v>
      </c>
      <c r="E165" s="11">
        <v>10</v>
      </c>
      <c r="F165" s="11" t="s">
        <v>53</v>
      </c>
      <c r="G165" s="11" t="s">
        <v>21</v>
      </c>
      <c r="H165" s="13">
        <v>26</v>
      </c>
      <c r="I165" s="11" t="s">
        <v>18</v>
      </c>
      <c r="J165" s="13">
        <v>2</v>
      </c>
      <c r="K165" s="11" t="s">
        <v>51</v>
      </c>
      <c r="L165" s="11" t="s">
        <v>28</v>
      </c>
    </row>
    <row r="166" spans="1:12">
      <c r="A166" s="11" t="s">
        <v>34</v>
      </c>
      <c r="B166" s="12">
        <v>0</v>
      </c>
      <c r="C166" s="12">
        <v>609</v>
      </c>
      <c r="D166" s="13">
        <v>31</v>
      </c>
      <c r="E166" s="11">
        <v>3</v>
      </c>
      <c r="F166" s="11" t="s">
        <v>49</v>
      </c>
      <c r="G166" s="11" t="s">
        <v>21</v>
      </c>
      <c r="H166" s="13">
        <v>33</v>
      </c>
      <c r="I166" s="11" t="s">
        <v>18</v>
      </c>
      <c r="J166" s="13">
        <v>1</v>
      </c>
      <c r="K166" s="11" t="s">
        <v>50</v>
      </c>
      <c r="L166" s="11" t="s">
        <v>27</v>
      </c>
    </row>
    <row r="167" spans="1:12">
      <c r="A167" s="11" t="s">
        <v>36</v>
      </c>
      <c r="B167" s="12">
        <v>0</v>
      </c>
      <c r="C167" s="12">
        <v>1851</v>
      </c>
      <c r="D167" s="13">
        <v>12</v>
      </c>
      <c r="E167" s="11">
        <v>0</v>
      </c>
      <c r="F167" s="11" t="s">
        <v>53</v>
      </c>
      <c r="G167" s="11" t="s">
        <v>21</v>
      </c>
      <c r="H167" s="13">
        <v>56</v>
      </c>
      <c r="I167" s="11" t="s">
        <v>18</v>
      </c>
      <c r="J167" s="13">
        <v>4</v>
      </c>
      <c r="K167" s="11" t="s">
        <v>50</v>
      </c>
      <c r="L167" s="11" t="s">
        <v>28</v>
      </c>
    </row>
    <row r="168" spans="1:12">
      <c r="A168" s="11" t="s">
        <v>31</v>
      </c>
      <c r="B168" s="12">
        <v>192</v>
      </c>
      <c r="C168" s="12">
        <v>199</v>
      </c>
      <c r="D168" s="13">
        <v>25</v>
      </c>
      <c r="E168" s="11">
        <v>5</v>
      </c>
      <c r="F168" s="11" t="s">
        <v>53</v>
      </c>
      <c r="G168" s="11" t="s">
        <v>21</v>
      </c>
      <c r="H168" s="13">
        <v>24</v>
      </c>
      <c r="I168" s="11" t="s">
        <v>18</v>
      </c>
      <c r="J168" s="13">
        <v>4</v>
      </c>
      <c r="K168" s="11" t="s">
        <v>50</v>
      </c>
      <c r="L168" s="11" t="s">
        <v>27</v>
      </c>
    </row>
    <row r="169" spans="1:12">
      <c r="A169" s="11" t="s">
        <v>33</v>
      </c>
      <c r="B169" s="12">
        <v>0</v>
      </c>
      <c r="C169" s="12">
        <v>500</v>
      </c>
      <c r="D169" s="13">
        <v>28</v>
      </c>
      <c r="E169" s="11">
        <v>7</v>
      </c>
      <c r="F169" s="11" t="s">
        <v>53</v>
      </c>
      <c r="G169" s="11" t="s">
        <v>21</v>
      </c>
      <c r="H169" s="13">
        <v>20</v>
      </c>
      <c r="I169" s="11" t="s">
        <v>19</v>
      </c>
      <c r="J169" s="13">
        <v>3</v>
      </c>
      <c r="K169" s="11" t="s">
        <v>51</v>
      </c>
      <c r="L169" s="11" t="s">
        <v>27</v>
      </c>
    </row>
    <row r="170" spans="1:12">
      <c r="A170" s="11" t="s">
        <v>33</v>
      </c>
      <c r="B170" s="12">
        <v>0</v>
      </c>
      <c r="C170" s="12">
        <v>509</v>
      </c>
      <c r="D170" s="13">
        <v>16</v>
      </c>
      <c r="E170" s="11">
        <v>3</v>
      </c>
      <c r="F170" s="11" t="s">
        <v>49</v>
      </c>
      <c r="G170" s="11" t="s">
        <v>23</v>
      </c>
      <c r="H170" s="13">
        <v>35</v>
      </c>
      <c r="I170" s="11" t="s">
        <v>18</v>
      </c>
      <c r="J170" s="13">
        <v>3</v>
      </c>
      <c r="K170" s="11" t="s">
        <v>51</v>
      </c>
      <c r="L170" s="11" t="s">
        <v>28</v>
      </c>
    </row>
    <row r="171" spans="1:12">
      <c r="A171" s="11" t="s">
        <v>37</v>
      </c>
      <c r="B171" s="12">
        <v>0</v>
      </c>
      <c r="C171" s="12">
        <v>270</v>
      </c>
      <c r="D171" s="13">
        <v>25</v>
      </c>
      <c r="E171" s="11">
        <v>25</v>
      </c>
      <c r="F171" s="11" t="s">
        <v>49</v>
      </c>
      <c r="G171" s="11" t="s">
        <v>23</v>
      </c>
      <c r="H171" s="13">
        <v>34</v>
      </c>
      <c r="I171" s="11" t="s">
        <v>18</v>
      </c>
      <c r="J171" s="13">
        <v>3</v>
      </c>
      <c r="K171" s="11" t="s">
        <v>51</v>
      </c>
      <c r="L171" s="11" t="s">
        <v>28</v>
      </c>
    </row>
    <row r="172" spans="1:12">
      <c r="A172" s="11" t="s">
        <v>33</v>
      </c>
      <c r="B172" s="12">
        <v>0</v>
      </c>
      <c r="C172" s="12">
        <v>457</v>
      </c>
      <c r="D172" s="13">
        <v>13</v>
      </c>
      <c r="E172" s="11">
        <v>63</v>
      </c>
      <c r="F172" s="11" t="s">
        <v>49</v>
      </c>
      <c r="G172" s="11" t="s">
        <v>23</v>
      </c>
      <c r="H172" s="13">
        <v>38</v>
      </c>
      <c r="I172" s="11" t="s">
        <v>18</v>
      </c>
      <c r="J172" s="13">
        <v>4</v>
      </c>
      <c r="K172" s="11" t="s">
        <v>52</v>
      </c>
      <c r="L172" s="11" t="s">
        <v>28</v>
      </c>
    </row>
    <row r="173" spans="1:12">
      <c r="A173" s="11" t="s">
        <v>37</v>
      </c>
      <c r="B173" s="12">
        <v>0</v>
      </c>
      <c r="C173" s="12">
        <v>260</v>
      </c>
      <c r="D173" s="13">
        <v>25</v>
      </c>
      <c r="E173" s="11">
        <v>78</v>
      </c>
      <c r="F173" s="11" t="s">
        <v>49</v>
      </c>
      <c r="G173" s="11" t="s">
        <v>23</v>
      </c>
      <c r="H173" s="13">
        <v>34</v>
      </c>
      <c r="I173" s="11" t="s">
        <v>18</v>
      </c>
      <c r="J173" s="13">
        <v>4</v>
      </c>
      <c r="K173" s="11" t="s">
        <v>52</v>
      </c>
      <c r="L173" s="11" t="s">
        <v>28</v>
      </c>
    </row>
    <row r="174" spans="1:12">
      <c r="A174" s="11" t="s">
        <v>33</v>
      </c>
      <c r="B174" s="12">
        <v>942</v>
      </c>
      <c r="C174" s="12">
        <v>3036</v>
      </c>
      <c r="D174" s="13">
        <v>25</v>
      </c>
      <c r="E174" s="11">
        <v>36</v>
      </c>
      <c r="F174" s="11" t="s">
        <v>49</v>
      </c>
      <c r="G174" s="11" t="s">
        <v>23</v>
      </c>
      <c r="H174" s="13">
        <v>37</v>
      </c>
      <c r="I174" s="11" t="s">
        <v>18</v>
      </c>
      <c r="J174" s="13">
        <v>3</v>
      </c>
      <c r="K174" s="11" t="s">
        <v>51</v>
      </c>
      <c r="L174" s="11" t="s">
        <v>28</v>
      </c>
    </row>
    <row r="175" spans="1:12">
      <c r="A175" s="11" t="s">
        <v>36</v>
      </c>
      <c r="B175" s="12">
        <v>0</v>
      </c>
      <c r="C175" s="12">
        <v>643</v>
      </c>
      <c r="D175" s="13">
        <v>19</v>
      </c>
      <c r="E175" s="11">
        <v>6</v>
      </c>
      <c r="F175" s="11" t="s">
        <v>49</v>
      </c>
      <c r="G175" s="11" t="s">
        <v>23</v>
      </c>
      <c r="H175" s="13">
        <v>31</v>
      </c>
      <c r="I175" s="11" t="s">
        <v>17</v>
      </c>
      <c r="J175" s="13">
        <v>2</v>
      </c>
      <c r="K175" s="11" t="s">
        <v>52</v>
      </c>
      <c r="L175" s="11" t="s">
        <v>28</v>
      </c>
    </row>
    <row r="176" spans="1:12">
      <c r="A176" s="11" t="s">
        <v>33</v>
      </c>
      <c r="B176" s="12">
        <v>3329</v>
      </c>
      <c r="C176" s="12">
        <v>0</v>
      </c>
      <c r="D176" s="13">
        <v>19</v>
      </c>
      <c r="E176" s="11">
        <v>15</v>
      </c>
      <c r="F176" s="11" t="s">
        <v>49</v>
      </c>
      <c r="G176" s="11" t="s">
        <v>23</v>
      </c>
      <c r="H176" s="13">
        <v>67</v>
      </c>
      <c r="I176" s="11" t="s">
        <v>19</v>
      </c>
      <c r="J176" s="13">
        <v>4</v>
      </c>
      <c r="K176" s="11" t="s">
        <v>51</v>
      </c>
      <c r="L176" s="11" t="s">
        <v>27</v>
      </c>
    </row>
    <row r="177" spans="1:12">
      <c r="A177" s="11" t="s">
        <v>37</v>
      </c>
      <c r="B177" s="12">
        <v>0</v>
      </c>
      <c r="C177" s="12">
        <v>6345</v>
      </c>
      <c r="D177" s="13">
        <v>25</v>
      </c>
      <c r="E177" s="11">
        <v>19</v>
      </c>
      <c r="F177" s="11" t="s">
        <v>49</v>
      </c>
      <c r="G177" s="11" t="s">
        <v>23</v>
      </c>
      <c r="H177" s="13">
        <v>26</v>
      </c>
      <c r="I177" s="11" t="s">
        <v>18</v>
      </c>
      <c r="J177" s="13">
        <v>2</v>
      </c>
      <c r="K177" s="11" t="s">
        <v>51</v>
      </c>
      <c r="L177" s="11" t="s">
        <v>28</v>
      </c>
    </row>
    <row r="178" spans="1:12">
      <c r="A178" s="11" t="s">
        <v>30</v>
      </c>
      <c r="B178" s="12">
        <v>0</v>
      </c>
      <c r="C178" s="12">
        <v>922</v>
      </c>
      <c r="D178" s="13">
        <v>37</v>
      </c>
      <c r="E178" s="11">
        <v>9</v>
      </c>
      <c r="F178" s="11" t="s">
        <v>53</v>
      </c>
      <c r="G178" s="11" t="s">
        <v>21</v>
      </c>
      <c r="H178" s="13">
        <v>24</v>
      </c>
      <c r="I178" s="11" t="s">
        <v>18</v>
      </c>
      <c r="J178" s="13">
        <v>2</v>
      </c>
      <c r="K178" s="11" t="s">
        <v>52</v>
      </c>
      <c r="L178" s="11" t="s">
        <v>27</v>
      </c>
    </row>
    <row r="179" spans="1:12">
      <c r="A179" s="11" t="s">
        <v>31</v>
      </c>
      <c r="B179" s="12">
        <v>0</v>
      </c>
      <c r="C179" s="12">
        <v>909</v>
      </c>
      <c r="D179" s="13">
        <v>25</v>
      </c>
      <c r="E179" s="11">
        <v>3</v>
      </c>
      <c r="F179" s="11" t="s">
        <v>49</v>
      </c>
      <c r="G179" s="11" t="s">
        <v>23</v>
      </c>
      <c r="H179" s="13">
        <v>21</v>
      </c>
      <c r="I179" s="11" t="s">
        <v>17</v>
      </c>
      <c r="J179" s="13">
        <v>1</v>
      </c>
      <c r="K179" s="11" t="s">
        <v>51</v>
      </c>
      <c r="L179" s="11" t="s">
        <v>28</v>
      </c>
    </row>
    <row r="180" spans="1:12">
      <c r="A180" s="11" t="s">
        <v>32</v>
      </c>
      <c r="B180" s="12">
        <v>0</v>
      </c>
      <c r="C180" s="12">
        <v>775</v>
      </c>
      <c r="D180" s="13">
        <v>19</v>
      </c>
      <c r="E180" s="11">
        <v>8</v>
      </c>
      <c r="F180" s="11" t="s">
        <v>49</v>
      </c>
      <c r="G180" s="11" t="s">
        <v>22</v>
      </c>
      <c r="H180" s="13">
        <v>46</v>
      </c>
      <c r="I180" s="11" t="s">
        <v>18</v>
      </c>
      <c r="J180" s="13">
        <v>3</v>
      </c>
      <c r="K180" s="11" t="s">
        <v>50</v>
      </c>
      <c r="L180" s="11" t="s">
        <v>27</v>
      </c>
    </row>
    <row r="181" spans="1:12">
      <c r="A181" s="11" t="s">
        <v>31</v>
      </c>
      <c r="B181" s="12">
        <v>0</v>
      </c>
      <c r="C181" s="12">
        <v>979</v>
      </c>
      <c r="D181" s="13">
        <v>25</v>
      </c>
      <c r="E181" s="11">
        <v>48</v>
      </c>
      <c r="F181" s="11" t="s">
        <v>49</v>
      </c>
      <c r="G181" s="11" t="s">
        <v>23</v>
      </c>
      <c r="H181" s="13">
        <v>22</v>
      </c>
      <c r="I181" s="11" t="s">
        <v>19</v>
      </c>
      <c r="J181" s="13">
        <v>4</v>
      </c>
      <c r="K181" s="11" t="s">
        <v>51</v>
      </c>
      <c r="L181" s="11" t="s">
        <v>27</v>
      </c>
    </row>
    <row r="182" spans="1:12">
      <c r="A182" s="11" t="s">
        <v>31</v>
      </c>
      <c r="B182" s="12">
        <v>0</v>
      </c>
      <c r="C182" s="12">
        <v>948</v>
      </c>
      <c r="D182" s="13">
        <v>19</v>
      </c>
      <c r="E182" s="11">
        <v>2</v>
      </c>
      <c r="F182" s="11" t="s">
        <v>53</v>
      </c>
      <c r="G182" s="11" t="s">
        <v>21</v>
      </c>
      <c r="H182" s="13">
        <v>20</v>
      </c>
      <c r="I182" s="11" t="s">
        <v>19</v>
      </c>
      <c r="J182" s="13">
        <v>4</v>
      </c>
      <c r="K182" s="11" t="s">
        <v>51</v>
      </c>
      <c r="L182" s="11" t="s">
        <v>28</v>
      </c>
    </row>
    <row r="183" spans="1:12">
      <c r="A183" s="11" t="s">
        <v>29</v>
      </c>
      <c r="B183" s="12">
        <v>339</v>
      </c>
      <c r="C183" s="12">
        <v>2790</v>
      </c>
      <c r="D183" s="13">
        <v>22</v>
      </c>
      <c r="E183" s="11">
        <v>55</v>
      </c>
      <c r="F183" s="11" t="s">
        <v>49</v>
      </c>
      <c r="G183" s="11" t="s">
        <v>21</v>
      </c>
      <c r="H183" s="13">
        <v>60</v>
      </c>
      <c r="I183" s="11" t="s">
        <v>19</v>
      </c>
      <c r="J183" s="13">
        <v>2</v>
      </c>
      <c r="K183" s="11" t="s">
        <v>50</v>
      </c>
      <c r="L183" s="11" t="s">
        <v>27</v>
      </c>
    </row>
    <row r="184" spans="1:12">
      <c r="A184" s="11" t="s">
        <v>37</v>
      </c>
      <c r="B184" s="12">
        <v>0</v>
      </c>
      <c r="C184" s="12">
        <v>309</v>
      </c>
      <c r="D184" s="13">
        <v>49</v>
      </c>
      <c r="E184" s="11">
        <v>37</v>
      </c>
      <c r="F184" s="11" t="s">
        <v>49</v>
      </c>
      <c r="G184" s="11" t="s">
        <v>23</v>
      </c>
      <c r="H184" s="13">
        <v>25</v>
      </c>
      <c r="I184" s="11" t="s">
        <v>18</v>
      </c>
      <c r="J184" s="13">
        <v>3</v>
      </c>
      <c r="K184" s="11" t="s">
        <v>51</v>
      </c>
      <c r="L184" s="11" t="s">
        <v>28</v>
      </c>
    </row>
    <row r="185" spans="1:12">
      <c r="A185" s="11" t="s">
        <v>36</v>
      </c>
      <c r="B185" s="12">
        <v>0</v>
      </c>
      <c r="C185" s="12">
        <v>762</v>
      </c>
      <c r="D185" s="13">
        <v>10</v>
      </c>
      <c r="E185" s="11">
        <v>1</v>
      </c>
      <c r="F185" s="11" t="s">
        <v>53</v>
      </c>
      <c r="G185" s="11" t="s">
        <v>21</v>
      </c>
      <c r="H185" s="13">
        <v>21</v>
      </c>
      <c r="I185" s="11" t="s">
        <v>19</v>
      </c>
      <c r="J185" s="13">
        <v>4</v>
      </c>
      <c r="K185" s="11" t="s">
        <v>51</v>
      </c>
      <c r="L185" s="11" t="s">
        <v>27</v>
      </c>
    </row>
    <row r="186" spans="1:12">
      <c r="A186" s="11" t="s">
        <v>36</v>
      </c>
      <c r="B186" s="12">
        <v>0</v>
      </c>
      <c r="C186" s="12">
        <v>970</v>
      </c>
      <c r="D186" s="13">
        <v>13</v>
      </c>
      <c r="E186" s="11">
        <v>14</v>
      </c>
      <c r="F186" s="11" t="s">
        <v>53</v>
      </c>
      <c r="G186" s="11" t="s">
        <v>21</v>
      </c>
      <c r="H186" s="13">
        <v>22</v>
      </c>
      <c r="I186" s="11" t="s">
        <v>18</v>
      </c>
      <c r="J186" s="13">
        <v>1</v>
      </c>
      <c r="K186" s="11" t="s">
        <v>51</v>
      </c>
      <c r="L186" s="11" t="s">
        <v>28</v>
      </c>
    </row>
    <row r="187" spans="1:12">
      <c r="A187" s="11" t="s">
        <v>37</v>
      </c>
      <c r="B187" s="12">
        <v>105</v>
      </c>
      <c r="C187" s="12">
        <v>320</v>
      </c>
      <c r="D187" s="13">
        <v>28</v>
      </c>
      <c r="E187" s="11">
        <v>54</v>
      </c>
      <c r="F187" s="11" t="s">
        <v>49</v>
      </c>
      <c r="G187" s="11" t="s">
        <v>23</v>
      </c>
      <c r="H187" s="13">
        <v>29</v>
      </c>
      <c r="I187" s="11" t="s">
        <v>18</v>
      </c>
      <c r="J187" s="13">
        <v>2</v>
      </c>
      <c r="K187" s="11" t="s">
        <v>52</v>
      </c>
      <c r="L187" s="11" t="s">
        <v>28</v>
      </c>
    </row>
    <row r="188" spans="1:12">
      <c r="A188" s="11" t="s">
        <v>36</v>
      </c>
      <c r="B188" s="12">
        <v>0</v>
      </c>
      <c r="C188" s="12">
        <v>861</v>
      </c>
      <c r="D188" s="13">
        <v>13</v>
      </c>
      <c r="E188" s="11">
        <v>111</v>
      </c>
      <c r="F188" s="11" t="s">
        <v>49</v>
      </c>
      <c r="G188" s="11" t="s">
        <v>23</v>
      </c>
      <c r="H188" s="13">
        <v>56</v>
      </c>
      <c r="I188" s="11" t="s">
        <v>18</v>
      </c>
      <c r="J188" s="13">
        <v>4</v>
      </c>
      <c r="K188" s="11" t="s">
        <v>50</v>
      </c>
      <c r="L188" s="11" t="s">
        <v>27</v>
      </c>
    </row>
    <row r="189" spans="1:12">
      <c r="A189" s="11" t="s">
        <v>34</v>
      </c>
      <c r="B189" s="12">
        <v>216</v>
      </c>
      <c r="C189" s="12">
        <v>262</v>
      </c>
      <c r="D189" s="13">
        <v>37</v>
      </c>
      <c r="E189" s="11">
        <v>2</v>
      </c>
      <c r="F189" s="11" t="s">
        <v>49</v>
      </c>
      <c r="G189" s="11" t="s">
        <v>23</v>
      </c>
      <c r="H189" s="13">
        <v>32</v>
      </c>
      <c r="I189" s="11" t="s">
        <v>19</v>
      </c>
      <c r="J189" s="13">
        <v>1</v>
      </c>
      <c r="K189" s="11" t="s">
        <v>50</v>
      </c>
      <c r="L189" s="11" t="s">
        <v>27</v>
      </c>
    </row>
    <row r="190" spans="1:12">
      <c r="A190" s="11" t="s">
        <v>31</v>
      </c>
      <c r="B190" s="12">
        <v>113</v>
      </c>
      <c r="C190" s="12">
        <v>692</v>
      </c>
      <c r="D190" s="13">
        <v>11</v>
      </c>
      <c r="E190" s="11">
        <v>14</v>
      </c>
      <c r="F190" s="11" t="s">
        <v>49</v>
      </c>
      <c r="G190" s="11" t="s">
        <v>21</v>
      </c>
      <c r="H190" s="13">
        <v>30</v>
      </c>
      <c r="I190" s="11" t="s">
        <v>18</v>
      </c>
      <c r="J190" s="13">
        <v>2</v>
      </c>
      <c r="K190" s="11" t="s">
        <v>50</v>
      </c>
      <c r="L190" s="11" t="s">
        <v>28</v>
      </c>
    </row>
    <row r="191" spans="1:12">
      <c r="A191" s="11" t="s">
        <v>37</v>
      </c>
      <c r="B191" s="12">
        <v>109</v>
      </c>
      <c r="C191" s="12">
        <v>540</v>
      </c>
      <c r="D191" s="13">
        <v>37</v>
      </c>
      <c r="E191" s="11">
        <v>1</v>
      </c>
      <c r="F191" s="11" t="s">
        <v>49</v>
      </c>
      <c r="G191" s="11" t="s">
        <v>22</v>
      </c>
      <c r="H191" s="13">
        <v>27</v>
      </c>
      <c r="I191" s="11" t="s">
        <v>19</v>
      </c>
      <c r="J191" s="13">
        <v>4</v>
      </c>
      <c r="K191" s="11" t="s">
        <v>52</v>
      </c>
      <c r="L191" s="11" t="s">
        <v>27</v>
      </c>
    </row>
    <row r="192" spans="1:12">
      <c r="A192" s="11" t="s">
        <v>33</v>
      </c>
      <c r="B192" s="12">
        <v>0</v>
      </c>
      <c r="C192" s="12">
        <v>470</v>
      </c>
      <c r="D192" s="13">
        <v>13</v>
      </c>
      <c r="E192" s="11">
        <v>0</v>
      </c>
      <c r="F192" s="11" t="s">
        <v>53</v>
      </c>
      <c r="G192" s="11" t="s">
        <v>21</v>
      </c>
      <c r="H192" s="13">
        <v>37</v>
      </c>
      <c r="I192" s="11" t="s">
        <v>18</v>
      </c>
      <c r="J192" s="13">
        <v>2</v>
      </c>
      <c r="K192" s="11" t="s">
        <v>54</v>
      </c>
      <c r="L192" s="11" t="s">
        <v>28</v>
      </c>
    </row>
    <row r="193" spans="1:12">
      <c r="A193" s="11" t="s">
        <v>33</v>
      </c>
      <c r="B193" s="12">
        <v>0</v>
      </c>
      <c r="C193" s="12">
        <v>192</v>
      </c>
      <c r="D193" s="13">
        <v>7</v>
      </c>
      <c r="E193" s="11">
        <v>2</v>
      </c>
      <c r="F193" s="11" t="s">
        <v>49</v>
      </c>
      <c r="G193" s="11" t="s">
        <v>23</v>
      </c>
      <c r="H193" s="13">
        <v>39</v>
      </c>
      <c r="I193" s="11" t="s">
        <v>18</v>
      </c>
      <c r="J193" s="13">
        <v>4</v>
      </c>
      <c r="K193" s="11" t="s">
        <v>50</v>
      </c>
      <c r="L193" s="11" t="s">
        <v>28</v>
      </c>
    </row>
    <row r="194" spans="1:12">
      <c r="A194" s="11" t="s">
        <v>33</v>
      </c>
      <c r="B194" s="12">
        <v>8176</v>
      </c>
      <c r="C194" s="12">
        <v>12230</v>
      </c>
      <c r="D194" s="13">
        <v>7</v>
      </c>
      <c r="E194" s="11">
        <v>5</v>
      </c>
      <c r="F194" s="11" t="s">
        <v>49</v>
      </c>
      <c r="G194" s="11" t="s">
        <v>22</v>
      </c>
      <c r="H194" s="13">
        <v>26</v>
      </c>
      <c r="I194" s="11" t="s">
        <v>18</v>
      </c>
      <c r="J194" s="13">
        <v>2</v>
      </c>
      <c r="K194" s="11" t="s">
        <v>54</v>
      </c>
      <c r="L194" s="11" t="s">
        <v>28</v>
      </c>
    </row>
    <row r="195" spans="1:12">
      <c r="A195" s="11" t="s">
        <v>34</v>
      </c>
      <c r="B195" s="12">
        <v>0</v>
      </c>
      <c r="C195" s="12">
        <v>772</v>
      </c>
      <c r="D195" s="13">
        <v>25</v>
      </c>
      <c r="E195" s="11">
        <v>19</v>
      </c>
      <c r="F195" s="11" t="s">
        <v>49</v>
      </c>
      <c r="G195" s="11" t="s">
        <v>21</v>
      </c>
      <c r="H195" s="13">
        <v>32</v>
      </c>
      <c r="I195" s="11" t="s">
        <v>18</v>
      </c>
      <c r="J195" s="13">
        <v>2</v>
      </c>
      <c r="K195" s="11" t="s">
        <v>51</v>
      </c>
      <c r="L195" s="11" t="s">
        <v>28</v>
      </c>
    </row>
    <row r="196" spans="1:12">
      <c r="A196" s="11" t="s">
        <v>31</v>
      </c>
      <c r="B196" s="12">
        <v>468</v>
      </c>
      <c r="C196" s="12">
        <v>14186</v>
      </c>
      <c r="D196" s="13">
        <v>22</v>
      </c>
      <c r="E196" s="11">
        <v>24</v>
      </c>
      <c r="F196" s="11" t="s">
        <v>49</v>
      </c>
      <c r="G196" s="11" t="s">
        <v>23</v>
      </c>
      <c r="H196" s="13">
        <v>31</v>
      </c>
      <c r="I196" s="11" t="s">
        <v>18</v>
      </c>
      <c r="J196" s="13">
        <v>2</v>
      </c>
      <c r="K196" s="11" t="s">
        <v>51</v>
      </c>
      <c r="L196" s="11" t="s">
        <v>28</v>
      </c>
    </row>
    <row r="197" spans="1:12">
      <c r="A197" s="11" t="s">
        <v>37</v>
      </c>
      <c r="B197" s="12">
        <v>7885</v>
      </c>
      <c r="C197" s="12">
        <v>6330</v>
      </c>
      <c r="D197" s="13">
        <v>16</v>
      </c>
      <c r="E197" s="11">
        <v>14</v>
      </c>
      <c r="F197" s="11" t="s">
        <v>49</v>
      </c>
      <c r="G197" s="11" t="s">
        <v>23</v>
      </c>
      <c r="H197" s="13">
        <v>35</v>
      </c>
      <c r="I197" s="11" t="s">
        <v>18</v>
      </c>
      <c r="J197" s="13">
        <v>2</v>
      </c>
      <c r="K197" s="11" t="s">
        <v>51</v>
      </c>
      <c r="L197" s="11" t="s">
        <v>28</v>
      </c>
    </row>
    <row r="198" spans="1:12">
      <c r="A198" s="11" t="s">
        <v>36</v>
      </c>
      <c r="B198" s="12">
        <v>0</v>
      </c>
      <c r="C198" s="12">
        <v>18716</v>
      </c>
      <c r="D198" s="13">
        <v>19</v>
      </c>
      <c r="E198" s="11">
        <v>93</v>
      </c>
      <c r="F198" s="11" t="s">
        <v>49</v>
      </c>
      <c r="G198" s="11" t="s">
        <v>23</v>
      </c>
      <c r="H198" s="13">
        <v>31</v>
      </c>
      <c r="I198" s="11" t="s">
        <v>18</v>
      </c>
      <c r="J198" s="13">
        <v>3</v>
      </c>
      <c r="K198" s="11" t="s">
        <v>52</v>
      </c>
      <c r="L198" s="11" t="s">
        <v>28</v>
      </c>
    </row>
    <row r="199" spans="1:12">
      <c r="A199" s="11" t="s">
        <v>33</v>
      </c>
      <c r="B199" s="12">
        <v>0</v>
      </c>
      <c r="C199" s="12">
        <v>886</v>
      </c>
      <c r="D199" s="13">
        <v>22</v>
      </c>
      <c r="E199" s="11">
        <v>96</v>
      </c>
      <c r="F199" s="11" t="s">
        <v>49</v>
      </c>
      <c r="G199" s="11" t="s">
        <v>23</v>
      </c>
      <c r="H199" s="13">
        <v>64</v>
      </c>
      <c r="I199" s="11" t="s">
        <v>18</v>
      </c>
      <c r="J199" s="13">
        <v>4</v>
      </c>
      <c r="K199" s="11" t="s">
        <v>51</v>
      </c>
      <c r="L199" s="11" t="s">
        <v>28</v>
      </c>
    </row>
    <row r="200" spans="1:12">
      <c r="A200" s="11" t="s">
        <v>29</v>
      </c>
      <c r="B200" s="12">
        <v>0</v>
      </c>
      <c r="C200" s="12">
        <v>750</v>
      </c>
      <c r="D200" s="13">
        <v>37</v>
      </c>
      <c r="E200" s="11">
        <v>2</v>
      </c>
      <c r="F200" s="11" t="s">
        <v>49</v>
      </c>
      <c r="G200" s="11" t="s">
        <v>21</v>
      </c>
      <c r="H200" s="13">
        <v>27</v>
      </c>
      <c r="I200" s="11" t="s">
        <v>18</v>
      </c>
      <c r="J200" s="13">
        <v>1</v>
      </c>
      <c r="K200" s="11" t="s">
        <v>51</v>
      </c>
      <c r="L200" s="11" t="s">
        <v>27</v>
      </c>
    </row>
    <row r="201" spans="1:12">
      <c r="A201" s="11" t="s">
        <v>36</v>
      </c>
      <c r="B201" s="12">
        <v>0</v>
      </c>
      <c r="C201" s="12">
        <v>3870</v>
      </c>
      <c r="D201" s="13">
        <v>25</v>
      </c>
      <c r="E201" s="11">
        <v>11</v>
      </c>
      <c r="F201" s="11" t="s">
        <v>53</v>
      </c>
      <c r="G201" s="11" t="s">
        <v>21</v>
      </c>
      <c r="H201" s="13">
        <v>31</v>
      </c>
      <c r="I201" s="11" t="s">
        <v>18</v>
      </c>
      <c r="J201" s="13">
        <v>2</v>
      </c>
      <c r="K201" s="11" t="s">
        <v>50</v>
      </c>
      <c r="L201" s="11" t="s">
        <v>27</v>
      </c>
    </row>
    <row r="202" spans="1:12">
      <c r="A202" s="11" t="s">
        <v>36</v>
      </c>
      <c r="B202" s="12">
        <v>0</v>
      </c>
      <c r="C202" s="12">
        <v>3273</v>
      </c>
      <c r="D202" s="13">
        <v>13</v>
      </c>
      <c r="E202" s="11">
        <v>4</v>
      </c>
      <c r="F202" s="11" t="s">
        <v>49</v>
      </c>
      <c r="G202" s="11" t="s">
        <v>22</v>
      </c>
      <c r="H202" s="13">
        <v>32</v>
      </c>
      <c r="I202" s="11" t="s">
        <v>18</v>
      </c>
      <c r="J202" s="13">
        <v>3</v>
      </c>
      <c r="K202" s="11" t="s">
        <v>50</v>
      </c>
      <c r="L202" s="11" t="s">
        <v>27</v>
      </c>
    </row>
    <row r="203" spans="1:12">
      <c r="A203" s="11" t="s">
        <v>29</v>
      </c>
      <c r="B203" s="12">
        <v>0</v>
      </c>
      <c r="C203" s="12">
        <v>406</v>
      </c>
      <c r="D203" s="13">
        <v>6</v>
      </c>
      <c r="E203" s="11">
        <v>35</v>
      </c>
      <c r="F203" s="11" t="s">
        <v>49</v>
      </c>
      <c r="G203" s="11" t="s">
        <v>23</v>
      </c>
      <c r="H203" s="13">
        <v>73</v>
      </c>
      <c r="I203" s="11" t="s">
        <v>18</v>
      </c>
      <c r="J203" s="13">
        <v>4</v>
      </c>
      <c r="K203" s="11" t="s">
        <v>50</v>
      </c>
      <c r="L203" s="11" t="s">
        <v>28</v>
      </c>
    </row>
    <row r="204" spans="1:12">
      <c r="A204" s="11" t="s">
        <v>31</v>
      </c>
      <c r="B204" s="12">
        <v>0</v>
      </c>
      <c r="C204" s="12">
        <v>461</v>
      </c>
      <c r="D204" s="13">
        <v>13</v>
      </c>
      <c r="E204" s="11">
        <v>48</v>
      </c>
      <c r="F204" s="11" t="s">
        <v>53</v>
      </c>
      <c r="G204" s="11" t="s">
        <v>21</v>
      </c>
      <c r="H204" s="13">
        <v>30</v>
      </c>
      <c r="I204" s="11" t="s">
        <v>18</v>
      </c>
      <c r="J204" s="13">
        <v>4</v>
      </c>
      <c r="K204" s="11" t="s">
        <v>50</v>
      </c>
      <c r="L204" s="11" t="s">
        <v>28</v>
      </c>
    </row>
    <row r="205" spans="1:12">
      <c r="A205" s="11" t="s">
        <v>31</v>
      </c>
      <c r="B205" s="12">
        <v>0</v>
      </c>
      <c r="C205" s="12">
        <v>340</v>
      </c>
      <c r="D205" s="13">
        <v>19</v>
      </c>
      <c r="E205" s="11">
        <v>4</v>
      </c>
      <c r="F205" s="11" t="s">
        <v>49</v>
      </c>
      <c r="G205" s="11" t="s">
        <v>22</v>
      </c>
      <c r="H205" s="13">
        <v>42</v>
      </c>
      <c r="I205" s="11" t="s">
        <v>18</v>
      </c>
      <c r="J205" s="13">
        <v>1</v>
      </c>
      <c r="K205" s="11" t="s">
        <v>50</v>
      </c>
      <c r="L205" s="11" t="s">
        <v>27</v>
      </c>
    </row>
    <row r="206" spans="1:12">
      <c r="A206" s="11" t="s">
        <v>36</v>
      </c>
      <c r="B206" s="12">
        <v>0</v>
      </c>
      <c r="C206" s="12">
        <v>6490</v>
      </c>
      <c r="D206" s="13">
        <v>19</v>
      </c>
      <c r="E206" s="11">
        <v>85</v>
      </c>
      <c r="F206" s="11" t="s">
        <v>49</v>
      </c>
      <c r="G206" s="11" t="s">
        <v>23</v>
      </c>
      <c r="H206" s="13">
        <v>45</v>
      </c>
      <c r="I206" s="11" t="s">
        <v>18</v>
      </c>
      <c r="J206" s="13">
        <v>4</v>
      </c>
      <c r="K206" s="11" t="s">
        <v>51</v>
      </c>
      <c r="L206" s="11" t="s">
        <v>28</v>
      </c>
    </row>
    <row r="207" spans="1:12">
      <c r="A207" s="11" t="s">
        <v>36</v>
      </c>
      <c r="B207" s="12">
        <v>734</v>
      </c>
      <c r="C207" s="12">
        <v>348</v>
      </c>
      <c r="D207" s="13">
        <v>7</v>
      </c>
      <c r="E207" s="11">
        <v>100</v>
      </c>
      <c r="F207" s="11" t="s">
        <v>49</v>
      </c>
      <c r="G207" s="11" t="s">
        <v>23</v>
      </c>
      <c r="H207" s="13">
        <v>27</v>
      </c>
      <c r="I207" s="11" t="s">
        <v>18</v>
      </c>
      <c r="J207" s="13">
        <v>4</v>
      </c>
      <c r="K207" s="11" t="s">
        <v>51</v>
      </c>
      <c r="L207" s="11" t="s">
        <v>28</v>
      </c>
    </row>
    <row r="208" spans="1:12">
      <c r="A208" s="11" t="s">
        <v>31</v>
      </c>
      <c r="B208" s="12">
        <v>0</v>
      </c>
      <c r="C208" s="12">
        <v>506</v>
      </c>
      <c r="D208" s="13">
        <v>25</v>
      </c>
      <c r="E208" s="11">
        <v>3</v>
      </c>
      <c r="F208" s="11" t="s">
        <v>53</v>
      </c>
      <c r="G208" s="11" t="s">
        <v>21</v>
      </c>
      <c r="H208" s="13">
        <v>22</v>
      </c>
      <c r="I208" s="11" t="s">
        <v>19</v>
      </c>
      <c r="J208" s="13">
        <v>4</v>
      </c>
      <c r="K208" s="11" t="s">
        <v>50</v>
      </c>
      <c r="L208" s="11" t="s">
        <v>27</v>
      </c>
    </row>
    <row r="209" spans="1:12">
      <c r="A209" s="11" t="s">
        <v>37</v>
      </c>
      <c r="B209" s="12">
        <v>0</v>
      </c>
      <c r="C209" s="12">
        <v>14717</v>
      </c>
      <c r="D209" s="13">
        <v>28</v>
      </c>
      <c r="E209" s="11">
        <v>7</v>
      </c>
      <c r="F209" s="11" t="s">
        <v>49</v>
      </c>
      <c r="G209" s="11" t="s">
        <v>23</v>
      </c>
      <c r="H209" s="13">
        <v>26</v>
      </c>
      <c r="I209" s="11" t="s">
        <v>18</v>
      </c>
      <c r="J209" s="13">
        <v>2</v>
      </c>
      <c r="K209" s="11" t="s">
        <v>51</v>
      </c>
      <c r="L209" s="11" t="s">
        <v>28</v>
      </c>
    </row>
    <row r="210" spans="1:12">
      <c r="A210" s="11" t="s">
        <v>29</v>
      </c>
      <c r="B210" s="12">
        <v>172</v>
      </c>
      <c r="C210" s="12">
        <v>0</v>
      </c>
      <c r="D210" s="13">
        <v>25</v>
      </c>
      <c r="E210" s="11">
        <v>36</v>
      </c>
      <c r="F210" s="11" t="s">
        <v>49</v>
      </c>
      <c r="G210" s="11" t="s">
        <v>23</v>
      </c>
      <c r="H210" s="13">
        <v>33</v>
      </c>
      <c r="I210" s="11" t="s">
        <v>18</v>
      </c>
      <c r="J210" s="13">
        <v>3</v>
      </c>
      <c r="K210" s="11" t="s">
        <v>51</v>
      </c>
      <c r="L210" s="11" t="s">
        <v>28</v>
      </c>
    </row>
    <row r="211" spans="1:12">
      <c r="A211" s="11" t="s">
        <v>33</v>
      </c>
      <c r="B211" s="12">
        <v>644</v>
      </c>
      <c r="C211" s="12">
        <v>1571</v>
      </c>
      <c r="D211" s="13">
        <v>19</v>
      </c>
      <c r="E211" s="11">
        <v>1</v>
      </c>
      <c r="F211" s="11" t="s">
        <v>53</v>
      </c>
      <c r="G211" s="11" t="s">
        <v>21</v>
      </c>
      <c r="H211" s="13">
        <v>27</v>
      </c>
      <c r="I211" s="11" t="s">
        <v>18</v>
      </c>
      <c r="J211" s="13">
        <v>3</v>
      </c>
      <c r="K211" s="11" t="s">
        <v>51</v>
      </c>
      <c r="L211" s="11" t="s">
        <v>27</v>
      </c>
    </row>
    <row r="212" spans="1:12">
      <c r="A212" s="11" t="s">
        <v>33</v>
      </c>
      <c r="B212" s="12">
        <v>0</v>
      </c>
      <c r="C212" s="12">
        <v>0</v>
      </c>
      <c r="D212" s="13">
        <v>25</v>
      </c>
      <c r="E212" s="11">
        <v>19</v>
      </c>
      <c r="F212" s="11" t="s">
        <v>53</v>
      </c>
      <c r="G212" s="11" t="s">
        <v>21</v>
      </c>
      <c r="H212" s="13">
        <v>24</v>
      </c>
      <c r="I212" s="11" t="s">
        <v>19</v>
      </c>
      <c r="J212" s="13">
        <v>4</v>
      </c>
      <c r="K212" s="11" t="s">
        <v>51</v>
      </c>
      <c r="L212" s="11" t="s">
        <v>27</v>
      </c>
    </row>
    <row r="213" spans="1:12">
      <c r="A213" s="11" t="s">
        <v>31</v>
      </c>
      <c r="B213" s="12">
        <v>617</v>
      </c>
      <c r="C213" s="12">
        <v>411</v>
      </c>
      <c r="D213" s="13">
        <v>31</v>
      </c>
      <c r="E213" s="11">
        <v>3</v>
      </c>
      <c r="F213" s="11" t="s">
        <v>49</v>
      </c>
      <c r="G213" s="11" t="s">
        <v>22</v>
      </c>
      <c r="H213" s="13">
        <v>21</v>
      </c>
      <c r="I213" s="11" t="s">
        <v>18</v>
      </c>
      <c r="J213" s="13">
        <v>1</v>
      </c>
      <c r="K213" s="11" t="s">
        <v>51</v>
      </c>
      <c r="L213" s="11" t="s">
        <v>28</v>
      </c>
    </row>
    <row r="214" spans="1:12">
      <c r="A214" s="11" t="s">
        <v>33</v>
      </c>
      <c r="B214" s="12">
        <v>0</v>
      </c>
      <c r="C214" s="12">
        <v>544</v>
      </c>
      <c r="D214" s="13">
        <v>25</v>
      </c>
      <c r="E214" s="11">
        <v>0</v>
      </c>
      <c r="F214" s="11" t="s">
        <v>53</v>
      </c>
      <c r="G214" s="11" t="s">
        <v>21</v>
      </c>
      <c r="H214" s="13">
        <v>28</v>
      </c>
      <c r="I214" s="11" t="s">
        <v>19</v>
      </c>
      <c r="J214" s="13">
        <v>4</v>
      </c>
      <c r="K214" s="11" t="s">
        <v>54</v>
      </c>
      <c r="L214" s="11" t="s">
        <v>27</v>
      </c>
    </row>
    <row r="215" spans="1:12">
      <c r="A215" s="11" t="s">
        <v>36</v>
      </c>
      <c r="B215" s="12">
        <v>586</v>
      </c>
      <c r="C215" s="12">
        <v>0</v>
      </c>
      <c r="D215" s="13">
        <v>13</v>
      </c>
      <c r="E215" s="11">
        <v>0</v>
      </c>
      <c r="F215" s="11" t="s">
        <v>49</v>
      </c>
      <c r="G215" s="11" t="s">
        <v>23</v>
      </c>
      <c r="H215" s="13">
        <v>51</v>
      </c>
      <c r="I215" s="11" t="s">
        <v>18</v>
      </c>
      <c r="J215" s="13">
        <v>1</v>
      </c>
      <c r="K215" s="11" t="s">
        <v>52</v>
      </c>
      <c r="L215" s="11" t="s">
        <v>27</v>
      </c>
    </row>
    <row r="216" spans="1:12">
      <c r="A216" s="11" t="s">
        <v>31</v>
      </c>
      <c r="B216" s="12">
        <v>0</v>
      </c>
      <c r="C216" s="12">
        <v>835</v>
      </c>
      <c r="D216" s="13">
        <v>19</v>
      </c>
      <c r="E216" s="11">
        <v>42</v>
      </c>
      <c r="F216" s="11" t="s">
        <v>53</v>
      </c>
      <c r="G216" s="11" t="s">
        <v>21</v>
      </c>
      <c r="H216" s="13">
        <v>21</v>
      </c>
      <c r="I216" s="11" t="s">
        <v>18</v>
      </c>
      <c r="J216" s="13">
        <v>1</v>
      </c>
      <c r="K216" s="11" t="s">
        <v>51</v>
      </c>
      <c r="L216" s="11" t="s">
        <v>27</v>
      </c>
    </row>
    <row r="217" spans="1:12">
      <c r="A217" s="11" t="s">
        <v>36</v>
      </c>
      <c r="B217" s="12">
        <v>0</v>
      </c>
      <c r="C217" s="12">
        <v>823</v>
      </c>
      <c r="D217" s="13">
        <v>25</v>
      </c>
      <c r="E217" s="11">
        <v>47</v>
      </c>
      <c r="F217" s="11" t="s">
        <v>49</v>
      </c>
      <c r="G217" s="11" t="s">
        <v>23</v>
      </c>
      <c r="H217" s="13">
        <v>27</v>
      </c>
      <c r="I217" s="11" t="s">
        <v>18</v>
      </c>
      <c r="J217" s="13">
        <v>2</v>
      </c>
      <c r="K217" s="11" t="s">
        <v>51</v>
      </c>
      <c r="L217" s="11" t="s">
        <v>28</v>
      </c>
    </row>
    <row r="218" spans="1:12">
      <c r="A218" s="11" t="s">
        <v>29</v>
      </c>
      <c r="B218" s="12">
        <v>0</v>
      </c>
      <c r="C218" s="12">
        <v>5180</v>
      </c>
      <c r="D218" s="13">
        <v>22</v>
      </c>
      <c r="E218" s="11">
        <v>4</v>
      </c>
      <c r="F218" s="11" t="s">
        <v>49</v>
      </c>
      <c r="G218" s="11" t="s">
        <v>23</v>
      </c>
      <c r="H218" s="13">
        <v>40</v>
      </c>
      <c r="I218" s="11" t="s">
        <v>18</v>
      </c>
      <c r="J218" s="13">
        <v>2</v>
      </c>
      <c r="K218" s="11" t="s">
        <v>50</v>
      </c>
      <c r="L218" s="11" t="s">
        <v>27</v>
      </c>
    </row>
    <row r="219" spans="1:12">
      <c r="A219" s="11" t="s">
        <v>36</v>
      </c>
      <c r="B219" s="12">
        <v>0</v>
      </c>
      <c r="C219" s="12">
        <v>408</v>
      </c>
      <c r="D219" s="13">
        <v>16</v>
      </c>
      <c r="E219" s="11">
        <v>12</v>
      </c>
      <c r="F219" s="11" t="s">
        <v>49</v>
      </c>
      <c r="G219" s="11" t="s">
        <v>23</v>
      </c>
      <c r="H219" s="13">
        <v>34</v>
      </c>
      <c r="I219" s="11" t="s">
        <v>17</v>
      </c>
      <c r="J219" s="13">
        <v>4</v>
      </c>
      <c r="K219" s="11" t="s">
        <v>51</v>
      </c>
      <c r="L219" s="11" t="s">
        <v>28</v>
      </c>
    </row>
    <row r="220" spans="1:12">
      <c r="A220" s="11" t="s">
        <v>33</v>
      </c>
      <c r="B220" s="12">
        <v>0</v>
      </c>
      <c r="C220" s="12">
        <v>821</v>
      </c>
      <c r="D220" s="13">
        <v>48</v>
      </c>
      <c r="E220" s="11">
        <v>5</v>
      </c>
      <c r="F220" s="11" t="s">
        <v>53</v>
      </c>
      <c r="G220" s="11" t="s">
        <v>21</v>
      </c>
      <c r="H220" s="13">
        <v>34</v>
      </c>
      <c r="I220" s="11" t="s">
        <v>18</v>
      </c>
      <c r="J220" s="13">
        <v>1</v>
      </c>
      <c r="K220" s="11" t="s">
        <v>50</v>
      </c>
      <c r="L220" s="11" t="s">
        <v>28</v>
      </c>
    </row>
    <row r="221" spans="1:12">
      <c r="A221" s="11" t="s">
        <v>30</v>
      </c>
      <c r="B221" s="12">
        <v>522</v>
      </c>
      <c r="C221" s="12">
        <v>385</v>
      </c>
      <c r="D221" s="13">
        <v>10</v>
      </c>
      <c r="E221" s="11">
        <v>66</v>
      </c>
      <c r="F221" s="11" t="s">
        <v>49</v>
      </c>
      <c r="G221" s="11" t="s">
        <v>23</v>
      </c>
      <c r="H221" s="13">
        <v>63</v>
      </c>
      <c r="I221" s="11" t="s">
        <v>18</v>
      </c>
      <c r="J221" s="13">
        <v>4</v>
      </c>
      <c r="K221" s="11" t="s">
        <v>50</v>
      </c>
      <c r="L221" s="11" t="s">
        <v>28</v>
      </c>
    </row>
    <row r="222" spans="1:12">
      <c r="A222" s="11" t="s">
        <v>33</v>
      </c>
      <c r="B222" s="12">
        <v>585</v>
      </c>
      <c r="C222" s="12">
        <v>2223</v>
      </c>
      <c r="D222" s="13">
        <v>16</v>
      </c>
      <c r="E222" s="11">
        <v>0</v>
      </c>
      <c r="F222" s="11" t="s">
        <v>49</v>
      </c>
      <c r="G222" s="11" t="s">
        <v>23</v>
      </c>
      <c r="H222" s="13">
        <v>33</v>
      </c>
      <c r="I222" s="11" t="s">
        <v>18</v>
      </c>
      <c r="J222" s="13">
        <v>2</v>
      </c>
      <c r="K222" s="11" t="s">
        <v>52</v>
      </c>
      <c r="L222" s="11" t="s">
        <v>27</v>
      </c>
    </row>
    <row r="223" spans="1:12">
      <c r="A223" s="11" t="s">
        <v>33</v>
      </c>
      <c r="B223" s="12">
        <v>5588</v>
      </c>
      <c r="C223" s="12">
        <v>0</v>
      </c>
      <c r="D223" s="13">
        <v>22</v>
      </c>
      <c r="E223" s="11">
        <v>10</v>
      </c>
      <c r="F223" s="11" t="s">
        <v>53</v>
      </c>
      <c r="G223" s="11" t="s">
        <v>21</v>
      </c>
      <c r="H223" s="13">
        <v>28</v>
      </c>
      <c r="I223" s="11" t="s">
        <v>18</v>
      </c>
      <c r="J223" s="13">
        <v>4</v>
      </c>
      <c r="K223" s="11" t="s">
        <v>51</v>
      </c>
      <c r="L223" s="11" t="s">
        <v>27</v>
      </c>
    </row>
    <row r="224" spans="1:12">
      <c r="A224" s="11" t="s">
        <v>33</v>
      </c>
      <c r="B224" s="12">
        <v>0</v>
      </c>
      <c r="C224" s="12">
        <v>605</v>
      </c>
      <c r="D224" s="13">
        <v>37</v>
      </c>
      <c r="E224" s="11">
        <v>20</v>
      </c>
      <c r="F224" s="11" t="s">
        <v>53</v>
      </c>
      <c r="G224" s="11" t="s">
        <v>21</v>
      </c>
      <c r="H224" s="13">
        <v>24</v>
      </c>
      <c r="I224" s="11" t="s">
        <v>18</v>
      </c>
      <c r="J224" s="13">
        <v>2</v>
      </c>
      <c r="K224" s="11" t="s">
        <v>51</v>
      </c>
      <c r="L224" s="11" t="s">
        <v>27</v>
      </c>
    </row>
    <row r="225" spans="1:12">
      <c r="A225" s="11" t="s">
        <v>31</v>
      </c>
      <c r="B225" s="12">
        <v>352</v>
      </c>
      <c r="C225" s="12">
        <v>7525</v>
      </c>
      <c r="D225" s="13">
        <v>13</v>
      </c>
      <c r="E225" s="11">
        <v>4</v>
      </c>
      <c r="F225" s="11" t="s">
        <v>53</v>
      </c>
      <c r="G225" s="11" t="s">
        <v>21</v>
      </c>
      <c r="H225" s="13">
        <v>18</v>
      </c>
      <c r="I225" s="11" t="s">
        <v>19</v>
      </c>
      <c r="J225" s="13">
        <v>4</v>
      </c>
      <c r="K225" s="11" t="s">
        <v>50</v>
      </c>
      <c r="L225" s="11" t="s">
        <v>28</v>
      </c>
    </row>
    <row r="226" spans="1:12">
      <c r="A226" s="11" t="s">
        <v>36</v>
      </c>
      <c r="B226" s="12">
        <v>0</v>
      </c>
      <c r="C226" s="12">
        <v>3529</v>
      </c>
      <c r="D226" s="13">
        <v>14</v>
      </c>
      <c r="E226" s="11">
        <v>0</v>
      </c>
      <c r="F226" s="11" t="s">
        <v>53</v>
      </c>
      <c r="G226" s="11" t="s">
        <v>21</v>
      </c>
      <c r="H226" s="13">
        <v>63</v>
      </c>
      <c r="I226" s="11" t="s">
        <v>18</v>
      </c>
      <c r="J226" s="13">
        <v>4</v>
      </c>
      <c r="K226" s="11" t="s">
        <v>51</v>
      </c>
      <c r="L226" s="11" t="s">
        <v>28</v>
      </c>
    </row>
    <row r="227" spans="1:12">
      <c r="A227" s="11" t="s">
        <v>29</v>
      </c>
      <c r="B227" s="12">
        <v>2715</v>
      </c>
      <c r="C227" s="12">
        <v>1435</v>
      </c>
      <c r="D227" s="13">
        <v>49</v>
      </c>
      <c r="E227" s="11">
        <v>14</v>
      </c>
      <c r="F227" s="11" t="s">
        <v>49</v>
      </c>
      <c r="G227" s="11" t="s">
        <v>21</v>
      </c>
      <c r="H227" s="13">
        <v>37</v>
      </c>
      <c r="I227" s="11" t="s">
        <v>18</v>
      </c>
      <c r="J227" s="13">
        <v>2</v>
      </c>
      <c r="K227" s="11" t="s">
        <v>51</v>
      </c>
      <c r="L227" s="11" t="s">
        <v>27</v>
      </c>
    </row>
    <row r="228" spans="1:12">
      <c r="A228" s="11" t="s">
        <v>17</v>
      </c>
      <c r="B228" s="12">
        <v>560</v>
      </c>
      <c r="C228" s="12">
        <v>887</v>
      </c>
      <c r="D228" s="13">
        <v>25</v>
      </c>
      <c r="E228" s="11">
        <v>20</v>
      </c>
      <c r="F228" s="11" t="s">
        <v>49</v>
      </c>
      <c r="G228" s="11" t="s">
        <v>23</v>
      </c>
      <c r="H228" s="13">
        <v>38</v>
      </c>
      <c r="I228" s="11" t="s">
        <v>18</v>
      </c>
      <c r="J228" s="13">
        <v>3</v>
      </c>
      <c r="K228" s="11" t="s">
        <v>52</v>
      </c>
      <c r="L228" s="11" t="s">
        <v>27</v>
      </c>
    </row>
    <row r="229" spans="1:12">
      <c r="A229" s="11" t="s">
        <v>36</v>
      </c>
      <c r="B229" s="12">
        <v>895</v>
      </c>
      <c r="C229" s="12">
        <v>243</v>
      </c>
      <c r="D229" s="13">
        <v>13</v>
      </c>
      <c r="E229" s="11">
        <v>4</v>
      </c>
      <c r="F229" s="11" t="s">
        <v>49</v>
      </c>
      <c r="G229" s="11" t="s">
        <v>22</v>
      </c>
      <c r="H229" s="13">
        <v>22</v>
      </c>
      <c r="I229" s="11" t="s">
        <v>19</v>
      </c>
      <c r="J229" s="13">
        <v>1</v>
      </c>
      <c r="K229" s="11" t="s">
        <v>51</v>
      </c>
      <c r="L229" s="11" t="s">
        <v>27</v>
      </c>
    </row>
    <row r="230" spans="1:12">
      <c r="A230" s="11" t="s">
        <v>33</v>
      </c>
      <c r="B230" s="12">
        <v>305</v>
      </c>
      <c r="C230" s="12">
        <v>4553</v>
      </c>
      <c r="D230" s="13">
        <v>7</v>
      </c>
      <c r="E230" s="11">
        <v>2</v>
      </c>
      <c r="F230" s="11" t="s">
        <v>53</v>
      </c>
      <c r="G230" s="11" t="s">
        <v>21</v>
      </c>
      <c r="H230" s="13">
        <v>31</v>
      </c>
      <c r="I230" s="11" t="s">
        <v>18</v>
      </c>
      <c r="J230" s="13">
        <v>1</v>
      </c>
      <c r="K230" s="11" t="s">
        <v>50</v>
      </c>
      <c r="L230" s="11" t="s">
        <v>27</v>
      </c>
    </row>
    <row r="231" spans="1:12">
      <c r="A231" s="11" t="s">
        <v>36</v>
      </c>
      <c r="B231" s="12">
        <v>0</v>
      </c>
      <c r="C231" s="12">
        <v>418</v>
      </c>
      <c r="D231" s="13">
        <v>19</v>
      </c>
      <c r="E231" s="11">
        <v>4</v>
      </c>
      <c r="F231" s="11" t="s">
        <v>49</v>
      </c>
      <c r="G231" s="11" t="s">
        <v>23</v>
      </c>
      <c r="H231" s="13">
        <v>31</v>
      </c>
      <c r="I231" s="11" t="s">
        <v>18</v>
      </c>
      <c r="J231" s="13">
        <v>2</v>
      </c>
      <c r="K231" s="11" t="s">
        <v>51</v>
      </c>
      <c r="L231" s="11" t="s">
        <v>28</v>
      </c>
    </row>
    <row r="232" spans="1:12">
      <c r="A232" s="11" t="s">
        <v>33</v>
      </c>
      <c r="B232" s="12">
        <v>0</v>
      </c>
      <c r="C232" s="12">
        <v>771</v>
      </c>
      <c r="D232" s="13">
        <v>25</v>
      </c>
      <c r="E232" s="11">
        <v>0</v>
      </c>
      <c r="F232" s="11" t="s">
        <v>49</v>
      </c>
      <c r="G232" s="11" t="s">
        <v>23</v>
      </c>
      <c r="H232" s="13">
        <v>42</v>
      </c>
      <c r="I232" s="11" t="s">
        <v>17</v>
      </c>
      <c r="J232" s="13">
        <v>2</v>
      </c>
      <c r="K232" s="11" t="s">
        <v>51</v>
      </c>
      <c r="L232" s="11" t="s">
        <v>27</v>
      </c>
    </row>
    <row r="233" spans="1:12">
      <c r="A233" s="11" t="s">
        <v>31</v>
      </c>
      <c r="B233" s="12">
        <v>0</v>
      </c>
      <c r="C233" s="12">
        <v>463</v>
      </c>
      <c r="D233" s="13">
        <v>11</v>
      </c>
      <c r="E233" s="11">
        <v>13</v>
      </c>
      <c r="F233" s="11" t="s">
        <v>49</v>
      </c>
      <c r="G233" s="11" t="s">
        <v>23</v>
      </c>
      <c r="H233" s="13">
        <v>24</v>
      </c>
      <c r="I233" s="11" t="s">
        <v>19</v>
      </c>
      <c r="J233" s="13">
        <v>2</v>
      </c>
      <c r="K233" s="11" t="s">
        <v>50</v>
      </c>
      <c r="L233" s="11" t="s">
        <v>27</v>
      </c>
    </row>
    <row r="234" spans="1:12">
      <c r="A234" s="11" t="s">
        <v>29</v>
      </c>
      <c r="B234" s="12">
        <v>8948</v>
      </c>
      <c r="C234" s="12">
        <v>110</v>
      </c>
      <c r="D234" s="13">
        <v>31</v>
      </c>
      <c r="E234" s="11">
        <v>90</v>
      </c>
      <c r="F234" s="11" t="s">
        <v>49</v>
      </c>
      <c r="G234" s="11" t="s">
        <v>23</v>
      </c>
      <c r="H234" s="13">
        <v>65</v>
      </c>
      <c r="I234" s="11" t="s">
        <v>18</v>
      </c>
      <c r="J234" s="13">
        <v>4</v>
      </c>
      <c r="K234" s="11" t="s">
        <v>52</v>
      </c>
      <c r="L234" s="11" t="s">
        <v>27</v>
      </c>
    </row>
    <row r="235" spans="1:12">
      <c r="A235" s="11" t="s">
        <v>37</v>
      </c>
      <c r="B235" s="12">
        <v>0</v>
      </c>
      <c r="C235" s="12">
        <v>10099</v>
      </c>
      <c r="D235" s="13">
        <v>16</v>
      </c>
      <c r="E235" s="11">
        <v>108</v>
      </c>
      <c r="F235" s="11" t="s">
        <v>49</v>
      </c>
      <c r="G235" s="11" t="s">
        <v>23</v>
      </c>
      <c r="H235" s="13">
        <v>22</v>
      </c>
      <c r="I235" s="11" t="s">
        <v>19</v>
      </c>
      <c r="J235" s="13">
        <v>4</v>
      </c>
      <c r="K235" s="11" t="s">
        <v>51</v>
      </c>
      <c r="L235" s="11" t="s">
        <v>28</v>
      </c>
    </row>
    <row r="236" spans="1:12">
      <c r="A236" s="11" t="s">
        <v>37</v>
      </c>
      <c r="B236" s="12">
        <v>0</v>
      </c>
      <c r="C236" s="12">
        <v>13428</v>
      </c>
      <c r="D236" s="13">
        <v>7</v>
      </c>
      <c r="E236" s="11">
        <v>0</v>
      </c>
      <c r="F236" s="11" t="s">
        <v>53</v>
      </c>
      <c r="G236" s="11" t="s">
        <v>21</v>
      </c>
      <c r="H236" s="13">
        <v>22</v>
      </c>
      <c r="I236" s="11" t="s">
        <v>19</v>
      </c>
      <c r="J236" s="13">
        <v>2</v>
      </c>
      <c r="K236" s="11" t="s">
        <v>54</v>
      </c>
      <c r="L236" s="11" t="s">
        <v>28</v>
      </c>
    </row>
    <row r="237" spans="1:12">
      <c r="A237" s="11" t="s">
        <v>36</v>
      </c>
      <c r="B237" s="12">
        <v>0</v>
      </c>
      <c r="C237" s="12">
        <v>208</v>
      </c>
      <c r="D237" s="13">
        <v>13</v>
      </c>
      <c r="E237" s="11">
        <v>23</v>
      </c>
      <c r="F237" s="11" t="s">
        <v>49</v>
      </c>
      <c r="G237" s="11" t="s">
        <v>23</v>
      </c>
      <c r="H237" s="13">
        <v>51</v>
      </c>
      <c r="I237" s="11" t="s">
        <v>18</v>
      </c>
      <c r="J237" s="13">
        <v>4</v>
      </c>
      <c r="K237" s="11" t="s">
        <v>51</v>
      </c>
      <c r="L237" s="11" t="s">
        <v>28</v>
      </c>
    </row>
    <row r="238" spans="1:12">
      <c r="A238" s="11" t="s">
        <v>36</v>
      </c>
      <c r="B238" s="12">
        <v>0</v>
      </c>
      <c r="C238" s="12">
        <v>552</v>
      </c>
      <c r="D238" s="13">
        <v>13</v>
      </c>
      <c r="E238" s="11">
        <v>15</v>
      </c>
      <c r="F238" s="11" t="s">
        <v>53</v>
      </c>
      <c r="G238" s="11" t="s">
        <v>21</v>
      </c>
      <c r="H238" s="13">
        <v>23</v>
      </c>
      <c r="I238" s="11" t="s">
        <v>18</v>
      </c>
      <c r="J238" s="13">
        <v>4</v>
      </c>
      <c r="K238" s="11" t="s">
        <v>50</v>
      </c>
      <c r="L238" s="11" t="s">
        <v>27</v>
      </c>
    </row>
    <row r="239" spans="1:12">
      <c r="A239" s="11" t="s">
        <v>30</v>
      </c>
      <c r="B239" s="12">
        <v>0</v>
      </c>
      <c r="C239" s="12">
        <v>3105</v>
      </c>
      <c r="D239" s="13">
        <v>16</v>
      </c>
      <c r="E239" s="11">
        <v>19</v>
      </c>
      <c r="F239" s="11" t="s">
        <v>53</v>
      </c>
      <c r="G239" s="11" t="s">
        <v>21</v>
      </c>
      <c r="H239" s="13">
        <v>30</v>
      </c>
      <c r="I239" s="11" t="s">
        <v>18</v>
      </c>
      <c r="J239" s="13">
        <v>3</v>
      </c>
      <c r="K239" s="11" t="s">
        <v>51</v>
      </c>
      <c r="L239" s="11" t="s">
        <v>28</v>
      </c>
    </row>
    <row r="240" spans="1:12">
      <c r="A240" s="11" t="s">
        <v>36</v>
      </c>
      <c r="B240" s="12">
        <v>483</v>
      </c>
      <c r="C240" s="12">
        <v>415</v>
      </c>
      <c r="D240" s="13">
        <v>19</v>
      </c>
      <c r="E240" s="11">
        <v>6</v>
      </c>
      <c r="F240" s="11" t="s">
        <v>49</v>
      </c>
      <c r="G240" s="11" t="s">
        <v>22</v>
      </c>
      <c r="H240" s="13">
        <v>32</v>
      </c>
      <c r="I240" s="11" t="s">
        <v>18</v>
      </c>
      <c r="J240" s="13">
        <v>2</v>
      </c>
      <c r="K240" s="11" t="s">
        <v>51</v>
      </c>
      <c r="L240" s="11" t="s">
        <v>27</v>
      </c>
    </row>
    <row r="241" spans="1:12">
      <c r="A241" s="11" t="s">
        <v>32</v>
      </c>
      <c r="B241" s="12">
        <v>0</v>
      </c>
      <c r="C241" s="12">
        <v>1238</v>
      </c>
      <c r="D241" s="13">
        <v>13</v>
      </c>
      <c r="E241" s="11">
        <v>0</v>
      </c>
      <c r="F241" s="11" t="s">
        <v>53</v>
      </c>
      <c r="G241" s="11" t="s">
        <v>21</v>
      </c>
      <c r="H241" s="13">
        <v>21</v>
      </c>
      <c r="I241" s="11" t="s">
        <v>18</v>
      </c>
      <c r="J241" s="13">
        <v>3</v>
      </c>
      <c r="K241" s="11" t="s">
        <v>51</v>
      </c>
      <c r="L241" s="11" t="s">
        <v>27</v>
      </c>
    </row>
    <row r="242" spans="1:12">
      <c r="A242" s="11" t="s">
        <v>30</v>
      </c>
      <c r="B242" s="12">
        <v>0</v>
      </c>
      <c r="C242" s="12">
        <v>238</v>
      </c>
      <c r="D242" s="13">
        <v>13</v>
      </c>
      <c r="E242" s="11">
        <v>2</v>
      </c>
      <c r="F242" s="11" t="s">
        <v>53</v>
      </c>
      <c r="G242" s="11" t="s">
        <v>21</v>
      </c>
      <c r="H242" s="13">
        <v>52</v>
      </c>
      <c r="I242" s="11" t="s">
        <v>18</v>
      </c>
      <c r="J242" s="13">
        <v>4</v>
      </c>
      <c r="K242" s="11" t="s">
        <v>51</v>
      </c>
      <c r="L242" s="11" t="s">
        <v>27</v>
      </c>
    </row>
    <row r="243" spans="1:12">
      <c r="A243" s="11" t="s">
        <v>31</v>
      </c>
      <c r="B243" s="12">
        <v>0</v>
      </c>
      <c r="C243" s="12">
        <v>127</v>
      </c>
      <c r="D243" s="13">
        <v>31</v>
      </c>
      <c r="E243" s="11">
        <v>35</v>
      </c>
      <c r="F243" s="11" t="s">
        <v>53</v>
      </c>
      <c r="G243" s="11" t="s">
        <v>21</v>
      </c>
      <c r="H243" s="13">
        <v>22</v>
      </c>
      <c r="I243" s="11" t="s">
        <v>19</v>
      </c>
      <c r="J243" s="13">
        <v>4</v>
      </c>
      <c r="K243" s="11" t="s">
        <v>51</v>
      </c>
      <c r="L243" s="11" t="s">
        <v>27</v>
      </c>
    </row>
    <row r="244" spans="1:12">
      <c r="A244" s="11" t="s">
        <v>29</v>
      </c>
      <c r="B244" s="12">
        <v>663</v>
      </c>
      <c r="C244" s="12">
        <v>0</v>
      </c>
      <c r="D244" s="13">
        <v>19</v>
      </c>
      <c r="E244" s="11">
        <v>57</v>
      </c>
      <c r="F244" s="11" t="s">
        <v>49</v>
      </c>
      <c r="G244" s="11" t="s">
        <v>23</v>
      </c>
      <c r="H244" s="13">
        <v>41</v>
      </c>
      <c r="I244" s="11" t="s">
        <v>18</v>
      </c>
      <c r="J244" s="13">
        <v>2</v>
      </c>
      <c r="K244" s="11" t="s">
        <v>51</v>
      </c>
      <c r="L244" s="11" t="s">
        <v>28</v>
      </c>
    </row>
    <row r="245" spans="1:12">
      <c r="A245" s="11" t="s">
        <v>33</v>
      </c>
      <c r="B245" s="12">
        <v>624</v>
      </c>
      <c r="C245" s="12">
        <v>785</v>
      </c>
      <c r="D245" s="13">
        <v>37</v>
      </c>
      <c r="E245" s="11">
        <v>9</v>
      </c>
      <c r="F245" s="11" t="s">
        <v>53</v>
      </c>
      <c r="G245" s="11" t="s">
        <v>21</v>
      </c>
      <c r="H245" s="13">
        <v>53</v>
      </c>
      <c r="I245" s="11" t="s">
        <v>19</v>
      </c>
      <c r="J245" s="13">
        <v>2</v>
      </c>
      <c r="K245" s="11" t="s">
        <v>51</v>
      </c>
      <c r="L245" s="11" t="s">
        <v>28</v>
      </c>
    </row>
    <row r="246" spans="1:12">
      <c r="A246" s="11" t="s">
        <v>34</v>
      </c>
      <c r="B246" s="12">
        <v>0</v>
      </c>
      <c r="C246" s="12">
        <v>718</v>
      </c>
      <c r="D246" s="13">
        <v>19</v>
      </c>
      <c r="E246" s="11">
        <v>0</v>
      </c>
      <c r="F246" s="11" t="s">
        <v>53</v>
      </c>
      <c r="G246" s="11" t="s">
        <v>21</v>
      </c>
      <c r="H246" s="13">
        <v>54</v>
      </c>
      <c r="I246" s="11" t="s">
        <v>17</v>
      </c>
      <c r="J246" s="13">
        <v>4</v>
      </c>
      <c r="K246" s="11" t="s">
        <v>54</v>
      </c>
      <c r="L246" s="11" t="s">
        <v>27</v>
      </c>
    </row>
    <row r="247" spans="1:12">
      <c r="A247" s="11" t="s">
        <v>31</v>
      </c>
      <c r="B247" s="12">
        <v>0</v>
      </c>
      <c r="C247" s="12">
        <v>493</v>
      </c>
      <c r="D247" s="13">
        <v>13</v>
      </c>
      <c r="E247" s="11">
        <v>21</v>
      </c>
      <c r="F247" s="11" t="s">
        <v>49</v>
      </c>
      <c r="G247" s="11" t="s">
        <v>23</v>
      </c>
      <c r="H247" s="13">
        <v>37</v>
      </c>
      <c r="I247" s="11" t="s">
        <v>18</v>
      </c>
      <c r="J247" s="13">
        <v>3</v>
      </c>
      <c r="K247" s="11" t="s">
        <v>50</v>
      </c>
      <c r="L247" s="11" t="s">
        <v>28</v>
      </c>
    </row>
    <row r="248" spans="1:12">
      <c r="A248" s="11" t="s">
        <v>36</v>
      </c>
      <c r="B248" s="12">
        <v>152</v>
      </c>
      <c r="C248" s="12">
        <v>757</v>
      </c>
      <c r="D248" s="13">
        <v>49</v>
      </c>
      <c r="E248" s="11">
        <v>45</v>
      </c>
      <c r="F248" s="11" t="s">
        <v>49</v>
      </c>
      <c r="G248" s="11" t="s">
        <v>23</v>
      </c>
      <c r="H248" s="13">
        <v>27</v>
      </c>
      <c r="I248" s="11" t="s">
        <v>18</v>
      </c>
      <c r="J248" s="13">
        <v>4</v>
      </c>
      <c r="K248" s="11" t="s">
        <v>51</v>
      </c>
      <c r="L248" s="11" t="s">
        <v>27</v>
      </c>
    </row>
    <row r="249" spans="1:12">
      <c r="A249" s="11" t="s">
        <v>33</v>
      </c>
      <c r="B249" s="12">
        <v>0</v>
      </c>
      <c r="C249" s="12">
        <v>9125</v>
      </c>
      <c r="D249" s="13">
        <v>13</v>
      </c>
      <c r="E249" s="11">
        <v>24</v>
      </c>
      <c r="F249" s="11" t="s">
        <v>53</v>
      </c>
      <c r="G249" s="11" t="s">
        <v>21</v>
      </c>
      <c r="H249" s="13">
        <v>25</v>
      </c>
      <c r="I249" s="11" t="s">
        <v>18</v>
      </c>
      <c r="J249" s="13">
        <v>2</v>
      </c>
      <c r="K249" s="11" t="s">
        <v>51</v>
      </c>
      <c r="L249" s="11" t="s">
        <v>27</v>
      </c>
    </row>
    <row r="250" spans="1:12">
      <c r="A250" s="11" t="s">
        <v>36</v>
      </c>
      <c r="B250" s="12">
        <v>0</v>
      </c>
      <c r="C250" s="12">
        <v>364</v>
      </c>
      <c r="D250" s="13">
        <v>13</v>
      </c>
      <c r="E250" s="11">
        <v>12</v>
      </c>
      <c r="F250" s="11" t="s">
        <v>53</v>
      </c>
      <c r="G250" s="11" t="s">
        <v>21</v>
      </c>
      <c r="H250" s="13">
        <v>34</v>
      </c>
      <c r="I250" s="11" t="s">
        <v>18</v>
      </c>
      <c r="J250" s="13">
        <v>2</v>
      </c>
      <c r="K250" s="11" t="s">
        <v>51</v>
      </c>
      <c r="L250" s="11" t="s">
        <v>28</v>
      </c>
    </row>
    <row r="251" spans="1:12">
      <c r="A251" s="11" t="s">
        <v>29</v>
      </c>
      <c r="B251" s="12">
        <v>498</v>
      </c>
      <c r="C251" s="12">
        <v>598</v>
      </c>
      <c r="D251" s="13">
        <v>37</v>
      </c>
      <c r="E251" s="11">
        <v>14</v>
      </c>
      <c r="F251" s="11" t="s">
        <v>49</v>
      </c>
      <c r="G251" s="11" t="s">
        <v>21</v>
      </c>
      <c r="H251" s="13">
        <v>29</v>
      </c>
      <c r="I251" s="11" t="s">
        <v>18</v>
      </c>
      <c r="J251" s="13">
        <v>2</v>
      </c>
      <c r="K251" s="11" t="s">
        <v>52</v>
      </c>
      <c r="L251" s="11" t="s">
        <v>27</v>
      </c>
    </row>
    <row r="252" spans="1:12">
      <c r="A252" s="11" t="s">
        <v>33</v>
      </c>
      <c r="B252" s="12">
        <v>0</v>
      </c>
      <c r="C252" s="12">
        <v>374</v>
      </c>
      <c r="D252" s="13">
        <v>10</v>
      </c>
      <c r="E252" s="11">
        <v>19</v>
      </c>
      <c r="F252" s="11" t="s">
        <v>49</v>
      </c>
      <c r="G252" s="11" t="s">
        <v>23</v>
      </c>
      <c r="H252" s="13">
        <v>27</v>
      </c>
      <c r="I252" s="11" t="s">
        <v>18</v>
      </c>
      <c r="J252" s="13">
        <v>3</v>
      </c>
      <c r="K252" s="11" t="s">
        <v>50</v>
      </c>
      <c r="L252" s="11" t="s">
        <v>27</v>
      </c>
    </row>
    <row r="253" spans="1:12">
      <c r="A253" s="11" t="s">
        <v>36</v>
      </c>
      <c r="B253" s="12">
        <v>156</v>
      </c>
      <c r="C253" s="12">
        <v>0</v>
      </c>
      <c r="D253" s="13">
        <v>13</v>
      </c>
      <c r="E253" s="11">
        <v>58</v>
      </c>
      <c r="F253" s="11" t="s">
        <v>53</v>
      </c>
      <c r="G253" s="11" t="s">
        <v>21</v>
      </c>
      <c r="H253" s="13">
        <v>32</v>
      </c>
      <c r="I253" s="11" t="s">
        <v>18</v>
      </c>
      <c r="J253" s="13">
        <v>3</v>
      </c>
      <c r="K253" s="11" t="s">
        <v>50</v>
      </c>
      <c r="L253" s="11" t="s">
        <v>27</v>
      </c>
    </row>
    <row r="254" spans="1:12">
      <c r="A254" s="11" t="s">
        <v>37</v>
      </c>
      <c r="B254" s="12">
        <v>1336</v>
      </c>
      <c r="C254" s="12">
        <v>0</v>
      </c>
      <c r="D254" s="13">
        <v>37</v>
      </c>
      <c r="E254" s="11">
        <v>11</v>
      </c>
      <c r="F254" s="11" t="s">
        <v>49</v>
      </c>
      <c r="G254" s="11" t="s">
        <v>23</v>
      </c>
      <c r="H254" s="13">
        <v>29</v>
      </c>
      <c r="I254" s="11" t="s">
        <v>18</v>
      </c>
      <c r="J254" s="13">
        <v>2</v>
      </c>
      <c r="K254" s="11" t="s">
        <v>52</v>
      </c>
      <c r="L254" s="11" t="s">
        <v>28</v>
      </c>
    </row>
    <row r="255" spans="1:12">
      <c r="A255" s="11" t="s">
        <v>33</v>
      </c>
      <c r="B255" s="12">
        <v>0</v>
      </c>
      <c r="C255" s="12">
        <v>508</v>
      </c>
      <c r="D255" s="13">
        <v>13</v>
      </c>
      <c r="E255" s="11">
        <v>3</v>
      </c>
      <c r="F255" s="11" t="s">
        <v>49</v>
      </c>
      <c r="G255" s="11" t="s">
        <v>23</v>
      </c>
      <c r="H255" s="13">
        <v>32</v>
      </c>
      <c r="I255" s="11" t="s">
        <v>18</v>
      </c>
      <c r="J255" s="13">
        <v>1</v>
      </c>
      <c r="K255" s="11" t="s">
        <v>50</v>
      </c>
      <c r="L255" s="11" t="s">
        <v>27</v>
      </c>
    </row>
    <row r="256" spans="1:12">
      <c r="A256" s="11" t="s">
        <v>36</v>
      </c>
      <c r="B256" s="12">
        <v>0</v>
      </c>
      <c r="C256" s="12">
        <v>956</v>
      </c>
      <c r="D256" s="13">
        <v>25</v>
      </c>
      <c r="E256" s="11">
        <v>4</v>
      </c>
      <c r="F256" s="11" t="s">
        <v>53</v>
      </c>
      <c r="G256" s="11" t="s">
        <v>21</v>
      </c>
      <c r="H256" s="13">
        <v>28</v>
      </c>
      <c r="I256" s="11" t="s">
        <v>19</v>
      </c>
      <c r="J256" s="13">
        <v>2</v>
      </c>
      <c r="K256" s="11" t="s">
        <v>50</v>
      </c>
      <c r="L256" s="11" t="s">
        <v>27</v>
      </c>
    </row>
    <row r="257" spans="1:12">
      <c r="A257" s="11" t="s">
        <v>31</v>
      </c>
      <c r="B257" s="12">
        <v>0</v>
      </c>
      <c r="C257" s="12">
        <v>636</v>
      </c>
      <c r="D257" s="13">
        <v>22</v>
      </c>
      <c r="E257" s="11">
        <v>41</v>
      </c>
      <c r="F257" s="11" t="s">
        <v>53</v>
      </c>
      <c r="G257" s="11" t="s">
        <v>21</v>
      </c>
      <c r="H257" s="13">
        <v>25</v>
      </c>
      <c r="I257" s="11" t="s">
        <v>19</v>
      </c>
      <c r="J257" s="13">
        <v>4</v>
      </c>
      <c r="K257" s="11" t="s">
        <v>50</v>
      </c>
      <c r="L257" s="11" t="s">
        <v>28</v>
      </c>
    </row>
    <row r="258" spans="1:12">
      <c r="A258" s="11" t="s">
        <v>33</v>
      </c>
      <c r="B258" s="12">
        <v>2641</v>
      </c>
      <c r="C258" s="12">
        <v>0</v>
      </c>
      <c r="D258" s="13">
        <v>13</v>
      </c>
      <c r="E258" s="11">
        <v>71</v>
      </c>
      <c r="F258" s="11" t="s">
        <v>53</v>
      </c>
      <c r="G258" s="11" t="s">
        <v>21</v>
      </c>
      <c r="H258" s="13">
        <v>51</v>
      </c>
      <c r="I258" s="11" t="s">
        <v>17</v>
      </c>
      <c r="J258" s="13">
        <v>4</v>
      </c>
      <c r="K258" s="11" t="s">
        <v>52</v>
      </c>
      <c r="L258" s="11" t="s">
        <v>28</v>
      </c>
    </row>
    <row r="259" spans="1:12">
      <c r="A259" s="11" t="s">
        <v>37</v>
      </c>
      <c r="B259" s="12">
        <v>0</v>
      </c>
      <c r="C259" s="12">
        <v>1519</v>
      </c>
      <c r="D259" s="13">
        <v>40</v>
      </c>
      <c r="E259" s="11">
        <v>74</v>
      </c>
      <c r="F259" s="11" t="s">
        <v>49</v>
      </c>
      <c r="G259" s="11" t="s">
        <v>23</v>
      </c>
      <c r="H259" s="13">
        <v>44</v>
      </c>
      <c r="I259" s="11" t="s">
        <v>18</v>
      </c>
      <c r="J259" s="13">
        <v>2</v>
      </c>
      <c r="K259" s="11" t="s">
        <v>52</v>
      </c>
      <c r="L259" s="11" t="s">
        <v>28</v>
      </c>
    </row>
    <row r="260" spans="1:12">
      <c r="A260" s="11" t="s">
        <v>29</v>
      </c>
      <c r="B260" s="12">
        <v>0</v>
      </c>
      <c r="C260" s="12">
        <v>922</v>
      </c>
      <c r="D260" s="13">
        <v>19</v>
      </c>
      <c r="E260" s="11">
        <v>29</v>
      </c>
      <c r="F260" s="11" t="s">
        <v>49</v>
      </c>
      <c r="G260" s="11" t="s">
        <v>23</v>
      </c>
      <c r="H260" s="13">
        <v>33</v>
      </c>
      <c r="I260" s="11" t="s">
        <v>18</v>
      </c>
      <c r="J260" s="13">
        <v>1</v>
      </c>
      <c r="K260" s="11" t="s">
        <v>51</v>
      </c>
      <c r="L260" s="11" t="s">
        <v>28</v>
      </c>
    </row>
    <row r="261" spans="1:12">
      <c r="A261" s="11" t="s">
        <v>31</v>
      </c>
      <c r="B261" s="12">
        <v>0</v>
      </c>
      <c r="C261" s="12">
        <v>180</v>
      </c>
      <c r="D261" s="13">
        <v>5</v>
      </c>
      <c r="E261" s="11">
        <v>2</v>
      </c>
      <c r="F261" s="11" t="s">
        <v>53</v>
      </c>
      <c r="G261" s="11" t="s">
        <v>21</v>
      </c>
      <c r="H261" s="13">
        <v>22</v>
      </c>
      <c r="I261" s="11" t="s">
        <v>19</v>
      </c>
      <c r="J261" s="13">
        <v>3</v>
      </c>
      <c r="K261" s="11" t="s">
        <v>50</v>
      </c>
      <c r="L261" s="11" t="s">
        <v>28</v>
      </c>
    </row>
    <row r="262" spans="1:12">
      <c r="A262" s="11" t="s">
        <v>37</v>
      </c>
      <c r="B262" s="12">
        <v>0</v>
      </c>
      <c r="C262" s="12">
        <v>701</v>
      </c>
      <c r="D262" s="13">
        <v>22</v>
      </c>
      <c r="E262" s="11">
        <v>108</v>
      </c>
      <c r="F262" s="11" t="s">
        <v>49</v>
      </c>
      <c r="G262" s="11" t="s">
        <v>23</v>
      </c>
      <c r="H262" s="13">
        <v>35</v>
      </c>
      <c r="I262" s="11" t="s">
        <v>18</v>
      </c>
      <c r="J262" s="13">
        <v>4</v>
      </c>
      <c r="K262" s="11" t="s">
        <v>52</v>
      </c>
      <c r="L262" s="11" t="s">
        <v>28</v>
      </c>
    </row>
    <row r="263" spans="1:12">
      <c r="A263" s="11" t="s">
        <v>36</v>
      </c>
      <c r="B263" s="12">
        <v>0</v>
      </c>
      <c r="C263" s="12">
        <v>296</v>
      </c>
      <c r="D263" s="13">
        <v>16</v>
      </c>
      <c r="E263" s="11">
        <v>8</v>
      </c>
      <c r="F263" s="11" t="s">
        <v>49</v>
      </c>
      <c r="G263" s="11" t="s">
        <v>23</v>
      </c>
      <c r="H263" s="13">
        <v>30</v>
      </c>
      <c r="I263" s="11" t="s">
        <v>18</v>
      </c>
      <c r="J263" s="13">
        <v>2</v>
      </c>
      <c r="K263" s="11" t="s">
        <v>51</v>
      </c>
      <c r="L263" s="11" t="s">
        <v>28</v>
      </c>
    </row>
    <row r="264" spans="1:12">
      <c r="A264" s="11" t="s">
        <v>36</v>
      </c>
      <c r="B264" s="12">
        <v>887</v>
      </c>
      <c r="C264" s="12">
        <v>519</v>
      </c>
      <c r="D264" s="13">
        <v>7</v>
      </c>
      <c r="E264" s="11">
        <v>42</v>
      </c>
      <c r="F264" s="11" t="s">
        <v>49</v>
      </c>
      <c r="G264" s="11" t="s">
        <v>22</v>
      </c>
      <c r="H264" s="13">
        <v>27</v>
      </c>
      <c r="I264" s="11" t="s">
        <v>18</v>
      </c>
      <c r="J264" s="13">
        <v>3</v>
      </c>
      <c r="K264" s="11" t="s">
        <v>50</v>
      </c>
      <c r="L264" s="11" t="s">
        <v>28</v>
      </c>
    </row>
    <row r="265" spans="1:12">
      <c r="A265" s="11" t="s">
        <v>29</v>
      </c>
      <c r="B265" s="12">
        <v>0</v>
      </c>
      <c r="C265" s="12">
        <v>800</v>
      </c>
      <c r="D265" s="13">
        <v>49</v>
      </c>
      <c r="E265" s="11">
        <v>2</v>
      </c>
      <c r="F265" s="11" t="s">
        <v>53</v>
      </c>
      <c r="G265" s="11" t="s">
        <v>21</v>
      </c>
      <c r="H265" s="13">
        <v>23</v>
      </c>
      <c r="I265" s="11" t="s">
        <v>19</v>
      </c>
      <c r="J265" s="13">
        <v>4</v>
      </c>
      <c r="K265" s="11" t="s">
        <v>51</v>
      </c>
      <c r="L265" s="11" t="s">
        <v>27</v>
      </c>
    </row>
    <row r="266" spans="1:12">
      <c r="A266" s="11" t="s">
        <v>31</v>
      </c>
      <c r="B266" s="12">
        <v>0</v>
      </c>
      <c r="C266" s="12">
        <v>736</v>
      </c>
      <c r="D266" s="13">
        <v>13</v>
      </c>
      <c r="E266" s="11">
        <v>6</v>
      </c>
      <c r="F266" s="11" t="s">
        <v>53</v>
      </c>
      <c r="G266" s="11" t="s">
        <v>21</v>
      </c>
      <c r="H266" s="13">
        <v>19</v>
      </c>
      <c r="I266" s="11" t="s">
        <v>19</v>
      </c>
      <c r="J266" s="13">
        <v>4</v>
      </c>
      <c r="K266" s="11" t="s">
        <v>51</v>
      </c>
      <c r="L266" s="11" t="s">
        <v>27</v>
      </c>
    </row>
    <row r="267" spans="1:12">
      <c r="A267" s="11" t="s">
        <v>36</v>
      </c>
      <c r="B267" s="12">
        <v>0</v>
      </c>
      <c r="C267" s="12">
        <v>11838</v>
      </c>
      <c r="D267" s="13">
        <v>7</v>
      </c>
      <c r="E267" s="11">
        <v>70</v>
      </c>
      <c r="F267" s="11" t="s">
        <v>49</v>
      </c>
      <c r="G267" s="11" t="s">
        <v>23</v>
      </c>
      <c r="H267" s="13">
        <v>44</v>
      </c>
      <c r="I267" s="11" t="s">
        <v>18</v>
      </c>
      <c r="J267" s="13">
        <v>4</v>
      </c>
      <c r="K267" s="11" t="s">
        <v>50</v>
      </c>
      <c r="L267" s="11" t="s">
        <v>28</v>
      </c>
    </row>
    <row r="268" spans="1:12">
      <c r="A268" s="11" t="s">
        <v>36</v>
      </c>
      <c r="B268" s="12">
        <v>0</v>
      </c>
      <c r="C268" s="12">
        <v>364</v>
      </c>
      <c r="D268" s="13">
        <v>5</v>
      </c>
      <c r="E268" s="11">
        <v>35</v>
      </c>
      <c r="F268" s="11" t="s">
        <v>49</v>
      </c>
      <c r="G268" s="11" t="s">
        <v>23</v>
      </c>
      <c r="H268" s="13">
        <v>41</v>
      </c>
      <c r="I268" s="11" t="s">
        <v>18</v>
      </c>
      <c r="J268" s="13">
        <v>1</v>
      </c>
      <c r="K268" s="11" t="s">
        <v>50</v>
      </c>
      <c r="L268" s="11" t="s">
        <v>28</v>
      </c>
    </row>
    <row r="269" spans="1:12">
      <c r="A269" s="11" t="s">
        <v>33</v>
      </c>
      <c r="B269" s="12">
        <v>18408</v>
      </c>
      <c r="C269" s="12">
        <v>212</v>
      </c>
      <c r="D269" s="13">
        <v>13</v>
      </c>
      <c r="E269" s="11">
        <v>9</v>
      </c>
      <c r="F269" s="11" t="s">
        <v>53</v>
      </c>
      <c r="G269" s="11" t="s">
        <v>21</v>
      </c>
      <c r="H269" s="13">
        <v>35</v>
      </c>
      <c r="I269" s="11" t="s">
        <v>18</v>
      </c>
      <c r="J269" s="13">
        <v>2</v>
      </c>
      <c r="K269" s="11" t="s">
        <v>51</v>
      </c>
      <c r="L269" s="11" t="s">
        <v>28</v>
      </c>
    </row>
    <row r="270" spans="1:12">
      <c r="A270" s="11" t="s">
        <v>33</v>
      </c>
      <c r="B270" s="12">
        <v>497</v>
      </c>
      <c r="C270" s="12">
        <v>888</v>
      </c>
      <c r="D270" s="13">
        <v>16</v>
      </c>
      <c r="E270" s="11">
        <v>3</v>
      </c>
      <c r="F270" s="11" t="s">
        <v>53</v>
      </c>
      <c r="G270" s="11" t="s">
        <v>21</v>
      </c>
      <c r="H270" s="13">
        <v>25</v>
      </c>
      <c r="I270" s="11" t="s">
        <v>19</v>
      </c>
      <c r="J270" s="13">
        <v>1</v>
      </c>
      <c r="K270" s="11" t="s">
        <v>54</v>
      </c>
      <c r="L270" s="11" t="s">
        <v>27</v>
      </c>
    </row>
    <row r="271" spans="1:12">
      <c r="A271" s="11" t="s">
        <v>37</v>
      </c>
      <c r="B271" s="12">
        <v>0</v>
      </c>
      <c r="C271" s="12">
        <v>999</v>
      </c>
      <c r="D271" s="13">
        <v>25</v>
      </c>
      <c r="E271" s="11">
        <v>0</v>
      </c>
      <c r="F271" s="11" t="s">
        <v>49</v>
      </c>
      <c r="G271" s="11" t="s">
        <v>23</v>
      </c>
      <c r="H271" s="13">
        <v>28</v>
      </c>
      <c r="I271" s="11" t="s">
        <v>17</v>
      </c>
      <c r="J271" s="13">
        <v>2</v>
      </c>
      <c r="K271" s="11" t="s">
        <v>52</v>
      </c>
      <c r="L271" s="11" t="s">
        <v>28</v>
      </c>
    </row>
    <row r="272" spans="1:12">
      <c r="A272" s="11" t="s">
        <v>36</v>
      </c>
      <c r="B272" s="12">
        <v>946</v>
      </c>
      <c r="C272" s="12">
        <v>0</v>
      </c>
      <c r="D272" s="13">
        <v>16</v>
      </c>
      <c r="E272" s="11">
        <v>83</v>
      </c>
      <c r="F272" s="11" t="s">
        <v>49</v>
      </c>
      <c r="G272" s="11" t="s">
        <v>23</v>
      </c>
      <c r="H272" s="13">
        <v>34</v>
      </c>
      <c r="I272" s="11" t="s">
        <v>18</v>
      </c>
      <c r="J272" s="13">
        <v>2</v>
      </c>
      <c r="K272" s="11" t="s">
        <v>51</v>
      </c>
      <c r="L272" s="11" t="s">
        <v>28</v>
      </c>
    </row>
    <row r="273" spans="1:12">
      <c r="A273" s="11" t="s">
        <v>29</v>
      </c>
      <c r="B273" s="12">
        <v>986</v>
      </c>
      <c r="C273" s="12">
        <v>578</v>
      </c>
      <c r="D273" s="13">
        <v>28</v>
      </c>
      <c r="E273" s="11">
        <v>1</v>
      </c>
      <c r="F273" s="11" t="s">
        <v>53</v>
      </c>
      <c r="G273" s="11" t="s">
        <v>21</v>
      </c>
      <c r="H273" s="13">
        <v>31</v>
      </c>
      <c r="I273" s="11" t="s">
        <v>18</v>
      </c>
      <c r="J273" s="13">
        <v>1</v>
      </c>
      <c r="K273" s="11" t="s">
        <v>51</v>
      </c>
      <c r="L273" s="11" t="s">
        <v>28</v>
      </c>
    </row>
    <row r="274" spans="1:12">
      <c r="A274" s="11" t="s">
        <v>30</v>
      </c>
      <c r="B274" s="12">
        <v>8122</v>
      </c>
      <c r="C274" s="12">
        <v>136</v>
      </c>
      <c r="D274" s="13">
        <v>22</v>
      </c>
      <c r="E274" s="11">
        <v>4</v>
      </c>
      <c r="F274" s="11" t="s">
        <v>49</v>
      </c>
      <c r="G274" s="11" t="s">
        <v>21</v>
      </c>
      <c r="H274" s="13">
        <v>32</v>
      </c>
      <c r="I274" s="11" t="s">
        <v>19</v>
      </c>
      <c r="J274" s="13">
        <v>1</v>
      </c>
      <c r="K274" s="11" t="s">
        <v>51</v>
      </c>
      <c r="L274" s="11" t="s">
        <v>27</v>
      </c>
    </row>
    <row r="275" spans="1:12">
      <c r="A275" s="11" t="s">
        <v>31</v>
      </c>
      <c r="B275" s="12">
        <v>0</v>
      </c>
      <c r="C275" s="12">
        <v>734</v>
      </c>
      <c r="D275" s="13">
        <v>37</v>
      </c>
      <c r="E275" s="11">
        <v>111</v>
      </c>
      <c r="F275" s="11" t="s">
        <v>49</v>
      </c>
      <c r="G275" s="11" t="s">
        <v>23</v>
      </c>
      <c r="H275" s="13">
        <v>41</v>
      </c>
      <c r="I275" s="11" t="s">
        <v>18</v>
      </c>
      <c r="J275" s="13">
        <v>2</v>
      </c>
      <c r="K275" s="11" t="s">
        <v>51</v>
      </c>
      <c r="L275" s="11" t="s">
        <v>27</v>
      </c>
    </row>
    <row r="276" spans="1:12">
      <c r="A276" s="11" t="s">
        <v>29</v>
      </c>
      <c r="B276" s="12">
        <v>778</v>
      </c>
      <c r="C276" s="12">
        <v>861</v>
      </c>
      <c r="D276" s="13">
        <v>49</v>
      </c>
      <c r="E276" s="11">
        <v>21</v>
      </c>
      <c r="F276" s="11" t="s">
        <v>49</v>
      </c>
      <c r="G276" s="11" t="s">
        <v>23</v>
      </c>
      <c r="H276" s="13">
        <v>22</v>
      </c>
      <c r="I276" s="11" t="s">
        <v>18</v>
      </c>
      <c r="J276" s="13">
        <v>2</v>
      </c>
      <c r="K276" s="11" t="s">
        <v>51</v>
      </c>
      <c r="L276" s="11" t="s">
        <v>27</v>
      </c>
    </row>
    <row r="277" spans="1:12">
      <c r="A277" s="11" t="s">
        <v>17</v>
      </c>
      <c r="B277" s="12">
        <v>645</v>
      </c>
      <c r="C277" s="12">
        <v>855</v>
      </c>
      <c r="D277" s="13">
        <v>25</v>
      </c>
      <c r="E277" s="11">
        <v>17</v>
      </c>
      <c r="F277" s="11" t="s">
        <v>49</v>
      </c>
      <c r="G277" s="11" t="s">
        <v>23</v>
      </c>
      <c r="H277" s="13">
        <v>28</v>
      </c>
      <c r="I277" s="11" t="s">
        <v>18</v>
      </c>
      <c r="J277" s="13">
        <v>3</v>
      </c>
      <c r="K277" s="11" t="s">
        <v>52</v>
      </c>
      <c r="L277" s="11" t="s">
        <v>27</v>
      </c>
    </row>
    <row r="278" spans="1:12">
      <c r="A278" s="11" t="s">
        <v>31</v>
      </c>
      <c r="B278" s="12">
        <v>0</v>
      </c>
      <c r="C278" s="12">
        <v>4486</v>
      </c>
      <c r="D278" s="13">
        <v>10</v>
      </c>
      <c r="E278" s="11">
        <v>3</v>
      </c>
      <c r="F278" s="11" t="s">
        <v>53</v>
      </c>
      <c r="G278" s="11" t="s">
        <v>21</v>
      </c>
      <c r="H278" s="13">
        <v>21</v>
      </c>
      <c r="I278" s="11" t="s">
        <v>19</v>
      </c>
      <c r="J278" s="13">
        <v>4</v>
      </c>
      <c r="K278" s="11" t="s">
        <v>51</v>
      </c>
      <c r="L278" s="11" t="s">
        <v>28</v>
      </c>
    </row>
    <row r="279" spans="1:12">
      <c r="A279" s="11" t="s">
        <v>33</v>
      </c>
      <c r="B279" s="12">
        <v>682</v>
      </c>
      <c r="C279" s="12">
        <v>2017</v>
      </c>
      <c r="D279" s="13">
        <v>37</v>
      </c>
      <c r="E279" s="11">
        <v>85</v>
      </c>
      <c r="F279" s="11" t="s">
        <v>49</v>
      </c>
      <c r="G279" s="11" t="s">
        <v>23</v>
      </c>
      <c r="H279" s="13">
        <v>41</v>
      </c>
      <c r="I279" s="11" t="s">
        <v>18</v>
      </c>
      <c r="J279" s="13">
        <v>4</v>
      </c>
      <c r="K279" s="11" t="s">
        <v>52</v>
      </c>
      <c r="L279" s="11" t="s">
        <v>27</v>
      </c>
    </row>
    <row r="280" spans="1:12">
      <c r="A280" s="11" t="s">
        <v>33</v>
      </c>
      <c r="B280" s="12">
        <v>19812</v>
      </c>
      <c r="C280" s="12">
        <v>0</v>
      </c>
      <c r="D280" s="13">
        <v>25</v>
      </c>
      <c r="E280" s="11">
        <v>37</v>
      </c>
      <c r="F280" s="11" t="s">
        <v>49</v>
      </c>
      <c r="G280" s="11" t="s">
        <v>23</v>
      </c>
      <c r="H280" s="13">
        <v>36</v>
      </c>
      <c r="I280" s="11" t="s">
        <v>18</v>
      </c>
      <c r="J280" s="13">
        <v>2</v>
      </c>
      <c r="K280" s="11" t="s">
        <v>50</v>
      </c>
      <c r="L280" s="11" t="s">
        <v>27</v>
      </c>
    </row>
    <row r="281" spans="1:12">
      <c r="A281" s="11" t="s">
        <v>29</v>
      </c>
      <c r="B281" s="12">
        <v>0</v>
      </c>
      <c r="C281" s="12">
        <v>500</v>
      </c>
      <c r="D281" s="13">
        <v>25</v>
      </c>
      <c r="E281" s="11">
        <v>1</v>
      </c>
      <c r="F281" s="11" t="s">
        <v>49</v>
      </c>
      <c r="G281" s="11" t="s">
        <v>23</v>
      </c>
      <c r="H281" s="13">
        <v>26</v>
      </c>
      <c r="I281" s="11" t="s">
        <v>18</v>
      </c>
      <c r="J281" s="13">
        <v>2</v>
      </c>
      <c r="K281" s="11" t="s">
        <v>51</v>
      </c>
      <c r="L281" s="11" t="s">
        <v>27</v>
      </c>
    </row>
    <row r="282" spans="1:12">
      <c r="A282" s="11" t="s">
        <v>37</v>
      </c>
      <c r="B282" s="12">
        <v>0</v>
      </c>
      <c r="C282" s="12">
        <v>859</v>
      </c>
      <c r="D282" s="13">
        <v>31</v>
      </c>
      <c r="E282" s="11">
        <v>89</v>
      </c>
      <c r="F282" s="11" t="s">
        <v>49</v>
      </c>
      <c r="G282" s="11" t="s">
        <v>23</v>
      </c>
      <c r="H282" s="13">
        <v>37</v>
      </c>
      <c r="I282" s="11" t="s">
        <v>17</v>
      </c>
      <c r="J282" s="13">
        <v>4</v>
      </c>
      <c r="K282" s="11" t="s">
        <v>52</v>
      </c>
      <c r="L282" s="11" t="s">
        <v>28</v>
      </c>
    </row>
    <row r="283" spans="1:12">
      <c r="A283" s="11" t="s">
        <v>29</v>
      </c>
      <c r="B283" s="12">
        <v>859</v>
      </c>
      <c r="C283" s="12">
        <v>3305</v>
      </c>
      <c r="D283" s="13">
        <v>25</v>
      </c>
      <c r="E283" s="11">
        <v>26</v>
      </c>
      <c r="F283" s="11" t="s">
        <v>49</v>
      </c>
      <c r="G283" s="11" t="s">
        <v>23</v>
      </c>
      <c r="H283" s="13">
        <v>35</v>
      </c>
      <c r="I283" s="11" t="s">
        <v>19</v>
      </c>
      <c r="J283" s="13">
        <v>4</v>
      </c>
      <c r="K283" s="11" t="s">
        <v>52</v>
      </c>
      <c r="L283" s="11" t="s">
        <v>28</v>
      </c>
    </row>
    <row r="284" spans="1:12">
      <c r="A284" s="11" t="s">
        <v>36</v>
      </c>
      <c r="B284" s="12">
        <v>0</v>
      </c>
      <c r="C284" s="12">
        <v>1218</v>
      </c>
      <c r="D284" s="13">
        <v>13</v>
      </c>
      <c r="E284" s="11">
        <v>38</v>
      </c>
      <c r="F284" s="11" t="s">
        <v>49</v>
      </c>
      <c r="G284" s="11" t="s">
        <v>23</v>
      </c>
      <c r="H284" s="13">
        <v>34</v>
      </c>
      <c r="I284" s="11" t="s">
        <v>18</v>
      </c>
      <c r="J284" s="13">
        <v>1</v>
      </c>
      <c r="K284" s="11" t="s">
        <v>51</v>
      </c>
      <c r="L284" s="11" t="s">
        <v>28</v>
      </c>
    </row>
    <row r="285" spans="1:12">
      <c r="A285" s="11" t="s">
        <v>33</v>
      </c>
      <c r="B285" s="12">
        <v>0</v>
      </c>
      <c r="C285" s="12">
        <v>9016</v>
      </c>
      <c r="D285" s="13">
        <v>49</v>
      </c>
      <c r="E285" s="11">
        <v>22</v>
      </c>
      <c r="F285" s="11" t="s">
        <v>49</v>
      </c>
      <c r="G285" s="11" t="s">
        <v>23</v>
      </c>
      <c r="H285" s="13">
        <v>43</v>
      </c>
      <c r="I285" s="11" t="s">
        <v>17</v>
      </c>
      <c r="J285" s="13">
        <v>2</v>
      </c>
      <c r="K285" s="11" t="s">
        <v>51</v>
      </c>
      <c r="L285" s="11" t="s">
        <v>27</v>
      </c>
    </row>
    <row r="286" spans="1:12">
      <c r="A286" s="11" t="s">
        <v>33</v>
      </c>
      <c r="B286" s="12">
        <v>0</v>
      </c>
      <c r="C286" s="12">
        <v>11587</v>
      </c>
      <c r="D286" s="13">
        <v>22</v>
      </c>
      <c r="E286" s="11">
        <v>46</v>
      </c>
      <c r="F286" s="11" t="s">
        <v>53</v>
      </c>
      <c r="G286" s="11" t="s">
        <v>21</v>
      </c>
      <c r="H286" s="13">
        <v>30</v>
      </c>
      <c r="I286" s="11" t="s">
        <v>18</v>
      </c>
      <c r="J286" s="13">
        <v>2</v>
      </c>
      <c r="K286" s="11" t="s">
        <v>52</v>
      </c>
      <c r="L286" s="11" t="s">
        <v>28</v>
      </c>
    </row>
    <row r="287" spans="1:12">
      <c r="A287" s="11" t="s">
        <v>31</v>
      </c>
      <c r="B287" s="12">
        <v>0</v>
      </c>
      <c r="C287" s="12">
        <v>8944</v>
      </c>
      <c r="D287" s="13">
        <v>25</v>
      </c>
      <c r="E287" s="11">
        <v>66</v>
      </c>
      <c r="F287" s="11" t="s">
        <v>49</v>
      </c>
      <c r="G287" s="11" t="s">
        <v>23</v>
      </c>
      <c r="H287" s="13">
        <v>31</v>
      </c>
      <c r="I287" s="11" t="s">
        <v>19</v>
      </c>
      <c r="J287" s="13">
        <v>3</v>
      </c>
      <c r="K287" s="11" t="s">
        <v>51</v>
      </c>
      <c r="L287" s="11" t="s">
        <v>28</v>
      </c>
    </row>
    <row r="288" spans="1:12">
      <c r="A288" s="11" t="s">
        <v>34</v>
      </c>
      <c r="B288" s="12">
        <v>0</v>
      </c>
      <c r="C288" s="12">
        <v>807</v>
      </c>
      <c r="D288" s="13">
        <v>25</v>
      </c>
      <c r="E288" s="11">
        <v>75</v>
      </c>
      <c r="F288" s="11" t="s">
        <v>49</v>
      </c>
      <c r="G288" s="11" t="s">
        <v>23</v>
      </c>
      <c r="H288" s="13">
        <v>43</v>
      </c>
      <c r="I288" s="11" t="s">
        <v>17</v>
      </c>
      <c r="J288" s="13">
        <v>4</v>
      </c>
      <c r="K288" s="11" t="s">
        <v>51</v>
      </c>
      <c r="L288" s="11" t="s">
        <v>28</v>
      </c>
    </row>
    <row r="289" spans="1:12">
      <c r="A289" s="11" t="s">
        <v>36</v>
      </c>
      <c r="B289" s="12">
        <v>0</v>
      </c>
      <c r="C289" s="12">
        <v>867</v>
      </c>
      <c r="D289" s="13">
        <v>31</v>
      </c>
      <c r="E289" s="11">
        <v>27</v>
      </c>
      <c r="F289" s="11" t="s">
        <v>53</v>
      </c>
      <c r="G289" s="11" t="s">
        <v>21</v>
      </c>
      <c r="H289" s="13">
        <v>24</v>
      </c>
      <c r="I289" s="11" t="s">
        <v>18</v>
      </c>
      <c r="J289" s="13">
        <v>2</v>
      </c>
      <c r="K289" s="11" t="s">
        <v>51</v>
      </c>
      <c r="L289" s="11" t="s">
        <v>28</v>
      </c>
    </row>
    <row r="290" spans="1:12">
      <c r="A290" s="11" t="s">
        <v>36</v>
      </c>
      <c r="B290" s="12">
        <v>795</v>
      </c>
      <c r="C290" s="12">
        <v>16804</v>
      </c>
      <c r="D290" s="13">
        <v>49</v>
      </c>
      <c r="E290" s="11">
        <v>40</v>
      </c>
      <c r="F290" s="11" t="s">
        <v>49</v>
      </c>
      <c r="G290" s="11" t="s">
        <v>23</v>
      </c>
      <c r="H290" s="13">
        <v>26</v>
      </c>
      <c r="I290" s="11" t="s">
        <v>18</v>
      </c>
      <c r="J290" s="13">
        <v>2</v>
      </c>
      <c r="K290" s="11" t="s">
        <v>51</v>
      </c>
      <c r="L290" s="11" t="s">
        <v>27</v>
      </c>
    </row>
    <row r="291" spans="1:12">
      <c r="A291" s="11" t="s">
        <v>31</v>
      </c>
      <c r="B291" s="12">
        <v>0</v>
      </c>
      <c r="C291" s="12">
        <v>347</v>
      </c>
      <c r="D291" s="13">
        <v>16</v>
      </c>
      <c r="E291" s="11">
        <v>5</v>
      </c>
      <c r="F291" s="11" t="s">
        <v>53</v>
      </c>
      <c r="G291" s="11" t="s">
        <v>21</v>
      </c>
      <c r="H291" s="13">
        <v>45</v>
      </c>
      <c r="I291" s="11" t="s">
        <v>19</v>
      </c>
      <c r="J291" s="13">
        <v>1</v>
      </c>
      <c r="K291" s="11" t="s">
        <v>51</v>
      </c>
      <c r="L291" s="11" t="s">
        <v>28</v>
      </c>
    </row>
    <row r="292" spans="1:12">
      <c r="A292" s="11" t="s">
        <v>31</v>
      </c>
      <c r="B292" s="12">
        <v>0</v>
      </c>
      <c r="C292" s="12">
        <v>836</v>
      </c>
      <c r="D292" s="13">
        <v>16</v>
      </c>
      <c r="E292" s="11">
        <v>4</v>
      </c>
      <c r="F292" s="11" t="s">
        <v>49</v>
      </c>
      <c r="G292" s="11" t="s">
        <v>23</v>
      </c>
      <c r="H292" s="13">
        <v>26</v>
      </c>
      <c r="I292" s="11" t="s">
        <v>18</v>
      </c>
      <c r="J292" s="13">
        <v>3</v>
      </c>
      <c r="K292" s="11" t="s">
        <v>50</v>
      </c>
      <c r="L292" s="11" t="s">
        <v>28</v>
      </c>
    </row>
    <row r="293" spans="1:12">
      <c r="A293" s="11" t="s">
        <v>31</v>
      </c>
      <c r="B293" s="12">
        <v>0</v>
      </c>
      <c r="C293" s="12">
        <v>142</v>
      </c>
      <c r="D293" s="13">
        <v>7</v>
      </c>
      <c r="E293" s="11">
        <v>53</v>
      </c>
      <c r="F293" s="11" t="s">
        <v>53</v>
      </c>
      <c r="G293" s="11" t="s">
        <v>21</v>
      </c>
      <c r="H293" s="13">
        <v>48</v>
      </c>
      <c r="I293" s="11" t="s">
        <v>18</v>
      </c>
      <c r="J293" s="13">
        <v>1</v>
      </c>
      <c r="K293" s="11" t="s">
        <v>51</v>
      </c>
      <c r="L293" s="11" t="s">
        <v>28</v>
      </c>
    </row>
    <row r="294" spans="1:12">
      <c r="A294" s="11" t="s">
        <v>31</v>
      </c>
      <c r="B294" s="12">
        <v>0</v>
      </c>
      <c r="C294" s="12">
        <v>169</v>
      </c>
      <c r="D294" s="13">
        <v>19</v>
      </c>
      <c r="E294" s="11">
        <v>6</v>
      </c>
      <c r="F294" s="11" t="s">
        <v>49</v>
      </c>
      <c r="G294" s="11" t="s">
        <v>23</v>
      </c>
      <c r="H294" s="13">
        <v>43</v>
      </c>
      <c r="I294" s="11" t="s">
        <v>18</v>
      </c>
      <c r="J294" s="13">
        <v>3</v>
      </c>
      <c r="K294" s="11" t="s">
        <v>51</v>
      </c>
      <c r="L294" s="11" t="s">
        <v>27</v>
      </c>
    </row>
    <row r="295" spans="1:12">
      <c r="A295" s="11" t="s">
        <v>17</v>
      </c>
      <c r="B295" s="12">
        <v>852</v>
      </c>
      <c r="C295" s="12">
        <v>3613</v>
      </c>
      <c r="D295" s="13">
        <v>61</v>
      </c>
      <c r="E295" s="11">
        <v>83</v>
      </c>
      <c r="F295" s="11" t="s">
        <v>53</v>
      </c>
      <c r="G295" s="11" t="s">
        <v>21</v>
      </c>
      <c r="H295" s="13">
        <v>59</v>
      </c>
      <c r="I295" s="11" t="s">
        <v>17</v>
      </c>
      <c r="J295" s="13">
        <v>4</v>
      </c>
      <c r="K295" s="11" t="s">
        <v>52</v>
      </c>
      <c r="L295" s="11" t="s">
        <v>27</v>
      </c>
    </row>
    <row r="296" spans="1:12">
      <c r="A296" s="11" t="s">
        <v>30</v>
      </c>
      <c r="B296" s="12">
        <v>0</v>
      </c>
      <c r="C296" s="12">
        <v>403</v>
      </c>
      <c r="D296" s="13">
        <v>7</v>
      </c>
      <c r="E296" s="11">
        <v>5</v>
      </c>
      <c r="F296" s="11" t="s">
        <v>53</v>
      </c>
      <c r="G296" s="11" t="s">
        <v>21</v>
      </c>
      <c r="H296" s="13">
        <v>55</v>
      </c>
      <c r="I296" s="11" t="s">
        <v>18</v>
      </c>
      <c r="J296" s="13">
        <v>2</v>
      </c>
      <c r="K296" s="11" t="s">
        <v>51</v>
      </c>
      <c r="L296" s="11" t="s">
        <v>28</v>
      </c>
    </row>
    <row r="297" spans="1:12">
      <c r="A297" s="11" t="s">
        <v>36</v>
      </c>
      <c r="B297" s="12">
        <v>0</v>
      </c>
      <c r="C297" s="12">
        <v>836</v>
      </c>
      <c r="D297" s="13">
        <v>25</v>
      </c>
      <c r="E297" s="11">
        <v>0</v>
      </c>
      <c r="F297" s="11" t="s">
        <v>49</v>
      </c>
      <c r="G297" s="11" t="s">
        <v>23</v>
      </c>
      <c r="H297" s="13">
        <v>29</v>
      </c>
      <c r="I297" s="11" t="s">
        <v>18</v>
      </c>
      <c r="J297" s="13">
        <v>2</v>
      </c>
      <c r="K297" s="11" t="s">
        <v>52</v>
      </c>
      <c r="L297" s="11" t="s">
        <v>27</v>
      </c>
    </row>
    <row r="298" spans="1:12">
      <c r="A298" s="11" t="s">
        <v>33</v>
      </c>
      <c r="B298" s="12">
        <v>425</v>
      </c>
      <c r="C298" s="12">
        <v>0</v>
      </c>
      <c r="D298" s="13">
        <v>19</v>
      </c>
      <c r="E298" s="11">
        <v>7</v>
      </c>
      <c r="F298" s="11" t="s">
        <v>53</v>
      </c>
      <c r="G298" s="11" t="s">
        <v>21</v>
      </c>
      <c r="H298" s="13">
        <v>32</v>
      </c>
      <c r="I298" s="11" t="s">
        <v>18</v>
      </c>
      <c r="J298" s="13">
        <v>2</v>
      </c>
      <c r="K298" s="11" t="s">
        <v>51</v>
      </c>
      <c r="L298" s="11" t="s">
        <v>27</v>
      </c>
    </row>
    <row r="299" spans="1:12">
      <c r="A299" s="11" t="s">
        <v>29</v>
      </c>
      <c r="B299" s="12">
        <v>0</v>
      </c>
      <c r="C299" s="12">
        <v>11481</v>
      </c>
      <c r="D299" s="13">
        <v>25</v>
      </c>
      <c r="E299" s="11">
        <v>18</v>
      </c>
      <c r="F299" s="11" t="s">
        <v>49</v>
      </c>
      <c r="G299" s="11" t="s">
        <v>23</v>
      </c>
      <c r="H299" s="13">
        <v>53</v>
      </c>
      <c r="I299" s="11" t="s">
        <v>18</v>
      </c>
      <c r="J299" s="13">
        <v>3</v>
      </c>
      <c r="K299" s="11" t="s">
        <v>52</v>
      </c>
      <c r="L299" s="11" t="s">
        <v>27</v>
      </c>
    </row>
    <row r="300" spans="1:12">
      <c r="A300" s="11" t="s">
        <v>29</v>
      </c>
      <c r="B300" s="12">
        <v>0</v>
      </c>
      <c r="C300" s="12">
        <v>3285</v>
      </c>
      <c r="D300" s="13">
        <v>7</v>
      </c>
      <c r="E300" s="11">
        <v>21</v>
      </c>
      <c r="F300" s="11" t="s">
        <v>49</v>
      </c>
      <c r="G300" s="11" t="s">
        <v>23</v>
      </c>
      <c r="H300" s="13">
        <v>33</v>
      </c>
      <c r="I300" s="11" t="s">
        <v>18</v>
      </c>
      <c r="J300" s="13">
        <v>2</v>
      </c>
      <c r="K300" s="11" t="s">
        <v>50</v>
      </c>
      <c r="L300" s="11" t="s">
        <v>28</v>
      </c>
    </row>
    <row r="301" spans="1:12">
      <c r="A301" s="11" t="s">
        <v>30</v>
      </c>
      <c r="B301" s="12">
        <v>0</v>
      </c>
      <c r="C301" s="12">
        <v>164</v>
      </c>
      <c r="D301" s="13">
        <v>13</v>
      </c>
      <c r="E301" s="11">
        <v>65</v>
      </c>
      <c r="F301" s="11" t="s">
        <v>53</v>
      </c>
      <c r="G301" s="11" t="s">
        <v>21</v>
      </c>
      <c r="H301" s="13">
        <v>56</v>
      </c>
      <c r="I301" s="11" t="s">
        <v>17</v>
      </c>
      <c r="J301" s="13">
        <v>4</v>
      </c>
      <c r="K301" s="11" t="s">
        <v>50</v>
      </c>
      <c r="L301" s="11" t="s">
        <v>28</v>
      </c>
    </row>
    <row r="302" spans="1:12">
      <c r="A302" s="11" t="s">
        <v>33</v>
      </c>
      <c r="B302" s="12">
        <v>11072</v>
      </c>
      <c r="C302" s="12">
        <v>891</v>
      </c>
      <c r="D302" s="13">
        <v>61</v>
      </c>
      <c r="E302" s="11">
        <v>17</v>
      </c>
      <c r="F302" s="11" t="s">
        <v>49</v>
      </c>
      <c r="G302" s="11" t="s">
        <v>23</v>
      </c>
      <c r="H302" s="13">
        <v>33</v>
      </c>
      <c r="I302" s="11" t="s">
        <v>17</v>
      </c>
      <c r="J302" s="13">
        <v>4</v>
      </c>
      <c r="K302" s="11" t="s">
        <v>51</v>
      </c>
      <c r="L302" s="11" t="s">
        <v>28</v>
      </c>
    </row>
    <row r="303" spans="1:12">
      <c r="A303" s="11" t="s">
        <v>37</v>
      </c>
      <c r="B303" s="12">
        <v>0</v>
      </c>
      <c r="C303" s="12">
        <v>0</v>
      </c>
      <c r="D303" s="13">
        <v>37</v>
      </c>
      <c r="E303" s="11">
        <v>49</v>
      </c>
      <c r="F303" s="11" t="s">
        <v>49</v>
      </c>
      <c r="G303" s="11" t="s">
        <v>23</v>
      </c>
      <c r="H303" s="13">
        <v>46</v>
      </c>
      <c r="I303" s="11" t="s">
        <v>17</v>
      </c>
      <c r="J303" s="13">
        <v>4</v>
      </c>
      <c r="K303" s="11" t="s">
        <v>51</v>
      </c>
      <c r="L303" s="11" t="s">
        <v>27</v>
      </c>
    </row>
    <row r="304" spans="1:12">
      <c r="A304" s="11" t="s">
        <v>37</v>
      </c>
      <c r="B304" s="12">
        <v>219</v>
      </c>
      <c r="C304" s="12">
        <v>841</v>
      </c>
      <c r="D304" s="13">
        <v>43</v>
      </c>
      <c r="E304" s="11">
        <v>0</v>
      </c>
      <c r="F304" s="11" t="s">
        <v>49</v>
      </c>
      <c r="G304" s="11" t="s">
        <v>23</v>
      </c>
      <c r="H304" s="13">
        <v>54</v>
      </c>
      <c r="I304" s="11" t="s">
        <v>17</v>
      </c>
      <c r="J304" s="13">
        <v>2</v>
      </c>
      <c r="K304" s="11" t="s">
        <v>52</v>
      </c>
      <c r="L304" s="11" t="s">
        <v>28</v>
      </c>
    </row>
    <row r="305" spans="1:12">
      <c r="A305" s="11" t="s">
        <v>33</v>
      </c>
      <c r="B305" s="12">
        <v>8060</v>
      </c>
      <c r="C305" s="12">
        <v>607</v>
      </c>
      <c r="D305" s="13">
        <v>19</v>
      </c>
      <c r="E305" s="11">
        <v>71</v>
      </c>
      <c r="F305" s="11" t="s">
        <v>53</v>
      </c>
      <c r="G305" s="11" t="s">
        <v>21</v>
      </c>
      <c r="H305" s="13">
        <v>22</v>
      </c>
      <c r="I305" s="11" t="s">
        <v>18</v>
      </c>
      <c r="J305" s="13">
        <v>2</v>
      </c>
      <c r="K305" s="11" t="s">
        <v>52</v>
      </c>
      <c r="L305" s="11" t="s">
        <v>28</v>
      </c>
    </row>
    <row r="306" spans="1:12">
      <c r="A306" s="11" t="s">
        <v>33</v>
      </c>
      <c r="B306" s="12">
        <v>0</v>
      </c>
      <c r="C306" s="12">
        <v>486</v>
      </c>
      <c r="D306" s="13">
        <v>12</v>
      </c>
      <c r="E306" s="11">
        <v>22</v>
      </c>
      <c r="F306" s="11" t="s">
        <v>49</v>
      </c>
      <c r="G306" s="11" t="s">
        <v>23</v>
      </c>
      <c r="H306" s="13">
        <v>35</v>
      </c>
      <c r="I306" s="11" t="s">
        <v>19</v>
      </c>
      <c r="J306" s="13">
        <v>2</v>
      </c>
      <c r="K306" s="11" t="s">
        <v>51</v>
      </c>
      <c r="L306" s="11" t="s">
        <v>28</v>
      </c>
    </row>
    <row r="307" spans="1:12">
      <c r="A307" s="11" t="s">
        <v>33</v>
      </c>
      <c r="B307" s="12">
        <v>0</v>
      </c>
      <c r="C307" s="12">
        <v>108</v>
      </c>
      <c r="D307" s="13">
        <v>25</v>
      </c>
      <c r="E307" s="11">
        <v>52</v>
      </c>
      <c r="F307" s="11" t="s">
        <v>49</v>
      </c>
      <c r="G307" s="11" t="s">
        <v>23</v>
      </c>
      <c r="H307" s="13">
        <v>46</v>
      </c>
      <c r="I307" s="11" t="s">
        <v>18</v>
      </c>
      <c r="J307" s="13">
        <v>4</v>
      </c>
      <c r="K307" s="11" t="s">
        <v>50</v>
      </c>
      <c r="L307" s="11" t="s">
        <v>27</v>
      </c>
    </row>
    <row r="308" spans="1:12">
      <c r="A308" s="11" t="s">
        <v>36</v>
      </c>
      <c r="B308" s="12">
        <v>0</v>
      </c>
      <c r="C308" s="12">
        <v>0</v>
      </c>
      <c r="D308" s="13">
        <v>43</v>
      </c>
      <c r="E308" s="11">
        <v>28</v>
      </c>
      <c r="F308" s="11" t="s">
        <v>53</v>
      </c>
      <c r="G308" s="11" t="s">
        <v>21</v>
      </c>
      <c r="H308" s="13">
        <v>29</v>
      </c>
      <c r="I308" s="11" t="s">
        <v>18</v>
      </c>
      <c r="J308" s="13">
        <v>3</v>
      </c>
      <c r="K308" s="11" t="s">
        <v>52</v>
      </c>
      <c r="L308" s="11" t="s">
        <v>27</v>
      </c>
    </row>
    <row r="309" spans="1:12">
      <c r="A309" s="11" t="s">
        <v>33</v>
      </c>
      <c r="B309" s="12">
        <v>0</v>
      </c>
      <c r="C309" s="12">
        <v>113</v>
      </c>
      <c r="D309" s="13">
        <v>25</v>
      </c>
      <c r="E309" s="11">
        <v>31</v>
      </c>
      <c r="F309" s="11" t="s">
        <v>53</v>
      </c>
      <c r="G309" s="11" t="s">
        <v>21</v>
      </c>
      <c r="H309" s="13">
        <v>22</v>
      </c>
      <c r="I309" s="11" t="s">
        <v>19</v>
      </c>
      <c r="J309" s="13">
        <v>4</v>
      </c>
      <c r="K309" s="11" t="s">
        <v>51</v>
      </c>
      <c r="L309" s="11" t="s">
        <v>27</v>
      </c>
    </row>
    <row r="310" spans="1:12">
      <c r="A310" s="11" t="s">
        <v>33</v>
      </c>
      <c r="B310" s="12">
        <v>1613</v>
      </c>
      <c r="C310" s="12">
        <v>0</v>
      </c>
      <c r="D310" s="13">
        <v>25</v>
      </c>
      <c r="E310" s="11">
        <v>118</v>
      </c>
      <c r="F310" s="11" t="s">
        <v>49</v>
      </c>
      <c r="G310" s="11" t="s">
        <v>22</v>
      </c>
      <c r="H310" s="13">
        <v>53</v>
      </c>
      <c r="I310" s="11" t="s">
        <v>18</v>
      </c>
      <c r="J310" s="13">
        <v>4</v>
      </c>
      <c r="K310" s="11" t="s">
        <v>51</v>
      </c>
      <c r="L310" s="11" t="s">
        <v>28</v>
      </c>
    </row>
    <row r="311" spans="1:12">
      <c r="A311" s="11" t="s">
        <v>31</v>
      </c>
      <c r="B311" s="12">
        <v>757</v>
      </c>
      <c r="C311" s="12">
        <v>208</v>
      </c>
      <c r="D311" s="13">
        <v>25</v>
      </c>
      <c r="E311" s="11">
        <v>36</v>
      </c>
      <c r="F311" s="11" t="s">
        <v>49</v>
      </c>
      <c r="G311" s="11" t="s">
        <v>21</v>
      </c>
      <c r="H311" s="13">
        <v>42</v>
      </c>
      <c r="I311" s="11" t="s">
        <v>18</v>
      </c>
      <c r="J311" s="13">
        <v>3</v>
      </c>
      <c r="K311" s="11" t="s">
        <v>51</v>
      </c>
      <c r="L311" s="11" t="s">
        <v>27</v>
      </c>
    </row>
    <row r="312" spans="1:12">
      <c r="A312" s="11" t="s">
        <v>35</v>
      </c>
      <c r="B312" s="12">
        <v>0</v>
      </c>
      <c r="C312" s="12">
        <v>603</v>
      </c>
      <c r="D312" s="13">
        <v>13</v>
      </c>
      <c r="E312" s="11">
        <v>35</v>
      </c>
      <c r="F312" s="11" t="s">
        <v>49</v>
      </c>
      <c r="G312" s="11" t="s">
        <v>22</v>
      </c>
      <c r="H312" s="13">
        <v>20</v>
      </c>
      <c r="I312" s="11" t="s">
        <v>19</v>
      </c>
      <c r="J312" s="13">
        <v>4</v>
      </c>
      <c r="K312" s="11" t="s">
        <v>51</v>
      </c>
      <c r="L312" s="11" t="s">
        <v>27</v>
      </c>
    </row>
    <row r="313" spans="1:12">
      <c r="A313" s="11" t="s">
        <v>33</v>
      </c>
      <c r="B313" s="12">
        <v>0</v>
      </c>
      <c r="C313" s="12">
        <v>343</v>
      </c>
      <c r="D313" s="13">
        <v>19</v>
      </c>
      <c r="E313" s="11">
        <v>22</v>
      </c>
      <c r="F313" s="11" t="s">
        <v>53</v>
      </c>
      <c r="G313" s="11" t="s">
        <v>21</v>
      </c>
      <c r="H313" s="13">
        <v>35</v>
      </c>
      <c r="I313" s="11" t="s">
        <v>18</v>
      </c>
      <c r="J313" s="13">
        <v>3</v>
      </c>
      <c r="K313" s="11" t="s">
        <v>51</v>
      </c>
      <c r="L313" s="11" t="s">
        <v>28</v>
      </c>
    </row>
    <row r="314" spans="1:12">
      <c r="A314" s="11" t="s">
        <v>30</v>
      </c>
      <c r="B314" s="12">
        <v>977</v>
      </c>
      <c r="C314" s="12">
        <v>463</v>
      </c>
      <c r="D314" s="13">
        <v>10</v>
      </c>
      <c r="E314" s="11">
        <v>61</v>
      </c>
      <c r="F314" s="11" t="s">
        <v>53</v>
      </c>
      <c r="G314" s="11" t="s">
        <v>21</v>
      </c>
      <c r="H314" s="13">
        <v>33</v>
      </c>
      <c r="I314" s="11" t="s">
        <v>18</v>
      </c>
      <c r="J314" s="13">
        <v>3</v>
      </c>
      <c r="K314" s="11" t="s">
        <v>52</v>
      </c>
      <c r="L314" s="11" t="s">
        <v>27</v>
      </c>
    </row>
    <row r="315" spans="1:12">
      <c r="A315" s="11" t="s">
        <v>30</v>
      </c>
      <c r="B315" s="12">
        <v>197</v>
      </c>
      <c r="C315" s="12">
        <v>0</v>
      </c>
      <c r="D315" s="13">
        <v>37</v>
      </c>
      <c r="E315" s="11">
        <v>17</v>
      </c>
      <c r="F315" s="11" t="s">
        <v>49</v>
      </c>
      <c r="G315" s="11" t="s">
        <v>22</v>
      </c>
      <c r="H315" s="13">
        <v>26</v>
      </c>
      <c r="I315" s="11" t="s">
        <v>18</v>
      </c>
      <c r="J315" s="13">
        <v>2</v>
      </c>
      <c r="K315" s="11" t="s">
        <v>51</v>
      </c>
      <c r="L315" s="11" t="s">
        <v>28</v>
      </c>
    </row>
    <row r="316" spans="1:12">
      <c r="A316" s="11" t="s">
        <v>31</v>
      </c>
      <c r="B316" s="12">
        <v>0</v>
      </c>
      <c r="C316" s="12">
        <v>299</v>
      </c>
      <c r="D316" s="13">
        <v>19</v>
      </c>
      <c r="E316" s="11">
        <v>11</v>
      </c>
      <c r="F316" s="11" t="s">
        <v>49</v>
      </c>
      <c r="G316" s="11" t="s">
        <v>23</v>
      </c>
      <c r="H316" s="13">
        <v>46</v>
      </c>
      <c r="I316" s="11" t="s">
        <v>17</v>
      </c>
      <c r="J316" s="13">
        <v>4</v>
      </c>
      <c r="K316" s="11" t="s">
        <v>51</v>
      </c>
      <c r="L316" s="11" t="s">
        <v>28</v>
      </c>
    </row>
    <row r="317" spans="1:12">
      <c r="A317" s="11" t="s">
        <v>33</v>
      </c>
      <c r="B317" s="12">
        <v>0</v>
      </c>
      <c r="C317" s="12">
        <v>490</v>
      </c>
      <c r="D317" s="13">
        <v>13</v>
      </c>
      <c r="E317" s="11">
        <v>15</v>
      </c>
      <c r="F317" s="11" t="s">
        <v>53</v>
      </c>
      <c r="G317" s="11" t="s">
        <v>21</v>
      </c>
      <c r="H317" s="13">
        <v>28</v>
      </c>
      <c r="I317" s="11" t="s">
        <v>18</v>
      </c>
      <c r="J317" s="13">
        <v>2</v>
      </c>
      <c r="K317" s="11" t="s">
        <v>51</v>
      </c>
      <c r="L317" s="11" t="s">
        <v>27</v>
      </c>
    </row>
    <row r="318" spans="1:12">
      <c r="A318" s="11" t="s">
        <v>36</v>
      </c>
      <c r="B318" s="12">
        <v>0</v>
      </c>
      <c r="C318" s="12">
        <v>6628</v>
      </c>
      <c r="D318" s="13">
        <v>37</v>
      </c>
      <c r="E318" s="11">
        <v>65</v>
      </c>
      <c r="F318" s="11" t="s">
        <v>49</v>
      </c>
      <c r="G318" s="11" t="s">
        <v>23</v>
      </c>
      <c r="H318" s="13">
        <v>38</v>
      </c>
      <c r="I318" s="11" t="s">
        <v>18</v>
      </c>
      <c r="J318" s="13">
        <v>4</v>
      </c>
      <c r="K318" s="11" t="s">
        <v>51</v>
      </c>
      <c r="L318" s="11" t="s">
        <v>28</v>
      </c>
    </row>
    <row r="319" spans="1:12">
      <c r="A319" s="11" t="s">
        <v>29</v>
      </c>
      <c r="B319" s="12">
        <v>0</v>
      </c>
      <c r="C319" s="12">
        <v>859</v>
      </c>
      <c r="D319" s="13">
        <v>19</v>
      </c>
      <c r="E319" s="11">
        <v>23</v>
      </c>
      <c r="F319" s="11" t="s">
        <v>49</v>
      </c>
      <c r="G319" s="11" t="s">
        <v>23</v>
      </c>
      <c r="H319" s="13">
        <v>35</v>
      </c>
      <c r="I319" s="11" t="s">
        <v>18</v>
      </c>
      <c r="J319" s="13">
        <v>2</v>
      </c>
      <c r="K319" s="11" t="s">
        <v>51</v>
      </c>
      <c r="L319" s="11" t="s">
        <v>27</v>
      </c>
    </row>
    <row r="320" spans="1:12">
      <c r="A320" s="11" t="s">
        <v>33</v>
      </c>
      <c r="B320" s="12">
        <v>0</v>
      </c>
      <c r="C320" s="12">
        <v>750</v>
      </c>
      <c r="D320" s="13">
        <v>13</v>
      </c>
      <c r="E320" s="11">
        <v>14</v>
      </c>
      <c r="F320" s="11" t="s">
        <v>49</v>
      </c>
      <c r="G320" s="11" t="s">
        <v>23</v>
      </c>
      <c r="H320" s="13">
        <v>47</v>
      </c>
      <c r="I320" s="11" t="s">
        <v>18</v>
      </c>
      <c r="J320" s="13">
        <v>4</v>
      </c>
      <c r="K320" s="11" t="s">
        <v>51</v>
      </c>
      <c r="L320" s="11" t="s">
        <v>27</v>
      </c>
    </row>
    <row r="321" spans="1:12">
      <c r="A321" s="11" t="s">
        <v>36</v>
      </c>
      <c r="B321" s="12">
        <v>256</v>
      </c>
      <c r="C321" s="12">
        <v>954</v>
      </c>
      <c r="D321" s="13">
        <v>10</v>
      </c>
      <c r="E321" s="11">
        <v>13</v>
      </c>
      <c r="F321" s="11" t="s">
        <v>49</v>
      </c>
      <c r="G321" s="11" t="s">
        <v>23</v>
      </c>
      <c r="H321" s="13">
        <v>23</v>
      </c>
      <c r="I321" s="11" t="s">
        <v>18</v>
      </c>
      <c r="J321" s="13">
        <v>3</v>
      </c>
      <c r="K321" s="11" t="s">
        <v>51</v>
      </c>
      <c r="L321" s="11" t="s">
        <v>28</v>
      </c>
    </row>
    <row r="322" spans="1:12">
      <c r="A322" s="11" t="s">
        <v>33</v>
      </c>
      <c r="B322" s="12">
        <v>296</v>
      </c>
      <c r="C322" s="12">
        <v>591</v>
      </c>
      <c r="D322" s="13">
        <v>37</v>
      </c>
      <c r="E322" s="11">
        <v>103</v>
      </c>
      <c r="F322" s="11" t="s">
        <v>49</v>
      </c>
      <c r="G322" s="11" t="s">
        <v>23</v>
      </c>
      <c r="H322" s="13">
        <v>56</v>
      </c>
      <c r="I322" s="11" t="s">
        <v>17</v>
      </c>
      <c r="J322" s="13">
        <v>4</v>
      </c>
      <c r="K322" s="11" t="s">
        <v>51</v>
      </c>
      <c r="L322" s="11" t="s">
        <v>27</v>
      </c>
    </row>
    <row r="323" spans="1:12">
      <c r="A323" s="11" t="s">
        <v>31</v>
      </c>
      <c r="B323" s="12">
        <v>0</v>
      </c>
      <c r="C323" s="12">
        <v>13970</v>
      </c>
      <c r="D323" s="13">
        <v>13</v>
      </c>
      <c r="E323" s="11">
        <v>24</v>
      </c>
      <c r="F323" s="11" t="s">
        <v>53</v>
      </c>
      <c r="G323" s="11" t="s">
        <v>21</v>
      </c>
      <c r="H323" s="13">
        <v>28</v>
      </c>
      <c r="I323" s="11" t="s">
        <v>19</v>
      </c>
      <c r="J323" s="13">
        <v>4</v>
      </c>
      <c r="K323" s="11" t="s">
        <v>50</v>
      </c>
      <c r="L323" s="11" t="s">
        <v>27</v>
      </c>
    </row>
    <row r="324" spans="1:12">
      <c r="A324" s="11" t="s">
        <v>33</v>
      </c>
      <c r="B324" s="12">
        <v>0</v>
      </c>
      <c r="C324" s="12">
        <v>857</v>
      </c>
      <c r="D324" s="13">
        <v>11</v>
      </c>
      <c r="E324" s="11">
        <v>34</v>
      </c>
      <c r="F324" s="11" t="s">
        <v>49</v>
      </c>
      <c r="G324" s="11" t="s">
        <v>23</v>
      </c>
      <c r="H324" s="13">
        <v>48</v>
      </c>
      <c r="I324" s="11" t="s">
        <v>18</v>
      </c>
      <c r="J324" s="13">
        <v>3</v>
      </c>
      <c r="K324" s="11" t="s">
        <v>51</v>
      </c>
      <c r="L324" s="11" t="s">
        <v>28</v>
      </c>
    </row>
    <row r="325" spans="1:12">
      <c r="A325" s="11" t="s">
        <v>31</v>
      </c>
      <c r="B325" s="12">
        <v>0</v>
      </c>
      <c r="C325" s="12">
        <v>5857</v>
      </c>
      <c r="D325" s="13">
        <v>19</v>
      </c>
      <c r="E325" s="11">
        <v>20</v>
      </c>
      <c r="F325" s="11" t="s">
        <v>49</v>
      </c>
      <c r="G325" s="11" t="s">
        <v>23</v>
      </c>
      <c r="H325" s="13">
        <v>27</v>
      </c>
      <c r="I325" s="11" t="s">
        <v>18</v>
      </c>
      <c r="J325" s="13">
        <v>2</v>
      </c>
      <c r="K325" s="11" t="s">
        <v>51</v>
      </c>
      <c r="L325" s="11" t="s">
        <v>28</v>
      </c>
    </row>
    <row r="326" spans="1:12">
      <c r="A326" s="11" t="s">
        <v>36</v>
      </c>
      <c r="B326" s="12">
        <v>298</v>
      </c>
      <c r="C326" s="12">
        <v>3326</v>
      </c>
      <c r="D326" s="13">
        <v>73</v>
      </c>
      <c r="E326" s="11">
        <v>15</v>
      </c>
      <c r="F326" s="11" t="s">
        <v>49</v>
      </c>
      <c r="G326" s="11" t="s">
        <v>22</v>
      </c>
      <c r="H326" s="13">
        <v>23</v>
      </c>
      <c r="I326" s="11" t="s">
        <v>18</v>
      </c>
      <c r="J326" s="13">
        <v>2</v>
      </c>
      <c r="K326" s="11" t="s">
        <v>51</v>
      </c>
      <c r="L326" s="11" t="s">
        <v>27</v>
      </c>
    </row>
    <row r="327" spans="1:12">
      <c r="A327" s="11" t="s">
        <v>36</v>
      </c>
      <c r="B327" s="12">
        <v>0</v>
      </c>
      <c r="C327" s="12">
        <v>726</v>
      </c>
      <c r="D327" s="13">
        <v>19</v>
      </c>
      <c r="E327" s="11">
        <v>7</v>
      </c>
      <c r="F327" s="11" t="s">
        <v>53</v>
      </c>
      <c r="G327" s="11" t="s">
        <v>21</v>
      </c>
      <c r="H327" s="13">
        <v>24</v>
      </c>
      <c r="I327" s="11" t="s">
        <v>19</v>
      </c>
      <c r="J327" s="13">
        <v>4</v>
      </c>
      <c r="K327" s="11" t="s">
        <v>51</v>
      </c>
      <c r="L327" s="11" t="s">
        <v>27</v>
      </c>
    </row>
    <row r="328" spans="1:12">
      <c r="A328" s="11" t="s">
        <v>31</v>
      </c>
      <c r="B328" s="12">
        <v>8636</v>
      </c>
      <c r="C328" s="12">
        <v>214</v>
      </c>
      <c r="D328" s="13">
        <v>11</v>
      </c>
      <c r="E328" s="11">
        <v>3</v>
      </c>
      <c r="F328" s="11" t="s">
        <v>53</v>
      </c>
      <c r="G328" s="11" t="s">
        <v>21</v>
      </c>
      <c r="H328" s="13">
        <v>22</v>
      </c>
      <c r="I328" s="11" t="s">
        <v>18</v>
      </c>
      <c r="J328" s="13">
        <v>2</v>
      </c>
      <c r="K328" s="11" t="s">
        <v>51</v>
      </c>
      <c r="L328" s="11" t="s">
        <v>28</v>
      </c>
    </row>
    <row r="329" spans="1:12">
      <c r="A329" s="11" t="s">
        <v>33</v>
      </c>
      <c r="B329" s="12">
        <v>0</v>
      </c>
      <c r="C329" s="12">
        <v>207</v>
      </c>
      <c r="D329" s="13">
        <v>13</v>
      </c>
      <c r="E329" s="11">
        <v>119</v>
      </c>
      <c r="F329" s="11" t="s">
        <v>49</v>
      </c>
      <c r="G329" s="11" t="s">
        <v>23</v>
      </c>
      <c r="H329" s="13">
        <v>42</v>
      </c>
      <c r="I329" s="11" t="s">
        <v>19</v>
      </c>
      <c r="J329" s="13">
        <v>4</v>
      </c>
      <c r="K329" s="11" t="s">
        <v>51</v>
      </c>
      <c r="L329" s="11" t="s">
        <v>27</v>
      </c>
    </row>
    <row r="330" spans="1:12">
      <c r="A330" s="11" t="s">
        <v>33</v>
      </c>
      <c r="B330" s="12">
        <v>0</v>
      </c>
      <c r="C330" s="12">
        <v>713</v>
      </c>
      <c r="D330" s="13">
        <v>13</v>
      </c>
      <c r="E330" s="11">
        <v>29</v>
      </c>
      <c r="F330" s="11" t="s">
        <v>49</v>
      </c>
      <c r="G330" s="11" t="s">
        <v>23</v>
      </c>
      <c r="H330" s="13">
        <v>25</v>
      </c>
      <c r="I330" s="11" t="s">
        <v>18</v>
      </c>
      <c r="J330" s="13">
        <v>2</v>
      </c>
      <c r="K330" s="11" t="s">
        <v>51</v>
      </c>
      <c r="L330" s="11" t="s">
        <v>27</v>
      </c>
    </row>
    <row r="331" spans="1:12">
      <c r="A331" s="11" t="s">
        <v>33</v>
      </c>
      <c r="B331" s="12">
        <v>19766</v>
      </c>
      <c r="C331" s="12">
        <v>2141</v>
      </c>
      <c r="D331" s="13">
        <v>11</v>
      </c>
      <c r="E331" s="11">
        <v>54</v>
      </c>
      <c r="F331" s="11" t="s">
        <v>53</v>
      </c>
      <c r="G331" s="11" t="s">
        <v>21</v>
      </c>
      <c r="H331" s="13">
        <v>47</v>
      </c>
      <c r="I331" s="11" t="s">
        <v>17</v>
      </c>
      <c r="J331" s="13">
        <v>4</v>
      </c>
      <c r="K331" s="11" t="s">
        <v>50</v>
      </c>
      <c r="L331" s="11" t="s">
        <v>27</v>
      </c>
    </row>
    <row r="332" spans="1:12">
      <c r="A332" s="11" t="s">
        <v>33</v>
      </c>
      <c r="B332" s="12">
        <v>0</v>
      </c>
      <c r="C332" s="12">
        <v>483</v>
      </c>
      <c r="D332" s="13">
        <v>19</v>
      </c>
      <c r="E332" s="11">
        <v>90</v>
      </c>
      <c r="F332" s="11" t="s">
        <v>53</v>
      </c>
      <c r="G332" s="11" t="s">
        <v>21</v>
      </c>
      <c r="H332" s="13">
        <v>32</v>
      </c>
      <c r="I332" s="11" t="s">
        <v>19</v>
      </c>
      <c r="J332" s="13">
        <v>4</v>
      </c>
      <c r="K332" s="11" t="s">
        <v>51</v>
      </c>
      <c r="L332" s="11" t="s">
        <v>27</v>
      </c>
    </row>
    <row r="333" spans="1:12">
      <c r="A333" s="11" t="s">
        <v>33</v>
      </c>
      <c r="B333" s="12">
        <v>0</v>
      </c>
      <c r="C333" s="12">
        <v>127</v>
      </c>
      <c r="D333" s="13">
        <v>7</v>
      </c>
      <c r="E333" s="11">
        <v>13</v>
      </c>
      <c r="F333" s="11" t="s">
        <v>49</v>
      </c>
      <c r="G333" s="11" t="s">
        <v>23</v>
      </c>
      <c r="H333" s="13">
        <v>25</v>
      </c>
      <c r="I333" s="11" t="s">
        <v>19</v>
      </c>
      <c r="J333" s="13">
        <v>3</v>
      </c>
      <c r="K333" s="11" t="s">
        <v>51</v>
      </c>
      <c r="L333" s="11" t="s">
        <v>28</v>
      </c>
    </row>
    <row r="334" spans="1:12">
      <c r="A334" s="11" t="s">
        <v>31</v>
      </c>
      <c r="B334" s="12">
        <v>0</v>
      </c>
      <c r="C334" s="12">
        <v>367</v>
      </c>
      <c r="D334" s="13">
        <v>37</v>
      </c>
      <c r="E334" s="11">
        <v>22</v>
      </c>
      <c r="F334" s="11" t="s">
        <v>49</v>
      </c>
      <c r="G334" s="11" t="s">
        <v>23</v>
      </c>
      <c r="H334" s="13">
        <v>36</v>
      </c>
      <c r="I334" s="11" t="s">
        <v>18</v>
      </c>
      <c r="J334" s="13">
        <v>2</v>
      </c>
      <c r="K334" s="11" t="s">
        <v>51</v>
      </c>
      <c r="L334" s="11" t="s">
        <v>28</v>
      </c>
    </row>
    <row r="335" spans="1:12">
      <c r="A335" s="11" t="s">
        <v>36</v>
      </c>
      <c r="B335" s="12">
        <v>0</v>
      </c>
      <c r="C335" s="12">
        <v>813</v>
      </c>
      <c r="D335" s="13">
        <v>43</v>
      </c>
      <c r="E335" s="11">
        <v>28</v>
      </c>
      <c r="F335" s="11" t="s">
        <v>49</v>
      </c>
      <c r="G335" s="11" t="s">
        <v>23</v>
      </c>
      <c r="H335" s="13">
        <v>25</v>
      </c>
      <c r="I335" s="11" t="s">
        <v>18</v>
      </c>
      <c r="J335" s="13">
        <v>2</v>
      </c>
      <c r="K335" s="11" t="s">
        <v>51</v>
      </c>
      <c r="L335" s="11" t="s">
        <v>27</v>
      </c>
    </row>
    <row r="336" spans="1:12">
      <c r="A336" s="11" t="s">
        <v>31</v>
      </c>
      <c r="B336" s="12">
        <v>4089</v>
      </c>
      <c r="C336" s="12">
        <v>0</v>
      </c>
      <c r="D336" s="13">
        <v>7</v>
      </c>
      <c r="E336" s="11">
        <v>14</v>
      </c>
      <c r="F336" s="11" t="s">
        <v>49</v>
      </c>
      <c r="G336" s="11" t="s">
        <v>22</v>
      </c>
      <c r="H336" s="13">
        <v>26</v>
      </c>
      <c r="I336" s="11" t="s">
        <v>18</v>
      </c>
      <c r="J336" s="13">
        <v>2</v>
      </c>
      <c r="K336" s="11" t="s">
        <v>51</v>
      </c>
      <c r="L336" s="11" t="s">
        <v>28</v>
      </c>
    </row>
    <row r="337" spans="1:12">
      <c r="A337" s="11" t="s">
        <v>33</v>
      </c>
      <c r="B337" s="12">
        <v>0</v>
      </c>
      <c r="C337" s="12">
        <v>102</v>
      </c>
      <c r="D337" s="13">
        <v>7</v>
      </c>
      <c r="E337" s="11">
        <v>0</v>
      </c>
      <c r="F337" s="11" t="s">
        <v>53</v>
      </c>
      <c r="G337" s="11" t="s">
        <v>21</v>
      </c>
      <c r="H337" s="13">
        <v>53</v>
      </c>
      <c r="I337" s="11" t="s">
        <v>18</v>
      </c>
      <c r="J337" s="13">
        <v>4</v>
      </c>
      <c r="K337" s="11" t="s">
        <v>54</v>
      </c>
      <c r="L337" s="11" t="s">
        <v>28</v>
      </c>
    </row>
    <row r="338" spans="1:12">
      <c r="A338" s="11" t="s">
        <v>34</v>
      </c>
      <c r="B338" s="12">
        <v>271</v>
      </c>
      <c r="C338" s="12">
        <v>759</v>
      </c>
      <c r="D338" s="13">
        <v>19</v>
      </c>
      <c r="E338" s="11">
        <v>0</v>
      </c>
      <c r="F338" s="11" t="s">
        <v>53</v>
      </c>
      <c r="G338" s="11" t="s">
        <v>21</v>
      </c>
      <c r="H338" s="13">
        <v>66</v>
      </c>
      <c r="I338" s="11" t="s">
        <v>18</v>
      </c>
      <c r="J338" s="13">
        <v>4</v>
      </c>
      <c r="K338" s="11" t="s">
        <v>51</v>
      </c>
      <c r="L338" s="11" t="s">
        <v>28</v>
      </c>
    </row>
    <row r="339" spans="1:12">
      <c r="A339" s="11" t="s">
        <v>33</v>
      </c>
      <c r="B339" s="12">
        <v>949</v>
      </c>
      <c r="C339" s="12">
        <v>0</v>
      </c>
      <c r="D339" s="13">
        <v>49</v>
      </c>
      <c r="E339" s="11">
        <v>36</v>
      </c>
      <c r="F339" s="11" t="s">
        <v>53</v>
      </c>
      <c r="G339" s="11" t="s">
        <v>21</v>
      </c>
      <c r="H339" s="13">
        <v>23</v>
      </c>
      <c r="I339" s="11" t="s">
        <v>18</v>
      </c>
      <c r="J339" s="13">
        <v>2</v>
      </c>
      <c r="K339" s="11" t="s">
        <v>51</v>
      </c>
      <c r="L339" s="11" t="s">
        <v>28</v>
      </c>
    </row>
    <row r="340" spans="1:12">
      <c r="A340" s="11" t="s">
        <v>36</v>
      </c>
      <c r="B340" s="12">
        <v>0</v>
      </c>
      <c r="C340" s="12">
        <v>503</v>
      </c>
      <c r="D340" s="13">
        <v>13</v>
      </c>
      <c r="E340" s="11">
        <v>62</v>
      </c>
      <c r="F340" s="11" t="s">
        <v>49</v>
      </c>
      <c r="G340" s="11" t="s">
        <v>23</v>
      </c>
      <c r="H340" s="13">
        <v>25</v>
      </c>
      <c r="I340" s="11" t="s">
        <v>18</v>
      </c>
      <c r="J340" s="13">
        <v>2</v>
      </c>
      <c r="K340" s="11" t="s">
        <v>51</v>
      </c>
      <c r="L340" s="11" t="s">
        <v>28</v>
      </c>
    </row>
    <row r="341" spans="1:12">
      <c r="A341" s="11" t="s">
        <v>36</v>
      </c>
      <c r="B341" s="12">
        <v>911</v>
      </c>
      <c r="C341" s="12">
        <v>823</v>
      </c>
      <c r="D341" s="13">
        <v>46</v>
      </c>
      <c r="E341" s="11">
        <v>4</v>
      </c>
      <c r="F341" s="11" t="s">
        <v>49</v>
      </c>
      <c r="G341" s="11" t="s">
        <v>23</v>
      </c>
      <c r="H341" s="13">
        <v>24</v>
      </c>
      <c r="I341" s="11" t="s">
        <v>18</v>
      </c>
      <c r="J341" s="13">
        <v>2</v>
      </c>
      <c r="K341" s="11" t="s">
        <v>50</v>
      </c>
      <c r="L341" s="11" t="s">
        <v>27</v>
      </c>
    </row>
    <row r="342" spans="1:12">
      <c r="A342" s="11" t="s">
        <v>33</v>
      </c>
      <c r="B342" s="12">
        <v>0</v>
      </c>
      <c r="C342" s="12">
        <v>693</v>
      </c>
      <c r="D342" s="13">
        <v>19</v>
      </c>
      <c r="E342" s="11">
        <v>28</v>
      </c>
      <c r="F342" s="11" t="s">
        <v>49</v>
      </c>
      <c r="G342" s="11" t="s">
        <v>23</v>
      </c>
      <c r="H342" s="13">
        <v>31</v>
      </c>
      <c r="I342" s="11" t="s">
        <v>17</v>
      </c>
      <c r="J342" s="13">
        <v>4</v>
      </c>
      <c r="K342" s="11" t="s">
        <v>50</v>
      </c>
      <c r="L342" s="11" t="s">
        <v>27</v>
      </c>
    </row>
    <row r="343" spans="1:12">
      <c r="A343" s="11" t="s">
        <v>37</v>
      </c>
      <c r="B343" s="12">
        <v>0</v>
      </c>
      <c r="C343" s="12">
        <v>973</v>
      </c>
      <c r="D343" s="13">
        <v>49</v>
      </c>
      <c r="E343" s="11">
        <v>81</v>
      </c>
      <c r="F343" s="11" t="s">
        <v>53</v>
      </c>
      <c r="G343" s="11" t="s">
        <v>21</v>
      </c>
      <c r="H343" s="13">
        <v>57</v>
      </c>
      <c r="I343" s="11" t="s">
        <v>17</v>
      </c>
      <c r="J343" s="13">
        <v>4</v>
      </c>
      <c r="K343" s="11" t="s">
        <v>50</v>
      </c>
      <c r="L343" s="11" t="s">
        <v>27</v>
      </c>
    </row>
    <row r="344" spans="1:12">
      <c r="A344" s="11" t="s">
        <v>33</v>
      </c>
      <c r="B344" s="12">
        <v>0</v>
      </c>
      <c r="C344" s="12">
        <v>648</v>
      </c>
      <c r="D344" s="13">
        <v>15</v>
      </c>
      <c r="E344" s="11">
        <v>57</v>
      </c>
      <c r="F344" s="11" t="s">
        <v>49</v>
      </c>
      <c r="G344" s="11" t="s">
        <v>21</v>
      </c>
      <c r="H344" s="13">
        <v>44</v>
      </c>
      <c r="I344" s="11" t="s">
        <v>18</v>
      </c>
      <c r="J344" s="13">
        <v>4</v>
      </c>
      <c r="K344" s="11" t="s">
        <v>52</v>
      </c>
      <c r="L344" s="11" t="s">
        <v>27</v>
      </c>
    </row>
    <row r="345" spans="1:12">
      <c r="A345" s="11" t="s">
        <v>17</v>
      </c>
      <c r="B345" s="12">
        <v>0</v>
      </c>
      <c r="C345" s="12">
        <v>523</v>
      </c>
      <c r="D345" s="13">
        <v>37</v>
      </c>
      <c r="E345" s="11">
        <v>0</v>
      </c>
      <c r="F345" s="11" t="s">
        <v>49</v>
      </c>
      <c r="G345" s="11" t="s">
        <v>21</v>
      </c>
      <c r="H345" s="13">
        <v>42</v>
      </c>
      <c r="I345" s="11" t="s">
        <v>18</v>
      </c>
      <c r="J345" s="13">
        <v>3</v>
      </c>
      <c r="K345" s="11" t="s">
        <v>52</v>
      </c>
      <c r="L345" s="11" t="s">
        <v>28</v>
      </c>
    </row>
    <row r="346" spans="1:12">
      <c r="A346" s="11" t="s">
        <v>37</v>
      </c>
      <c r="B346" s="12">
        <v>271</v>
      </c>
      <c r="C346" s="12">
        <v>7090</v>
      </c>
      <c r="D346" s="13">
        <v>25</v>
      </c>
      <c r="E346" s="11">
        <v>2</v>
      </c>
      <c r="F346" s="11" t="s">
        <v>53</v>
      </c>
      <c r="G346" s="11" t="s">
        <v>21</v>
      </c>
      <c r="H346" s="13">
        <v>27</v>
      </c>
      <c r="I346" s="11" t="s">
        <v>19</v>
      </c>
      <c r="J346" s="13">
        <v>4</v>
      </c>
      <c r="K346" s="11" t="s">
        <v>51</v>
      </c>
      <c r="L346" s="11" t="s">
        <v>27</v>
      </c>
    </row>
    <row r="347" spans="1:12">
      <c r="A347" s="11" t="s">
        <v>36</v>
      </c>
      <c r="B347" s="12">
        <v>0</v>
      </c>
      <c r="C347" s="12">
        <v>596</v>
      </c>
      <c r="D347" s="13">
        <v>13</v>
      </c>
      <c r="E347" s="11">
        <v>67</v>
      </c>
      <c r="F347" s="11" t="s">
        <v>49</v>
      </c>
      <c r="G347" s="11" t="s">
        <v>23</v>
      </c>
      <c r="H347" s="13">
        <v>51</v>
      </c>
      <c r="I347" s="11" t="s">
        <v>18</v>
      </c>
      <c r="J347" s="13">
        <v>4</v>
      </c>
      <c r="K347" s="11" t="s">
        <v>51</v>
      </c>
      <c r="L347" s="11" t="s">
        <v>28</v>
      </c>
    </row>
    <row r="348" spans="1:12">
      <c r="A348" s="11" t="s">
        <v>37</v>
      </c>
      <c r="B348" s="12">
        <v>0</v>
      </c>
      <c r="C348" s="12">
        <v>904</v>
      </c>
      <c r="D348" s="13">
        <v>49</v>
      </c>
      <c r="E348" s="11">
        <v>119</v>
      </c>
      <c r="F348" s="11" t="s">
        <v>49</v>
      </c>
      <c r="G348" s="11" t="s">
        <v>23</v>
      </c>
      <c r="H348" s="13">
        <v>23</v>
      </c>
      <c r="I348" s="11" t="s">
        <v>17</v>
      </c>
      <c r="J348" s="13">
        <v>4</v>
      </c>
      <c r="K348" s="11" t="s">
        <v>51</v>
      </c>
      <c r="L348" s="11" t="s">
        <v>27</v>
      </c>
    </row>
    <row r="349" spans="1:12">
      <c r="A349" s="11" t="s">
        <v>33</v>
      </c>
      <c r="B349" s="12">
        <v>0</v>
      </c>
      <c r="C349" s="12">
        <v>541</v>
      </c>
      <c r="D349" s="13">
        <v>19</v>
      </c>
      <c r="E349" s="11">
        <v>13</v>
      </c>
      <c r="F349" s="11" t="s">
        <v>49</v>
      </c>
      <c r="G349" s="11" t="s">
        <v>23</v>
      </c>
      <c r="H349" s="13">
        <v>31</v>
      </c>
      <c r="I349" s="11" t="s">
        <v>18</v>
      </c>
      <c r="J349" s="13">
        <v>2</v>
      </c>
      <c r="K349" s="11" t="s">
        <v>51</v>
      </c>
      <c r="L349" s="11" t="s">
        <v>27</v>
      </c>
    </row>
    <row r="350" spans="1:12">
      <c r="A350" s="11" t="s">
        <v>31</v>
      </c>
      <c r="B350" s="12">
        <v>0</v>
      </c>
      <c r="C350" s="12">
        <v>154</v>
      </c>
      <c r="D350" s="13">
        <v>37</v>
      </c>
      <c r="E350" s="11">
        <v>2</v>
      </c>
      <c r="F350" s="11" t="s">
        <v>53</v>
      </c>
      <c r="G350" s="11" t="s">
        <v>21</v>
      </c>
      <c r="H350" s="13">
        <v>22</v>
      </c>
      <c r="I350" s="11" t="s">
        <v>19</v>
      </c>
      <c r="J350" s="13">
        <v>4</v>
      </c>
      <c r="K350" s="11" t="s">
        <v>51</v>
      </c>
      <c r="L350" s="11" t="s">
        <v>27</v>
      </c>
    </row>
    <row r="351" spans="1:12">
      <c r="A351" s="11" t="s">
        <v>33</v>
      </c>
      <c r="B351" s="12">
        <v>4802</v>
      </c>
      <c r="C351" s="12">
        <v>0</v>
      </c>
      <c r="D351" s="13">
        <v>37</v>
      </c>
      <c r="E351" s="11">
        <v>12</v>
      </c>
      <c r="F351" s="11" t="s">
        <v>49</v>
      </c>
      <c r="G351" s="11" t="s">
        <v>23</v>
      </c>
      <c r="H351" s="13">
        <v>35</v>
      </c>
      <c r="I351" s="11" t="s">
        <v>18</v>
      </c>
      <c r="J351" s="13">
        <v>4</v>
      </c>
      <c r="K351" s="11" t="s">
        <v>51</v>
      </c>
      <c r="L351" s="11" t="s">
        <v>28</v>
      </c>
    </row>
    <row r="352" spans="1:12">
      <c r="A352" s="11" t="s">
        <v>29</v>
      </c>
      <c r="B352" s="12">
        <v>177</v>
      </c>
      <c r="C352" s="12">
        <v>0</v>
      </c>
      <c r="D352" s="13">
        <v>49</v>
      </c>
      <c r="E352" s="11">
        <v>9</v>
      </c>
      <c r="F352" s="11" t="s">
        <v>49</v>
      </c>
      <c r="G352" s="11" t="s">
        <v>23</v>
      </c>
      <c r="H352" s="13">
        <v>37</v>
      </c>
      <c r="I352" s="11" t="s">
        <v>17</v>
      </c>
      <c r="J352" s="13">
        <v>4</v>
      </c>
      <c r="K352" s="11" t="s">
        <v>51</v>
      </c>
      <c r="L352" s="11" t="s">
        <v>28</v>
      </c>
    </row>
    <row r="353" spans="1:12">
      <c r="A353" s="11" t="s">
        <v>36</v>
      </c>
      <c r="B353" s="12">
        <v>0</v>
      </c>
      <c r="C353" s="12">
        <v>337</v>
      </c>
      <c r="D353" s="13">
        <v>25</v>
      </c>
      <c r="E353" s="11">
        <v>107</v>
      </c>
      <c r="F353" s="11" t="s">
        <v>49</v>
      </c>
      <c r="G353" s="11" t="s">
        <v>23</v>
      </c>
      <c r="H353" s="13">
        <v>35</v>
      </c>
      <c r="I353" s="11" t="s">
        <v>18</v>
      </c>
      <c r="J353" s="13">
        <v>1</v>
      </c>
      <c r="K353" s="11" t="s">
        <v>52</v>
      </c>
      <c r="L353" s="11" t="s">
        <v>28</v>
      </c>
    </row>
    <row r="354" spans="1:12">
      <c r="A354" s="11" t="s">
        <v>33</v>
      </c>
      <c r="B354" s="12">
        <v>0</v>
      </c>
      <c r="C354" s="12">
        <v>716</v>
      </c>
      <c r="D354" s="13">
        <v>19</v>
      </c>
      <c r="E354" s="11">
        <v>33</v>
      </c>
      <c r="F354" s="11" t="s">
        <v>49</v>
      </c>
      <c r="G354" s="11" t="s">
        <v>23</v>
      </c>
      <c r="H354" s="13">
        <v>30</v>
      </c>
      <c r="I354" s="11" t="s">
        <v>18</v>
      </c>
      <c r="J354" s="13">
        <v>2</v>
      </c>
      <c r="K354" s="11" t="s">
        <v>51</v>
      </c>
      <c r="L354" s="11" t="s">
        <v>27</v>
      </c>
    </row>
    <row r="355" spans="1:12">
      <c r="A355" s="11" t="s">
        <v>30</v>
      </c>
      <c r="B355" s="12">
        <v>996</v>
      </c>
      <c r="C355" s="12">
        <v>837</v>
      </c>
      <c r="D355" s="13">
        <v>49</v>
      </c>
      <c r="E355" s="11">
        <v>83</v>
      </c>
      <c r="F355" s="11" t="s">
        <v>49</v>
      </c>
      <c r="G355" s="11" t="s">
        <v>23</v>
      </c>
      <c r="H355" s="13">
        <v>49</v>
      </c>
      <c r="I355" s="11" t="s">
        <v>17</v>
      </c>
      <c r="J355" s="13">
        <v>4</v>
      </c>
      <c r="K355" s="11" t="s">
        <v>51</v>
      </c>
      <c r="L355" s="11" t="s">
        <v>27</v>
      </c>
    </row>
    <row r="356" spans="1:12">
      <c r="A356" s="11" t="s">
        <v>30</v>
      </c>
      <c r="B356" s="12">
        <v>705</v>
      </c>
      <c r="C356" s="12">
        <v>0</v>
      </c>
      <c r="D356" s="13">
        <v>25</v>
      </c>
      <c r="E356" s="11">
        <v>24</v>
      </c>
      <c r="F356" s="11" t="s">
        <v>53</v>
      </c>
      <c r="G356" s="11" t="s">
        <v>21</v>
      </c>
      <c r="H356" s="13">
        <v>32</v>
      </c>
      <c r="I356" s="11" t="s">
        <v>18</v>
      </c>
      <c r="J356" s="13">
        <v>2</v>
      </c>
      <c r="K356" s="11" t="s">
        <v>51</v>
      </c>
      <c r="L356" s="11" t="s">
        <v>28</v>
      </c>
    </row>
    <row r="357" spans="1:12">
      <c r="A357" s="11" t="s">
        <v>31</v>
      </c>
      <c r="B357" s="12">
        <v>0</v>
      </c>
      <c r="C357" s="12">
        <v>7710</v>
      </c>
      <c r="D357" s="13">
        <v>25</v>
      </c>
      <c r="E357" s="11">
        <v>114</v>
      </c>
      <c r="F357" s="11" t="s">
        <v>49</v>
      </c>
      <c r="G357" s="11" t="s">
        <v>23</v>
      </c>
      <c r="H357" s="13">
        <v>52</v>
      </c>
      <c r="I357" s="11" t="s">
        <v>18</v>
      </c>
      <c r="J357" s="13">
        <v>4</v>
      </c>
      <c r="K357" s="11" t="s">
        <v>51</v>
      </c>
      <c r="L357" s="11" t="s">
        <v>28</v>
      </c>
    </row>
    <row r="358" spans="1:12">
      <c r="A358" s="11" t="s">
        <v>33</v>
      </c>
      <c r="B358" s="12">
        <v>0</v>
      </c>
      <c r="C358" s="12">
        <v>531</v>
      </c>
      <c r="D358" s="13">
        <v>13</v>
      </c>
      <c r="E358" s="11">
        <v>5</v>
      </c>
      <c r="F358" s="11" t="s">
        <v>49</v>
      </c>
      <c r="G358" s="11" t="s">
        <v>23</v>
      </c>
      <c r="H358" s="13">
        <v>45</v>
      </c>
      <c r="I358" s="11" t="s">
        <v>18</v>
      </c>
      <c r="J358" s="13">
        <v>2</v>
      </c>
      <c r="K358" s="11" t="s">
        <v>51</v>
      </c>
      <c r="L358" s="11" t="s">
        <v>27</v>
      </c>
    </row>
    <row r="359" spans="1:12">
      <c r="A359" s="11" t="s">
        <v>36</v>
      </c>
      <c r="B359" s="12">
        <v>5960</v>
      </c>
      <c r="C359" s="12">
        <v>129</v>
      </c>
      <c r="D359" s="13">
        <v>13</v>
      </c>
      <c r="E359" s="11">
        <v>16</v>
      </c>
      <c r="F359" s="11" t="s">
        <v>49</v>
      </c>
      <c r="G359" s="11" t="s">
        <v>22</v>
      </c>
      <c r="H359" s="13">
        <v>23</v>
      </c>
      <c r="I359" s="11" t="s">
        <v>18</v>
      </c>
      <c r="J359" s="13">
        <v>1</v>
      </c>
      <c r="K359" s="11" t="s">
        <v>51</v>
      </c>
      <c r="L359" s="11" t="s">
        <v>28</v>
      </c>
    </row>
    <row r="360" spans="1:12">
      <c r="A360" s="11" t="s">
        <v>31</v>
      </c>
      <c r="B360" s="12">
        <v>0</v>
      </c>
      <c r="C360" s="12">
        <v>941</v>
      </c>
      <c r="D360" s="13">
        <v>13</v>
      </c>
      <c r="E360" s="11">
        <v>111</v>
      </c>
      <c r="F360" s="11" t="s">
        <v>49</v>
      </c>
      <c r="G360" s="11" t="s">
        <v>23</v>
      </c>
      <c r="H360" s="13">
        <v>41</v>
      </c>
      <c r="I360" s="11" t="s">
        <v>18</v>
      </c>
      <c r="J360" s="13">
        <v>4</v>
      </c>
      <c r="K360" s="11" t="s">
        <v>51</v>
      </c>
      <c r="L360" s="11" t="s">
        <v>28</v>
      </c>
    </row>
    <row r="361" spans="1:12">
      <c r="A361" s="11" t="s">
        <v>31</v>
      </c>
      <c r="B361" s="12">
        <v>759</v>
      </c>
      <c r="C361" s="12">
        <v>596</v>
      </c>
      <c r="D361" s="13">
        <v>10</v>
      </c>
      <c r="E361" s="11">
        <v>18</v>
      </c>
      <c r="F361" s="11" t="s">
        <v>53</v>
      </c>
      <c r="G361" s="11" t="s">
        <v>21</v>
      </c>
      <c r="H361" s="13">
        <v>28</v>
      </c>
      <c r="I361" s="11" t="s">
        <v>18</v>
      </c>
      <c r="J361" s="13">
        <v>2</v>
      </c>
      <c r="K361" s="11" t="s">
        <v>51</v>
      </c>
      <c r="L361" s="11" t="s">
        <v>27</v>
      </c>
    </row>
    <row r="362" spans="1:12">
      <c r="A362" s="11" t="s">
        <v>31</v>
      </c>
      <c r="B362" s="12">
        <v>0</v>
      </c>
      <c r="C362" s="12">
        <v>987</v>
      </c>
      <c r="D362" s="13">
        <v>37</v>
      </c>
      <c r="E362" s="11">
        <v>101</v>
      </c>
      <c r="F362" s="11" t="s">
        <v>49</v>
      </c>
      <c r="G362" s="11" t="s">
        <v>23</v>
      </c>
      <c r="H362" s="13">
        <v>30</v>
      </c>
      <c r="I362" s="11" t="s">
        <v>18</v>
      </c>
      <c r="J362" s="13">
        <v>4</v>
      </c>
      <c r="K362" s="11" t="s">
        <v>51</v>
      </c>
      <c r="L362" s="11" t="s">
        <v>27</v>
      </c>
    </row>
    <row r="363" spans="1:12">
      <c r="A363" s="11" t="s">
        <v>36</v>
      </c>
      <c r="B363" s="12">
        <v>651</v>
      </c>
      <c r="C363" s="12">
        <v>0</v>
      </c>
      <c r="D363" s="13">
        <v>37</v>
      </c>
      <c r="E363" s="11">
        <v>102</v>
      </c>
      <c r="F363" s="11" t="s">
        <v>49</v>
      </c>
      <c r="G363" s="11" t="s">
        <v>23</v>
      </c>
      <c r="H363" s="13">
        <v>50</v>
      </c>
      <c r="I363" s="11" t="s">
        <v>18</v>
      </c>
      <c r="J363" s="13">
        <v>2</v>
      </c>
      <c r="K363" s="11" t="s">
        <v>51</v>
      </c>
      <c r="L363" s="11" t="s">
        <v>28</v>
      </c>
    </row>
    <row r="364" spans="1:12">
      <c r="A364" s="11" t="s">
        <v>29</v>
      </c>
      <c r="B364" s="12">
        <v>257</v>
      </c>
      <c r="C364" s="12">
        <v>460</v>
      </c>
      <c r="D364" s="13">
        <v>49</v>
      </c>
      <c r="E364" s="11">
        <v>75</v>
      </c>
      <c r="F364" s="11" t="s">
        <v>53</v>
      </c>
      <c r="G364" s="11" t="s">
        <v>21</v>
      </c>
      <c r="H364" s="13">
        <v>58</v>
      </c>
      <c r="I364" s="11" t="s">
        <v>19</v>
      </c>
      <c r="J364" s="13">
        <v>3</v>
      </c>
      <c r="K364" s="11" t="s">
        <v>51</v>
      </c>
      <c r="L364" s="11" t="s">
        <v>27</v>
      </c>
    </row>
    <row r="365" spans="1:12">
      <c r="A365" s="11" t="s">
        <v>36</v>
      </c>
      <c r="B365" s="12">
        <v>955</v>
      </c>
      <c r="C365" s="12">
        <v>0</v>
      </c>
      <c r="D365" s="13">
        <v>49</v>
      </c>
      <c r="E365" s="11">
        <v>29</v>
      </c>
      <c r="F365" s="11" t="s">
        <v>49</v>
      </c>
      <c r="G365" s="11" t="s">
        <v>23</v>
      </c>
      <c r="H365" s="13">
        <v>36</v>
      </c>
      <c r="I365" s="11" t="s">
        <v>18</v>
      </c>
      <c r="J365" s="13">
        <v>3</v>
      </c>
      <c r="K365" s="11" t="s">
        <v>51</v>
      </c>
      <c r="L365" s="11" t="s">
        <v>28</v>
      </c>
    </row>
    <row r="366" spans="1:12">
      <c r="A366" s="11" t="s">
        <v>36</v>
      </c>
      <c r="B366" s="12">
        <v>0</v>
      </c>
      <c r="C366" s="12">
        <v>798</v>
      </c>
      <c r="D366" s="13">
        <v>25</v>
      </c>
      <c r="E366" s="11">
        <v>42</v>
      </c>
      <c r="F366" s="11" t="s">
        <v>49</v>
      </c>
      <c r="G366" s="11" t="s">
        <v>23</v>
      </c>
      <c r="H366" s="13">
        <v>23</v>
      </c>
      <c r="I366" s="11" t="s">
        <v>19</v>
      </c>
      <c r="J366" s="13">
        <v>4</v>
      </c>
      <c r="K366" s="11" t="s">
        <v>50</v>
      </c>
      <c r="L366" s="11" t="s">
        <v>27</v>
      </c>
    </row>
    <row r="367" spans="1:12">
      <c r="A367" s="11" t="s">
        <v>36</v>
      </c>
      <c r="B367" s="12">
        <v>8249</v>
      </c>
      <c r="C367" s="12">
        <v>0</v>
      </c>
      <c r="D367" s="13">
        <v>31</v>
      </c>
      <c r="E367" s="11">
        <v>77</v>
      </c>
      <c r="F367" s="11" t="s">
        <v>49</v>
      </c>
      <c r="G367" s="11" t="s">
        <v>23</v>
      </c>
      <c r="H367" s="13">
        <v>48</v>
      </c>
      <c r="I367" s="11" t="s">
        <v>18</v>
      </c>
      <c r="J367" s="13">
        <v>4</v>
      </c>
      <c r="K367" s="11" t="s">
        <v>50</v>
      </c>
      <c r="L367" s="11" t="s">
        <v>28</v>
      </c>
    </row>
    <row r="368" spans="1:12">
      <c r="A368" s="11" t="s">
        <v>36</v>
      </c>
      <c r="B368" s="12">
        <v>0</v>
      </c>
      <c r="C368" s="12">
        <v>959</v>
      </c>
      <c r="D368" s="13">
        <v>11</v>
      </c>
      <c r="E368" s="11">
        <v>21</v>
      </c>
      <c r="F368" s="11" t="s">
        <v>49</v>
      </c>
      <c r="G368" s="11" t="s">
        <v>23</v>
      </c>
      <c r="H368" s="13">
        <v>37</v>
      </c>
      <c r="I368" s="11" t="s">
        <v>18</v>
      </c>
      <c r="J368" s="13">
        <v>4</v>
      </c>
      <c r="K368" s="11" t="s">
        <v>51</v>
      </c>
      <c r="L368" s="11" t="s">
        <v>28</v>
      </c>
    </row>
    <row r="369" spans="1:12">
      <c r="A369" s="11" t="s">
        <v>36</v>
      </c>
      <c r="B369" s="12">
        <v>956</v>
      </c>
      <c r="C369" s="12">
        <v>1482</v>
      </c>
      <c r="D369" s="13">
        <v>46</v>
      </c>
      <c r="E369" s="11">
        <v>19</v>
      </c>
      <c r="F369" s="11" t="s">
        <v>49</v>
      </c>
      <c r="G369" s="11" t="s">
        <v>23</v>
      </c>
      <c r="H369" s="13">
        <v>20</v>
      </c>
      <c r="I369" s="11" t="s">
        <v>19</v>
      </c>
      <c r="J369" s="13">
        <v>4</v>
      </c>
      <c r="K369" s="11" t="s">
        <v>51</v>
      </c>
      <c r="L369" s="11" t="s">
        <v>27</v>
      </c>
    </row>
    <row r="370" spans="1:12">
      <c r="A370" s="11" t="s">
        <v>33</v>
      </c>
      <c r="B370" s="12">
        <v>382</v>
      </c>
      <c r="C370" s="12">
        <v>883</v>
      </c>
      <c r="D370" s="13">
        <v>31</v>
      </c>
      <c r="E370" s="11">
        <v>20</v>
      </c>
      <c r="F370" s="11" t="s">
        <v>53</v>
      </c>
      <c r="G370" s="11" t="s">
        <v>21</v>
      </c>
      <c r="H370" s="13">
        <v>23</v>
      </c>
      <c r="I370" s="11" t="s">
        <v>18</v>
      </c>
      <c r="J370" s="13">
        <v>2</v>
      </c>
      <c r="K370" s="11" t="s">
        <v>51</v>
      </c>
      <c r="L370" s="11" t="s">
        <v>27</v>
      </c>
    </row>
    <row r="371" spans="1:12">
      <c r="A371" s="11" t="s">
        <v>31</v>
      </c>
      <c r="B371" s="12">
        <v>0</v>
      </c>
      <c r="C371" s="12">
        <v>12721</v>
      </c>
      <c r="D371" s="13">
        <v>37</v>
      </c>
      <c r="E371" s="11">
        <v>31</v>
      </c>
      <c r="F371" s="11" t="s">
        <v>53</v>
      </c>
      <c r="G371" s="11" t="s">
        <v>21</v>
      </c>
      <c r="H371" s="13">
        <v>39</v>
      </c>
      <c r="I371" s="11" t="s">
        <v>18</v>
      </c>
      <c r="J371" s="13">
        <v>4</v>
      </c>
      <c r="K371" s="11" t="s">
        <v>51</v>
      </c>
      <c r="L371" s="11" t="s">
        <v>28</v>
      </c>
    </row>
    <row r="372" spans="1:12">
      <c r="A372" s="11" t="s">
        <v>30</v>
      </c>
      <c r="B372" s="12">
        <v>842</v>
      </c>
      <c r="C372" s="12">
        <v>0</v>
      </c>
      <c r="D372" s="13">
        <v>37</v>
      </c>
      <c r="E372" s="11">
        <v>9</v>
      </c>
      <c r="F372" s="11" t="s">
        <v>49</v>
      </c>
      <c r="G372" s="11" t="s">
        <v>23</v>
      </c>
      <c r="H372" s="13">
        <v>34</v>
      </c>
      <c r="I372" s="11" t="s">
        <v>17</v>
      </c>
      <c r="J372" s="13">
        <v>4</v>
      </c>
      <c r="K372" s="11" t="s">
        <v>50</v>
      </c>
      <c r="L372" s="11" t="s">
        <v>28</v>
      </c>
    </row>
    <row r="373" spans="1:12">
      <c r="A373" s="11" t="s">
        <v>34</v>
      </c>
      <c r="B373" s="12">
        <v>3111</v>
      </c>
      <c r="C373" s="12">
        <v>0</v>
      </c>
      <c r="D373" s="13">
        <v>13</v>
      </c>
      <c r="E373" s="11">
        <v>27</v>
      </c>
      <c r="F373" s="11" t="s">
        <v>53</v>
      </c>
      <c r="G373" s="11" t="s">
        <v>21</v>
      </c>
      <c r="H373" s="13">
        <v>22</v>
      </c>
      <c r="I373" s="11" t="s">
        <v>18</v>
      </c>
      <c r="J373" s="13">
        <v>4</v>
      </c>
      <c r="K373" s="11" t="s">
        <v>51</v>
      </c>
      <c r="L373" s="11" t="s">
        <v>28</v>
      </c>
    </row>
    <row r="374" spans="1:12">
      <c r="A374" s="11" t="s">
        <v>36</v>
      </c>
      <c r="B374" s="12">
        <v>0</v>
      </c>
      <c r="C374" s="12">
        <v>302</v>
      </c>
      <c r="D374" s="13">
        <v>10</v>
      </c>
      <c r="E374" s="11">
        <v>30</v>
      </c>
      <c r="F374" s="11" t="s">
        <v>49</v>
      </c>
      <c r="G374" s="11" t="s">
        <v>23</v>
      </c>
      <c r="H374" s="13">
        <v>21</v>
      </c>
      <c r="I374" s="11" t="s">
        <v>18</v>
      </c>
      <c r="J374" s="13">
        <v>2</v>
      </c>
      <c r="K374" s="11" t="s">
        <v>51</v>
      </c>
      <c r="L374" s="11" t="s">
        <v>27</v>
      </c>
    </row>
    <row r="375" spans="1:12">
      <c r="A375" s="11" t="s">
        <v>31</v>
      </c>
      <c r="B375" s="12">
        <v>0</v>
      </c>
      <c r="C375" s="12">
        <v>538</v>
      </c>
      <c r="D375" s="13">
        <v>25</v>
      </c>
      <c r="E375" s="11">
        <v>59</v>
      </c>
      <c r="F375" s="11" t="s">
        <v>49</v>
      </c>
      <c r="G375" s="11" t="s">
        <v>23</v>
      </c>
      <c r="H375" s="13">
        <v>38</v>
      </c>
      <c r="I375" s="11" t="s">
        <v>19</v>
      </c>
      <c r="J375" s="13">
        <v>2</v>
      </c>
      <c r="K375" s="11" t="s">
        <v>52</v>
      </c>
      <c r="L375" s="11" t="s">
        <v>27</v>
      </c>
    </row>
    <row r="376" spans="1:12">
      <c r="A376" s="11" t="s">
        <v>36</v>
      </c>
      <c r="B376" s="12">
        <v>2846</v>
      </c>
      <c r="C376" s="12">
        <v>0</v>
      </c>
      <c r="D376" s="13">
        <v>13</v>
      </c>
      <c r="E376" s="11">
        <v>14</v>
      </c>
      <c r="F376" s="11" t="s">
        <v>49</v>
      </c>
      <c r="G376" s="11" t="s">
        <v>23</v>
      </c>
      <c r="H376" s="13">
        <v>36</v>
      </c>
      <c r="I376" s="11" t="s">
        <v>17</v>
      </c>
      <c r="J376" s="13">
        <v>4</v>
      </c>
      <c r="K376" s="11" t="s">
        <v>51</v>
      </c>
      <c r="L376" s="11" t="s">
        <v>28</v>
      </c>
    </row>
    <row r="377" spans="1:12">
      <c r="A377" s="11" t="s">
        <v>36</v>
      </c>
      <c r="B377" s="12">
        <v>231</v>
      </c>
      <c r="C377" s="12">
        <v>702</v>
      </c>
      <c r="D377" s="13">
        <v>10</v>
      </c>
      <c r="E377" s="11">
        <v>99</v>
      </c>
      <c r="F377" s="11" t="s">
        <v>49</v>
      </c>
      <c r="G377" s="11" t="s">
        <v>23</v>
      </c>
      <c r="H377" s="13">
        <v>26</v>
      </c>
      <c r="I377" s="11" t="s">
        <v>18</v>
      </c>
      <c r="J377" s="13">
        <v>4</v>
      </c>
      <c r="K377" s="11" t="s">
        <v>50</v>
      </c>
      <c r="L377" s="11" t="s">
        <v>28</v>
      </c>
    </row>
    <row r="378" spans="1:12">
      <c r="A378" s="11" t="s">
        <v>34</v>
      </c>
      <c r="B378" s="12">
        <v>0</v>
      </c>
      <c r="C378" s="12">
        <v>2688</v>
      </c>
      <c r="D378" s="13">
        <v>10</v>
      </c>
      <c r="E378" s="11">
        <v>89</v>
      </c>
      <c r="F378" s="11" t="s">
        <v>49</v>
      </c>
      <c r="G378" s="11" t="s">
        <v>23</v>
      </c>
      <c r="H378" s="13">
        <v>47</v>
      </c>
      <c r="I378" s="11" t="s">
        <v>18</v>
      </c>
      <c r="J378" s="13">
        <v>4</v>
      </c>
      <c r="K378" s="11" t="s">
        <v>51</v>
      </c>
      <c r="L378" s="11" t="s">
        <v>28</v>
      </c>
    </row>
    <row r="379" spans="1:12">
      <c r="A379" s="11" t="s">
        <v>36</v>
      </c>
      <c r="B379" s="12">
        <v>17366</v>
      </c>
      <c r="C379" s="12">
        <v>0</v>
      </c>
      <c r="D379" s="13">
        <v>16</v>
      </c>
      <c r="E379" s="11">
        <v>21</v>
      </c>
      <c r="F379" s="11" t="s">
        <v>49</v>
      </c>
      <c r="G379" s="11" t="s">
        <v>23</v>
      </c>
      <c r="H379" s="13">
        <v>38</v>
      </c>
      <c r="I379" s="11" t="s">
        <v>17</v>
      </c>
      <c r="J379" s="13">
        <v>4</v>
      </c>
      <c r="K379" s="11" t="s">
        <v>51</v>
      </c>
      <c r="L379" s="11" t="s">
        <v>27</v>
      </c>
    </row>
    <row r="380" spans="1:12">
      <c r="A380" s="11" t="s">
        <v>36</v>
      </c>
      <c r="B380" s="12">
        <v>0</v>
      </c>
      <c r="C380" s="12">
        <v>425</v>
      </c>
      <c r="D380" s="13">
        <v>13</v>
      </c>
      <c r="E380" s="11">
        <v>10</v>
      </c>
      <c r="F380" s="11" t="s">
        <v>49</v>
      </c>
      <c r="G380" s="11" t="s">
        <v>23</v>
      </c>
      <c r="H380" s="13">
        <v>27</v>
      </c>
      <c r="I380" s="11" t="s">
        <v>19</v>
      </c>
      <c r="J380" s="13">
        <v>2</v>
      </c>
      <c r="K380" s="11" t="s">
        <v>51</v>
      </c>
      <c r="L380" s="11" t="s">
        <v>27</v>
      </c>
    </row>
    <row r="381" spans="1:12">
      <c r="A381" s="11" t="s">
        <v>33</v>
      </c>
      <c r="B381" s="12">
        <v>332</v>
      </c>
      <c r="C381" s="12">
        <v>214</v>
      </c>
      <c r="D381" s="13">
        <v>25</v>
      </c>
      <c r="E381" s="11">
        <v>2</v>
      </c>
      <c r="F381" s="11" t="s">
        <v>49</v>
      </c>
      <c r="G381" s="11" t="s">
        <v>23</v>
      </c>
      <c r="H381" s="13">
        <v>25</v>
      </c>
      <c r="I381" s="11" t="s">
        <v>18</v>
      </c>
      <c r="J381" s="13">
        <v>1</v>
      </c>
      <c r="K381" s="11" t="s">
        <v>51</v>
      </c>
      <c r="L381" s="11" t="s">
        <v>28</v>
      </c>
    </row>
    <row r="382" spans="1:12">
      <c r="A382" s="11" t="s">
        <v>36</v>
      </c>
      <c r="B382" s="12">
        <v>242</v>
      </c>
      <c r="C382" s="12">
        <v>0</v>
      </c>
      <c r="D382" s="13">
        <v>19</v>
      </c>
      <c r="E382" s="11">
        <v>6</v>
      </c>
      <c r="F382" s="11" t="s">
        <v>49</v>
      </c>
      <c r="G382" s="11" t="s">
        <v>23</v>
      </c>
      <c r="H382" s="13">
        <v>28</v>
      </c>
      <c r="I382" s="11" t="s">
        <v>18</v>
      </c>
      <c r="J382" s="13">
        <v>3</v>
      </c>
      <c r="K382" s="11" t="s">
        <v>51</v>
      </c>
      <c r="L382" s="11" t="s">
        <v>28</v>
      </c>
    </row>
    <row r="383" spans="1:12">
      <c r="A383" s="11" t="s">
        <v>33</v>
      </c>
      <c r="B383" s="12">
        <v>0</v>
      </c>
      <c r="C383" s="12">
        <v>272</v>
      </c>
      <c r="D383" s="13">
        <v>7</v>
      </c>
      <c r="E383" s="11">
        <v>90</v>
      </c>
      <c r="F383" s="11" t="s">
        <v>49</v>
      </c>
      <c r="G383" s="11" t="s">
        <v>23</v>
      </c>
      <c r="H383" s="13">
        <v>67</v>
      </c>
      <c r="I383" s="11" t="s">
        <v>18</v>
      </c>
      <c r="J383" s="13">
        <v>4</v>
      </c>
      <c r="K383" s="11" t="s">
        <v>52</v>
      </c>
      <c r="L383" s="11" t="s">
        <v>27</v>
      </c>
    </row>
    <row r="384" spans="1:12">
      <c r="A384" s="11" t="s">
        <v>29</v>
      </c>
      <c r="B384" s="12">
        <v>929</v>
      </c>
      <c r="C384" s="12">
        <v>124</v>
      </c>
      <c r="D384" s="13">
        <v>9</v>
      </c>
      <c r="E384" s="11">
        <v>1</v>
      </c>
      <c r="F384" s="11" t="s">
        <v>49</v>
      </c>
      <c r="G384" s="11" t="s">
        <v>22</v>
      </c>
      <c r="H384" s="13">
        <v>25</v>
      </c>
      <c r="I384" s="11" t="s">
        <v>18</v>
      </c>
      <c r="J384" s="13">
        <v>2</v>
      </c>
      <c r="K384" s="11" t="s">
        <v>51</v>
      </c>
      <c r="L384" s="11" t="s">
        <v>28</v>
      </c>
    </row>
    <row r="385" spans="1:12">
      <c r="A385" s="11" t="s">
        <v>36</v>
      </c>
      <c r="B385" s="12">
        <v>0</v>
      </c>
      <c r="C385" s="12">
        <v>17124</v>
      </c>
      <c r="D385" s="13">
        <v>13</v>
      </c>
      <c r="E385" s="11">
        <v>95</v>
      </c>
      <c r="F385" s="11" t="s">
        <v>49</v>
      </c>
      <c r="G385" s="11" t="s">
        <v>22</v>
      </c>
      <c r="H385" s="13">
        <v>34</v>
      </c>
      <c r="I385" s="11" t="s">
        <v>18</v>
      </c>
      <c r="J385" s="13">
        <v>1</v>
      </c>
      <c r="K385" s="11" t="s">
        <v>51</v>
      </c>
      <c r="L385" s="11" t="s">
        <v>28</v>
      </c>
    </row>
    <row r="386" spans="1:12">
      <c r="A386" s="11" t="s">
        <v>37</v>
      </c>
      <c r="B386" s="12">
        <v>0</v>
      </c>
      <c r="C386" s="12">
        <v>612</v>
      </c>
      <c r="D386" s="13">
        <v>49</v>
      </c>
      <c r="E386" s="11">
        <v>32</v>
      </c>
      <c r="F386" s="11" t="s">
        <v>49</v>
      </c>
      <c r="G386" s="11" t="s">
        <v>23</v>
      </c>
      <c r="H386" s="13">
        <v>38</v>
      </c>
      <c r="I386" s="11" t="s">
        <v>17</v>
      </c>
      <c r="J386" s="13">
        <v>4</v>
      </c>
      <c r="K386" s="11" t="s">
        <v>51</v>
      </c>
      <c r="L386" s="11" t="s">
        <v>27</v>
      </c>
    </row>
    <row r="387" spans="1:12">
      <c r="A387" s="11" t="s">
        <v>33</v>
      </c>
      <c r="B387" s="12">
        <v>0</v>
      </c>
      <c r="C387" s="12">
        <v>862</v>
      </c>
      <c r="D387" s="13">
        <v>49</v>
      </c>
      <c r="E387" s="11">
        <v>62</v>
      </c>
      <c r="F387" s="11" t="s">
        <v>49</v>
      </c>
      <c r="G387" s="11" t="s">
        <v>23</v>
      </c>
      <c r="H387" s="13">
        <v>41</v>
      </c>
      <c r="I387" s="11" t="s">
        <v>17</v>
      </c>
      <c r="J387" s="13">
        <v>4</v>
      </c>
      <c r="K387" s="11" t="s">
        <v>52</v>
      </c>
      <c r="L387" s="11" t="s">
        <v>27</v>
      </c>
    </row>
    <row r="388" spans="1:12">
      <c r="A388" s="11" t="s">
        <v>31</v>
      </c>
      <c r="B388" s="12">
        <v>0</v>
      </c>
      <c r="C388" s="12">
        <v>146</v>
      </c>
      <c r="D388" s="13">
        <v>25</v>
      </c>
      <c r="E388" s="11">
        <v>46</v>
      </c>
      <c r="F388" s="11" t="s">
        <v>49</v>
      </c>
      <c r="G388" s="11" t="s">
        <v>23</v>
      </c>
      <c r="H388" s="13">
        <v>26</v>
      </c>
      <c r="I388" s="11" t="s">
        <v>18</v>
      </c>
      <c r="J388" s="13">
        <v>4</v>
      </c>
      <c r="K388" s="11" t="s">
        <v>51</v>
      </c>
      <c r="L388" s="11" t="s">
        <v>27</v>
      </c>
    </row>
    <row r="389" spans="1:12">
      <c r="A389" s="11" t="s">
        <v>33</v>
      </c>
      <c r="B389" s="12">
        <v>0</v>
      </c>
      <c r="C389" s="12">
        <v>14190</v>
      </c>
      <c r="D389" s="13">
        <v>37</v>
      </c>
      <c r="E389" s="11">
        <v>92</v>
      </c>
      <c r="F389" s="11" t="s">
        <v>49</v>
      </c>
      <c r="G389" s="11" t="s">
        <v>23</v>
      </c>
      <c r="H389" s="13">
        <v>35</v>
      </c>
      <c r="I389" s="11" t="s">
        <v>18</v>
      </c>
      <c r="J389" s="13">
        <v>4</v>
      </c>
      <c r="K389" s="11" t="s">
        <v>51</v>
      </c>
      <c r="L389" s="11" t="s">
        <v>28</v>
      </c>
    </row>
    <row r="390" spans="1:12">
      <c r="A390" s="11" t="s">
        <v>37</v>
      </c>
      <c r="B390" s="12">
        <v>0</v>
      </c>
      <c r="C390" s="12">
        <v>396</v>
      </c>
      <c r="D390" s="13">
        <v>49</v>
      </c>
      <c r="E390" s="11">
        <v>73</v>
      </c>
      <c r="F390" s="11" t="s">
        <v>49</v>
      </c>
      <c r="G390" s="11" t="s">
        <v>23</v>
      </c>
      <c r="H390" s="13">
        <v>45</v>
      </c>
      <c r="I390" s="11" t="s">
        <v>17</v>
      </c>
      <c r="J390" s="13">
        <v>4</v>
      </c>
      <c r="K390" s="11" t="s">
        <v>51</v>
      </c>
      <c r="L390" s="11" t="s">
        <v>27</v>
      </c>
    </row>
    <row r="391" spans="1:12">
      <c r="A391" s="11" t="s">
        <v>36</v>
      </c>
      <c r="B391" s="12">
        <v>0</v>
      </c>
      <c r="C391" s="12">
        <v>519</v>
      </c>
      <c r="D391" s="13">
        <v>31</v>
      </c>
      <c r="E391" s="11">
        <v>23</v>
      </c>
      <c r="F391" s="11" t="s">
        <v>53</v>
      </c>
      <c r="G391" s="11" t="s">
        <v>21</v>
      </c>
      <c r="H391" s="13">
        <v>32</v>
      </c>
      <c r="I391" s="11" t="s">
        <v>18</v>
      </c>
      <c r="J391" s="13">
        <v>2</v>
      </c>
      <c r="K391" s="11" t="s">
        <v>51</v>
      </c>
      <c r="L391" s="11" t="s">
        <v>28</v>
      </c>
    </row>
    <row r="392" spans="1:12">
      <c r="A392" s="11" t="s">
        <v>37</v>
      </c>
      <c r="B392" s="12">
        <v>646</v>
      </c>
      <c r="C392" s="12">
        <v>0</v>
      </c>
      <c r="D392" s="13">
        <v>25</v>
      </c>
      <c r="E392" s="11">
        <v>9</v>
      </c>
      <c r="F392" s="11" t="s">
        <v>49</v>
      </c>
      <c r="G392" s="11" t="s">
        <v>21</v>
      </c>
      <c r="H392" s="13">
        <v>47</v>
      </c>
      <c r="I392" s="11" t="s">
        <v>17</v>
      </c>
      <c r="J392" s="13">
        <v>4</v>
      </c>
      <c r="K392" s="11" t="s">
        <v>51</v>
      </c>
      <c r="L392" s="11" t="s">
        <v>28</v>
      </c>
    </row>
    <row r="393" spans="1:12">
      <c r="A393" s="11" t="s">
        <v>33</v>
      </c>
      <c r="B393" s="12">
        <v>538</v>
      </c>
      <c r="C393" s="12">
        <v>344</v>
      </c>
      <c r="D393" s="13">
        <v>13</v>
      </c>
      <c r="E393" s="11">
        <v>40</v>
      </c>
      <c r="F393" s="11" t="s">
        <v>49</v>
      </c>
      <c r="G393" s="11" t="s">
        <v>22</v>
      </c>
      <c r="H393" s="13">
        <v>24</v>
      </c>
      <c r="I393" s="11" t="s">
        <v>18</v>
      </c>
      <c r="J393" s="13">
        <v>3</v>
      </c>
      <c r="K393" s="11" t="s">
        <v>50</v>
      </c>
      <c r="L393" s="11" t="s">
        <v>27</v>
      </c>
    </row>
    <row r="394" spans="1:12">
      <c r="A394" s="11" t="s">
        <v>31</v>
      </c>
      <c r="B394" s="12">
        <v>0</v>
      </c>
      <c r="C394" s="12">
        <v>204</v>
      </c>
      <c r="D394" s="13">
        <v>31</v>
      </c>
      <c r="E394" s="11">
        <v>5</v>
      </c>
      <c r="F394" s="11" t="s">
        <v>49</v>
      </c>
      <c r="G394" s="11" t="s">
        <v>21</v>
      </c>
      <c r="H394" s="13">
        <v>30</v>
      </c>
      <c r="I394" s="11" t="s">
        <v>18</v>
      </c>
      <c r="J394" s="13">
        <v>4</v>
      </c>
      <c r="K394" s="11" t="s">
        <v>50</v>
      </c>
      <c r="L394" s="11" t="s">
        <v>27</v>
      </c>
    </row>
    <row r="395" spans="1:12">
      <c r="A395" s="11" t="s">
        <v>36</v>
      </c>
      <c r="B395" s="12">
        <v>0</v>
      </c>
      <c r="C395" s="12">
        <v>148</v>
      </c>
      <c r="D395" s="13">
        <v>43</v>
      </c>
      <c r="E395" s="11">
        <v>2</v>
      </c>
      <c r="F395" s="11" t="s">
        <v>49</v>
      </c>
      <c r="G395" s="11" t="s">
        <v>23</v>
      </c>
      <c r="H395" s="13">
        <v>33</v>
      </c>
      <c r="I395" s="11" t="s">
        <v>18</v>
      </c>
      <c r="J395" s="13">
        <v>3</v>
      </c>
      <c r="K395" s="11" t="s">
        <v>51</v>
      </c>
      <c r="L395" s="11" t="s">
        <v>27</v>
      </c>
    </row>
    <row r="396" spans="1:12">
      <c r="A396" s="11" t="s">
        <v>31</v>
      </c>
      <c r="B396" s="12">
        <v>0</v>
      </c>
      <c r="C396" s="12">
        <v>435</v>
      </c>
      <c r="D396" s="13">
        <v>19</v>
      </c>
      <c r="E396" s="11">
        <v>16</v>
      </c>
      <c r="F396" s="11" t="s">
        <v>53</v>
      </c>
      <c r="G396" s="11" t="s">
        <v>21</v>
      </c>
      <c r="H396" s="13">
        <v>23</v>
      </c>
      <c r="I396" s="11" t="s">
        <v>19</v>
      </c>
      <c r="J396" s="13">
        <v>4</v>
      </c>
      <c r="K396" s="11" t="s">
        <v>51</v>
      </c>
      <c r="L396" s="11" t="s">
        <v>27</v>
      </c>
    </row>
    <row r="397" spans="1:12">
      <c r="A397" s="11" t="s">
        <v>36</v>
      </c>
      <c r="B397" s="12">
        <v>0</v>
      </c>
      <c r="C397" s="12">
        <v>914</v>
      </c>
      <c r="D397" s="13">
        <v>19</v>
      </c>
      <c r="E397" s="11">
        <v>0</v>
      </c>
      <c r="F397" s="11" t="s">
        <v>53</v>
      </c>
      <c r="G397" s="11" t="s">
        <v>21</v>
      </c>
      <c r="H397" s="13">
        <v>21</v>
      </c>
      <c r="I397" s="11" t="s">
        <v>19</v>
      </c>
      <c r="J397" s="13">
        <v>4</v>
      </c>
      <c r="K397" s="11" t="s">
        <v>51</v>
      </c>
      <c r="L397" s="11" t="s">
        <v>27</v>
      </c>
    </row>
    <row r="398" spans="1:12">
      <c r="A398" s="11" t="s">
        <v>33</v>
      </c>
      <c r="B398" s="12">
        <v>135</v>
      </c>
      <c r="C398" s="12">
        <v>0</v>
      </c>
      <c r="D398" s="13">
        <v>37</v>
      </c>
      <c r="E398" s="11">
        <v>7</v>
      </c>
      <c r="F398" s="11" t="s">
        <v>49</v>
      </c>
      <c r="G398" s="11" t="s">
        <v>23</v>
      </c>
      <c r="H398" s="13">
        <v>36</v>
      </c>
      <c r="I398" s="11" t="s">
        <v>17</v>
      </c>
      <c r="J398" s="13">
        <v>4</v>
      </c>
      <c r="K398" s="11" t="s">
        <v>51</v>
      </c>
      <c r="L398" s="11" t="s">
        <v>27</v>
      </c>
    </row>
    <row r="399" spans="1:12">
      <c r="A399" s="11" t="s">
        <v>37</v>
      </c>
      <c r="B399" s="12">
        <v>2472</v>
      </c>
      <c r="C399" s="12">
        <v>0</v>
      </c>
      <c r="D399" s="13">
        <v>37</v>
      </c>
      <c r="E399" s="11">
        <v>41</v>
      </c>
      <c r="F399" s="11" t="s">
        <v>49</v>
      </c>
      <c r="G399" s="11" t="s">
        <v>23</v>
      </c>
      <c r="H399" s="13">
        <v>30</v>
      </c>
      <c r="I399" s="11" t="s">
        <v>18</v>
      </c>
      <c r="J399" s="13">
        <v>2</v>
      </c>
      <c r="K399" s="11" t="s">
        <v>52</v>
      </c>
      <c r="L399" s="11" t="s">
        <v>28</v>
      </c>
    </row>
    <row r="400" spans="1:12">
      <c r="A400" s="11" t="s">
        <v>33</v>
      </c>
      <c r="B400" s="12">
        <v>0</v>
      </c>
      <c r="C400" s="12">
        <v>412</v>
      </c>
      <c r="D400" s="13">
        <v>25</v>
      </c>
      <c r="E400" s="11">
        <v>22</v>
      </c>
      <c r="F400" s="11" t="s">
        <v>49</v>
      </c>
      <c r="G400" s="11" t="s">
        <v>23</v>
      </c>
      <c r="H400" s="13">
        <v>52</v>
      </c>
      <c r="I400" s="11" t="s">
        <v>17</v>
      </c>
      <c r="J400" s="13">
        <v>4</v>
      </c>
      <c r="K400" s="11" t="s">
        <v>51</v>
      </c>
      <c r="L400" s="11" t="s">
        <v>27</v>
      </c>
    </row>
    <row r="401" spans="1:12">
      <c r="A401" s="11" t="s">
        <v>33</v>
      </c>
      <c r="B401" s="12">
        <v>10417</v>
      </c>
      <c r="C401" s="12">
        <v>19811</v>
      </c>
      <c r="D401" s="13">
        <v>13</v>
      </c>
      <c r="E401" s="11">
        <v>27</v>
      </c>
      <c r="F401" s="11" t="s">
        <v>49</v>
      </c>
      <c r="G401" s="11" t="s">
        <v>22</v>
      </c>
      <c r="H401" s="13">
        <v>27</v>
      </c>
      <c r="I401" s="11" t="s">
        <v>18</v>
      </c>
      <c r="J401" s="13">
        <v>2</v>
      </c>
      <c r="K401" s="11" t="s">
        <v>51</v>
      </c>
      <c r="L401" s="11" t="s">
        <v>27</v>
      </c>
    </row>
    <row r="402" spans="1:12">
      <c r="A402" s="11" t="s">
        <v>36</v>
      </c>
      <c r="B402" s="12">
        <v>211</v>
      </c>
      <c r="C402" s="12">
        <v>822</v>
      </c>
      <c r="D402" s="13">
        <v>8</v>
      </c>
      <c r="E402" s="11">
        <v>5</v>
      </c>
      <c r="F402" s="11" t="s">
        <v>53</v>
      </c>
      <c r="G402" s="11" t="s">
        <v>21</v>
      </c>
      <c r="H402" s="13">
        <v>44</v>
      </c>
      <c r="I402" s="11" t="s">
        <v>18</v>
      </c>
      <c r="J402" s="13">
        <v>1</v>
      </c>
      <c r="K402" s="11" t="s">
        <v>51</v>
      </c>
      <c r="L402" s="11" t="s">
        <v>28</v>
      </c>
    </row>
    <row r="403" spans="1:12">
      <c r="A403" s="11" t="s">
        <v>36</v>
      </c>
      <c r="B403" s="12">
        <v>16630</v>
      </c>
      <c r="C403" s="12">
        <v>0</v>
      </c>
      <c r="D403" s="13">
        <v>11</v>
      </c>
      <c r="E403" s="11">
        <v>47</v>
      </c>
      <c r="F403" s="11" t="s">
        <v>49</v>
      </c>
      <c r="G403" s="11" t="s">
        <v>23</v>
      </c>
      <c r="H403" s="13">
        <v>26</v>
      </c>
      <c r="I403" s="11" t="s">
        <v>18</v>
      </c>
      <c r="J403" s="13">
        <v>2</v>
      </c>
      <c r="K403" s="11" t="s">
        <v>51</v>
      </c>
      <c r="L403" s="11" t="s">
        <v>28</v>
      </c>
    </row>
    <row r="404" spans="1:12">
      <c r="A404" s="11" t="s">
        <v>31</v>
      </c>
      <c r="B404" s="12">
        <v>0</v>
      </c>
      <c r="C404" s="12">
        <v>3369</v>
      </c>
      <c r="D404" s="13">
        <v>25</v>
      </c>
      <c r="E404" s="11">
        <v>17</v>
      </c>
      <c r="F404" s="11" t="s">
        <v>49</v>
      </c>
      <c r="G404" s="11" t="s">
        <v>23</v>
      </c>
      <c r="H404" s="13">
        <v>24</v>
      </c>
      <c r="I404" s="11" t="s">
        <v>18</v>
      </c>
      <c r="J404" s="13">
        <v>1</v>
      </c>
      <c r="K404" s="11" t="s">
        <v>51</v>
      </c>
      <c r="L404" s="11" t="s">
        <v>28</v>
      </c>
    </row>
    <row r="405" spans="1:12">
      <c r="A405" s="11" t="s">
        <v>31</v>
      </c>
      <c r="B405" s="12">
        <v>642</v>
      </c>
      <c r="C405" s="12">
        <v>0</v>
      </c>
      <c r="D405" s="13">
        <v>13</v>
      </c>
      <c r="E405" s="11">
        <v>65</v>
      </c>
      <c r="F405" s="11" t="s">
        <v>53</v>
      </c>
      <c r="G405" s="11" t="s">
        <v>21</v>
      </c>
      <c r="H405" s="13">
        <v>24</v>
      </c>
      <c r="I405" s="11" t="s">
        <v>18</v>
      </c>
      <c r="J405" s="13">
        <v>2</v>
      </c>
      <c r="K405" s="11" t="s">
        <v>51</v>
      </c>
      <c r="L405" s="11" t="s">
        <v>27</v>
      </c>
    </row>
    <row r="406" spans="1:12">
      <c r="A406" s="11" t="s">
        <v>36</v>
      </c>
      <c r="B406" s="12">
        <v>0</v>
      </c>
      <c r="C406" s="12">
        <v>707</v>
      </c>
      <c r="D406" s="13">
        <v>7</v>
      </c>
      <c r="E406" s="11">
        <v>26</v>
      </c>
      <c r="F406" s="11" t="s">
        <v>49</v>
      </c>
      <c r="G406" s="11" t="s">
        <v>23</v>
      </c>
      <c r="H406" s="13">
        <v>50</v>
      </c>
      <c r="I406" s="11" t="s">
        <v>18</v>
      </c>
      <c r="J406" s="13">
        <v>2</v>
      </c>
      <c r="K406" s="11" t="s">
        <v>51</v>
      </c>
      <c r="L406" s="11" t="s">
        <v>28</v>
      </c>
    </row>
    <row r="407" spans="1:12">
      <c r="A407" s="11" t="s">
        <v>36</v>
      </c>
      <c r="B407" s="12">
        <v>296</v>
      </c>
      <c r="C407" s="12">
        <v>818</v>
      </c>
      <c r="D407" s="13">
        <v>19</v>
      </c>
      <c r="E407" s="11">
        <v>93</v>
      </c>
      <c r="F407" s="11" t="s">
        <v>49</v>
      </c>
      <c r="G407" s="11" t="s">
        <v>22</v>
      </c>
      <c r="H407" s="13">
        <v>31</v>
      </c>
      <c r="I407" s="11" t="s">
        <v>18</v>
      </c>
      <c r="J407" s="13">
        <v>2</v>
      </c>
      <c r="K407" s="11" t="s">
        <v>50</v>
      </c>
      <c r="L407" s="11" t="s">
        <v>28</v>
      </c>
    </row>
    <row r="408" spans="1:12">
      <c r="A408" s="11" t="s">
        <v>29</v>
      </c>
      <c r="B408" s="12">
        <v>898</v>
      </c>
      <c r="C408" s="12">
        <v>177</v>
      </c>
      <c r="D408" s="13">
        <v>22</v>
      </c>
      <c r="E408" s="11">
        <v>105</v>
      </c>
      <c r="F408" s="11" t="s">
        <v>53</v>
      </c>
      <c r="G408" s="11" t="s">
        <v>21</v>
      </c>
      <c r="H408" s="13">
        <v>38</v>
      </c>
      <c r="I408" s="11" t="s">
        <v>18</v>
      </c>
      <c r="J408" s="13">
        <v>4</v>
      </c>
      <c r="K408" s="11" t="s">
        <v>51</v>
      </c>
      <c r="L408" s="11" t="s">
        <v>27</v>
      </c>
    </row>
    <row r="409" spans="1:12">
      <c r="A409" s="11" t="s">
        <v>33</v>
      </c>
      <c r="B409" s="12">
        <v>478</v>
      </c>
      <c r="C409" s="12">
        <v>4071</v>
      </c>
      <c r="D409" s="13">
        <v>10</v>
      </c>
      <c r="E409" s="11">
        <v>40</v>
      </c>
      <c r="F409" s="11" t="s">
        <v>49</v>
      </c>
      <c r="G409" s="11" t="s">
        <v>23</v>
      </c>
      <c r="H409" s="13">
        <v>28</v>
      </c>
      <c r="I409" s="11" t="s">
        <v>18</v>
      </c>
      <c r="J409" s="13">
        <v>3</v>
      </c>
      <c r="K409" s="11" t="s">
        <v>51</v>
      </c>
      <c r="L409" s="11" t="s">
        <v>27</v>
      </c>
    </row>
    <row r="410" spans="1:12">
      <c r="A410" s="11" t="s">
        <v>33</v>
      </c>
      <c r="B410" s="12">
        <v>315</v>
      </c>
      <c r="C410" s="12">
        <v>466</v>
      </c>
      <c r="D410" s="13">
        <v>13</v>
      </c>
      <c r="E410" s="11">
        <v>3</v>
      </c>
      <c r="F410" s="11" t="s">
        <v>49</v>
      </c>
      <c r="G410" s="11" t="s">
        <v>23</v>
      </c>
      <c r="H410" s="13">
        <v>48</v>
      </c>
      <c r="I410" s="11" t="s">
        <v>18</v>
      </c>
      <c r="J410" s="13">
        <v>3</v>
      </c>
      <c r="K410" s="11" t="s">
        <v>50</v>
      </c>
      <c r="L410" s="11" t="s">
        <v>28</v>
      </c>
    </row>
    <row r="411" spans="1:12">
      <c r="A411" s="11" t="s">
        <v>33</v>
      </c>
      <c r="B411" s="12">
        <v>122</v>
      </c>
      <c r="C411" s="12">
        <v>460</v>
      </c>
      <c r="D411" s="13">
        <v>37</v>
      </c>
      <c r="E411" s="11">
        <v>109</v>
      </c>
      <c r="F411" s="11" t="s">
        <v>49</v>
      </c>
      <c r="G411" s="11" t="s">
        <v>23</v>
      </c>
      <c r="H411" s="13">
        <v>56</v>
      </c>
      <c r="I411" s="11" t="s">
        <v>17</v>
      </c>
      <c r="J411" s="13">
        <v>2</v>
      </c>
      <c r="K411" s="11" t="s">
        <v>52</v>
      </c>
      <c r="L411" s="11" t="s">
        <v>27</v>
      </c>
    </row>
    <row r="412" spans="1:12">
      <c r="A412" s="11" t="s">
        <v>31</v>
      </c>
      <c r="B412" s="12">
        <v>0</v>
      </c>
      <c r="C412" s="12">
        <v>991</v>
      </c>
      <c r="D412" s="13">
        <v>7</v>
      </c>
      <c r="E412" s="11">
        <v>3</v>
      </c>
      <c r="F412" s="11" t="s">
        <v>53</v>
      </c>
      <c r="G412" s="11" t="s">
        <v>21</v>
      </c>
      <c r="H412" s="13">
        <v>31</v>
      </c>
      <c r="I412" s="11" t="s">
        <v>18</v>
      </c>
      <c r="J412" s="13">
        <v>4</v>
      </c>
      <c r="K412" s="11" t="s">
        <v>51</v>
      </c>
      <c r="L412" s="11" t="s">
        <v>27</v>
      </c>
    </row>
    <row r="413" spans="1:12">
      <c r="A413" s="11" t="s">
        <v>36</v>
      </c>
      <c r="B413" s="12">
        <v>0</v>
      </c>
      <c r="C413" s="12">
        <v>17653</v>
      </c>
      <c r="D413" s="13">
        <v>22</v>
      </c>
      <c r="E413" s="11">
        <v>4</v>
      </c>
      <c r="F413" s="11" t="s">
        <v>53</v>
      </c>
      <c r="G413" s="11" t="s">
        <v>21</v>
      </c>
      <c r="H413" s="13">
        <v>28</v>
      </c>
      <c r="I413" s="11" t="s">
        <v>18</v>
      </c>
      <c r="J413" s="13">
        <v>2</v>
      </c>
      <c r="K413" s="11" t="s">
        <v>51</v>
      </c>
      <c r="L413" s="11" t="s">
        <v>28</v>
      </c>
    </row>
    <row r="414" spans="1:12">
      <c r="A414" s="11" t="s">
        <v>30</v>
      </c>
      <c r="B414" s="12">
        <v>0</v>
      </c>
      <c r="C414" s="12">
        <v>497</v>
      </c>
      <c r="D414" s="13">
        <v>41</v>
      </c>
      <c r="E414" s="11">
        <v>24</v>
      </c>
      <c r="F414" s="11" t="s">
        <v>49</v>
      </c>
      <c r="G414" s="11" t="s">
        <v>23</v>
      </c>
      <c r="H414" s="13">
        <v>26</v>
      </c>
      <c r="I414" s="11" t="s">
        <v>18</v>
      </c>
      <c r="J414" s="13">
        <v>3</v>
      </c>
      <c r="K414" s="11" t="s">
        <v>51</v>
      </c>
      <c r="L414" s="11" t="s">
        <v>27</v>
      </c>
    </row>
    <row r="415" spans="1:12">
      <c r="A415" s="11" t="s">
        <v>29</v>
      </c>
      <c r="B415" s="12">
        <v>670</v>
      </c>
      <c r="C415" s="12">
        <v>4014</v>
      </c>
      <c r="D415" s="13">
        <v>31</v>
      </c>
      <c r="E415" s="11">
        <v>21</v>
      </c>
      <c r="F415" s="11" t="s">
        <v>53</v>
      </c>
      <c r="G415" s="11" t="s">
        <v>21</v>
      </c>
      <c r="H415" s="13">
        <v>25</v>
      </c>
      <c r="I415" s="11" t="s">
        <v>19</v>
      </c>
      <c r="J415" s="13">
        <v>4</v>
      </c>
      <c r="K415" s="11" t="s">
        <v>50</v>
      </c>
      <c r="L415" s="11" t="s">
        <v>27</v>
      </c>
    </row>
    <row r="416" spans="1:12">
      <c r="A416" s="11" t="s">
        <v>29</v>
      </c>
      <c r="B416" s="12">
        <v>444</v>
      </c>
      <c r="C416" s="12">
        <v>921</v>
      </c>
      <c r="D416" s="13">
        <v>28</v>
      </c>
      <c r="E416" s="11">
        <v>51</v>
      </c>
      <c r="F416" s="11" t="s">
        <v>53</v>
      </c>
      <c r="G416" s="11" t="s">
        <v>21</v>
      </c>
      <c r="H416" s="13">
        <v>41</v>
      </c>
      <c r="I416" s="11" t="s">
        <v>17</v>
      </c>
      <c r="J416" s="13">
        <v>4</v>
      </c>
      <c r="K416" s="11" t="s">
        <v>52</v>
      </c>
      <c r="L416" s="11" t="s">
        <v>27</v>
      </c>
    </row>
    <row r="417" spans="1:12">
      <c r="A417" s="11" t="s">
        <v>33</v>
      </c>
      <c r="B417" s="12">
        <v>3880</v>
      </c>
      <c r="C417" s="12">
        <v>0</v>
      </c>
      <c r="D417" s="13">
        <v>23</v>
      </c>
      <c r="E417" s="11">
        <v>37</v>
      </c>
      <c r="F417" s="11" t="s">
        <v>53</v>
      </c>
      <c r="G417" s="11" t="s">
        <v>21</v>
      </c>
      <c r="H417" s="13">
        <v>24</v>
      </c>
      <c r="I417" s="11" t="s">
        <v>19</v>
      </c>
      <c r="J417" s="13">
        <v>4</v>
      </c>
      <c r="K417" s="11" t="s">
        <v>51</v>
      </c>
      <c r="L417" s="11" t="s">
        <v>28</v>
      </c>
    </row>
    <row r="418" spans="1:12">
      <c r="A418" s="11" t="s">
        <v>37</v>
      </c>
      <c r="B418" s="12">
        <v>819</v>
      </c>
      <c r="C418" s="12">
        <v>0</v>
      </c>
      <c r="D418" s="13">
        <v>13</v>
      </c>
      <c r="E418" s="11">
        <v>23</v>
      </c>
      <c r="F418" s="11" t="s">
        <v>49</v>
      </c>
      <c r="G418" s="11" t="s">
        <v>23</v>
      </c>
      <c r="H418" s="13">
        <v>29</v>
      </c>
      <c r="I418" s="11" t="s">
        <v>18</v>
      </c>
      <c r="J418" s="13">
        <v>2</v>
      </c>
      <c r="K418" s="11" t="s">
        <v>51</v>
      </c>
      <c r="L418" s="11" t="s">
        <v>28</v>
      </c>
    </row>
    <row r="419" spans="1:12">
      <c r="A419" s="11" t="s">
        <v>37</v>
      </c>
      <c r="B419" s="12">
        <v>0</v>
      </c>
      <c r="C419" s="12">
        <v>607</v>
      </c>
      <c r="D419" s="13">
        <v>37</v>
      </c>
      <c r="E419" s="11">
        <v>17</v>
      </c>
      <c r="F419" s="11" t="s">
        <v>49</v>
      </c>
      <c r="G419" s="11" t="s">
        <v>23</v>
      </c>
      <c r="H419" s="13">
        <v>25</v>
      </c>
      <c r="I419" s="11" t="s">
        <v>18</v>
      </c>
      <c r="J419" s="13">
        <v>2</v>
      </c>
      <c r="K419" s="11" t="s">
        <v>51</v>
      </c>
      <c r="L419" s="11" t="s">
        <v>27</v>
      </c>
    </row>
    <row r="420" spans="1:12">
      <c r="A420" s="11" t="s">
        <v>32</v>
      </c>
      <c r="B420" s="12">
        <v>0</v>
      </c>
      <c r="C420" s="12">
        <v>15800</v>
      </c>
      <c r="D420" s="13">
        <v>16</v>
      </c>
      <c r="E420" s="11">
        <v>40</v>
      </c>
      <c r="F420" s="11" t="s">
        <v>49</v>
      </c>
      <c r="G420" s="11" t="s">
        <v>23</v>
      </c>
      <c r="H420" s="13">
        <v>35</v>
      </c>
      <c r="I420" s="11" t="s">
        <v>18</v>
      </c>
      <c r="J420" s="13">
        <v>3</v>
      </c>
      <c r="K420" s="11" t="s">
        <v>51</v>
      </c>
      <c r="L420" s="11" t="s">
        <v>28</v>
      </c>
    </row>
    <row r="421" spans="1:12">
      <c r="A421" s="11" t="s">
        <v>31</v>
      </c>
      <c r="B421" s="12">
        <v>0</v>
      </c>
      <c r="C421" s="12">
        <v>369</v>
      </c>
      <c r="D421" s="13">
        <v>7</v>
      </c>
      <c r="E421" s="11">
        <v>23</v>
      </c>
      <c r="F421" s="11" t="s">
        <v>49</v>
      </c>
      <c r="G421" s="11" t="s">
        <v>23</v>
      </c>
      <c r="H421" s="13">
        <v>35</v>
      </c>
      <c r="I421" s="11" t="s">
        <v>18</v>
      </c>
      <c r="J421" s="13">
        <v>2</v>
      </c>
      <c r="K421" s="11" t="s">
        <v>50</v>
      </c>
      <c r="L421" s="11" t="s">
        <v>28</v>
      </c>
    </row>
    <row r="422" spans="1:12">
      <c r="A422" s="11" t="s">
        <v>29</v>
      </c>
      <c r="B422" s="12">
        <v>0</v>
      </c>
      <c r="C422" s="12">
        <v>4973</v>
      </c>
      <c r="D422" s="13">
        <v>25</v>
      </c>
      <c r="E422" s="11">
        <v>17</v>
      </c>
      <c r="F422" s="11" t="s">
        <v>49</v>
      </c>
      <c r="G422" s="11" t="s">
        <v>23</v>
      </c>
      <c r="H422" s="13">
        <v>26</v>
      </c>
      <c r="I422" s="11" t="s">
        <v>18</v>
      </c>
      <c r="J422" s="13">
        <v>3</v>
      </c>
      <c r="K422" s="11" t="s">
        <v>50</v>
      </c>
      <c r="L422" s="11" t="s">
        <v>28</v>
      </c>
    </row>
    <row r="423" spans="1:12">
      <c r="A423" s="11" t="s">
        <v>31</v>
      </c>
      <c r="B423" s="12">
        <v>0</v>
      </c>
      <c r="C423" s="12">
        <v>0</v>
      </c>
      <c r="D423" s="13">
        <v>40</v>
      </c>
      <c r="E423" s="11">
        <v>30</v>
      </c>
      <c r="F423" s="11" t="s">
        <v>49</v>
      </c>
      <c r="G423" s="11" t="s">
        <v>23</v>
      </c>
      <c r="H423" s="13">
        <v>29</v>
      </c>
      <c r="I423" s="11" t="s">
        <v>18</v>
      </c>
      <c r="J423" s="13">
        <v>4</v>
      </c>
      <c r="K423" s="11" t="s">
        <v>52</v>
      </c>
      <c r="L423" s="11" t="s">
        <v>28</v>
      </c>
    </row>
    <row r="424" spans="1:12">
      <c r="A424" s="11" t="s">
        <v>33</v>
      </c>
      <c r="B424" s="12">
        <v>0</v>
      </c>
      <c r="C424" s="12">
        <v>761</v>
      </c>
      <c r="D424" s="13">
        <v>25</v>
      </c>
      <c r="E424" s="11">
        <v>92</v>
      </c>
      <c r="F424" s="11" t="s">
        <v>49</v>
      </c>
      <c r="G424" s="11" t="s">
        <v>23</v>
      </c>
      <c r="H424" s="13">
        <v>59</v>
      </c>
      <c r="I424" s="11" t="s">
        <v>18</v>
      </c>
      <c r="J424" s="13">
        <v>4</v>
      </c>
      <c r="K424" s="11" t="s">
        <v>50</v>
      </c>
      <c r="L424" s="11" t="s">
        <v>27</v>
      </c>
    </row>
    <row r="425" spans="1:12">
      <c r="A425" s="11" t="s">
        <v>30</v>
      </c>
      <c r="B425" s="12">
        <v>0</v>
      </c>
      <c r="C425" s="12">
        <v>471</v>
      </c>
      <c r="D425" s="13">
        <v>7</v>
      </c>
      <c r="E425" s="11">
        <v>52</v>
      </c>
      <c r="F425" s="11" t="s">
        <v>53</v>
      </c>
      <c r="G425" s="11" t="s">
        <v>21</v>
      </c>
      <c r="H425" s="13">
        <v>34</v>
      </c>
      <c r="I425" s="11" t="s">
        <v>17</v>
      </c>
      <c r="J425" s="13">
        <v>4</v>
      </c>
      <c r="K425" s="11" t="s">
        <v>51</v>
      </c>
      <c r="L425" s="11" t="s">
        <v>27</v>
      </c>
    </row>
    <row r="426" spans="1:12">
      <c r="A426" s="11" t="s">
        <v>37</v>
      </c>
      <c r="B426" s="12">
        <v>0</v>
      </c>
      <c r="C426" s="12">
        <v>674</v>
      </c>
      <c r="D426" s="13">
        <v>37</v>
      </c>
      <c r="E426" s="11">
        <v>69</v>
      </c>
      <c r="F426" s="11" t="s">
        <v>49</v>
      </c>
      <c r="G426" s="11" t="s">
        <v>23</v>
      </c>
      <c r="H426" s="13">
        <v>41</v>
      </c>
      <c r="I426" s="11" t="s">
        <v>17</v>
      </c>
      <c r="J426" s="13">
        <v>4</v>
      </c>
      <c r="K426" s="11" t="s">
        <v>51</v>
      </c>
      <c r="L426" s="11" t="s">
        <v>28</v>
      </c>
    </row>
    <row r="427" spans="1:12">
      <c r="A427" s="11" t="s">
        <v>33</v>
      </c>
      <c r="B427" s="12">
        <v>0</v>
      </c>
      <c r="C427" s="12">
        <v>547</v>
      </c>
      <c r="D427" s="13">
        <v>13</v>
      </c>
      <c r="E427" s="11">
        <v>40</v>
      </c>
      <c r="F427" s="11" t="s">
        <v>49</v>
      </c>
      <c r="G427" s="11" t="s">
        <v>21</v>
      </c>
      <c r="H427" s="13">
        <v>35</v>
      </c>
      <c r="I427" s="11" t="s">
        <v>18</v>
      </c>
      <c r="J427" s="13">
        <v>3</v>
      </c>
      <c r="K427" s="11" t="s">
        <v>51</v>
      </c>
      <c r="L427" s="11" t="s">
        <v>27</v>
      </c>
    </row>
    <row r="428" spans="1:12">
      <c r="A428" s="11" t="s">
        <v>31</v>
      </c>
      <c r="B428" s="12">
        <v>161</v>
      </c>
      <c r="C428" s="12">
        <v>524</v>
      </c>
      <c r="D428" s="13">
        <v>13</v>
      </c>
      <c r="E428" s="11">
        <v>106</v>
      </c>
      <c r="F428" s="11" t="s">
        <v>49</v>
      </c>
      <c r="G428" s="11" t="s">
        <v>23</v>
      </c>
      <c r="H428" s="13">
        <v>27</v>
      </c>
      <c r="I428" s="11" t="s">
        <v>19</v>
      </c>
      <c r="J428" s="13">
        <v>4</v>
      </c>
      <c r="K428" s="11" t="s">
        <v>51</v>
      </c>
      <c r="L428" s="11" t="s">
        <v>28</v>
      </c>
    </row>
    <row r="429" spans="1:12">
      <c r="A429" s="11" t="s">
        <v>31</v>
      </c>
      <c r="B429" s="12">
        <v>0</v>
      </c>
      <c r="C429" s="12">
        <v>815</v>
      </c>
      <c r="D429" s="13">
        <v>19</v>
      </c>
      <c r="E429" s="11">
        <v>13</v>
      </c>
      <c r="F429" s="11" t="s">
        <v>49</v>
      </c>
      <c r="G429" s="11" t="s">
        <v>23</v>
      </c>
      <c r="H429" s="13">
        <v>41</v>
      </c>
      <c r="I429" s="11" t="s">
        <v>18</v>
      </c>
      <c r="J429" s="13">
        <v>3</v>
      </c>
      <c r="K429" s="11" t="s">
        <v>51</v>
      </c>
      <c r="L429" s="11" t="s">
        <v>27</v>
      </c>
    </row>
    <row r="430" spans="1:12">
      <c r="A430" s="11" t="s">
        <v>37</v>
      </c>
      <c r="B430" s="12">
        <v>0</v>
      </c>
      <c r="C430" s="12">
        <v>0</v>
      </c>
      <c r="D430" s="13">
        <v>11</v>
      </c>
      <c r="E430" s="11">
        <v>4</v>
      </c>
      <c r="F430" s="11" t="s">
        <v>53</v>
      </c>
      <c r="G430" s="11" t="s">
        <v>21</v>
      </c>
      <c r="H430" s="13">
        <v>30</v>
      </c>
      <c r="I430" s="11" t="s">
        <v>19</v>
      </c>
      <c r="J430" s="13">
        <v>4</v>
      </c>
      <c r="K430" s="11" t="s">
        <v>51</v>
      </c>
      <c r="L430" s="11" t="s">
        <v>28</v>
      </c>
    </row>
    <row r="431" spans="1:12">
      <c r="A431" s="11" t="s">
        <v>33</v>
      </c>
      <c r="B431" s="12">
        <v>789</v>
      </c>
      <c r="C431" s="12">
        <v>989</v>
      </c>
      <c r="D431" s="13">
        <v>31</v>
      </c>
      <c r="E431" s="11">
        <v>0</v>
      </c>
      <c r="F431" s="11" t="s">
        <v>49</v>
      </c>
      <c r="G431" s="11" t="s">
        <v>22</v>
      </c>
      <c r="H431" s="13">
        <v>27</v>
      </c>
      <c r="I431" s="11" t="s">
        <v>18</v>
      </c>
      <c r="J431" s="13">
        <v>2</v>
      </c>
      <c r="K431" s="11" t="s">
        <v>52</v>
      </c>
      <c r="L431" s="11" t="s">
        <v>27</v>
      </c>
    </row>
    <row r="432" spans="1:12">
      <c r="A432" s="11" t="s">
        <v>36</v>
      </c>
      <c r="B432" s="12">
        <v>765</v>
      </c>
      <c r="C432" s="12">
        <v>10406</v>
      </c>
      <c r="D432" s="13">
        <v>10</v>
      </c>
      <c r="E432" s="11">
        <v>24</v>
      </c>
      <c r="F432" s="11" t="s">
        <v>53</v>
      </c>
      <c r="G432" s="11" t="s">
        <v>21</v>
      </c>
      <c r="H432" s="13">
        <v>65</v>
      </c>
      <c r="I432" s="11" t="s">
        <v>18</v>
      </c>
      <c r="J432" s="13">
        <v>3</v>
      </c>
      <c r="K432" s="11" t="s">
        <v>50</v>
      </c>
      <c r="L432" s="11" t="s">
        <v>28</v>
      </c>
    </row>
    <row r="433" spans="1:12">
      <c r="A433" s="11" t="s">
        <v>31</v>
      </c>
      <c r="B433" s="12">
        <v>0</v>
      </c>
      <c r="C433" s="12">
        <v>957</v>
      </c>
      <c r="D433" s="13">
        <v>19</v>
      </c>
      <c r="E433" s="11">
        <v>11</v>
      </c>
      <c r="F433" s="11" t="s">
        <v>53</v>
      </c>
      <c r="G433" s="11" t="s">
        <v>21</v>
      </c>
      <c r="H433" s="13">
        <v>19</v>
      </c>
      <c r="I433" s="11" t="s">
        <v>19</v>
      </c>
      <c r="J433" s="13">
        <v>4</v>
      </c>
      <c r="K433" s="11" t="s">
        <v>51</v>
      </c>
      <c r="L433" s="11" t="s">
        <v>27</v>
      </c>
    </row>
    <row r="434" spans="1:12">
      <c r="A434" s="11" t="s">
        <v>33</v>
      </c>
      <c r="B434" s="12">
        <v>0</v>
      </c>
      <c r="C434" s="12">
        <v>770</v>
      </c>
      <c r="D434" s="13">
        <v>37</v>
      </c>
      <c r="E434" s="11">
        <v>3</v>
      </c>
      <c r="F434" s="11" t="s">
        <v>53</v>
      </c>
      <c r="G434" s="11" t="s">
        <v>21</v>
      </c>
      <c r="H434" s="13">
        <v>33</v>
      </c>
      <c r="I434" s="11" t="s">
        <v>18</v>
      </c>
      <c r="J434" s="13">
        <v>4</v>
      </c>
      <c r="K434" s="11" t="s">
        <v>51</v>
      </c>
      <c r="L434" s="11" t="s">
        <v>27</v>
      </c>
    </row>
    <row r="435" spans="1:12">
      <c r="A435" s="11" t="s">
        <v>31</v>
      </c>
      <c r="B435" s="12">
        <v>983</v>
      </c>
      <c r="C435" s="12">
        <v>950</v>
      </c>
      <c r="D435" s="13">
        <v>13</v>
      </c>
      <c r="E435" s="11">
        <v>5</v>
      </c>
      <c r="F435" s="11" t="s">
        <v>53</v>
      </c>
      <c r="G435" s="11" t="s">
        <v>21</v>
      </c>
      <c r="H435" s="13">
        <v>24</v>
      </c>
      <c r="I435" s="11" t="s">
        <v>19</v>
      </c>
      <c r="J435" s="13">
        <v>3</v>
      </c>
      <c r="K435" s="11" t="s">
        <v>51</v>
      </c>
      <c r="L435" s="11" t="s">
        <v>27</v>
      </c>
    </row>
    <row r="436" spans="1:12">
      <c r="A436" s="11" t="s">
        <v>37</v>
      </c>
      <c r="B436" s="12">
        <v>0</v>
      </c>
      <c r="C436" s="12">
        <v>160</v>
      </c>
      <c r="D436" s="13">
        <v>13</v>
      </c>
      <c r="E436" s="11">
        <v>7</v>
      </c>
      <c r="F436" s="11" t="s">
        <v>49</v>
      </c>
      <c r="G436" s="11" t="s">
        <v>22</v>
      </c>
      <c r="H436" s="13">
        <v>40</v>
      </c>
      <c r="I436" s="11" t="s">
        <v>19</v>
      </c>
      <c r="J436" s="13">
        <v>4</v>
      </c>
      <c r="K436" s="11" t="s">
        <v>51</v>
      </c>
      <c r="L436" s="11" t="s">
        <v>28</v>
      </c>
    </row>
    <row r="437" spans="1:12">
      <c r="A437" s="11" t="s">
        <v>37</v>
      </c>
      <c r="B437" s="12">
        <v>0</v>
      </c>
      <c r="C437" s="12">
        <v>276</v>
      </c>
      <c r="D437" s="13">
        <v>25</v>
      </c>
      <c r="E437" s="11">
        <v>91</v>
      </c>
      <c r="F437" s="11" t="s">
        <v>49</v>
      </c>
      <c r="G437" s="11" t="s">
        <v>23</v>
      </c>
      <c r="H437" s="13">
        <v>62</v>
      </c>
      <c r="I437" s="11" t="s">
        <v>18</v>
      </c>
      <c r="J437" s="13">
        <v>4</v>
      </c>
      <c r="K437" s="11" t="s">
        <v>51</v>
      </c>
      <c r="L437" s="11" t="s">
        <v>28</v>
      </c>
    </row>
    <row r="438" spans="1:12">
      <c r="A438" s="11" t="s">
        <v>30</v>
      </c>
      <c r="B438" s="12">
        <v>798</v>
      </c>
      <c r="C438" s="12">
        <v>137</v>
      </c>
      <c r="D438" s="13">
        <v>25</v>
      </c>
      <c r="E438" s="11">
        <v>25</v>
      </c>
      <c r="F438" s="11" t="s">
        <v>53</v>
      </c>
      <c r="G438" s="11" t="s">
        <v>21</v>
      </c>
      <c r="H438" s="13">
        <v>33</v>
      </c>
      <c r="I438" s="11" t="s">
        <v>17</v>
      </c>
      <c r="J438" s="13">
        <v>4</v>
      </c>
      <c r="K438" s="11" t="s">
        <v>50</v>
      </c>
      <c r="L438" s="11" t="s">
        <v>27</v>
      </c>
    </row>
    <row r="439" spans="1:12">
      <c r="A439" s="11" t="s">
        <v>33</v>
      </c>
      <c r="B439" s="12">
        <v>0</v>
      </c>
      <c r="C439" s="12">
        <v>579</v>
      </c>
      <c r="D439" s="13">
        <v>22</v>
      </c>
      <c r="E439" s="11">
        <v>70</v>
      </c>
      <c r="F439" s="11" t="s">
        <v>49</v>
      </c>
      <c r="G439" s="11" t="s">
        <v>22</v>
      </c>
      <c r="H439" s="13">
        <v>29</v>
      </c>
      <c r="I439" s="11" t="s">
        <v>18</v>
      </c>
      <c r="J439" s="13">
        <v>3</v>
      </c>
      <c r="K439" s="11" t="s">
        <v>51</v>
      </c>
      <c r="L439" s="11" t="s">
        <v>28</v>
      </c>
    </row>
    <row r="440" spans="1:12">
      <c r="A440" s="11" t="s">
        <v>33</v>
      </c>
      <c r="B440" s="12">
        <v>193</v>
      </c>
      <c r="C440" s="12">
        <v>2684</v>
      </c>
      <c r="D440" s="13">
        <v>13</v>
      </c>
      <c r="E440" s="11">
        <v>5</v>
      </c>
      <c r="F440" s="11" t="s">
        <v>53</v>
      </c>
      <c r="G440" s="11" t="s">
        <v>21</v>
      </c>
      <c r="H440" s="13">
        <v>22</v>
      </c>
      <c r="I440" s="11" t="s">
        <v>18</v>
      </c>
      <c r="J440" s="13">
        <v>2</v>
      </c>
      <c r="K440" s="11" t="s">
        <v>50</v>
      </c>
      <c r="L440" s="11" t="s">
        <v>27</v>
      </c>
    </row>
    <row r="441" spans="1:12">
      <c r="A441" s="11" t="s">
        <v>36</v>
      </c>
      <c r="B441" s="12">
        <v>497</v>
      </c>
      <c r="C441" s="12">
        <v>0</v>
      </c>
      <c r="D441" s="13">
        <v>7</v>
      </c>
      <c r="E441" s="11">
        <v>51</v>
      </c>
      <c r="F441" s="11" t="s">
        <v>49</v>
      </c>
      <c r="G441" s="11" t="s">
        <v>23</v>
      </c>
      <c r="H441" s="13">
        <v>35</v>
      </c>
      <c r="I441" s="11" t="s">
        <v>17</v>
      </c>
      <c r="J441" s="13">
        <v>4</v>
      </c>
      <c r="K441" s="11" t="s">
        <v>51</v>
      </c>
      <c r="L441" s="11" t="s">
        <v>28</v>
      </c>
    </row>
    <row r="442" spans="1:12">
      <c r="A442" s="11" t="s">
        <v>31</v>
      </c>
      <c r="B442" s="12">
        <v>0</v>
      </c>
      <c r="C442" s="12">
        <v>0</v>
      </c>
      <c r="D442" s="13">
        <v>31</v>
      </c>
      <c r="E442" s="11">
        <v>53</v>
      </c>
      <c r="F442" s="11" t="s">
        <v>49</v>
      </c>
      <c r="G442" s="11" t="s">
        <v>23</v>
      </c>
      <c r="H442" s="13">
        <v>30</v>
      </c>
      <c r="I442" s="11" t="s">
        <v>18</v>
      </c>
      <c r="J442" s="13">
        <v>4</v>
      </c>
      <c r="K442" s="11" t="s">
        <v>51</v>
      </c>
      <c r="L442" s="11" t="s">
        <v>27</v>
      </c>
    </row>
    <row r="443" spans="1:12">
      <c r="A443" s="11" t="s">
        <v>33</v>
      </c>
      <c r="B443" s="12">
        <v>0</v>
      </c>
      <c r="C443" s="12">
        <v>0</v>
      </c>
      <c r="D443" s="13">
        <v>25</v>
      </c>
      <c r="E443" s="11">
        <v>103</v>
      </c>
      <c r="F443" s="11" t="s">
        <v>53</v>
      </c>
      <c r="G443" s="11" t="s">
        <v>21</v>
      </c>
      <c r="H443" s="13">
        <v>28</v>
      </c>
      <c r="I443" s="11" t="s">
        <v>18</v>
      </c>
      <c r="J443" s="13">
        <v>2</v>
      </c>
      <c r="K443" s="11" t="s">
        <v>51</v>
      </c>
      <c r="L443" s="11" t="s">
        <v>27</v>
      </c>
    </row>
    <row r="444" spans="1:12">
      <c r="A444" s="11" t="s">
        <v>33</v>
      </c>
      <c r="B444" s="12">
        <v>0</v>
      </c>
      <c r="C444" s="12">
        <v>712</v>
      </c>
      <c r="D444" s="13">
        <v>16</v>
      </c>
      <c r="E444" s="11">
        <v>6</v>
      </c>
      <c r="F444" s="11" t="s">
        <v>53</v>
      </c>
      <c r="G444" s="11" t="s">
        <v>21</v>
      </c>
      <c r="H444" s="13">
        <v>28</v>
      </c>
      <c r="I444" s="11" t="s">
        <v>18</v>
      </c>
      <c r="J444" s="13">
        <v>2</v>
      </c>
      <c r="K444" s="11" t="s">
        <v>51</v>
      </c>
      <c r="L444" s="11" t="s">
        <v>27</v>
      </c>
    </row>
    <row r="445" spans="1:12">
      <c r="A445" s="11" t="s">
        <v>33</v>
      </c>
      <c r="B445" s="12">
        <v>0</v>
      </c>
      <c r="C445" s="12">
        <v>912</v>
      </c>
      <c r="D445" s="13">
        <v>7</v>
      </c>
      <c r="E445" s="11">
        <v>39</v>
      </c>
      <c r="F445" s="11" t="s">
        <v>49</v>
      </c>
      <c r="G445" s="11" t="s">
        <v>23</v>
      </c>
      <c r="H445" s="13">
        <v>44</v>
      </c>
      <c r="I445" s="11" t="s">
        <v>18</v>
      </c>
      <c r="J445" s="13">
        <v>3</v>
      </c>
      <c r="K445" s="11" t="s">
        <v>52</v>
      </c>
      <c r="L445" s="1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F5955-9B76-41D6-9EF7-5A92846C8F4D}">
  <dimension ref="A1:D10"/>
  <sheetViews>
    <sheetView workbookViewId="0">
      <selection activeCell="D22" sqref="D22"/>
    </sheetView>
  </sheetViews>
  <sheetFormatPr defaultRowHeight="14.4"/>
  <cols>
    <col min="1" max="1" width="22.77734375" bestFit="1" customWidth="1"/>
    <col min="2" max="2" width="8.44140625" bestFit="1" customWidth="1"/>
  </cols>
  <sheetData>
    <row r="1" spans="1:4">
      <c r="A1" s="1" t="s">
        <v>265</v>
      </c>
      <c r="B1" s="1" t="s">
        <v>266</v>
      </c>
    </row>
    <row r="2" spans="1:4">
      <c r="A2" t="s">
        <v>267</v>
      </c>
      <c r="B2">
        <v>67</v>
      </c>
    </row>
    <row r="3" spans="1:4">
      <c r="A3" t="s">
        <v>268</v>
      </c>
      <c r="B3">
        <v>45</v>
      </c>
    </row>
    <row r="4" spans="1:4">
      <c r="A4" t="s">
        <v>269</v>
      </c>
      <c r="B4">
        <v>51</v>
      </c>
    </row>
    <row r="5" spans="1:4">
      <c r="A5" t="s">
        <v>270</v>
      </c>
      <c r="B5">
        <v>18</v>
      </c>
    </row>
    <row r="8" spans="1:4">
      <c r="A8" s="1" t="s">
        <v>271</v>
      </c>
      <c r="D8" s="59">
        <f>SUM(B2:B3)/SUM(B2:B5)</f>
        <v>0.61878453038674031</v>
      </c>
    </row>
    <row r="9" spans="1:4">
      <c r="A9" s="1" t="s">
        <v>272</v>
      </c>
    </row>
    <row r="10" spans="1:4">
      <c r="A10" s="1" t="s">
        <v>273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8FDA8-92DF-42B4-B304-B5EA942A10AA}">
  <dimension ref="A1:AB426"/>
  <sheetViews>
    <sheetView tabSelected="1" topLeftCell="L1" workbookViewId="0">
      <selection activeCell="T20" sqref="T20"/>
    </sheetView>
  </sheetViews>
  <sheetFormatPr defaultRowHeight="14.4"/>
  <cols>
    <col min="1" max="15" width="8.88671875" style="61"/>
    <col min="16" max="16" width="7.33203125" style="61" bestFit="1" customWidth="1"/>
    <col min="17" max="17" width="13.77734375" style="61" bestFit="1" customWidth="1"/>
    <col min="18" max="18" width="9.6640625" style="61" bestFit="1" customWidth="1"/>
    <col min="19" max="19" width="7.88671875" style="61" bestFit="1" customWidth="1"/>
    <col min="20" max="21" width="16.6640625" style="61" bestFit="1" customWidth="1"/>
    <col min="22" max="22" width="7.44140625" style="61" bestFit="1" customWidth="1"/>
    <col min="23" max="23" width="13.109375" style="61" bestFit="1" customWidth="1"/>
    <col min="24" max="24" width="4.33203125" style="61" bestFit="1" customWidth="1"/>
    <col min="25" max="25" width="8.21875" style="61" bestFit="1" customWidth="1"/>
    <col min="26" max="26" width="5.88671875" style="61" bestFit="1" customWidth="1"/>
    <col min="27" max="27" width="11.77734375" style="61" bestFit="1" customWidth="1"/>
    <col min="28" max="28" width="10.6640625" style="61" bestFit="1" customWidth="1"/>
    <col min="29" max="16384" width="8.88671875" style="61"/>
  </cols>
  <sheetData>
    <row r="1" spans="1:28" ht="15" thickBot="1">
      <c r="A1" s="62" t="s">
        <v>274</v>
      </c>
      <c r="B1" s="9" t="s">
        <v>38</v>
      </c>
      <c r="C1" s="9" t="s">
        <v>41</v>
      </c>
      <c r="D1" s="9" t="s">
        <v>42</v>
      </c>
      <c r="E1" s="10" t="s">
        <v>43</v>
      </c>
      <c r="F1" s="9" t="s">
        <v>44</v>
      </c>
      <c r="G1" s="9" t="s">
        <v>45</v>
      </c>
      <c r="H1" s="9" t="s">
        <v>39</v>
      </c>
      <c r="I1" s="10" t="s">
        <v>46</v>
      </c>
      <c r="J1" s="9" t="s">
        <v>15</v>
      </c>
      <c r="K1" s="10" t="s">
        <v>47</v>
      </c>
      <c r="L1" s="9" t="s">
        <v>48</v>
      </c>
      <c r="M1" s="9" t="s">
        <v>25</v>
      </c>
      <c r="N1" s="60"/>
      <c r="P1" s="63" t="s">
        <v>275</v>
      </c>
      <c r="Q1" s="9" t="s">
        <v>38</v>
      </c>
      <c r="R1" s="9" t="s">
        <v>41</v>
      </c>
      <c r="S1" s="9" t="s">
        <v>42</v>
      </c>
      <c r="T1" s="10" t="s">
        <v>43</v>
      </c>
      <c r="U1" s="9" t="s">
        <v>44</v>
      </c>
      <c r="V1" s="9" t="s">
        <v>45</v>
      </c>
      <c r="W1" s="9" t="s">
        <v>39</v>
      </c>
      <c r="X1" s="10" t="s">
        <v>46</v>
      </c>
      <c r="Y1" s="9" t="s">
        <v>15</v>
      </c>
      <c r="Z1" s="10" t="s">
        <v>47</v>
      </c>
      <c r="AA1" s="9" t="s">
        <v>48</v>
      </c>
      <c r="AB1" s="9" t="s">
        <v>25</v>
      </c>
    </row>
    <row r="2" spans="1:28" ht="15" thickTop="1">
      <c r="A2" s="17">
        <v>1</v>
      </c>
      <c r="B2" s="11" t="s">
        <v>36</v>
      </c>
      <c r="C2" s="12">
        <v>0</v>
      </c>
      <c r="D2" s="12">
        <v>739</v>
      </c>
      <c r="E2" s="13">
        <v>13</v>
      </c>
      <c r="F2" s="11">
        <v>12</v>
      </c>
      <c r="G2" s="11" t="s">
        <v>49</v>
      </c>
      <c r="H2" s="11" t="s">
        <v>23</v>
      </c>
      <c r="I2" s="13">
        <v>23</v>
      </c>
      <c r="J2" s="11" t="s">
        <v>18</v>
      </c>
      <c r="K2" s="13">
        <v>3</v>
      </c>
      <c r="L2" s="11" t="s">
        <v>50</v>
      </c>
      <c r="M2" s="11" t="s">
        <v>28</v>
      </c>
      <c r="N2" s="11"/>
      <c r="P2">
        <v>364</v>
      </c>
      <c r="Q2" s="61" t="str">
        <f>INDEX($B$2:$B$426,P2)</f>
        <v>Business</v>
      </c>
      <c r="R2" s="64">
        <f>INDEX($C$2:$C$426,P2)</f>
        <v>929</v>
      </c>
      <c r="S2" s="61">
        <f>INDEX($D$2:$D$426,P2)</f>
        <v>124</v>
      </c>
      <c r="T2" s="61">
        <f>INDEX($E$2:$E$426,P2)</f>
        <v>9</v>
      </c>
      <c r="U2" s="61">
        <f>INDEX($F$2:$F$426,P2)</f>
        <v>1</v>
      </c>
      <c r="V2" s="61" t="str">
        <f>INDEX($G$2:$G$426,P2)</f>
        <v>M</v>
      </c>
      <c r="W2" s="61" t="str">
        <f>INDEX($H$2:$H$426,P2)</f>
        <v>Married</v>
      </c>
      <c r="X2" s="61">
        <f>INDEX($I$2:$I$426,P2)</f>
        <v>25</v>
      </c>
      <c r="Y2" s="61" t="str">
        <f>INDEX($J$2:$J$426,P2)</f>
        <v>Own</v>
      </c>
      <c r="Z2" s="61">
        <f>INDEX($K$2:$K$426,P2)</f>
        <v>2</v>
      </c>
      <c r="AA2" s="61" t="str">
        <f>INDEX($L$2:$L$426,P2)</f>
        <v>Skilled</v>
      </c>
      <c r="AB2" s="61" t="str">
        <f>INDEX($M$2:$M$426,P2)</f>
        <v>Low</v>
      </c>
    </row>
    <row r="3" spans="1:28">
      <c r="A3" s="17">
        <v>2</v>
      </c>
      <c r="B3" s="11" t="s">
        <v>31</v>
      </c>
      <c r="C3" s="12">
        <v>0</v>
      </c>
      <c r="D3" s="12">
        <v>1230</v>
      </c>
      <c r="E3" s="13">
        <v>25</v>
      </c>
      <c r="F3" s="11">
        <v>0</v>
      </c>
      <c r="G3" s="11" t="s">
        <v>49</v>
      </c>
      <c r="H3" s="11" t="s">
        <v>21</v>
      </c>
      <c r="I3" s="13">
        <v>32</v>
      </c>
      <c r="J3" s="11" t="s">
        <v>18</v>
      </c>
      <c r="K3" s="13">
        <v>1</v>
      </c>
      <c r="L3" s="11" t="s">
        <v>51</v>
      </c>
      <c r="M3" s="11" t="s">
        <v>27</v>
      </c>
      <c r="N3" s="11"/>
      <c r="P3">
        <v>176</v>
      </c>
      <c r="Q3" s="61" t="str">
        <f t="shared" ref="Q3:Q21" si="0">INDEX($B$2:$B$426,P3)</f>
        <v>Furniture</v>
      </c>
      <c r="R3" s="64">
        <f t="shared" ref="R3:R21" si="1">INDEX($C$2:$C$426,P3)</f>
        <v>468</v>
      </c>
      <c r="S3" s="61">
        <f t="shared" ref="S3:S20" si="2">INDEX($D$2:$D$426,P3)</f>
        <v>14186</v>
      </c>
      <c r="T3" s="61">
        <f t="shared" ref="T3:T20" si="3">INDEX($E$2:$E$426,P3)</f>
        <v>22</v>
      </c>
      <c r="U3" s="61">
        <f t="shared" ref="U3:U20" si="4">INDEX($F$2:$F$426,P3)</f>
        <v>24</v>
      </c>
      <c r="V3" s="61" t="str">
        <f t="shared" ref="V3:V20" si="5">INDEX($G$2:$G$426,P3)</f>
        <v>M</v>
      </c>
      <c r="W3" s="61" t="str">
        <f t="shared" ref="W3:W20" si="6">INDEX($H$2:$H$426,P3)</f>
        <v>Single</v>
      </c>
      <c r="X3" s="61">
        <f t="shared" ref="X3:X20" si="7">INDEX($I$2:$I$426,P3)</f>
        <v>31</v>
      </c>
      <c r="Y3" s="61" t="str">
        <f t="shared" ref="Y3:Y20" si="8">INDEX($J$2:$J$426,P3)</f>
        <v>Own</v>
      </c>
      <c r="Z3" s="61">
        <f t="shared" ref="Z3:Z20" si="9">INDEX($K$2:$K$426,P3)</f>
        <v>2</v>
      </c>
      <c r="AA3" s="61" t="str">
        <f t="shared" ref="AA3:AA20" si="10">INDEX($L$2:$L$426,P3)</f>
        <v>Skilled</v>
      </c>
      <c r="AB3" s="61" t="str">
        <f t="shared" ref="AB3:AB20" si="11">INDEX($M$2:$M$426,P3)</f>
        <v>Low</v>
      </c>
    </row>
    <row r="4" spans="1:28">
      <c r="A4" s="17">
        <v>3</v>
      </c>
      <c r="B4" s="11" t="s">
        <v>33</v>
      </c>
      <c r="C4" s="12">
        <v>0</v>
      </c>
      <c r="D4" s="12">
        <v>389</v>
      </c>
      <c r="E4" s="13">
        <v>19</v>
      </c>
      <c r="F4" s="11">
        <v>119</v>
      </c>
      <c r="G4" s="11" t="s">
        <v>49</v>
      </c>
      <c r="H4" s="11" t="s">
        <v>23</v>
      </c>
      <c r="I4" s="13">
        <v>38</v>
      </c>
      <c r="J4" s="11" t="s">
        <v>18</v>
      </c>
      <c r="K4" s="13">
        <v>4</v>
      </c>
      <c r="L4" s="11" t="s">
        <v>52</v>
      </c>
      <c r="M4" s="11" t="s">
        <v>27</v>
      </c>
      <c r="N4" s="11"/>
      <c r="P4">
        <v>349</v>
      </c>
      <c r="Q4" s="61" t="str">
        <f t="shared" si="0"/>
        <v>Small Appliance</v>
      </c>
      <c r="R4" s="64">
        <f t="shared" si="1"/>
        <v>956</v>
      </c>
      <c r="S4" s="61">
        <f t="shared" si="2"/>
        <v>1482</v>
      </c>
      <c r="T4" s="61">
        <f t="shared" si="3"/>
        <v>46</v>
      </c>
      <c r="U4" s="61">
        <f t="shared" si="4"/>
        <v>19</v>
      </c>
      <c r="V4" s="61" t="str">
        <f t="shared" si="5"/>
        <v>M</v>
      </c>
      <c r="W4" s="61" t="str">
        <f t="shared" si="6"/>
        <v>Single</v>
      </c>
      <c r="X4" s="61">
        <f t="shared" si="7"/>
        <v>20</v>
      </c>
      <c r="Y4" s="61" t="str">
        <f t="shared" si="8"/>
        <v>Rent</v>
      </c>
      <c r="Z4" s="61">
        <f t="shared" si="9"/>
        <v>4</v>
      </c>
      <c r="AA4" s="61" t="str">
        <f t="shared" si="10"/>
        <v>Skilled</v>
      </c>
      <c r="AB4" s="61" t="str">
        <f t="shared" si="11"/>
        <v>High</v>
      </c>
    </row>
    <row r="5" spans="1:28">
      <c r="A5" s="17">
        <v>4</v>
      </c>
      <c r="B5" s="11" t="s">
        <v>31</v>
      </c>
      <c r="C5" s="12">
        <v>638</v>
      </c>
      <c r="D5" s="12">
        <v>347</v>
      </c>
      <c r="E5" s="13">
        <v>13</v>
      </c>
      <c r="F5" s="11">
        <v>14</v>
      </c>
      <c r="G5" s="11" t="s">
        <v>49</v>
      </c>
      <c r="H5" s="11" t="s">
        <v>23</v>
      </c>
      <c r="I5" s="13">
        <v>36</v>
      </c>
      <c r="J5" s="11" t="s">
        <v>18</v>
      </c>
      <c r="K5" s="13">
        <v>2</v>
      </c>
      <c r="L5" s="11" t="s">
        <v>50</v>
      </c>
      <c r="M5" s="11" t="s">
        <v>27</v>
      </c>
      <c r="N5" s="11"/>
      <c r="P5">
        <v>126</v>
      </c>
      <c r="Q5" s="61" t="str">
        <f t="shared" si="0"/>
        <v>New Car</v>
      </c>
      <c r="R5" s="64">
        <f t="shared" si="1"/>
        <v>0</v>
      </c>
      <c r="S5" s="61">
        <f t="shared" si="2"/>
        <v>466</v>
      </c>
      <c r="T5" s="61">
        <f t="shared" si="3"/>
        <v>25</v>
      </c>
      <c r="U5" s="61">
        <f t="shared" si="4"/>
        <v>42</v>
      </c>
      <c r="V5" s="61" t="str">
        <f t="shared" si="5"/>
        <v>M</v>
      </c>
      <c r="W5" s="61" t="str">
        <f t="shared" si="6"/>
        <v>Single</v>
      </c>
      <c r="X5" s="61">
        <f t="shared" si="7"/>
        <v>30</v>
      </c>
      <c r="Y5" s="61" t="str">
        <f t="shared" si="8"/>
        <v>Own</v>
      </c>
      <c r="Z5" s="61">
        <f t="shared" si="9"/>
        <v>3</v>
      </c>
      <c r="AA5" s="61" t="str">
        <f t="shared" si="10"/>
        <v>Skilled</v>
      </c>
      <c r="AB5" s="61" t="str">
        <f t="shared" si="11"/>
        <v>High</v>
      </c>
    </row>
    <row r="6" spans="1:28">
      <c r="A6" s="17">
        <v>5</v>
      </c>
      <c r="B6" s="11" t="s">
        <v>30</v>
      </c>
      <c r="C6" s="12">
        <v>963</v>
      </c>
      <c r="D6" s="12">
        <v>4754</v>
      </c>
      <c r="E6" s="13">
        <v>40</v>
      </c>
      <c r="F6" s="11">
        <v>45</v>
      </c>
      <c r="G6" s="11" t="s">
        <v>49</v>
      </c>
      <c r="H6" s="11" t="s">
        <v>23</v>
      </c>
      <c r="I6" s="13">
        <v>31</v>
      </c>
      <c r="J6" s="11" t="s">
        <v>19</v>
      </c>
      <c r="K6" s="13">
        <v>3</v>
      </c>
      <c r="L6" s="11" t="s">
        <v>51</v>
      </c>
      <c r="M6" s="11" t="s">
        <v>28</v>
      </c>
      <c r="N6" s="11"/>
      <c r="P6">
        <v>292</v>
      </c>
      <c r="Q6" s="61" t="str">
        <f t="shared" si="0"/>
        <v>Retraining</v>
      </c>
      <c r="R6" s="64">
        <f t="shared" si="1"/>
        <v>0</v>
      </c>
      <c r="S6" s="61">
        <f t="shared" si="2"/>
        <v>603</v>
      </c>
      <c r="T6" s="61">
        <f t="shared" si="3"/>
        <v>13</v>
      </c>
      <c r="U6" s="61">
        <f t="shared" si="4"/>
        <v>35</v>
      </c>
      <c r="V6" s="61" t="str">
        <f t="shared" si="5"/>
        <v>M</v>
      </c>
      <c r="W6" s="61" t="str">
        <f t="shared" si="6"/>
        <v>Married</v>
      </c>
      <c r="X6" s="61">
        <f t="shared" si="7"/>
        <v>20</v>
      </c>
      <c r="Y6" s="61" t="str">
        <f t="shared" si="8"/>
        <v>Rent</v>
      </c>
      <c r="Z6" s="61">
        <f t="shared" si="9"/>
        <v>4</v>
      </c>
      <c r="AA6" s="61" t="str">
        <f t="shared" si="10"/>
        <v>Skilled</v>
      </c>
      <c r="AB6" s="61" t="str">
        <f t="shared" si="11"/>
        <v>High</v>
      </c>
    </row>
    <row r="7" spans="1:28">
      <c r="A7" s="17">
        <v>6</v>
      </c>
      <c r="B7" s="11" t="s">
        <v>31</v>
      </c>
      <c r="C7" s="12">
        <v>2827</v>
      </c>
      <c r="D7" s="12">
        <v>0</v>
      </c>
      <c r="E7" s="13">
        <v>11</v>
      </c>
      <c r="F7" s="11">
        <v>13</v>
      </c>
      <c r="G7" s="11" t="s">
        <v>49</v>
      </c>
      <c r="H7" s="11" t="s">
        <v>22</v>
      </c>
      <c r="I7" s="13">
        <v>25</v>
      </c>
      <c r="J7" s="11" t="s">
        <v>18</v>
      </c>
      <c r="K7" s="13">
        <v>1</v>
      </c>
      <c r="L7" s="11" t="s">
        <v>51</v>
      </c>
      <c r="M7" s="11" t="s">
        <v>28</v>
      </c>
      <c r="N7" s="11"/>
      <c r="P7">
        <v>115</v>
      </c>
      <c r="Q7" s="61" t="str">
        <f t="shared" si="0"/>
        <v>Furniture</v>
      </c>
      <c r="R7" s="64">
        <f t="shared" si="1"/>
        <v>19155</v>
      </c>
      <c r="S7" s="61">
        <f t="shared" si="2"/>
        <v>131</v>
      </c>
      <c r="T7" s="61">
        <f t="shared" si="3"/>
        <v>25</v>
      </c>
      <c r="U7" s="61">
        <f t="shared" si="4"/>
        <v>24</v>
      </c>
      <c r="V7" s="61" t="str">
        <f t="shared" si="5"/>
        <v>M</v>
      </c>
      <c r="W7" s="61" t="str">
        <f t="shared" si="6"/>
        <v>Single</v>
      </c>
      <c r="X7" s="61">
        <f t="shared" si="7"/>
        <v>25</v>
      </c>
      <c r="Y7" s="61" t="str">
        <f t="shared" si="8"/>
        <v>Own</v>
      </c>
      <c r="Z7" s="61">
        <f t="shared" si="9"/>
        <v>2</v>
      </c>
      <c r="AA7" s="61" t="str">
        <f t="shared" si="10"/>
        <v>Skilled</v>
      </c>
      <c r="AB7" s="61" t="str">
        <f t="shared" si="11"/>
        <v>Low</v>
      </c>
    </row>
    <row r="8" spans="1:28">
      <c r="A8" s="17">
        <v>7</v>
      </c>
      <c r="B8" s="11" t="s">
        <v>33</v>
      </c>
      <c r="C8" s="12">
        <v>0</v>
      </c>
      <c r="D8" s="12">
        <v>229</v>
      </c>
      <c r="E8" s="13">
        <v>13</v>
      </c>
      <c r="F8" s="11">
        <v>16</v>
      </c>
      <c r="G8" s="11" t="s">
        <v>49</v>
      </c>
      <c r="H8" s="11" t="s">
        <v>22</v>
      </c>
      <c r="I8" s="13">
        <v>26</v>
      </c>
      <c r="J8" s="11" t="s">
        <v>18</v>
      </c>
      <c r="K8" s="13">
        <v>3</v>
      </c>
      <c r="L8" s="11" t="s">
        <v>50</v>
      </c>
      <c r="M8" s="11" t="s">
        <v>28</v>
      </c>
      <c r="N8" s="11"/>
      <c r="P8">
        <v>234</v>
      </c>
      <c r="Q8" s="61" t="str">
        <f t="shared" si="0"/>
        <v>Used Car</v>
      </c>
      <c r="R8" s="64">
        <f t="shared" si="1"/>
        <v>1336</v>
      </c>
      <c r="S8" s="61">
        <f t="shared" si="2"/>
        <v>0</v>
      </c>
      <c r="T8" s="61">
        <f t="shared" si="3"/>
        <v>37</v>
      </c>
      <c r="U8" s="61">
        <f t="shared" si="4"/>
        <v>11</v>
      </c>
      <c r="V8" s="61" t="str">
        <f t="shared" si="5"/>
        <v>M</v>
      </c>
      <c r="W8" s="61" t="str">
        <f t="shared" si="6"/>
        <v>Single</v>
      </c>
      <c r="X8" s="61">
        <f t="shared" si="7"/>
        <v>29</v>
      </c>
      <c r="Y8" s="61" t="str">
        <f t="shared" si="8"/>
        <v>Own</v>
      </c>
      <c r="Z8" s="61">
        <f t="shared" si="9"/>
        <v>2</v>
      </c>
      <c r="AA8" s="61" t="str">
        <f t="shared" si="10"/>
        <v>Management</v>
      </c>
      <c r="AB8" s="61" t="str">
        <f t="shared" si="11"/>
        <v>Low</v>
      </c>
    </row>
    <row r="9" spans="1:28">
      <c r="A9" s="17">
        <v>8</v>
      </c>
      <c r="B9" s="11" t="s">
        <v>29</v>
      </c>
      <c r="C9" s="12">
        <v>0</v>
      </c>
      <c r="D9" s="12">
        <v>533</v>
      </c>
      <c r="E9" s="13">
        <v>14</v>
      </c>
      <c r="F9" s="11">
        <v>2</v>
      </c>
      <c r="G9" s="11" t="s">
        <v>49</v>
      </c>
      <c r="H9" s="11" t="s">
        <v>23</v>
      </c>
      <c r="I9" s="13">
        <v>27</v>
      </c>
      <c r="J9" s="11" t="s">
        <v>18</v>
      </c>
      <c r="K9" s="13">
        <v>1</v>
      </c>
      <c r="L9" s="11" t="s">
        <v>50</v>
      </c>
      <c r="M9" s="11" t="s">
        <v>28</v>
      </c>
      <c r="N9" s="11"/>
      <c r="P9">
        <v>69</v>
      </c>
      <c r="Q9" s="61" t="str">
        <f t="shared" si="0"/>
        <v>Furniture</v>
      </c>
      <c r="R9" s="64">
        <f t="shared" si="1"/>
        <v>513</v>
      </c>
      <c r="S9" s="61">
        <f t="shared" si="2"/>
        <v>442</v>
      </c>
      <c r="T9" s="61">
        <f t="shared" si="3"/>
        <v>7</v>
      </c>
      <c r="U9" s="61">
        <f t="shared" si="4"/>
        <v>0</v>
      </c>
      <c r="V9" s="61" t="str">
        <f t="shared" si="5"/>
        <v>M</v>
      </c>
      <c r="W9" s="61" t="str">
        <f t="shared" si="6"/>
        <v>Single</v>
      </c>
      <c r="X9" s="61">
        <f t="shared" si="7"/>
        <v>34</v>
      </c>
      <c r="Y9" s="61" t="str">
        <f t="shared" si="8"/>
        <v>Own</v>
      </c>
      <c r="Z9" s="61">
        <f t="shared" si="9"/>
        <v>1</v>
      </c>
      <c r="AA9" s="61" t="str">
        <f t="shared" si="10"/>
        <v>Management</v>
      </c>
      <c r="AB9" s="61" t="str">
        <f t="shared" si="11"/>
        <v>Low</v>
      </c>
    </row>
    <row r="10" spans="1:28">
      <c r="A10" s="17">
        <v>9</v>
      </c>
      <c r="B10" s="11" t="s">
        <v>36</v>
      </c>
      <c r="C10" s="12">
        <v>6509</v>
      </c>
      <c r="D10" s="12">
        <v>493</v>
      </c>
      <c r="E10" s="13">
        <v>37</v>
      </c>
      <c r="F10" s="11">
        <v>9</v>
      </c>
      <c r="G10" s="11" t="s">
        <v>49</v>
      </c>
      <c r="H10" s="11" t="s">
        <v>23</v>
      </c>
      <c r="I10" s="13">
        <v>25</v>
      </c>
      <c r="J10" s="11" t="s">
        <v>18</v>
      </c>
      <c r="K10" s="13">
        <v>2</v>
      </c>
      <c r="L10" s="11" t="s">
        <v>51</v>
      </c>
      <c r="M10" s="11" t="s">
        <v>27</v>
      </c>
      <c r="N10" s="11"/>
      <c r="P10">
        <v>423</v>
      </c>
      <c r="Q10" s="61" t="str">
        <f t="shared" si="0"/>
        <v>New Car</v>
      </c>
      <c r="R10" s="64">
        <f t="shared" si="1"/>
        <v>0</v>
      </c>
      <c r="S10" s="61">
        <f t="shared" si="2"/>
        <v>0</v>
      </c>
      <c r="T10" s="61">
        <f t="shared" si="3"/>
        <v>25</v>
      </c>
      <c r="U10" s="61">
        <f t="shared" si="4"/>
        <v>103</v>
      </c>
      <c r="V10" s="61" t="str">
        <f t="shared" si="5"/>
        <v>F</v>
      </c>
      <c r="W10" s="61" t="str">
        <f t="shared" si="6"/>
        <v>Divorced</v>
      </c>
      <c r="X10" s="61">
        <f t="shared" si="7"/>
        <v>28</v>
      </c>
      <c r="Y10" s="61" t="str">
        <f t="shared" si="8"/>
        <v>Own</v>
      </c>
      <c r="Z10" s="61">
        <f t="shared" si="9"/>
        <v>2</v>
      </c>
      <c r="AA10" s="61" t="str">
        <f t="shared" si="10"/>
        <v>Skilled</v>
      </c>
      <c r="AB10" s="61" t="str">
        <f t="shared" si="11"/>
        <v>High</v>
      </c>
    </row>
    <row r="11" spans="1:28">
      <c r="A11" s="17">
        <v>10</v>
      </c>
      <c r="B11" s="11" t="s">
        <v>36</v>
      </c>
      <c r="C11" s="12">
        <v>966</v>
      </c>
      <c r="D11" s="12">
        <v>0</v>
      </c>
      <c r="E11" s="13">
        <v>25</v>
      </c>
      <c r="F11" s="11">
        <v>4</v>
      </c>
      <c r="G11" s="11" t="s">
        <v>53</v>
      </c>
      <c r="H11" s="11" t="s">
        <v>21</v>
      </c>
      <c r="I11" s="13">
        <v>43</v>
      </c>
      <c r="J11" s="11" t="s">
        <v>18</v>
      </c>
      <c r="K11" s="13">
        <v>1</v>
      </c>
      <c r="L11" s="11" t="s">
        <v>51</v>
      </c>
      <c r="M11" s="11" t="s">
        <v>27</v>
      </c>
      <c r="N11" s="11"/>
      <c r="P11">
        <v>21</v>
      </c>
      <c r="Q11" s="61" t="str">
        <f t="shared" si="0"/>
        <v>Furniture</v>
      </c>
      <c r="R11" s="64">
        <f t="shared" si="1"/>
        <v>0</v>
      </c>
      <c r="S11" s="61">
        <f t="shared" si="2"/>
        <v>17545</v>
      </c>
      <c r="T11" s="61">
        <f t="shared" si="3"/>
        <v>34</v>
      </c>
      <c r="U11" s="61">
        <f t="shared" si="4"/>
        <v>16</v>
      </c>
      <c r="V11" s="61" t="str">
        <f t="shared" si="5"/>
        <v>F</v>
      </c>
      <c r="W11" s="61" t="str">
        <f t="shared" si="6"/>
        <v>Divorced</v>
      </c>
      <c r="X11" s="61">
        <f t="shared" si="7"/>
        <v>22</v>
      </c>
      <c r="Y11" s="61" t="str">
        <f t="shared" si="8"/>
        <v>Own</v>
      </c>
      <c r="Z11" s="61">
        <f t="shared" si="9"/>
        <v>4</v>
      </c>
      <c r="AA11" s="61" t="str">
        <f t="shared" si="10"/>
        <v>Skilled</v>
      </c>
      <c r="AB11" s="61" t="str">
        <f t="shared" si="11"/>
        <v>High</v>
      </c>
    </row>
    <row r="12" spans="1:28">
      <c r="A12" s="17">
        <v>11</v>
      </c>
      <c r="B12" s="11" t="s">
        <v>29</v>
      </c>
      <c r="C12" s="12">
        <v>0</v>
      </c>
      <c r="D12" s="12">
        <v>989</v>
      </c>
      <c r="E12" s="13">
        <v>49</v>
      </c>
      <c r="F12" s="11">
        <v>0</v>
      </c>
      <c r="G12" s="11" t="s">
        <v>49</v>
      </c>
      <c r="H12" s="11" t="s">
        <v>23</v>
      </c>
      <c r="I12" s="13">
        <v>32</v>
      </c>
      <c r="J12" s="11" t="s">
        <v>19</v>
      </c>
      <c r="K12" s="13">
        <v>2</v>
      </c>
      <c r="L12" s="11" t="s">
        <v>52</v>
      </c>
      <c r="M12" s="11" t="s">
        <v>27</v>
      </c>
      <c r="N12" s="11"/>
      <c r="P12">
        <v>224</v>
      </c>
      <c r="Q12" s="61" t="str">
        <f t="shared" si="0"/>
        <v>Business</v>
      </c>
      <c r="R12" s="64">
        <f t="shared" si="1"/>
        <v>663</v>
      </c>
      <c r="S12" s="61">
        <f t="shared" si="2"/>
        <v>0</v>
      </c>
      <c r="T12" s="61">
        <f t="shared" si="3"/>
        <v>19</v>
      </c>
      <c r="U12" s="61">
        <f t="shared" si="4"/>
        <v>57</v>
      </c>
      <c r="V12" s="61" t="str">
        <f t="shared" si="5"/>
        <v>M</v>
      </c>
      <c r="W12" s="61" t="str">
        <f t="shared" si="6"/>
        <v>Single</v>
      </c>
      <c r="X12" s="61">
        <f t="shared" si="7"/>
        <v>41</v>
      </c>
      <c r="Y12" s="61" t="str">
        <f t="shared" si="8"/>
        <v>Own</v>
      </c>
      <c r="Z12" s="61">
        <f t="shared" si="9"/>
        <v>2</v>
      </c>
      <c r="AA12" s="61" t="str">
        <f t="shared" si="10"/>
        <v>Skilled</v>
      </c>
      <c r="AB12" s="61" t="str">
        <f t="shared" si="11"/>
        <v>Low</v>
      </c>
    </row>
    <row r="13" spans="1:28">
      <c r="A13" s="17">
        <v>12</v>
      </c>
      <c r="B13" s="11" t="s">
        <v>33</v>
      </c>
      <c r="C13" s="12">
        <v>0</v>
      </c>
      <c r="D13" s="12">
        <v>3305</v>
      </c>
      <c r="E13" s="13">
        <v>11</v>
      </c>
      <c r="F13" s="11">
        <v>15</v>
      </c>
      <c r="G13" s="11" t="s">
        <v>49</v>
      </c>
      <c r="H13" s="11" t="s">
        <v>23</v>
      </c>
      <c r="I13" s="13">
        <v>34</v>
      </c>
      <c r="J13" s="11" t="s">
        <v>19</v>
      </c>
      <c r="K13" s="13">
        <v>2</v>
      </c>
      <c r="L13" s="11" t="s">
        <v>50</v>
      </c>
      <c r="M13" s="11" t="s">
        <v>28</v>
      </c>
      <c r="N13" s="11"/>
      <c r="P13">
        <v>137</v>
      </c>
      <c r="Q13" s="61" t="str">
        <f t="shared" si="0"/>
        <v>Repairs</v>
      </c>
      <c r="R13" s="64">
        <f t="shared" si="1"/>
        <v>0</v>
      </c>
      <c r="S13" s="61">
        <f t="shared" si="2"/>
        <v>897</v>
      </c>
      <c r="T13" s="61">
        <f t="shared" si="3"/>
        <v>19</v>
      </c>
      <c r="U13" s="61">
        <f t="shared" si="4"/>
        <v>2</v>
      </c>
      <c r="V13" s="61" t="str">
        <f t="shared" si="5"/>
        <v>F</v>
      </c>
      <c r="W13" s="61" t="str">
        <f t="shared" si="6"/>
        <v>Divorced</v>
      </c>
      <c r="X13" s="61">
        <f t="shared" si="7"/>
        <v>22</v>
      </c>
      <c r="Y13" s="61" t="str">
        <f t="shared" si="8"/>
        <v>Own</v>
      </c>
      <c r="Z13" s="61">
        <f t="shared" si="9"/>
        <v>4</v>
      </c>
      <c r="AA13" s="61" t="str">
        <f t="shared" si="10"/>
        <v>Skilled</v>
      </c>
      <c r="AB13" s="61" t="str">
        <f t="shared" si="11"/>
        <v>High</v>
      </c>
    </row>
    <row r="14" spans="1:28">
      <c r="A14" s="17">
        <v>13</v>
      </c>
      <c r="B14" s="11" t="s">
        <v>29</v>
      </c>
      <c r="C14" s="12">
        <v>322</v>
      </c>
      <c r="D14" s="12">
        <v>578</v>
      </c>
      <c r="E14" s="13">
        <v>10</v>
      </c>
      <c r="F14" s="11">
        <v>14</v>
      </c>
      <c r="G14" s="11" t="s">
        <v>49</v>
      </c>
      <c r="H14" s="11" t="s">
        <v>22</v>
      </c>
      <c r="I14" s="13">
        <v>26</v>
      </c>
      <c r="J14" s="11" t="s">
        <v>18</v>
      </c>
      <c r="K14" s="13">
        <v>1</v>
      </c>
      <c r="L14" s="11" t="s">
        <v>51</v>
      </c>
      <c r="M14" s="11" t="s">
        <v>28</v>
      </c>
      <c r="N14" s="11"/>
      <c r="P14">
        <v>386</v>
      </c>
      <c r="Q14" s="61" t="str">
        <f t="shared" si="0"/>
        <v>Small Appliance</v>
      </c>
      <c r="R14" s="64">
        <f t="shared" si="1"/>
        <v>0</v>
      </c>
      <c r="S14" s="61">
        <f t="shared" si="2"/>
        <v>707</v>
      </c>
      <c r="T14" s="61">
        <f t="shared" si="3"/>
        <v>7</v>
      </c>
      <c r="U14" s="61">
        <f t="shared" si="4"/>
        <v>26</v>
      </c>
      <c r="V14" s="61" t="str">
        <f t="shared" si="5"/>
        <v>M</v>
      </c>
      <c r="W14" s="61" t="str">
        <f t="shared" si="6"/>
        <v>Single</v>
      </c>
      <c r="X14" s="61">
        <f t="shared" si="7"/>
        <v>50</v>
      </c>
      <c r="Y14" s="61" t="str">
        <f t="shared" si="8"/>
        <v>Own</v>
      </c>
      <c r="Z14" s="61">
        <f t="shared" si="9"/>
        <v>2</v>
      </c>
      <c r="AA14" s="61" t="str">
        <f t="shared" si="10"/>
        <v>Skilled</v>
      </c>
      <c r="AB14" s="61" t="str">
        <f t="shared" si="11"/>
        <v>Low</v>
      </c>
    </row>
    <row r="15" spans="1:28">
      <c r="A15" s="17">
        <v>14</v>
      </c>
      <c r="B15" s="11" t="s">
        <v>33</v>
      </c>
      <c r="C15" s="12">
        <v>0</v>
      </c>
      <c r="D15" s="12">
        <v>821</v>
      </c>
      <c r="E15" s="13">
        <v>25</v>
      </c>
      <c r="F15" s="11">
        <v>63</v>
      </c>
      <c r="G15" s="11" t="s">
        <v>49</v>
      </c>
      <c r="H15" s="11" t="s">
        <v>23</v>
      </c>
      <c r="I15" s="13">
        <v>44</v>
      </c>
      <c r="J15" s="11" t="s">
        <v>18</v>
      </c>
      <c r="K15" s="13">
        <v>1</v>
      </c>
      <c r="L15" s="11" t="s">
        <v>51</v>
      </c>
      <c r="M15" s="11" t="s">
        <v>27</v>
      </c>
      <c r="N15" s="11"/>
      <c r="P15">
        <v>320</v>
      </c>
      <c r="Q15" s="61" t="str">
        <f t="shared" si="0"/>
        <v>Small Appliance</v>
      </c>
      <c r="R15" s="64">
        <f t="shared" si="1"/>
        <v>0</v>
      </c>
      <c r="S15" s="61">
        <f t="shared" si="2"/>
        <v>503</v>
      </c>
      <c r="T15" s="61">
        <f t="shared" si="3"/>
        <v>13</v>
      </c>
      <c r="U15" s="61">
        <f t="shared" si="4"/>
        <v>62</v>
      </c>
      <c r="V15" s="61" t="str">
        <f t="shared" si="5"/>
        <v>M</v>
      </c>
      <c r="W15" s="61" t="str">
        <f t="shared" si="6"/>
        <v>Single</v>
      </c>
      <c r="X15" s="61">
        <f t="shared" si="7"/>
        <v>25</v>
      </c>
      <c r="Y15" s="61" t="str">
        <f t="shared" si="8"/>
        <v>Own</v>
      </c>
      <c r="Z15" s="61">
        <f t="shared" si="9"/>
        <v>2</v>
      </c>
      <c r="AA15" s="61" t="str">
        <f t="shared" si="10"/>
        <v>Skilled</v>
      </c>
      <c r="AB15" s="61" t="str">
        <f t="shared" si="11"/>
        <v>Low</v>
      </c>
    </row>
    <row r="16" spans="1:28">
      <c r="A16" s="17">
        <v>15</v>
      </c>
      <c r="B16" s="11" t="s">
        <v>33</v>
      </c>
      <c r="C16" s="12">
        <v>396</v>
      </c>
      <c r="D16" s="12">
        <v>228</v>
      </c>
      <c r="E16" s="13">
        <v>13</v>
      </c>
      <c r="F16" s="11">
        <v>26</v>
      </c>
      <c r="G16" s="11" t="s">
        <v>49</v>
      </c>
      <c r="H16" s="11" t="s">
        <v>23</v>
      </c>
      <c r="I16" s="13">
        <v>46</v>
      </c>
      <c r="J16" s="11" t="s">
        <v>18</v>
      </c>
      <c r="K16" s="13">
        <v>3</v>
      </c>
      <c r="L16" s="11" t="s">
        <v>50</v>
      </c>
      <c r="M16" s="11" t="s">
        <v>28</v>
      </c>
      <c r="N16" s="11"/>
      <c r="P16">
        <v>48</v>
      </c>
      <c r="Q16" s="61" t="str">
        <f t="shared" si="0"/>
        <v>New Car</v>
      </c>
      <c r="R16" s="64">
        <f t="shared" si="1"/>
        <v>0</v>
      </c>
      <c r="S16" s="61">
        <f t="shared" si="2"/>
        <v>660</v>
      </c>
      <c r="T16" s="61">
        <f t="shared" si="3"/>
        <v>17</v>
      </c>
      <c r="U16" s="61">
        <f t="shared" si="4"/>
        <v>75</v>
      </c>
      <c r="V16" s="61" t="str">
        <f t="shared" si="5"/>
        <v>M</v>
      </c>
      <c r="W16" s="61" t="str">
        <f t="shared" si="6"/>
        <v>Single</v>
      </c>
      <c r="X16" s="61">
        <f t="shared" si="7"/>
        <v>42</v>
      </c>
      <c r="Y16" s="61" t="str">
        <f t="shared" si="8"/>
        <v>Rent</v>
      </c>
      <c r="Z16" s="61">
        <f t="shared" si="9"/>
        <v>4</v>
      </c>
      <c r="AA16" s="61" t="str">
        <f t="shared" si="10"/>
        <v>Skilled</v>
      </c>
      <c r="AB16" s="61" t="str">
        <f t="shared" si="11"/>
        <v>High</v>
      </c>
    </row>
    <row r="17" spans="1:28">
      <c r="A17" s="17">
        <v>16</v>
      </c>
      <c r="B17" s="11" t="s">
        <v>37</v>
      </c>
      <c r="C17" s="12">
        <v>0</v>
      </c>
      <c r="D17" s="12">
        <v>129</v>
      </c>
      <c r="E17" s="13">
        <v>31</v>
      </c>
      <c r="F17" s="11">
        <v>8</v>
      </c>
      <c r="G17" s="11" t="s">
        <v>49</v>
      </c>
      <c r="H17" s="11" t="s">
        <v>21</v>
      </c>
      <c r="I17" s="13">
        <v>39</v>
      </c>
      <c r="J17" s="11" t="s">
        <v>18</v>
      </c>
      <c r="K17" s="13">
        <v>4</v>
      </c>
      <c r="L17" s="11" t="s">
        <v>52</v>
      </c>
      <c r="M17" s="11" t="s">
        <v>28</v>
      </c>
      <c r="N17" s="11"/>
      <c r="P17">
        <v>105</v>
      </c>
      <c r="Q17" s="61" t="str">
        <f t="shared" si="0"/>
        <v>New Car</v>
      </c>
      <c r="R17" s="64">
        <f t="shared" si="1"/>
        <v>9621</v>
      </c>
      <c r="S17" s="61">
        <f t="shared" si="2"/>
        <v>308</v>
      </c>
      <c r="T17" s="61">
        <f t="shared" si="3"/>
        <v>25</v>
      </c>
      <c r="U17" s="61">
        <f t="shared" si="4"/>
        <v>41</v>
      </c>
      <c r="V17" s="61" t="str">
        <f t="shared" si="5"/>
        <v>M</v>
      </c>
      <c r="W17" s="61" t="str">
        <f t="shared" si="6"/>
        <v>Single</v>
      </c>
      <c r="X17" s="61">
        <f t="shared" si="7"/>
        <v>37</v>
      </c>
      <c r="Y17" s="61" t="str">
        <f t="shared" si="8"/>
        <v>Other</v>
      </c>
      <c r="Z17" s="61">
        <f t="shared" si="9"/>
        <v>3</v>
      </c>
      <c r="AA17" s="61" t="str">
        <f t="shared" si="10"/>
        <v>Skilled</v>
      </c>
      <c r="AB17" s="61" t="str">
        <f t="shared" si="11"/>
        <v>High</v>
      </c>
    </row>
    <row r="18" spans="1:28">
      <c r="A18" s="17">
        <v>17</v>
      </c>
      <c r="B18" s="11" t="s">
        <v>31</v>
      </c>
      <c r="C18" s="12">
        <v>652</v>
      </c>
      <c r="D18" s="12">
        <v>732</v>
      </c>
      <c r="E18" s="13">
        <v>49</v>
      </c>
      <c r="F18" s="11">
        <v>4</v>
      </c>
      <c r="G18" s="11" t="s">
        <v>53</v>
      </c>
      <c r="H18" s="11" t="s">
        <v>21</v>
      </c>
      <c r="I18" s="13">
        <v>25</v>
      </c>
      <c r="J18" s="11" t="s">
        <v>18</v>
      </c>
      <c r="K18" s="13">
        <v>2</v>
      </c>
      <c r="L18" s="11" t="s">
        <v>51</v>
      </c>
      <c r="M18" s="11" t="s">
        <v>27</v>
      </c>
      <c r="N18" s="11"/>
      <c r="P18">
        <v>310</v>
      </c>
      <c r="Q18" s="61" t="str">
        <f t="shared" si="0"/>
        <v>New Car</v>
      </c>
      <c r="R18" s="64">
        <f t="shared" si="1"/>
        <v>0</v>
      </c>
      <c r="S18" s="61">
        <f t="shared" si="2"/>
        <v>713</v>
      </c>
      <c r="T18" s="61">
        <f t="shared" si="3"/>
        <v>13</v>
      </c>
      <c r="U18" s="61">
        <f t="shared" si="4"/>
        <v>29</v>
      </c>
      <c r="V18" s="61" t="str">
        <f t="shared" si="5"/>
        <v>M</v>
      </c>
      <c r="W18" s="61" t="str">
        <f t="shared" si="6"/>
        <v>Single</v>
      </c>
      <c r="X18" s="61">
        <f t="shared" si="7"/>
        <v>25</v>
      </c>
      <c r="Y18" s="61" t="str">
        <f t="shared" si="8"/>
        <v>Own</v>
      </c>
      <c r="Z18" s="61">
        <f t="shared" si="9"/>
        <v>2</v>
      </c>
      <c r="AA18" s="61" t="str">
        <f t="shared" si="10"/>
        <v>Skilled</v>
      </c>
      <c r="AB18" s="61" t="str">
        <f t="shared" si="11"/>
        <v>High</v>
      </c>
    </row>
    <row r="19" spans="1:28">
      <c r="A19" s="17">
        <v>18</v>
      </c>
      <c r="B19" s="11" t="s">
        <v>33</v>
      </c>
      <c r="C19" s="12">
        <v>708</v>
      </c>
      <c r="D19" s="12">
        <v>683</v>
      </c>
      <c r="E19" s="13">
        <v>13</v>
      </c>
      <c r="F19" s="11">
        <v>33</v>
      </c>
      <c r="G19" s="11" t="s">
        <v>49</v>
      </c>
      <c r="H19" s="11" t="s">
        <v>23</v>
      </c>
      <c r="I19" s="13">
        <v>31</v>
      </c>
      <c r="J19" s="11" t="s">
        <v>18</v>
      </c>
      <c r="K19" s="13">
        <v>2</v>
      </c>
      <c r="L19" s="11" t="s">
        <v>51</v>
      </c>
      <c r="M19" s="11" t="s">
        <v>28</v>
      </c>
      <c r="N19" s="11"/>
      <c r="P19">
        <v>4</v>
      </c>
      <c r="Q19" s="61" t="str">
        <f t="shared" si="0"/>
        <v>Furniture</v>
      </c>
      <c r="R19" s="64">
        <f t="shared" si="1"/>
        <v>638</v>
      </c>
      <c r="S19" s="61">
        <f t="shared" si="2"/>
        <v>347</v>
      </c>
      <c r="T19" s="61">
        <f t="shared" si="3"/>
        <v>13</v>
      </c>
      <c r="U19" s="61">
        <f t="shared" si="4"/>
        <v>14</v>
      </c>
      <c r="V19" s="61" t="str">
        <f t="shared" si="5"/>
        <v>M</v>
      </c>
      <c r="W19" s="61" t="str">
        <f t="shared" si="6"/>
        <v>Single</v>
      </c>
      <c r="X19" s="61">
        <f t="shared" si="7"/>
        <v>36</v>
      </c>
      <c r="Y19" s="61" t="str">
        <f t="shared" si="8"/>
        <v>Own</v>
      </c>
      <c r="Z19" s="61">
        <f t="shared" si="9"/>
        <v>2</v>
      </c>
      <c r="AA19" s="61" t="str">
        <f t="shared" si="10"/>
        <v>Unskilled</v>
      </c>
      <c r="AB19" s="61" t="str">
        <f t="shared" si="11"/>
        <v>High</v>
      </c>
    </row>
    <row r="20" spans="1:28">
      <c r="A20" s="17">
        <v>19</v>
      </c>
      <c r="B20" s="11" t="s">
        <v>34</v>
      </c>
      <c r="C20" s="12">
        <v>207</v>
      </c>
      <c r="D20" s="12">
        <v>0</v>
      </c>
      <c r="E20" s="13">
        <v>28</v>
      </c>
      <c r="F20" s="11">
        <v>116</v>
      </c>
      <c r="G20" s="11" t="s">
        <v>49</v>
      </c>
      <c r="H20" s="11" t="s">
        <v>23</v>
      </c>
      <c r="I20" s="13">
        <v>47</v>
      </c>
      <c r="J20" s="11" t="s">
        <v>18</v>
      </c>
      <c r="K20" s="13">
        <v>4</v>
      </c>
      <c r="L20" s="11" t="s">
        <v>51</v>
      </c>
      <c r="M20" s="11" t="s">
        <v>28</v>
      </c>
      <c r="N20" s="11"/>
      <c r="P20">
        <v>369</v>
      </c>
      <c r="Q20" s="61" t="str">
        <f t="shared" si="0"/>
        <v>New Car</v>
      </c>
      <c r="R20" s="64">
        <f t="shared" si="1"/>
        <v>0</v>
      </c>
      <c r="S20" s="61">
        <f t="shared" si="2"/>
        <v>14190</v>
      </c>
      <c r="T20" s="61">
        <f t="shared" si="3"/>
        <v>37</v>
      </c>
      <c r="U20" s="61">
        <f t="shared" si="4"/>
        <v>92</v>
      </c>
      <c r="V20" s="61" t="str">
        <f t="shared" si="5"/>
        <v>M</v>
      </c>
      <c r="W20" s="61" t="str">
        <f t="shared" si="6"/>
        <v>Single</v>
      </c>
      <c r="X20" s="61">
        <f t="shared" si="7"/>
        <v>35</v>
      </c>
      <c r="Y20" s="61" t="str">
        <f t="shared" si="8"/>
        <v>Own</v>
      </c>
      <c r="Z20" s="61">
        <f t="shared" si="9"/>
        <v>4</v>
      </c>
      <c r="AA20" s="61" t="str">
        <f t="shared" si="10"/>
        <v>Skilled</v>
      </c>
      <c r="AB20" s="61" t="str">
        <f t="shared" si="11"/>
        <v>Low</v>
      </c>
    </row>
    <row r="21" spans="1:28">
      <c r="A21" s="17">
        <v>20</v>
      </c>
      <c r="B21" s="11" t="s">
        <v>30</v>
      </c>
      <c r="C21" s="12">
        <v>287</v>
      </c>
      <c r="D21" s="12">
        <v>12348</v>
      </c>
      <c r="E21" s="13">
        <v>7</v>
      </c>
      <c r="F21" s="11">
        <v>2</v>
      </c>
      <c r="G21" s="11" t="s">
        <v>53</v>
      </c>
      <c r="H21" s="11" t="s">
        <v>21</v>
      </c>
      <c r="I21" s="13">
        <v>23</v>
      </c>
      <c r="J21" s="11" t="s">
        <v>19</v>
      </c>
      <c r="K21" s="13">
        <v>2</v>
      </c>
      <c r="L21" s="11" t="s">
        <v>51</v>
      </c>
      <c r="M21" s="11" t="s">
        <v>27</v>
      </c>
      <c r="N21" s="11"/>
      <c r="P21">
        <v>27</v>
      </c>
      <c r="Q21" s="61" t="str">
        <f t="shared" si="0"/>
        <v>Used Car</v>
      </c>
      <c r="R21" s="64">
        <f t="shared" si="1"/>
        <v>0</v>
      </c>
      <c r="S21" s="61">
        <f>INDEX($D$2:$D$426,P21)</f>
        <v>0</v>
      </c>
      <c r="T21" s="61">
        <f>INDEX($E$2:$E$426,P21)</f>
        <v>19</v>
      </c>
      <c r="U21" s="61">
        <f>INDEX($F$2:$F$426,P21)</f>
        <v>58</v>
      </c>
      <c r="V21" s="61" t="str">
        <f>INDEX($G$2:$G$426,P21)</f>
        <v>M</v>
      </c>
      <c r="W21" s="61" t="str">
        <f>INDEX($H$2:$H$426,P21)</f>
        <v>Single</v>
      </c>
      <c r="X21" s="61">
        <f>INDEX($I$2:$I$426,P21)</f>
        <v>50</v>
      </c>
      <c r="Y21" s="61" t="str">
        <f>INDEX($J$2:$J$426,P21)</f>
        <v>Other</v>
      </c>
      <c r="Z21" s="61">
        <f>INDEX($K$2:$K$426,P21)</f>
        <v>4</v>
      </c>
      <c r="AA21" s="61" t="str">
        <f>INDEX($L$2:$L$426,P21)</f>
        <v>Skilled</v>
      </c>
      <c r="AB21" s="61" t="str">
        <f>INDEX($M$2:$M$426,P21)</f>
        <v>High</v>
      </c>
    </row>
    <row r="22" spans="1:28">
      <c r="A22" s="17">
        <v>21</v>
      </c>
      <c r="B22" s="11" t="s">
        <v>31</v>
      </c>
      <c r="C22" s="12">
        <v>0</v>
      </c>
      <c r="D22" s="12">
        <v>17545</v>
      </c>
      <c r="E22" s="13">
        <v>34</v>
      </c>
      <c r="F22" s="11">
        <v>16</v>
      </c>
      <c r="G22" s="11" t="s">
        <v>53</v>
      </c>
      <c r="H22" s="11" t="s">
        <v>21</v>
      </c>
      <c r="I22" s="13">
        <v>22</v>
      </c>
      <c r="J22" s="11" t="s">
        <v>18</v>
      </c>
      <c r="K22" s="13">
        <v>4</v>
      </c>
      <c r="L22" s="11" t="s">
        <v>51</v>
      </c>
      <c r="M22" s="11" t="s">
        <v>27</v>
      </c>
      <c r="N22" s="11"/>
    </row>
    <row r="23" spans="1:28">
      <c r="A23" s="17">
        <v>22</v>
      </c>
      <c r="B23" s="11" t="s">
        <v>31</v>
      </c>
      <c r="C23" s="12">
        <v>101</v>
      </c>
      <c r="D23" s="12">
        <v>3871</v>
      </c>
      <c r="E23" s="13">
        <v>13</v>
      </c>
      <c r="F23" s="11">
        <v>5</v>
      </c>
      <c r="G23" s="11" t="s">
        <v>53</v>
      </c>
      <c r="H23" s="11" t="s">
        <v>21</v>
      </c>
      <c r="I23" s="13">
        <v>26</v>
      </c>
      <c r="J23" s="11" t="s">
        <v>19</v>
      </c>
      <c r="K23" s="13">
        <v>4</v>
      </c>
      <c r="L23" s="11" t="s">
        <v>51</v>
      </c>
      <c r="M23" s="11" t="s">
        <v>27</v>
      </c>
      <c r="N23" s="11"/>
    </row>
    <row r="24" spans="1:28">
      <c r="A24" s="17">
        <v>23</v>
      </c>
      <c r="B24" s="11" t="s">
        <v>31</v>
      </c>
      <c r="C24" s="12">
        <v>0</v>
      </c>
      <c r="D24" s="12">
        <v>0</v>
      </c>
      <c r="E24" s="13">
        <v>25</v>
      </c>
      <c r="F24" s="11">
        <v>23</v>
      </c>
      <c r="G24" s="11" t="s">
        <v>49</v>
      </c>
      <c r="H24" s="11" t="s">
        <v>22</v>
      </c>
      <c r="I24" s="13">
        <v>19</v>
      </c>
      <c r="J24" s="11" t="s">
        <v>18</v>
      </c>
      <c r="K24" s="13">
        <v>4</v>
      </c>
      <c r="L24" s="11" t="s">
        <v>51</v>
      </c>
      <c r="M24" s="11" t="s">
        <v>27</v>
      </c>
      <c r="N24" s="11"/>
      <c r="Q24" s="11" t="s">
        <v>278</v>
      </c>
      <c r="R24" s="61">
        <f>ROWS(A2:A426)</f>
        <v>425</v>
      </c>
    </row>
    <row r="25" spans="1:28">
      <c r="A25" s="17">
        <v>24</v>
      </c>
      <c r="B25" s="11" t="s">
        <v>31</v>
      </c>
      <c r="C25" s="12">
        <v>0</v>
      </c>
      <c r="D25" s="12">
        <v>485</v>
      </c>
      <c r="E25" s="13">
        <v>37</v>
      </c>
      <c r="F25" s="11">
        <v>23</v>
      </c>
      <c r="G25" s="11" t="s">
        <v>53</v>
      </c>
      <c r="H25" s="11" t="s">
        <v>21</v>
      </c>
      <c r="I25" s="13">
        <v>27</v>
      </c>
      <c r="J25" s="11" t="s">
        <v>18</v>
      </c>
      <c r="K25" s="13">
        <v>2</v>
      </c>
      <c r="L25" s="11" t="s">
        <v>52</v>
      </c>
      <c r="M25" s="11" t="s">
        <v>27</v>
      </c>
      <c r="N25" s="11"/>
      <c r="Q25" s="11" t="s">
        <v>277</v>
      </c>
      <c r="R25" s="61">
        <f ca="1">RANDBETWEEN(1,R24)</f>
        <v>388</v>
      </c>
    </row>
    <row r="26" spans="1:28">
      <c r="A26" s="17">
        <v>25</v>
      </c>
      <c r="B26" s="11" t="s">
        <v>33</v>
      </c>
      <c r="C26" s="12">
        <v>0</v>
      </c>
      <c r="D26" s="12">
        <v>10723</v>
      </c>
      <c r="E26" s="13">
        <v>11</v>
      </c>
      <c r="F26" s="11">
        <v>15</v>
      </c>
      <c r="G26" s="11" t="s">
        <v>49</v>
      </c>
      <c r="H26" s="11" t="s">
        <v>23</v>
      </c>
      <c r="I26" s="13">
        <v>39</v>
      </c>
      <c r="J26" s="11" t="s">
        <v>19</v>
      </c>
      <c r="K26" s="13">
        <v>2</v>
      </c>
      <c r="L26" s="11" t="s">
        <v>50</v>
      </c>
      <c r="M26" s="11" t="s">
        <v>28</v>
      </c>
      <c r="N26" s="11"/>
      <c r="Q26" s="11" t="s">
        <v>276</v>
      </c>
      <c r="R26" s="61" t="str">
        <f ca="1">INDEX($B$2:$B$426,R25)</f>
        <v>Business</v>
      </c>
    </row>
    <row r="27" spans="1:28">
      <c r="A27" s="17">
        <v>26</v>
      </c>
      <c r="B27" s="11" t="s">
        <v>29</v>
      </c>
      <c r="C27" s="12">
        <v>141</v>
      </c>
      <c r="D27" s="12">
        <v>245</v>
      </c>
      <c r="E27" s="13">
        <v>22</v>
      </c>
      <c r="F27" s="11">
        <v>33</v>
      </c>
      <c r="G27" s="11" t="s">
        <v>49</v>
      </c>
      <c r="H27" s="11" t="s">
        <v>23</v>
      </c>
      <c r="I27" s="13">
        <v>26</v>
      </c>
      <c r="J27" s="11" t="s">
        <v>18</v>
      </c>
      <c r="K27" s="13">
        <v>3</v>
      </c>
      <c r="L27" s="11" t="s">
        <v>51</v>
      </c>
      <c r="M27" s="11" t="s">
        <v>28</v>
      </c>
      <c r="N27" s="11"/>
    </row>
    <row r="28" spans="1:28">
      <c r="A28" s="17">
        <v>27</v>
      </c>
      <c r="B28" s="11" t="s">
        <v>37</v>
      </c>
      <c r="C28" s="12">
        <v>0</v>
      </c>
      <c r="D28" s="12">
        <v>0</v>
      </c>
      <c r="E28" s="13">
        <v>19</v>
      </c>
      <c r="F28" s="11">
        <v>58</v>
      </c>
      <c r="G28" s="11" t="s">
        <v>49</v>
      </c>
      <c r="H28" s="11" t="s">
        <v>23</v>
      </c>
      <c r="I28" s="13">
        <v>50</v>
      </c>
      <c r="J28" s="11" t="s">
        <v>17</v>
      </c>
      <c r="K28" s="13">
        <v>4</v>
      </c>
      <c r="L28" s="11" t="s">
        <v>51</v>
      </c>
      <c r="M28" s="11" t="s">
        <v>27</v>
      </c>
      <c r="N28" s="11"/>
    </row>
    <row r="29" spans="1:28">
      <c r="A29" s="17">
        <v>28</v>
      </c>
      <c r="B29" s="11" t="s">
        <v>37</v>
      </c>
      <c r="C29" s="12">
        <v>2484</v>
      </c>
      <c r="D29" s="12">
        <v>0</v>
      </c>
      <c r="E29" s="13">
        <v>49</v>
      </c>
      <c r="F29" s="11">
        <v>46</v>
      </c>
      <c r="G29" s="11" t="s">
        <v>49</v>
      </c>
      <c r="H29" s="11" t="s">
        <v>23</v>
      </c>
      <c r="I29" s="13">
        <v>34</v>
      </c>
      <c r="J29" s="11" t="s">
        <v>17</v>
      </c>
      <c r="K29" s="13">
        <v>1</v>
      </c>
      <c r="L29" s="11" t="s">
        <v>51</v>
      </c>
      <c r="M29" s="11" t="s">
        <v>28</v>
      </c>
      <c r="N29" s="11"/>
    </row>
    <row r="30" spans="1:28">
      <c r="A30" s="17">
        <v>29</v>
      </c>
      <c r="B30" s="11" t="s">
        <v>36</v>
      </c>
      <c r="C30" s="12">
        <v>237</v>
      </c>
      <c r="D30" s="12">
        <v>236</v>
      </c>
      <c r="E30" s="13">
        <v>37</v>
      </c>
      <c r="F30" s="11">
        <v>24</v>
      </c>
      <c r="G30" s="11" t="s">
        <v>49</v>
      </c>
      <c r="H30" s="11" t="s">
        <v>23</v>
      </c>
      <c r="I30" s="13">
        <v>23</v>
      </c>
      <c r="J30" s="11" t="s">
        <v>19</v>
      </c>
      <c r="K30" s="13">
        <v>4</v>
      </c>
      <c r="L30" s="11" t="s">
        <v>51</v>
      </c>
      <c r="M30" s="11" t="s">
        <v>28</v>
      </c>
      <c r="N30" s="11"/>
    </row>
    <row r="31" spans="1:28">
      <c r="A31" s="17">
        <v>30</v>
      </c>
      <c r="B31" s="11" t="s">
        <v>36</v>
      </c>
      <c r="C31" s="12">
        <v>0</v>
      </c>
      <c r="D31" s="12">
        <v>485</v>
      </c>
      <c r="E31" s="13">
        <v>19</v>
      </c>
      <c r="F31" s="11">
        <v>12</v>
      </c>
      <c r="G31" s="11" t="s">
        <v>49</v>
      </c>
      <c r="H31" s="11" t="s">
        <v>23</v>
      </c>
      <c r="I31" s="13">
        <v>23</v>
      </c>
      <c r="J31" s="11" t="s">
        <v>18</v>
      </c>
      <c r="K31" s="13">
        <v>2</v>
      </c>
      <c r="L31" s="11" t="s">
        <v>51</v>
      </c>
      <c r="M31" s="11" t="s">
        <v>28</v>
      </c>
      <c r="N31" s="11"/>
    </row>
    <row r="32" spans="1:28">
      <c r="A32" s="17">
        <v>31</v>
      </c>
      <c r="B32" s="11" t="s">
        <v>30</v>
      </c>
      <c r="C32" s="12">
        <v>335</v>
      </c>
      <c r="D32" s="12">
        <v>1708</v>
      </c>
      <c r="E32" s="13">
        <v>37</v>
      </c>
      <c r="F32" s="11">
        <v>7</v>
      </c>
      <c r="G32" s="11" t="s">
        <v>49</v>
      </c>
      <c r="H32" s="11" t="s">
        <v>23</v>
      </c>
      <c r="I32" s="13">
        <v>46</v>
      </c>
      <c r="J32" s="11" t="s">
        <v>17</v>
      </c>
      <c r="K32" s="13">
        <v>4</v>
      </c>
      <c r="L32" s="11" t="s">
        <v>51</v>
      </c>
      <c r="M32" s="11" t="s">
        <v>27</v>
      </c>
      <c r="N32" s="11"/>
    </row>
    <row r="33" spans="1:14">
      <c r="A33" s="17">
        <v>32</v>
      </c>
      <c r="B33" s="11" t="s">
        <v>36</v>
      </c>
      <c r="C33" s="12">
        <v>3565</v>
      </c>
      <c r="D33" s="12">
        <v>0</v>
      </c>
      <c r="E33" s="13">
        <v>31</v>
      </c>
      <c r="F33" s="11">
        <v>32</v>
      </c>
      <c r="G33" s="11" t="s">
        <v>49</v>
      </c>
      <c r="H33" s="11" t="s">
        <v>23</v>
      </c>
      <c r="I33" s="13">
        <v>35</v>
      </c>
      <c r="J33" s="11" t="s">
        <v>18</v>
      </c>
      <c r="K33" s="13">
        <v>3</v>
      </c>
      <c r="L33" s="11" t="s">
        <v>51</v>
      </c>
      <c r="M33" s="11" t="s">
        <v>28</v>
      </c>
      <c r="N33" s="11"/>
    </row>
    <row r="34" spans="1:14">
      <c r="A34" s="17">
        <v>33</v>
      </c>
      <c r="B34" s="11" t="s">
        <v>36</v>
      </c>
      <c r="C34" s="12">
        <v>0</v>
      </c>
      <c r="D34" s="12">
        <v>407</v>
      </c>
      <c r="E34" s="13">
        <v>13</v>
      </c>
      <c r="F34" s="11">
        <v>2</v>
      </c>
      <c r="G34" s="11" t="s">
        <v>53</v>
      </c>
      <c r="H34" s="11" t="s">
        <v>21</v>
      </c>
      <c r="I34" s="13">
        <v>28</v>
      </c>
      <c r="J34" s="11" t="s">
        <v>18</v>
      </c>
      <c r="K34" s="13">
        <v>2</v>
      </c>
      <c r="L34" s="11" t="s">
        <v>51</v>
      </c>
      <c r="M34" s="11" t="s">
        <v>28</v>
      </c>
      <c r="N34" s="11"/>
    </row>
    <row r="35" spans="1:14">
      <c r="A35" s="17">
        <v>34</v>
      </c>
      <c r="B35" s="11" t="s">
        <v>29</v>
      </c>
      <c r="C35" s="12">
        <v>16647</v>
      </c>
      <c r="D35" s="12">
        <v>895</v>
      </c>
      <c r="E35" s="13">
        <v>16</v>
      </c>
      <c r="F35" s="11">
        <v>34</v>
      </c>
      <c r="G35" s="11" t="s">
        <v>49</v>
      </c>
      <c r="H35" s="11" t="s">
        <v>23</v>
      </c>
      <c r="I35" s="13">
        <v>25</v>
      </c>
      <c r="J35" s="11" t="s">
        <v>19</v>
      </c>
      <c r="K35" s="13">
        <v>4</v>
      </c>
      <c r="L35" s="11" t="s">
        <v>51</v>
      </c>
      <c r="M35" s="11" t="s">
        <v>28</v>
      </c>
      <c r="N35" s="11"/>
    </row>
    <row r="36" spans="1:14">
      <c r="A36" s="17">
        <v>35</v>
      </c>
      <c r="B36" s="11" t="s">
        <v>29</v>
      </c>
      <c r="C36" s="12">
        <v>0</v>
      </c>
      <c r="D36" s="12">
        <v>150</v>
      </c>
      <c r="E36" s="13">
        <v>49</v>
      </c>
      <c r="F36" s="11">
        <v>46</v>
      </c>
      <c r="G36" s="11" t="s">
        <v>53</v>
      </c>
      <c r="H36" s="11" t="s">
        <v>21</v>
      </c>
      <c r="I36" s="13">
        <v>36</v>
      </c>
      <c r="J36" s="11" t="s">
        <v>19</v>
      </c>
      <c r="K36" s="13">
        <v>4</v>
      </c>
      <c r="L36" s="11" t="s">
        <v>51</v>
      </c>
      <c r="M36" s="11" t="s">
        <v>27</v>
      </c>
      <c r="N36" s="11"/>
    </row>
    <row r="37" spans="1:14">
      <c r="A37" s="17">
        <v>36</v>
      </c>
      <c r="B37" s="11" t="s">
        <v>36</v>
      </c>
      <c r="C37" s="12">
        <v>0</v>
      </c>
      <c r="D37" s="12">
        <v>490</v>
      </c>
      <c r="E37" s="13">
        <v>5</v>
      </c>
      <c r="F37" s="11">
        <v>41</v>
      </c>
      <c r="G37" s="11" t="s">
        <v>49</v>
      </c>
      <c r="H37" s="11" t="s">
        <v>23</v>
      </c>
      <c r="I37" s="13">
        <v>41</v>
      </c>
      <c r="J37" s="11" t="s">
        <v>18</v>
      </c>
      <c r="K37" s="13">
        <v>1</v>
      </c>
      <c r="L37" s="11" t="s">
        <v>50</v>
      </c>
      <c r="M37" s="11" t="s">
        <v>28</v>
      </c>
      <c r="N37" s="11"/>
    </row>
    <row r="38" spans="1:14">
      <c r="A38" s="17">
        <v>37</v>
      </c>
      <c r="B38" s="11" t="s">
        <v>31</v>
      </c>
      <c r="C38" s="12">
        <v>0</v>
      </c>
      <c r="D38" s="12">
        <v>162</v>
      </c>
      <c r="E38" s="13">
        <v>25</v>
      </c>
      <c r="F38" s="11">
        <v>1</v>
      </c>
      <c r="G38" s="11" t="s">
        <v>49</v>
      </c>
      <c r="H38" s="11" t="s">
        <v>21</v>
      </c>
      <c r="I38" s="13">
        <v>54</v>
      </c>
      <c r="J38" s="11" t="s">
        <v>18</v>
      </c>
      <c r="K38" s="13">
        <v>1</v>
      </c>
      <c r="L38" s="11" t="s">
        <v>51</v>
      </c>
      <c r="M38" s="11" t="s">
        <v>27</v>
      </c>
      <c r="N38" s="11"/>
    </row>
    <row r="39" spans="1:14">
      <c r="A39" s="17">
        <v>38</v>
      </c>
      <c r="B39" s="11" t="s">
        <v>36</v>
      </c>
      <c r="C39" s="12">
        <v>940</v>
      </c>
      <c r="D39" s="12">
        <v>715</v>
      </c>
      <c r="E39" s="13">
        <v>9</v>
      </c>
      <c r="F39" s="11">
        <v>40</v>
      </c>
      <c r="G39" s="11" t="s">
        <v>53</v>
      </c>
      <c r="H39" s="11" t="s">
        <v>21</v>
      </c>
      <c r="I39" s="13">
        <v>43</v>
      </c>
      <c r="J39" s="11" t="s">
        <v>18</v>
      </c>
      <c r="K39" s="13">
        <v>2</v>
      </c>
      <c r="L39" s="11" t="s">
        <v>50</v>
      </c>
      <c r="M39" s="11" t="s">
        <v>28</v>
      </c>
      <c r="N39" s="11"/>
    </row>
    <row r="40" spans="1:14">
      <c r="A40" s="17">
        <v>39</v>
      </c>
      <c r="B40" s="11" t="s">
        <v>36</v>
      </c>
      <c r="C40" s="12">
        <v>0</v>
      </c>
      <c r="D40" s="12">
        <v>323</v>
      </c>
      <c r="E40" s="13">
        <v>49</v>
      </c>
      <c r="F40" s="11">
        <v>42</v>
      </c>
      <c r="G40" s="11" t="s">
        <v>49</v>
      </c>
      <c r="H40" s="11" t="s">
        <v>22</v>
      </c>
      <c r="I40" s="13">
        <v>33</v>
      </c>
      <c r="J40" s="11" t="s">
        <v>18</v>
      </c>
      <c r="K40" s="13">
        <v>1</v>
      </c>
      <c r="L40" s="11" t="s">
        <v>51</v>
      </c>
      <c r="M40" s="11" t="s">
        <v>27</v>
      </c>
      <c r="N40" s="11"/>
    </row>
    <row r="41" spans="1:14">
      <c r="A41" s="17">
        <v>40</v>
      </c>
      <c r="B41" s="11" t="s">
        <v>33</v>
      </c>
      <c r="C41" s="12">
        <v>0</v>
      </c>
      <c r="D41" s="12">
        <v>128</v>
      </c>
      <c r="E41" s="13">
        <v>13</v>
      </c>
      <c r="F41" s="11">
        <v>74</v>
      </c>
      <c r="G41" s="11" t="s">
        <v>49</v>
      </c>
      <c r="H41" s="11" t="s">
        <v>23</v>
      </c>
      <c r="I41" s="13">
        <v>34</v>
      </c>
      <c r="J41" s="11" t="s">
        <v>18</v>
      </c>
      <c r="K41" s="13">
        <v>3</v>
      </c>
      <c r="L41" s="11" t="s">
        <v>51</v>
      </c>
      <c r="M41" s="11" t="s">
        <v>27</v>
      </c>
      <c r="N41" s="11"/>
    </row>
    <row r="42" spans="1:14">
      <c r="A42" s="17">
        <v>41</v>
      </c>
      <c r="B42" s="11" t="s">
        <v>17</v>
      </c>
      <c r="C42" s="12">
        <v>218</v>
      </c>
      <c r="D42" s="12">
        <v>0</v>
      </c>
      <c r="E42" s="13">
        <v>49</v>
      </c>
      <c r="F42" s="11">
        <v>0</v>
      </c>
      <c r="G42" s="11" t="s">
        <v>49</v>
      </c>
      <c r="H42" s="11" t="s">
        <v>23</v>
      </c>
      <c r="I42" s="13">
        <v>39</v>
      </c>
      <c r="J42" s="11" t="s">
        <v>17</v>
      </c>
      <c r="K42" s="13">
        <v>4</v>
      </c>
      <c r="L42" s="11" t="s">
        <v>54</v>
      </c>
      <c r="M42" s="11" t="s">
        <v>28</v>
      </c>
      <c r="N42" s="11"/>
    </row>
    <row r="43" spans="1:14">
      <c r="A43" s="17">
        <v>42</v>
      </c>
      <c r="B43" s="11" t="s">
        <v>37</v>
      </c>
      <c r="C43" s="12">
        <v>0</v>
      </c>
      <c r="D43" s="12">
        <v>109</v>
      </c>
      <c r="E43" s="13">
        <v>25</v>
      </c>
      <c r="F43" s="11">
        <v>26</v>
      </c>
      <c r="G43" s="11" t="s">
        <v>49</v>
      </c>
      <c r="H43" s="11" t="s">
        <v>23</v>
      </c>
      <c r="I43" s="13">
        <v>34</v>
      </c>
      <c r="J43" s="11" t="s">
        <v>18</v>
      </c>
      <c r="K43" s="13">
        <v>3</v>
      </c>
      <c r="L43" s="11" t="s">
        <v>50</v>
      </c>
      <c r="M43" s="11" t="s">
        <v>28</v>
      </c>
      <c r="N43" s="11"/>
    </row>
    <row r="44" spans="1:14">
      <c r="A44" s="17">
        <v>43</v>
      </c>
      <c r="B44" s="11" t="s">
        <v>36</v>
      </c>
      <c r="C44" s="12">
        <v>16935</v>
      </c>
      <c r="D44" s="12">
        <v>189</v>
      </c>
      <c r="E44" s="13">
        <v>37</v>
      </c>
      <c r="F44" s="11">
        <v>60</v>
      </c>
      <c r="G44" s="11" t="s">
        <v>49</v>
      </c>
      <c r="H44" s="11" t="s">
        <v>23</v>
      </c>
      <c r="I44" s="13">
        <v>30</v>
      </c>
      <c r="J44" s="11" t="s">
        <v>18</v>
      </c>
      <c r="K44" s="13">
        <v>2</v>
      </c>
      <c r="L44" s="11" t="s">
        <v>51</v>
      </c>
      <c r="M44" s="11" t="s">
        <v>28</v>
      </c>
      <c r="N44" s="11"/>
    </row>
    <row r="45" spans="1:14">
      <c r="A45" s="17">
        <v>44</v>
      </c>
      <c r="B45" s="11" t="s">
        <v>31</v>
      </c>
      <c r="C45" s="12">
        <v>664</v>
      </c>
      <c r="D45" s="12">
        <v>537</v>
      </c>
      <c r="E45" s="13">
        <v>31</v>
      </c>
      <c r="F45" s="11">
        <v>33</v>
      </c>
      <c r="G45" s="11" t="s">
        <v>49</v>
      </c>
      <c r="H45" s="11" t="s">
        <v>23</v>
      </c>
      <c r="I45" s="13">
        <v>48</v>
      </c>
      <c r="J45" s="11" t="s">
        <v>18</v>
      </c>
      <c r="K45" s="13">
        <v>2</v>
      </c>
      <c r="L45" s="11" t="s">
        <v>51</v>
      </c>
      <c r="M45" s="11" t="s">
        <v>27</v>
      </c>
      <c r="N45" s="11"/>
    </row>
    <row r="46" spans="1:14">
      <c r="A46" s="17">
        <v>45</v>
      </c>
      <c r="B46" s="11" t="s">
        <v>31</v>
      </c>
      <c r="C46" s="12">
        <v>150</v>
      </c>
      <c r="D46" s="12">
        <v>6520</v>
      </c>
      <c r="E46" s="13">
        <v>12</v>
      </c>
      <c r="F46" s="11">
        <v>1</v>
      </c>
      <c r="G46" s="11" t="s">
        <v>53</v>
      </c>
      <c r="H46" s="11" t="s">
        <v>21</v>
      </c>
      <c r="I46" s="13">
        <v>19</v>
      </c>
      <c r="J46" s="11" t="s">
        <v>18</v>
      </c>
      <c r="K46" s="13">
        <v>1</v>
      </c>
      <c r="L46" s="11" t="s">
        <v>51</v>
      </c>
      <c r="M46" s="11" t="s">
        <v>28</v>
      </c>
      <c r="N46" s="11"/>
    </row>
    <row r="47" spans="1:14">
      <c r="A47" s="17">
        <v>46</v>
      </c>
      <c r="B47" s="11" t="s">
        <v>36</v>
      </c>
      <c r="C47" s="12">
        <v>0</v>
      </c>
      <c r="D47" s="12">
        <v>138</v>
      </c>
      <c r="E47" s="13">
        <v>7</v>
      </c>
      <c r="F47" s="11">
        <v>119</v>
      </c>
      <c r="G47" s="11" t="s">
        <v>49</v>
      </c>
      <c r="H47" s="11" t="s">
        <v>22</v>
      </c>
      <c r="I47" s="13">
        <v>29</v>
      </c>
      <c r="J47" s="11" t="s">
        <v>19</v>
      </c>
      <c r="K47" s="13">
        <v>2</v>
      </c>
      <c r="L47" s="11" t="s">
        <v>51</v>
      </c>
      <c r="M47" s="11" t="s">
        <v>28</v>
      </c>
      <c r="N47" s="11"/>
    </row>
    <row r="48" spans="1:14">
      <c r="A48" s="17">
        <v>47</v>
      </c>
      <c r="B48" s="11" t="s">
        <v>31</v>
      </c>
      <c r="C48" s="12">
        <v>216</v>
      </c>
      <c r="D48" s="12">
        <v>0</v>
      </c>
      <c r="E48" s="13">
        <v>19</v>
      </c>
      <c r="F48" s="11">
        <v>3</v>
      </c>
      <c r="G48" s="11" t="s">
        <v>53</v>
      </c>
      <c r="H48" s="11" t="s">
        <v>21</v>
      </c>
      <c r="I48" s="13">
        <v>26</v>
      </c>
      <c r="J48" s="11" t="s">
        <v>19</v>
      </c>
      <c r="K48" s="13">
        <v>3</v>
      </c>
      <c r="L48" s="11" t="s">
        <v>51</v>
      </c>
      <c r="M48" s="11" t="s">
        <v>27</v>
      </c>
      <c r="N48" s="11"/>
    </row>
    <row r="49" spans="1:14">
      <c r="A49" s="17">
        <v>48</v>
      </c>
      <c r="B49" s="11" t="s">
        <v>33</v>
      </c>
      <c r="C49" s="12">
        <v>0</v>
      </c>
      <c r="D49" s="12">
        <v>660</v>
      </c>
      <c r="E49" s="13">
        <v>17</v>
      </c>
      <c r="F49" s="11">
        <v>75</v>
      </c>
      <c r="G49" s="11" t="s">
        <v>49</v>
      </c>
      <c r="H49" s="11" t="s">
        <v>23</v>
      </c>
      <c r="I49" s="13">
        <v>42</v>
      </c>
      <c r="J49" s="11" t="s">
        <v>19</v>
      </c>
      <c r="K49" s="13">
        <v>4</v>
      </c>
      <c r="L49" s="11" t="s">
        <v>51</v>
      </c>
      <c r="M49" s="11" t="s">
        <v>27</v>
      </c>
      <c r="N49" s="11"/>
    </row>
    <row r="50" spans="1:14">
      <c r="A50" s="17">
        <v>49</v>
      </c>
      <c r="B50" s="11" t="s">
        <v>29</v>
      </c>
      <c r="C50" s="12">
        <v>0</v>
      </c>
      <c r="D50" s="12">
        <v>724</v>
      </c>
      <c r="E50" s="13">
        <v>25</v>
      </c>
      <c r="F50" s="11">
        <v>8</v>
      </c>
      <c r="G50" s="11" t="s">
        <v>49</v>
      </c>
      <c r="H50" s="11" t="s">
        <v>23</v>
      </c>
      <c r="I50" s="13">
        <v>30</v>
      </c>
      <c r="J50" s="11" t="s">
        <v>19</v>
      </c>
      <c r="K50" s="13">
        <v>2</v>
      </c>
      <c r="L50" s="11" t="s">
        <v>51</v>
      </c>
      <c r="M50" s="11" t="s">
        <v>27</v>
      </c>
      <c r="N50" s="11"/>
    </row>
    <row r="51" spans="1:14">
      <c r="A51" s="17">
        <v>50</v>
      </c>
      <c r="B51" s="11" t="s">
        <v>36</v>
      </c>
      <c r="C51" s="12">
        <v>0</v>
      </c>
      <c r="D51" s="12">
        <v>897</v>
      </c>
      <c r="E51" s="13">
        <v>19</v>
      </c>
      <c r="F51" s="11">
        <v>5</v>
      </c>
      <c r="G51" s="11" t="s">
        <v>49</v>
      </c>
      <c r="H51" s="11" t="s">
        <v>22</v>
      </c>
      <c r="I51" s="13">
        <v>38</v>
      </c>
      <c r="J51" s="11" t="s">
        <v>18</v>
      </c>
      <c r="K51" s="13">
        <v>4</v>
      </c>
      <c r="L51" s="11" t="s">
        <v>51</v>
      </c>
      <c r="M51" s="11" t="s">
        <v>28</v>
      </c>
      <c r="N51" s="11"/>
    </row>
    <row r="52" spans="1:14">
      <c r="A52" s="17">
        <v>51</v>
      </c>
      <c r="B52" s="11" t="s">
        <v>36</v>
      </c>
      <c r="C52" s="12">
        <v>265</v>
      </c>
      <c r="D52" s="12">
        <v>947</v>
      </c>
      <c r="E52" s="13">
        <v>25</v>
      </c>
      <c r="F52" s="11">
        <v>5</v>
      </c>
      <c r="G52" s="11" t="s">
        <v>49</v>
      </c>
      <c r="H52" s="11" t="s">
        <v>22</v>
      </c>
      <c r="I52" s="13">
        <v>21</v>
      </c>
      <c r="J52" s="11" t="s">
        <v>18</v>
      </c>
      <c r="K52" s="13">
        <v>1</v>
      </c>
      <c r="L52" s="11" t="s">
        <v>51</v>
      </c>
      <c r="M52" s="11" t="s">
        <v>27</v>
      </c>
      <c r="N52" s="11"/>
    </row>
    <row r="53" spans="1:14">
      <c r="A53" s="17">
        <v>52</v>
      </c>
      <c r="B53" s="11" t="s">
        <v>31</v>
      </c>
      <c r="C53" s="12">
        <v>4256</v>
      </c>
      <c r="D53" s="12">
        <v>0</v>
      </c>
      <c r="E53" s="13">
        <v>16</v>
      </c>
      <c r="F53" s="11">
        <v>36</v>
      </c>
      <c r="G53" s="11" t="s">
        <v>53</v>
      </c>
      <c r="H53" s="11" t="s">
        <v>21</v>
      </c>
      <c r="I53" s="13">
        <v>32</v>
      </c>
      <c r="J53" s="11" t="s">
        <v>19</v>
      </c>
      <c r="K53" s="13">
        <v>4</v>
      </c>
      <c r="L53" s="11" t="s">
        <v>50</v>
      </c>
      <c r="M53" s="11" t="s">
        <v>28</v>
      </c>
      <c r="N53" s="11"/>
    </row>
    <row r="54" spans="1:14">
      <c r="A54" s="17">
        <v>53</v>
      </c>
      <c r="B54" s="11" t="s">
        <v>29</v>
      </c>
      <c r="C54" s="12">
        <v>870</v>
      </c>
      <c r="D54" s="12">
        <v>917</v>
      </c>
      <c r="E54" s="13">
        <v>28</v>
      </c>
      <c r="F54" s="11">
        <v>6</v>
      </c>
      <c r="G54" s="11" t="s">
        <v>49</v>
      </c>
      <c r="H54" s="11" t="s">
        <v>23</v>
      </c>
      <c r="I54" s="13">
        <v>35</v>
      </c>
      <c r="J54" s="11" t="s">
        <v>18</v>
      </c>
      <c r="K54" s="13">
        <v>2</v>
      </c>
      <c r="L54" s="11" t="s">
        <v>51</v>
      </c>
      <c r="M54" s="11" t="s">
        <v>27</v>
      </c>
      <c r="N54" s="11"/>
    </row>
    <row r="55" spans="1:14">
      <c r="A55" s="17">
        <v>54</v>
      </c>
      <c r="B55" s="11" t="s">
        <v>33</v>
      </c>
      <c r="C55" s="12">
        <v>162</v>
      </c>
      <c r="D55" s="12">
        <v>595</v>
      </c>
      <c r="E55" s="13">
        <v>22</v>
      </c>
      <c r="F55" s="11">
        <v>10</v>
      </c>
      <c r="G55" s="11" t="s">
        <v>49</v>
      </c>
      <c r="H55" s="11" t="s">
        <v>21</v>
      </c>
      <c r="I55" s="13">
        <v>46</v>
      </c>
      <c r="J55" s="11" t="s">
        <v>18</v>
      </c>
      <c r="K55" s="13">
        <v>4</v>
      </c>
      <c r="L55" s="11" t="s">
        <v>51</v>
      </c>
      <c r="M55" s="11" t="s">
        <v>28</v>
      </c>
      <c r="N55" s="11"/>
    </row>
    <row r="56" spans="1:14">
      <c r="A56" s="17">
        <v>55</v>
      </c>
      <c r="B56" s="11" t="s">
        <v>37</v>
      </c>
      <c r="C56" s="12">
        <v>0</v>
      </c>
      <c r="D56" s="12">
        <v>789</v>
      </c>
      <c r="E56" s="13">
        <v>25</v>
      </c>
      <c r="F56" s="11">
        <v>28</v>
      </c>
      <c r="G56" s="11" t="s">
        <v>49</v>
      </c>
      <c r="H56" s="11" t="s">
        <v>23</v>
      </c>
      <c r="I56" s="13">
        <v>37</v>
      </c>
      <c r="J56" s="11" t="s">
        <v>18</v>
      </c>
      <c r="K56" s="13">
        <v>3</v>
      </c>
      <c r="L56" s="11" t="s">
        <v>52</v>
      </c>
      <c r="M56" s="11" t="s">
        <v>28</v>
      </c>
      <c r="N56" s="11"/>
    </row>
    <row r="57" spans="1:14">
      <c r="A57" s="17">
        <v>56</v>
      </c>
      <c r="B57" s="11" t="s">
        <v>30</v>
      </c>
      <c r="C57" s="12">
        <v>0</v>
      </c>
      <c r="D57" s="12">
        <v>0</v>
      </c>
      <c r="E57" s="13">
        <v>37</v>
      </c>
      <c r="F57" s="11">
        <v>114</v>
      </c>
      <c r="G57" s="11" t="s">
        <v>49</v>
      </c>
      <c r="H57" s="11" t="s">
        <v>23</v>
      </c>
      <c r="I57" s="13">
        <v>39</v>
      </c>
      <c r="J57" s="11" t="s">
        <v>18</v>
      </c>
      <c r="K57" s="13">
        <v>4</v>
      </c>
      <c r="L57" s="11" t="s">
        <v>52</v>
      </c>
      <c r="M57" s="11" t="s">
        <v>27</v>
      </c>
      <c r="N57" s="11"/>
    </row>
    <row r="58" spans="1:14">
      <c r="A58" s="17">
        <v>57</v>
      </c>
      <c r="B58" s="11" t="s">
        <v>31</v>
      </c>
      <c r="C58" s="12">
        <v>0</v>
      </c>
      <c r="D58" s="12">
        <v>746</v>
      </c>
      <c r="E58" s="13">
        <v>13</v>
      </c>
      <c r="F58" s="11">
        <v>16</v>
      </c>
      <c r="G58" s="11" t="s">
        <v>53</v>
      </c>
      <c r="H58" s="11" t="s">
        <v>21</v>
      </c>
      <c r="I58" s="13">
        <v>29</v>
      </c>
      <c r="J58" s="11" t="s">
        <v>18</v>
      </c>
      <c r="K58" s="13">
        <v>3</v>
      </c>
      <c r="L58" s="11" t="s">
        <v>51</v>
      </c>
      <c r="M58" s="11" t="s">
        <v>28</v>
      </c>
      <c r="N58" s="11"/>
    </row>
    <row r="59" spans="1:14">
      <c r="A59" s="17">
        <v>58</v>
      </c>
      <c r="B59" s="11" t="s">
        <v>33</v>
      </c>
      <c r="C59" s="12">
        <v>461</v>
      </c>
      <c r="D59" s="12">
        <v>140</v>
      </c>
      <c r="E59" s="13">
        <v>19</v>
      </c>
      <c r="F59" s="11">
        <v>32</v>
      </c>
      <c r="G59" s="11" t="s">
        <v>49</v>
      </c>
      <c r="H59" s="11" t="s">
        <v>23</v>
      </c>
      <c r="I59" s="13">
        <v>27</v>
      </c>
      <c r="J59" s="11" t="s">
        <v>19</v>
      </c>
      <c r="K59" s="13">
        <v>3</v>
      </c>
      <c r="L59" s="11" t="s">
        <v>50</v>
      </c>
      <c r="M59" s="11" t="s">
        <v>28</v>
      </c>
      <c r="N59" s="11"/>
    </row>
    <row r="60" spans="1:14">
      <c r="A60" s="17">
        <v>59</v>
      </c>
      <c r="B60" s="11" t="s">
        <v>33</v>
      </c>
      <c r="C60" s="12">
        <v>0</v>
      </c>
      <c r="D60" s="12">
        <v>659</v>
      </c>
      <c r="E60" s="13">
        <v>19</v>
      </c>
      <c r="F60" s="11">
        <v>5</v>
      </c>
      <c r="G60" s="11" t="s">
        <v>53</v>
      </c>
      <c r="H60" s="11" t="s">
        <v>21</v>
      </c>
      <c r="I60" s="13">
        <v>22</v>
      </c>
      <c r="J60" s="11" t="s">
        <v>19</v>
      </c>
      <c r="K60" s="13">
        <v>3</v>
      </c>
      <c r="L60" s="11" t="s">
        <v>51</v>
      </c>
      <c r="M60" s="11" t="s">
        <v>27</v>
      </c>
      <c r="N60" s="11"/>
    </row>
    <row r="61" spans="1:14">
      <c r="A61" s="17">
        <v>60</v>
      </c>
      <c r="B61" s="11" t="s">
        <v>31</v>
      </c>
      <c r="C61" s="12">
        <v>0</v>
      </c>
      <c r="D61" s="12">
        <v>717</v>
      </c>
      <c r="E61" s="13">
        <v>37</v>
      </c>
      <c r="F61" s="11">
        <v>60</v>
      </c>
      <c r="G61" s="11" t="s">
        <v>49</v>
      </c>
      <c r="H61" s="11" t="s">
        <v>23</v>
      </c>
      <c r="I61" s="13">
        <v>40</v>
      </c>
      <c r="J61" s="11" t="s">
        <v>18</v>
      </c>
      <c r="K61" s="13">
        <v>2</v>
      </c>
      <c r="L61" s="11" t="s">
        <v>51</v>
      </c>
      <c r="M61" s="11" t="s">
        <v>27</v>
      </c>
      <c r="N61" s="11"/>
    </row>
    <row r="62" spans="1:14">
      <c r="A62" s="17">
        <v>61</v>
      </c>
      <c r="B62" s="11" t="s">
        <v>33</v>
      </c>
      <c r="C62" s="12">
        <v>0</v>
      </c>
      <c r="D62" s="12">
        <v>667</v>
      </c>
      <c r="E62" s="13">
        <v>29</v>
      </c>
      <c r="F62" s="11">
        <v>10</v>
      </c>
      <c r="G62" s="11" t="s">
        <v>49</v>
      </c>
      <c r="H62" s="11" t="s">
        <v>23</v>
      </c>
      <c r="I62" s="13">
        <v>44</v>
      </c>
      <c r="J62" s="11" t="s">
        <v>18</v>
      </c>
      <c r="K62" s="13">
        <v>2</v>
      </c>
      <c r="L62" s="11" t="s">
        <v>50</v>
      </c>
      <c r="M62" s="11" t="s">
        <v>27</v>
      </c>
      <c r="N62" s="11"/>
    </row>
    <row r="63" spans="1:14">
      <c r="A63" s="17">
        <v>62</v>
      </c>
      <c r="B63" s="11" t="s">
        <v>33</v>
      </c>
      <c r="C63" s="12">
        <v>580</v>
      </c>
      <c r="D63" s="12">
        <v>0</v>
      </c>
      <c r="E63" s="13">
        <v>11</v>
      </c>
      <c r="F63" s="11">
        <v>8</v>
      </c>
      <c r="G63" s="11" t="s">
        <v>49</v>
      </c>
      <c r="H63" s="11" t="s">
        <v>23</v>
      </c>
      <c r="I63" s="13">
        <v>26</v>
      </c>
      <c r="J63" s="11" t="s">
        <v>18</v>
      </c>
      <c r="K63" s="13">
        <v>4</v>
      </c>
      <c r="L63" s="11" t="s">
        <v>50</v>
      </c>
      <c r="M63" s="11" t="s">
        <v>27</v>
      </c>
      <c r="N63" s="11"/>
    </row>
    <row r="64" spans="1:14">
      <c r="A64" s="17">
        <v>63</v>
      </c>
      <c r="B64" s="11" t="s">
        <v>36</v>
      </c>
      <c r="C64" s="12">
        <v>0</v>
      </c>
      <c r="D64" s="12">
        <v>763</v>
      </c>
      <c r="E64" s="13">
        <v>13</v>
      </c>
      <c r="F64" s="11">
        <v>46</v>
      </c>
      <c r="G64" s="11" t="s">
        <v>53</v>
      </c>
      <c r="H64" s="11" t="s">
        <v>21</v>
      </c>
      <c r="I64" s="13">
        <v>57</v>
      </c>
      <c r="J64" s="11" t="s">
        <v>18</v>
      </c>
      <c r="K64" s="13">
        <v>3</v>
      </c>
      <c r="L64" s="11" t="s">
        <v>50</v>
      </c>
      <c r="M64" s="11" t="s">
        <v>28</v>
      </c>
      <c r="N64" s="11"/>
    </row>
    <row r="65" spans="1:14">
      <c r="A65" s="17">
        <v>64</v>
      </c>
      <c r="B65" s="11" t="s">
        <v>33</v>
      </c>
      <c r="C65" s="12">
        <v>0</v>
      </c>
      <c r="D65" s="12">
        <v>1366</v>
      </c>
      <c r="E65" s="13">
        <v>19</v>
      </c>
      <c r="F65" s="11">
        <v>17</v>
      </c>
      <c r="G65" s="11" t="s">
        <v>49</v>
      </c>
      <c r="H65" s="11" t="s">
        <v>23</v>
      </c>
      <c r="I65" s="13">
        <v>34</v>
      </c>
      <c r="J65" s="11" t="s">
        <v>18</v>
      </c>
      <c r="K65" s="13">
        <v>4</v>
      </c>
      <c r="L65" s="11" t="s">
        <v>50</v>
      </c>
      <c r="M65" s="11" t="s">
        <v>28</v>
      </c>
      <c r="N65" s="11"/>
    </row>
    <row r="66" spans="1:14">
      <c r="A66" s="17">
        <v>65</v>
      </c>
      <c r="B66" s="11" t="s">
        <v>36</v>
      </c>
      <c r="C66" s="12">
        <v>0</v>
      </c>
      <c r="D66" s="12">
        <v>552</v>
      </c>
      <c r="E66" s="13">
        <v>25</v>
      </c>
      <c r="F66" s="11">
        <v>4</v>
      </c>
      <c r="G66" s="11" t="s">
        <v>49</v>
      </c>
      <c r="H66" s="11" t="s">
        <v>22</v>
      </c>
      <c r="I66" s="13">
        <v>47</v>
      </c>
      <c r="J66" s="11" t="s">
        <v>18</v>
      </c>
      <c r="K66" s="13">
        <v>4</v>
      </c>
      <c r="L66" s="11" t="s">
        <v>51</v>
      </c>
      <c r="M66" s="11" t="s">
        <v>27</v>
      </c>
      <c r="N66" s="11"/>
    </row>
    <row r="67" spans="1:14">
      <c r="A67" s="17">
        <v>66</v>
      </c>
      <c r="B67" s="11" t="s">
        <v>36</v>
      </c>
      <c r="C67" s="12">
        <v>0</v>
      </c>
      <c r="D67" s="12">
        <v>14643</v>
      </c>
      <c r="E67" s="13">
        <v>16</v>
      </c>
      <c r="F67" s="11">
        <v>115</v>
      </c>
      <c r="G67" s="11" t="s">
        <v>49</v>
      </c>
      <c r="H67" s="11" t="s">
        <v>23</v>
      </c>
      <c r="I67" s="13">
        <v>46</v>
      </c>
      <c r="J67" s="11" t="s">
        <v>18</v>
      </c>
      <c r="K67" s="13">
        <v>3</v>
      </c>
      <c r="L67" s="11" t="s">
        <v>51</v>
      </c>
      <c r="M67" s="11" t="s">
        <v>28</v>
      </c>
      <c r="N67" s="11"/>
    </row>
    <row r="68" spans="1:14">
      <c r="A68" s="17">
        <v>67</v>
      </c>
      <c r="B68" s="11" t="s">
        <v>29</v>
      </c>
      <c r="C68" s="12">
        <v>758</v>
      </c>
      <c r="D68" s="12">
        <v>2665</v>
      </c>
      <c r="E68" s="13">
        <v>13</v>
      </c>
      <c r="F68" s="11">
        <v>31</v>
      </c>
      <c r="G68" s="11" t="s">
        <v>49</v>
      </c>
      <c r="H68" s="11" t="s">
        <v>23</v>
      </c>
      <c r="I68" s="13">
        <v>38</v>
      </c>
      <c r="J68" s="11" t="s">
        <v>18</v>
      </c>
      <c r="K68" s="13">
        <v>4</v>
      </c>
      <c r="L68" s="11" t="s">
        <v>50</v>
      </c>
      <c r="M68" s="11" t="s">
        <v>28</v>
      </c>
      <c r="N68" s="11"/>
    </row>
    <row r="69" spans="1:14">
      <c r="A69" s="17">
        <v>68</v>
      </c>
      <c r="B69" s="11" t="s">
        <v>37</v>
      </c>
      <c r="C69" s="12">
        <v>399</v>
      </c>
      <c r="D69" s="12">
        <v>0</v>
      </c>
      <c r="E69" s="13">
        <v>31</v>
      </c>
      <c r="F69" s="11">
        <v>0</v>
      </c>
      <c r="G69" s="11" t="s">
        <v>53</v>
      </c>
      <c r="H69" s="11" t="s">
        <v>21</v>
      </c>
      <c r="I69" s="13">
        <v>52</v>
      </c>
      <c r="J69" s="11" t="s">
        <v>18</v>
      </c>
      <c r="K69" s="13">
        <v>1</v>
      </c>
      <c r="L69" s="11" t="s">
        <v>52</v>
      </c>
      <c r="M69" s="11" t="s">
        <v>27</v>
      </c>
      <c r="N69" s="11"/>
    </row>
    <row r="70" spans="1:14">
      <c r="A70" s="17">
        <v>69</v>
      </c>
      <c r="B70" s="11" t="s">
        <v>31</v>
      </c>
      <c r="C70" s="12">
        <v>513</v>
      </c>
      <c r="D70" s="12">
        <v>442</v>
      </c>
      <c r="E70" s="13">
        <v>7</v>
      </c>
      <c r="F70" s="11">
        <v>0</v>
      </c>
      <c r="G70" s="11" t="s">
        <v>49</v>
      </c>
      <c r="H70" s="11" t="s">
        <v>23</v>
      </c>
      <c r="I70" s="13">
        <v>34</v>
      </c>
      <c r="J70" s="11" t="s">
        <v>18</v>
      </c>
      <c r="K70" s="13">
        <v>1</v>
      </c>
      <c r="L70" s="11" t="s">
        <v>52</v>
      </c>
      <c r="M70" s="11" t="s">
        <v>28</v>
      </c>
      <c r="N70" s="11"/>
    </row>
    <row r="71" spans="1:14">
      <c r="A71" s="17">
        <v>70</v>
      </c>
      <c r="B71" s="11" t="s">
        <v>31</v>
      </c>
      <c r="C71" s="12">
        <v>0</v>
      </c>
      <c r="D71" s="12">
        <v>8357</v>
      </c>
      <c r="E71" s="13">
        <v>25</v>
      </c>
      <c r="F71" s="11">
        <v>5</v>
      </c>
      <c r="G71" s="11" t="s">
        <v>49</v>
      </c>
      <c r="H71" s="11" t="s">
        <v>23</v>
      </c>
      <c r="I71" s="13">
        <v>29</v>
      </c>
      <c r="J71" s="11" t="s">
        <v>17</v>
      </c>
      <c r="K71" s="13">
        <v>4</v>
      </c>
      <c r="L71" s="11" t="s">
        <v>51</v>
      </c>
      <c r="M71" s="11" t="s">
        <v>27</v>
      </c>
      <c r="N71" s="11"/>
    </row>
    <row r="72" spans="1:14">
      <c r="A72" s="17">
        <v>71</v>
      </c>
      <c r="B72" s="11" t="s">
        <v>33</v>
      </c>
      <c r="C72" s="12">
        <v>0</v>
      </c>
      <c r="D72" s="12">
        <v>0</v>
      </c>
      <c r="E72" s="13">
        <v>22</v>
      </c>
      <c r="F72" s="11">
        <v>9</v>
      </c>
      <c r="G72" s="11" t="s">
        <v>49</v>
      </c>
      <c r="H72" s="11" t="s">
        <v>23</v>
      </c>
      <c r="I72" s="13">
        <v>39</v>
      </c>
      <c r="J72" s="11" t="s">
        <v>18</v>
      </c>
      <c r="K72" s="13">
        <v>2</v>
      </c>
      <c r="L72" s="11" t="s">
        <v>50</v>
      </c>
      <c r="M72" s="11" t="s">
        <v>27</v>
      </c>
      <c r="N72" s="11"/>
    </row>
    <row r="73" spans="1:14">
      <c r="A73" s="17">
        <v>72</v>
      </c>
      <c r="B73" s="11" t="s">
        <v>36</v>
      </c>
      <c r="C73" s="12">
        <v>565</v>
      </c>
      <c r="D73" s="12">
        <v>863</v>
      </c>
      <c r="E73" s="13">
        <v>10</v>
      </c>
      <c r="F73" s="11">
        <v>81</v>
      </c>
      <c r="G73" s="11" t="s">
        <v>49</v>
      </c>
      <c r="H73" s="11" t="s">
        <v>23</v>
      </c>
      <c r="I73" s="13">
        <v>36</v>
      </c>
      <c r="J73" s="11" t="s">
        <v>18</v>
      </c>
      <c r="K73" s="13">
        <v>4</v>
      </c>
      <c r="L73" s="11" t="s">
        <v>50</v>
      </c>
      <c r="M73" s="11" t="s">
        <v>28</v>
      </c>
      <c r="N73" s="11"/>
    </row>
    <row r="74" spans="1:14">
      <c r="A74" s="17">
        <v>73</v>
      </c>
      <c r="B74" s="11" t="s">
        <v>29</v>
      </c>
      <c r="C74" s="12">
        <v>0</v>
      </c>
      <c r="D74" s="12">
        <v>322</v>
      </c>
      <c r="E74" s="13">
        <v>28</v>
      </c>
      <c r="F74" s="11">
        <v>28</v>
      </c>
      <c r="G74" s="11" t="s">
        <v>49</v>
      </c>
      <c r="H74" s="11" t="s">
        <v>23</v>
      </c>
      <c r="I74" s="13">
        <v>25</v>
      </c>
      <c r="J74" s="11" t="s">
        <v>18</v>
      </c>
      <c r="K74" s="13">
        <v>4</v>
      </c>
      <c r="L74" s="11" t="s">
        <v>51</v>
      </c>
      <c r="M74" s="11" t="s">
        <v>28</v>
      </c>
      <c r="N74" s="11"/>
    </row>
    <row r="75" spans="1:14">
      <c r="A75" s="17">
        <v>74</v>
      </c>
      <c r="B75" s="11" t="s">
        <v>31</v>
      </c>
      <c r="C75" s="12">
        <v>0</v>
      </c>
      <c r="D75" s="12">
        <v>800</v>
      </c>
      <c r="E75" s="13">
        <v>13</v>
      </c>
      <c r="F75" s="11">
        <v>69</v>
      </c>
      <c r="G75" s="11" t="s">
        <v>49</v>
      </c>
      <c r="H75" s="11" t="s">
        <v>23</v>
      </c>
      <c r="I75" s="13">
        <v>59</v>
      </c>
      <c r="J75" s="11" t="s">
        <v>18</v>
      </c>
      <c r="K75" s="13">
        <v>3</v>
      </c>
      <c r="L75" s="11" t="s">
        <v>51</v>
      </c>
      <c r="M75" s="11" t="s">
        <v>27</v>
      </c>
      <c r="N75" s="11"/>
    </row>
    <row r="76" spans="1:14">
      <c r="A76" s="17">
        <v>75</v>
      </c>
      <c r="B76" s="11" t="s">
        <v>36</v>
      </c>
      <c r="C76" s="12">
        <v>0</v>
      </c>
      <c r="D76" s="12">
        <v>656</v>
      </c>
      <c r="E76" s="13">
        <v>37</v>
      </c>
      <c r="F76" s="11">
        <v>85</v>
      </c>
      <c r="G76" s="11" t="s">
        <v>49</v>
      </c>
      <c r="H76" s="11" t="s">
        <v>23</v>
      </c>
      <c r="I76" s="13">
        <v>27</v>
      </c>
      <c r="J76" s="11" t="s">
        <v>18</v>
      </c>
      <c r="K76" s="13">
        <v>2</v>
      </c>
      <c r="L76" s="11" t="s">
        <v>51</v>
      </c>
      <c r="M76" s="11" t="s">
        <v>28</v>
      </c>
      <c r="N76" s="11"/>
    </row>
    <row r="77" spans="1:14">
      <c r="A77" s="17">
        <v>76</v>
      </c>
      <c r="B77" s="11" t="s">
        <v>33</v>
      </c>
      <c r="C77" s="12">
        <v>166</v>
      </c>
      <c r="D77" s="12">
        <v>922</v>
      </c>
      <c r="E77" s="13">
        <v>13</v>
      </c>
      <c r="F77" s="11">
        <v>2</v>
      </c>
      <c r="G77" s="11" t="s">
        <v>53</v>
      </c>
      <c r="H77" s="11" t="s">
        <v>21</v>
      </c>
      <c r="I77" s="13">
        <v>24</v>
      </c>
      <c r="J77" s="11" t="s">
        <v>19</v>
      </c>
      <c r="K77" s="13">
        <v>1</v>
      </c>
      <c r="L77" s="11" t="s">
        <v>51</v>
      </c>
      <c r="M77" s="11" t="s">
        <v>27</v>
      </c>
      <c r="N77" s="11"/>
    </row>
    <row r="78" spans="1:14">
      <c r="A78" s="17">
        <v>77</v>
      </c>
      <c r="B78" s="11" t="s">
        <v>29</v>
      </c>
      <c r="C78" s="12">
        <v>9783</v>
      </c>
      <c r="D78" s="12">
        <v>885</v>
      </c>
      <c r="E78" s="13">
        <v>13</v>
      </c>
      <c r="F78" s="11">
        <v>3</v>
      </c>
      <c r="G78" s="11" t="s">
        <v>53</v>
      </c>
      <c r="H78" s="11" t="s">
        <v>21</v>
      </c>
      <c r="I78" s="13">
        <v>25</v>
      </c>
      <c r="J78" s="11" t="s">
        <v>18</v>
      </c>
      <c r="K78" s="13">
        <v>1</v>
      </c>
      <c r="L78" s="11" t="s">
        <v>54</v>
      </c>
      <c r="M78" s="11" t="s">
        <v>27</v>
      </c>
      <c r="N78" s="11"/>
    </row>
    <row r="79" spans="1:14">
      <c r="A79" s="17">
        <v>78</v>
      </c>
      <c r="B79" s="11" t="s">
        <v>29</v>
      </c>
      <c r="C79" s="12">
        <v>674</v>
      </c>
      <c r="D79" s="12">
        <v>2886</v>
      </c>
      <c r="E79" s="13">
        <v>49</v>
      </c>
      <c r="F79" s="11">
        <v>32</v>
      </c>
      <c r="G79" s="11" t="s">
        <v>49</v>
      </c>
      <c r="H79" s="11" t="s">
        <v>23</v>
      </c>
      <c r="I79" s="13">
        <v>29</v>
      </c>
      <c r="J79" s="11" t="s">
        <v>18</v>
      </c>
      <c r="K79" s="13">
        <v>2</v>
      </c>
      <c r="L79" s="11" t="s">
        <v>51</v>
      </c>
      <c r="M79" s="11" t="s">
        <v>28</v>
      </c>
      <c r="N79" s="11"/>
    </row>
    <row r="80" spans="1:14">
      <c r="A80" s="17">
        <v>79</v>
      </c>
      <c r="B80" s="11" t="s">
        <v>34</v>
      </c>
      <c r="C80" s="12">
        <v>0</v>
      </c>
      <c r="D80" s="12">
        <v>626</v>
      </c>
      <c r="E80" s="13">
        <v>43</v>
      </c>
      <c r="F80" s="11">
        <v>0</v>
      </c>
      <c r="G80" s="11" t="s">
        <v>49</v>
      </c>
      <c r="H80" s="11" t="s">
        <v>23</v>
      </c>
      <c r="I80" s="13">
        <v>64</v>
      </c>
      <c r="J80" s="11" t="s">
        <v>18</v>
      </c>
      <c r="K80" s="13">
        <v>4</v>
      </c>
      <c r="L80" s="11" t="s">
        <v>54</v>
      </c>
      <c r="M80" s="11" t="s">
        <v>28</v>
      </c>
      <c r="N80" s="11"/>
    </row>
    <row r="81" spans="1:14">
      <c r="A81" s="17">
        <v>80</v>
      </c>
      <c r="B81" s="11" t="s">
        <v>29</v>
      </c>
      <c r="C81" s="12">
        <v>15328</v>
      </c>
      <c r="D81" s="12">
        <v>0</v>
      </c>
      <c r="E81" s="13">
        <v>25</v>
      </c>
      <c r="F81" s="11">
        <v>9</v>
      </c>
      <c r="G81" s="11" t="s">
        <v>49</v>
      </c>
      <c r="H81" s="11" t="s">
        <v>23</v>
      </c>
      <c r="I81" s="13">
        <v>31</v>
      </c>
      <c r="J81" s="11" t="s">
        <v>18</v>
      </c>
      <c r="K81" s="13">
        <v>4</v>
      </c>
      <c r="L81" s="11" t="s">
        <v>51</v>
      </c>
      <c r="M81" s="11" t="s">
        <v>28</v>
      </c>
      <c r="N81" s="11"/>
    </row>
    <row r="82" spans="1:14">
      <c r="A82" s="17">
        <v>81</v>
      </c>
      <c r="B82" s="11" t="s">
        <v>33</v>
      </c>
      <c r="C82" s="12">
        <v>0</v>
      </c>
      <c r="D82" s="12">
        <v>904</v>
      </c>
      <c r="E82" s="13">
        <v>12</v>
      </c>
      <c r="F82" s="11">
        <v>6</v>
      </c>
      <c r="G82" s="11" t="s">
        <v>49</v>
      </c>
      <c r="H82" s="11" t="s">
        <v>23</v>
      </c>
      <c r="I82" s="13">
        <v>38</v>
      </c>
      <c r="J82" s="11" t="s">
        <v>18</v>
      </c>
      <c r="K82" s="13">
        <v>4</v>
      </c>
      <c r="L82" s="11" t="s">
        <v>50</v>
      </c>
      <c r="M82" s="11" t="s">
        <v>28</v>
      </c>
      <c r="N82" s="11"/>
    </row>
    <row r="83" spans="1:14">
      <c r="A83" s="17">
        <v>82</v>
      </c>
      <c r="B83" s="11" t="s">
        <v>30</v>
      </c>
      <c r="C83" s="12">
        <v>713</v>
      </c>
      <c r="D83" s="12">
        <v>784</v>
      </c>
      <c r="E83" s="13">
        <v>61</v>
      </c>
      <c r="F83" s="11">
        <v>17</v>
      </c>
      <c r="G83" s="11" t="s">
        <v>49</v>
      </c>
      <c r="H83" s="11" t="s">
        <v>23</v>
      </c>
      <c r="I83" s="13">
        <v>41</v>
      </c>
      <c r="J83" s="11" t="s">
        <v>17</v>
      </c>
      <c r="K83" s="13">
        <v>4</v>
      </c>
      <c r="L83" s="11" t="s">
        <v>51</v>
      </c>
      <c r="M83" s="11" t="s">
        <v>27</v>
      </c>
      <c r="N83" s="11"/>
    </row>
    <row r="84" spans="1:14">
      <c r="A84" s="17">
        <v>83</v>
      </c>
      <c r="B84" s="11" t="s">
        <v>33</v>
      </c>
      <c r="C84" s="12">
        <v>0</v>
      </c>
      <c r="D84" s="12">
        <v>806</v>
      </c>
      <c r="E84" s="13">
        <v>19</v>
      </c>
      <c r="F84" s="11">
        <v>3</v>
      </c>
      <c r="G84" s="11" t="s">
        <v>53</v>
      </c>
      <c r="H84" s="11" t="s">
        <v>21</v>
      </c>
      <c r="I84" s="13">
        <v>22</v>
      </c>
      <c r="J84" s="11" t="s">
        <v>18</v>
      </c>
      <c r="K84" s="13">
        <v>2</v>
      </c>
      <c r="L84" s="11" t="s">
        <v>50</v>
      </c>
      <c r="M84" s="11" t="s">
        <v>27</v>
      </c>
      <c r="N84" s="11"/>
    </row>
    <row r="85" spans="1:14">
      <c r="A85" s="17">
        <v>84</v>
      </c>
      <c r="B85" s="11" t="s">
        <v>30</v>
      </c>
      <c r="C85" s="12">
        <v>0</v>
      </c>
      <c r="D85" s="12">
        <v>3281</v>
      </c>
      <c r="E85" s="13">
        <v>19</v>
      </c>
      <c r="F85" s="11">
        <v>20</v>
      </c>
      <c r="G85" s="11" t="s">
        <v>53</v>
      </c>
      <c r="H85" s="11" t="s">
        <v>21</v>
      </c>
      <c r="I85" s="13">
        <v>29</v>
      </c>
      <c r="J85" s="11" t="s">
        <v>18</v>
      </c>
      <c r="K85" s="13">
        <v>2</v>
      </c>
      <c r="L85" s="11" t="s">
        <v>51</v>
      </c>
      <c r="M85" s="11" t="s">
        <v>27</v>
      </c>
      <c r="N85" s="11"/>
    </row>
    <row r="86" spans="1:14">
      <c r="A86" s="17">
        <v>85</v>
      </c>
      <c r="B86" s="11" t="s">
        <v>33</v>
      </c>
      <c r="C86" s="12">
        <v>0</v>
      </c>
      <c r="D86" s="12">
        <v>759</v>
      </c>
      <c r="E86" s="13">
        <v>16</v>
      </c>
      <c r="F86" s="11">
        <v>59</v>
      </c>
      <c r="G86" s="11" t="s">
        <v>49</v>
      </c>
      <c r="H86" s="11" t="s">
        <v>23</v>
      </c>
      <c r="I86" s="13">
        <v>32</v>
      </c>
      <c r="J86" s="11" t="s">
        <v>19</v>
      </c>
      <c r="K86" s="13">
        <v>3</v>
      </c>
      <c r="L86" s="11" t="s">
        <v>51</v>
      </c>
      <c r="M86" s="11" t="s">
        <v>27</v>
      </c>
      <c r="N86" s="11"/>
    </row>
    <row r="87" spans="1:14">
      <c r="A87" s="17">
        <v>86</v>
      </c>
      <c r="B87" s="11" t="s">
        <v>36</v>
      </c>
      <c r="C87" s="12">
        <v>0</v>
      </c>
      <c r="D87" s="12">
        <v>680</v>
      </c>
      <c r="E87" s="13">
        <v>25</v>
      </c>
      <c r="F87" s="11">
        <v>3</v>
      </c>
      <c r="G87" s="11" t="s">
        <v>53</v>
      </c>
      <c r="H87" s="11" t="s">
        <v>21</v>
      </c>
      <c r="I87" s="13">
        <v>34</v>
      </c>
      <c r="J87" s="11" t="s">
        <v>18</v>
      </c>
      <c r="K87" s="13">
        <v>4</v>
      </c>
      <c r="L87" s="11" t="s">
        <v>51</v>
      </c>
      <c r="M87" s="11" t="s">
        <v>27</v>
      </c>
      <c r="N87" s="11"/>
    </row>
    <row r="88" spans="1:14">
      <c r="A88" s="17">
        <v>87</v>
      </c>
      <c r="B88" s="11" t="s">
        <v>37</v>
      </c>
      <c r="C88" s="12">
        <v>0</v>
      </c>
      <c r="D88" s="12">
        <v>104</v>
      </c>
      <c r="E88" s="13">
        <v>37</v>
      </c>
      <c r="F88" s="11">
        <v>25</v>
      </c>
      <c r="G88" s="11" t="s">
        <v>49</v>
      </c>
      <c r="H88" s="11" t="s">
        <v>23</v>
      </c>
      <c r="I88" s="13">
        <v>23</v>
      </c>
      <c r="J88" s="11" t="s">
        <v>18</v>
      </c>
      <c r="K88" s="13">
        <v>4</v>
      </c>
      <c r="L88" s="11" t="s">
        <v>51</v>
      </c>
      <c r="M88" s="11" t="s">
        <v>27</v>
      </c>
      <c r="N88" s="11"/>
    </row>
    <row r="89" spans="1:14">
      <c r="A89" s="17">
        <v>88</v>
      </c>
      <c r="B89" s="11" t="s">
        <v>36</v>
      </c>
      <c r="C89" s="12">
        <v>303</v>
      </c>
      <c r="D89" s="12">
        <v>899</v>
      </c>
      <c r="E89" s="13">
        <v>13</v>
      </c>
      <c r="F89" s="11">
        <v>3</v>
      </c>
      <c r="G89" s="11" t="s">
        <v>49</v>
      </c>
      <c r="H89" s="11" t="s">
        <v>23</v>
      </c>
      <c r="I89" s="13">
        <v>21</v>
      </c>
      <c r="J89" s="11" t="s">
        <v>18</v>
      </c>
      <c r="K89" s="13">
        <v>1</v>
      </c>
      <c r="L89" s="11" t="s">
        <v>51</v>
      </c>
      <c r="M89" s="11" t="s">
        <v>27</v>
      </c>
      <c r="N89" s="11"/>
    </row>
    <row r="90" spans="1:14">
      <c r="A90" s="17">
        <v>89</v>
      </c>
      <c r="B90" s="11" t="s">
        <v>36</v>
      </c>
      <c r="C90" s="12">
        <v>900</v>
      </c>
      <c r="D90" s="12">
        <v>1732</v>
      </c>
      <c r="E90" s="13">
        <v>37</v>
      </c>
      <c r="F90" s="11">
        <v>11</v>
      </c>
      <c r="G90" s="11" t="s">
        <v>53</v>
      </c>
      <c r="H90" s="11" t="s">
        <v>21</v>
      </c>
      <c r="I90" s="13">
        <v>49</v>
      </c>
      <c r="J90" s="11" t="s">
        <v>17</v>
      </c>
      <c r="K90" s="13">
        <v>4</v>
      </c>
      <c r="L90" s="11" t="s">
        <v>51</v>
      </c>
      <c r="M90" s="11" t="s">
        <v>27</v>
      </c>
      <c r="N90" s="11"/>
    </row>
    <row r="91" spans="1:14">
      <c r="A91" s="17">
        <v>90</v>
      </c>
      <c r="B91" s="11" t="s">
        <v>31</v>
      </c>
      <c r="C91" s="12">
        <v>0</v>
      </c>
      <c r="D91" s="12">
        <v>706</v>
      </c>
      <c r="E91" s="13">
        <v>31</v>
      </c>
      <c r="F91" s="11">
        <v>14</v>
      </c>
      <c r="G91" s="11" t="s">
        <v>49</v>
      </c>
      <c r="H91" s="11" t="s">
        <v>21</v>
      </c>
      <c r="I91" s="13">
        <v>31</v>
      </c>
      <c r="J91" s="11" t="s">
        <v>18</v>
      </c>
      <c r="K91" s="13">
        <v>2</v>
      </c>
      <c r="L91" s="11" t="s">
        <v>51</v>
      </c>
      <c r="M91" s="11" t="s">
        <v>28</v>
      </c>
      <c r="N91" s="11"/>
    </row>
    <row r="92" spans="1:14">
      <c r="A92" s="17">
        <v>91</v>
      </c>
      <c r="B92" s="11" t="s">
        <v>30</v>
      </c>
      <c r="C92" s="12">
        <v>1257</v>
      </c>
      <c r="D92" s="12">
        <v>0</v>
      </c>
      <c r="E92" s="13">
        <v>10</v>
      </c>
      <c r="F92" s="11">
        <v>65</v>
      </c>
      <c r="G92" s="11" t="s">
        <v>53</v>
      </c>
      <c r="H92" s="11" t="s">
        <v>21</v>
      </c>
      <c r="I92" s="13">
        <v>40</v>
      </c>
      <c r="J92" s="11" t="s">
        <v>19</v>
      </c>
      <c r="K92" s="13">
        <v>4</v>
      </c>
      <c r="L92" s="11" t="s">
        <v>50</v>
      </c>
      <c r="M92" s="11" t="s">
        <v>28</v>
      </c>
      <c r="N92" s="11"/>
    </row>
    <row r="93" spans="1:14">
      <c r="A93" s="17">
        <v>92</v>
      </c>
      <c r="B93" s="11" t="s">
        <v>36</v>
      </c>
      <c r="C93" s="12">
        <v>0</v>
      </c>
      <c r="D93" s="12">
        <v>576</v>
      </c>
      <c r="E93" s="13">
        <v>7</v>
      </c>
      <c r="F93" s="11">
        <v>14</v>
      </c>
      <c r="G93" s="11" t="s">
        <v>53</v>
      </c>
      <c r="H93" s="11" t="s">
        <v>21</v>
      </c>
      <c r="I93" s="13">
        <v>28</v>
      </c>
      <c r="J93" s="11" t="s">
        <v>18</v>
      </c>
      <c r="K93" s="13">
        <v>1</v>
      </c>
      <c r="L93" s="11" t="s">
        <v>51</v>
      </c>
      <c r="M93" s="11" t="s">
        <v>28</v>
      </c>
      <c r="N93" s="11"/>
    </row>
    <row r="94" spans="1:14">
      <c r="A94" s="17">
        <v>93</v>
      </c>
      <c r="B94" s="11" t="s">
        <v>34</v>
      </c>
      <c r="C94" s="12">
        <v>273</v>
      </c>
      <c r="D94" s="12">
        <v>904</v>
      </c>
      <c r="E94" s="13">
        <v>7</v>
      </c>
      <c r="F94" s="11">
        <v>2</v>
      </c>
      <c r="G94" s="11" t="s">
        <v>49</v>
      </c>
      <c r="H94" s="11" t="s">
        <v>22</v>
      </c>
      <c r="I94" s="13">
        <v>21</v>
      </c>
      <c r="J94" s="11" t="s">
        <v>18</v>
      </c>
      <c r="K94" s="13">
        <v>1</v>
      </c>
      <c r="L94" s="11" t="s">
        <v>50</v>
      </c>
      <c r="M94" s="11" t="s">
        <v>28</v>
      </c>
      <c r="N94" s="11"/>
    </row>
    <row r="95" spans="1:14">
      <c r="A95" s="17">
        <v>94</v>
      </c>
      <c r="B95" s="11" t="s">
        <v>29</v>
      </c>
      <c r="C95" s="12">
        <v>522</v>
      </c>
      <c r="D95" s="12">
        <v>194</v>
      </c>
      <c r="E95" s="13">
        <v>25</v>
      </c>
      <c r="F95" s="11">
        <v>79</v>
      </c>
      <c r="G95" s="11" t="s">
        <v>49</v>
      </c>
      <c r="H95" s="11" t="s">
        <v>21</v>
      </c>
      <c r="I95" s="13">
        <v>30</v>
      </c>
      <c r="J95" s="11" t="s">
        <v>18</v>
      </c>
      <c r="K95" s="13">
        <v>4</v>
      </c>
      <c r="L95" s="11" t="s">
        <v>51</v>
      </c>
      <c r="M95" s="11" t="s">
        <v>27</v>
      </c>
      <c r="N95" s="11"/>
    </row>
    <row r="96" spans="1:14">
      <c r="A96" s="17">
        <v>95</v>
      </c>
      <c r="B96" s="11" t="s">
        <v>36</v>
      </c>
      <c r="C96" s="12">
        <v>0</v>
      </c>
      <c r="D96" s="12">
        <v>710</v>
      </c>
      <c r="E96" s="13">
        <v>25</v>
      </c>
      <c r="F96" s="11">
        <v>1</v>
      </c>
      <c r="G96" s="11" t="s">
        <v>53</v>
      </c>
      <c r="H96" s="11" t="s">
        <v>21</v>
      </c>
      <c r="I96" s="13">
        <v>37</v>
      </c>
      <c r="J96" s="11" t="s">
        <v>18</v>
      </c>
      <c r="K96" s="13">
        <v>3</v>
      </c>
      <c r="L96" s="11" t="s">
        <v>51</v>
      </c>
      <c r="M96" s="11" t="s">
        <v>28</v>
      </c>
      <c r="N96" s="11"/>
    </row>
    <row r="97" spans="1:14">
      <c r="A97" s="17">
        <v>96</v>
      </c>
      <c r="B97" s="11" t="s">
        <v>36</v>
      </c>
      <c r="C97" s="12">
        <v>0</v>
      </c>
      <c r="D97" s="12">
        <v>5564</v>
      </c>
      <c r="E97" s="13">
        <v>25</v>
      </c>
      <c r="F97" s="11">
        <v>93</v>
      </c>
      <c r="G97" s="11" t="s">
        <v>49</v>
      </c>
      <c r="H97" s="11" t="s">
        <v>23</v>
      </c>
      <c r="I97" s="13">
        <v>33</v>
      </c>
      <c r="J97" s="11" t="s">
        <v>18</v>
      </c>
      <c r="K97" s="13">
        <v>2</v>
      </c>
      <c r="L97" s="11" t="s">
        <v>51</v>
      </c>
      <c r="M97" s="11" t="s">
        <v>28</v>
      </c>
      <c r="N97" s="11"/>
    </row>
    <row r="98" spans="1:14">
      <c r="A98" s="17">
        <v>97</v>
      </c>
      <c r="B98" s="11" t="s">
        <v>36</v>
      </c>
      <c r="C98" s="12">
        <v>0</v>
      </c>
      <c r="D98" s="12">
        <v>192</v>
      </c>
      <c r="E98" s="13">
        <v>46</v>
      </c>
      <c r="F98" s="11">
        <v>13</v>
      </c>
      <c r="G98" s="11" t="s">
        <v>49</v>
      </c>
      <c r="H98" s="11" t="s">
        <v>23</v>
      </c>
      <c r="I98" s="13">
        <v>22</v>
      </c>
      <c r="J98" s="11" t="s">
        <v>17</v>
      </c>
      <c r="K98" s="13">
        <v>4</v>
      </c>
      <c r="L98" s="11" t="s">
        <v>51</v>
      </c>
      <c r="M98" s="11" t="s">
        <v>27</v>
      </c>
      <c r="N98" s="11"/>
    </row>
    <row r="99" spans="1:14">
      <c r="A99" s="17">
        <v>98</v>
      </c>
      <c r="B99" s="11" t="s">
        <v>33</v>
      </c>
      <c r="C99" s="12">
        <v>0</v>
      </c>
      <c r="D99" s="12">
        <v>637</v>
      </c>
      <c r="E99" s="13">
        <v>13</v>
      </c>
      <c r="F99" s="11">
        <v>21</v>
      </c>
      <c r="G99" s="11" t="s">
        <v>53</v>
      </c>
      <c r="H99" s="11" t="s">
        <v>21</v>
      </c>
      <c r="I99" s="13">
        <v>23</v>
      </c>
      <c r="J99" s="11" t="s">
        <v>18</v>
      </c>
      <c r="K99" s="13">
        <v>2</v>
      </c>
      <c r="L99" s="11" t="s">
        <v>50</v>
      </c>
      <c r="M99" s="11" t="s">
        <v>27</v>
      </c>
      <c r="N99" s="11"/>
    </row>
    <row r="100" spans="1:14">
      <c r="A100" s="17">
        <v>99</v>
      </c>
      <c r="B100" s="11" t="s">
        <v>36</v>
      </c>
      <c r="C100" s="12">
        <v>514</v>
      </c>
      <c r="D100" s="12">
        <v>405</v>
      </c>
      <c r="E100" s="13">
        <v>49</v>
      </c>
      <c r="F100" s="11">
        <v>13</v>
      </c>
      <c r="G100" s="11" t="s">
        <v>53</v>
      </c>
      <c r="H100" s="11" t="s">
        <v>21</v>
      </c>
      <c r="I100" s="13">
        <v>21</v>
      </c>
      <c r="J100" s="11" t="s">
        <v>18</v>
      </c>
      <c r="K100" s="13">
        <v>2</v>
      </c>
      <c r="L100" s="11" t="s">
        <v>51</v>
      </c>
      <c r="M100" s="11" t="s">
        <v>27</v>
      </c>
      <c r="N100" s="11"/>
    </row>
    <row r="101" spans="1:14">
      <c r="A101" s="17">
        <v>100</v>
      </c>
      <c r="B101" s="11" t="s">
        <v>31</v>
      </c>
      <c r="C101" s="12">
        <v>457</v>
      </c>
      <c r="D101" s="12">
        <v>318</v>
      </c>
      <c r="E101" s="13">
        <v>19</v>
      </c>
      <c r="F101" s="11">
        <v>108</v>
      </c>
      <c r="G101" s="11" t="s">
        <v>49</v>
      </c>
      <c r="H101" s="11" t="s">
        <v>23</v>
      </c>
      <c r="I101" s="13">
        <v>40</v>
      </c>
      <c r="J101" s="11" t="s">
        <v>18</v>
      </c>
      <c r="K101" s="13">
        <v>1</v>
      </c>
      <c r="L101" s="11" t="s">
        <v>51</v>
      </c>
      <c r="M101" s="11" t="s">
        <v>28</v>
      </c>
      <c r="N101" s="11"/>
    </row>
    <row r="102" spans="1:14">
      <c r="A102" s="17">
        <v>101</v>
      </c>
      <c r="B102" s="11" t="s">
        <v>36</v>
      </c>
      <c r="C102" s="12">
        <v>5133</v>
      </c>
      <c r="D102" s="12">
        <v>698</v>
      </c>
      <c r="E102" s="13">
        <v>19</v>
      </c>
      <c r="F102" s="11">
        <v>14</v>
      </c>
      <c r="G102" s="11" t="s">
        <v>49</v>
      </c>
      <c r="H102" s="11" t="s">
        <v>23</v>
      </c>
      <c r="I102" s="13">
        <v>36</v>
      </c>
      <c r="J102" s="11" t="s">
        <v>18</v>
      </c>
      <c r="K102" s="13">
        <v>2</v>
      </c>
      <c r="L102" s="11" t="s">
        <v>51</v>
      </c>
      <c r="M102" s="11" t="s">
        <v>27</v>
      </c>
      <c r="N102" s="11"/>
    </row>
    <row r="103" spans="1:14">
      <c r="A103" s="17">
        <v>102</v>
      </c>
      <c r="B103" s="11" t="s">
        <v>33</v>
      </c>
      <c r="C103" s="12">
        <v>0</v>
      </c>
      <c r="D103" s="12">
        <v>369</v>
      </c>
      <c r="E103" s="13">
        <v>10</v>
      </c>
      <c r="F103" s="11">
        <v>16</v>
      </c>
      <c r="G103" s="11" t="s">
        <v>49</v>
      </c>
      <c r="H103" s="11" t="s">
        <v>23</v>
      </c>
      <c r="I103" s="13">
        <v>29</v>
      </c>
      <c r="J103" s="11" t="s">
        <v>18</v>
      </c>
      <c r="K103" s="13">
        <v>1</v>
      </c>
      <c r="L103" s="11" t="s">
        <v>51</v>
      </c>
      <c r="M103" s="11" t="s">
        <v>28</v>
      </c>
      <c r="N103" s="11"/>
    </row>
    <row r="104" spans="1:14">
      <c r="A104" s="17">
        <v>103</v>
      </c>
      <c r="B104" s="11" t="s">
        <v>35</v>
      </c>
      <c r="C104" s="12">
        <v>644</v>
      </c>
      <c r="D104" s="12">
        <v>0</v>
      </c>
      <c r="E104" s="13">
        <v>13</v>
      </c>
      <c r="F104" s="11">
        <v>88</v>
      </c>
      <c r="G104" s="11" t="s">
        <v>49</v>
      </c>
      <c r="H104" s="11" t="s">
        <v>23</v>
      </c>
      <c r="I104" s="13">
        <v>37</v>
      </c>
      <c r="J104" s="11" t="s">
        <v>18</v>
      </c>
      <c r="K104" s="13">
        <v>4</v>
      </c>
      <c r="L104" s="11" t="s">
        <v>51</v>
      </c>
      <c r="M104" s="11" t="s">
        <v>28</v>
      </c>
      <c r="N104" s="11"/>
    </row>
    <row r="105" spans="1:14">
      <c r="A105" s="17">
        <v>104</v>
      </c>
      <c r="B105" s="11" t="s">
        <v>31</v>
      </c>
      <c r="C105" s="12">
        <v>305</v>
      </c>
      <c r="D105" s="12">
        <v>492</v>
      </c>
      <c r="E105" s="13">
        <v>19</v>
      </c>
      <c r="F105" s="11">
        <v>1</v>
      </c>
      <c r="G105" s="11" t="s">
        <v>53</v>
      </c>
      <c r="H105" s="11" t="s">
        <v>21</v>
      </c>
      <c r="I105" s="13">
        <v>26</v>
      </c>
      <c r="J105" s="11" t="s">
        <v>18</v>
      </c>
      <c r="K105" s="13">
        <v>1</v>
      </c>
      <c r="L105" s="11" t="s">
        <v>51</v>
      </c>
      <c r="M105" s="11" t="s">
        <v>28</v>
      </c>
      <c r="N105" s="11"/>
    </row>
    <row r="106" spans="1:14">
      <c r="A106" s="17">
        <v>105</v>
      </c>
      <c r="B106" s="11" t="s">
        <v>33</v>
      </c>
      <c r="C106" s="12">
        <v>9621</v>
      </c>
      <c r="D106" s="12">
        <v>308</v>
      </c>
      <c r="E106" s="13">
        <v>25</v>
      </c>
      <c r="F106" s="11">
        <v>41</v>
      </c>
      <c r="G106" s="11" t="s">
        <v>49</v>
      </c>
      <c r="H106" s="11" t="s">
        <v>23</v>
      </c>
      <c r="I106" s="13">
        <v>37</v>
      </c>
      <c r="J106" s="11" t="s">
        <v>17</v>
      </c>
      <c r="K106" s="13">
        <v>3</v>
      </c>
      <c r="L106" s="11" t="s">
        <v>51</v>
      </c>
      <c r="M106" s="11" t="s">
        <v>27</v>
      </c>
      <c r="N106" s="11"/>
    </row>
    <row r="107" spans="1:14">
      <c r="A107" s="17">
        <v>106</v>
      </c>
      <c r="B107" s="11" t="s">
        <v>30</v>
      </c>
      <c r="C107" s="12">
        <v>0</v>
      </c>
      <c r="D107" s="12">
        <v>127</v>
      </c>
      <c r="E107" s="13">
        <v>13</v>
      </c>
      <c r="F107" s="11">
        <v>22</v>
      </c>
      <c r="G107" s="11" t="s">
        <v>49</v>
      </c>
      <c r="H107" s="11" t="s">
        <v>23</v>
      </c>
      <c r="I107" s="13">
        <v>39</v>
      </c>
      <c r="J107" s="11" t="s">
        <v>19</v>
      </c>
      <c r="K107" s="13">
        <v>4</v>
      </c>
      <c r="L107" s="11" t="s">
        <v>50</v>
      </c>
      <c r="M107" s="11" t="s">
        <v>27</v>
      </c>
      <c r="N107" s="11"/>
    </row>
    <row r="108" spans="1:14">
      <c r="A108" s="17">
        <v>107</v>
      </c>
      <c r="B108" s="11" t="s">
        <v>29</v>
      </c>
      <c r="C108" s="12">
        <v>0</v>
      </c>
      <c r="D108" s="12">
        <v>565</v>
      </c>
      <c r="E108" s="13">
        <v>19</v>
      </c>
      <c r="F108" s="11">
        <v>14</v>
      </c>
      <c r="G108" s="11" t="s">
        <v>49</v>
      </c>
      <c r="H108" s="11" t="s">
        <v>22</v>
      </c>
      <c r="I108" s="13">
        <v>27</v>
      </c>
      <c r="J108" s="11" t="s">
        <v>18</v>
      </c>
      <c r="K108" s="13">
        <v>2</v>
      </c>
      <c r="L108" s="11" t="s">
        <v>51</v>
      </c>
      <c r="M108" s="11" t="s">
        <v>27</v>
      </c>
      <c r="N108" s="11"/>
    </row>
    <row r="109" spans="1:14">
      <c r="A109" s="17">
        <v>108</v>
      </c>
      <c r="B109" s="11" t="s">
        <v>31</v>
      </c>
      <c r="C109" s="12">
        <v>0</v>
      </c>
      <c r="D109" s="12">
        <v>12632</v>
      </c>
      <c r="E109" s="13">
        <v>16</v>
      </c>
      <c r="F109" s="11">
        <v>9</v>
      </c>
      <c r="G109" s="11" t="s">
        <v>53</v>
      </c>
      <c r="H109" s="11" t="s">
        <v>21</v>
      </c>
      <c r="I109" s="13">
        <v>19</v>
      </c>
      <c r="J109" s="11" t="s">
        <v>19</v>
      </c>
      <c r="K109" s="13">
        <v>4</v>
      </c>
      <c r="L109" s="11" t="s">
        <v>51</v>
      </c>
      <c r="M109" s="11" t="s">
        <v>28</v>
      </c>
      <c r="N109" s="11"/>
    </row>
    <row r="110" spans="1:14">
      <c r="A110" s="17">
        <v>109</v>
      </c>
      <c r="B110" s="11" t="s">
        <v>33</v>
      </c>
      <c r="C110" s="12">
        <v>0</v>
      </c>
      <c r="D110" s="12">
        <v>116</v>
      </c>
      <c r="E110" s="13">
        <v>49</v>
      </c>
      <c r="F110" s="11">
        <v>45</v>
      </c>
      <c r="G110" s="11" t="s">
        <v>49</v>
      </c>
      <c r="H110" s="11" t="s">
        <v>23</v>
      </c>
      <c r="I110" s="13">
        <v>45</v>
      </c>
      <c r="J110" s="11" t="s">
        <v>17</v>
      </c>
      <c r="K110" s="13">
        <v>4</v>
      </c>
      <c r="L110" s="11" t="s">
        <v>51</v>
      </c>
      <c r="M110" s="11" t="s">
        <v>27</v>
      </c>
      <c r="N110" s="11"/>
    </row>
    <row r="111" spans="1:14">
      <c r="A111" s="17">
        <v>110</v>
      </c>
      <c r="B111" s="11" t="s">
        <v>37</v>
      </c>
      <c r="C111" s="12">
        <v>0</v>
      </c>
      <c r="D111" s="12">
        <v>178</v>
      </c>
      <c r="E111" s="13">
        <v>13</v>
      </c>
      <c r="F111" s="11">
        <v>89</v>
      </c>
      <c r="G111" s="11" t="s">
        <v>49</v>
      </c>
      <c r="H111" s="11" t="s">
        <v>23</v>
      </c>
      <c r="I111" s="13">
        <v>34</v>
      </c>
      <c r="J111" s="11" t="s">
        <v>17</v>
      </c>
      <c r="K111" s="13">
        <v>4</v>
      </c>
      <c r="L111" s="11" t="s">
        <v>51</v>
      </c>
      <c r="M111" s="11" t="s">
        <v>27</v>
      </c>
      <c r="N111" s="11"/>
    </row>
    <row r="112" spans="1:14">
      <c r="A112" s="17">
        <v>111</v>
      </c>
      <c r="B112" s="11" t="s">
        <v>36</v>
      </c>
      <c r="C112" s="12">
        <v>6851</v>
      </c>
      <c r="D112" s="12">
        <v>901</v>
      </c>
      <c r="E112" s="13">
        <v>13</v>
      </c>
      <c r="F112" s="11">
        <v>21</v>
      </c>
      <c r="G112" s="11" t="s">
        <v>53</v>
      </c>
      <c r="H112" s="11" t="s">
        <v>21</v>
      </c>
      <c r="I112" s="13">
        <v>43</v>
      </c>
      <c r="J112" s="11" t="s">
        <v>19</v>
      </c>
      <c r="K112" s="13">
        <v>2</v>
      </c>
      <c r="L112" s="11" t="s">
        <v>50</v>
      </c>
      <c r="M112" s="11" t="s">
        <v>28</v>
      </c>
      <c r="N112" s="11"/>
    </row>
    <row r="113" spans="1:14">
      <c r="A113" s="17">
        <v>112</v>
      </c>
      <c r="B113" s="11" t="s">
        <v>31</v>
      </c>
      <c r="C113" s="12">
        <v>13496</v>
      </c>
      <c r="D113" s="12">
        <v>650</v>
      </c>
      <c r="E113" s="13">
        <v>19</v>
      </c>
      <c r="F113" s="11">
        <v>20</v>
      </c>
      <c r="G113" s="11" t="s">
        <v>49</v>
      </c>
      <c r="H113" s="11" t="s">
        <v>23</v>
      </c>
      <c r="I113" s="13">
        <v>33</v>
      </c>
      <c r="J113" s="11" t="s">
        <v>18</v>
      </c>
      <c r="K113" s="13">
        <v>1</v>
      </c>
      <c r="L113" s="11" t="s">
        <v>50</v>
      </c>
      <c r="M113" s="11" t="s">
        <v>27</v>
      </c>
      <c r="N113" s="11"/>
    </row>
    <row r="114" spans="1:14">
      <c r="A114" s="17">
        <v>113</v>
      </c>
      <c r="B114" s="11" t="s">
        <v>29</v>
      </c>
      <c r="C114" s="12">
        <v>509</v>
      </c>
      <c r="D114" s="12">
        <v>241</v>
      </c>
      <c r="E114" s="13">
        <v>25</v>
      </c>
      <c r="F114" s="11">
        <v>14</v>
      </c>
      <c r="G114" s="11" t="s">
        <v>49</v>
      </c>
      <c r="H114" s="11" t="s">
        <v>23</v>
      </c>
      <c r="I114" s="13">
        <v>35</v>
      </c>
      <c r="J114" s="11" t="s">
        <v>18</v>
      </c>
      <c r="K114" s="13">
        <v>4</v>
      </c>
      <c r="L114" s="11" t="s">
        <v>50</v>
      </c>
      <c r="M114" s="11" t="s">
        <v>27</v>
      </c>
      <c r="N114" s="11"/>
    </row>
    <row r="115" spans="1:14">
      <c r="A115" s="17">
        <v>114</v>
      </c>
      <c r="B115" s="11" t="s">
        <v>37</v>
      </c>
      <c r="C115" s="12">
        <v>0</v>
      </c>
      <c r="D115" s="12">
        <v>609</v>
      </c>
      <c r="E115" s="13">
        <v>37</v>
      </c>
      <c r="F115" s="11">
        <v>6</v>
      </c>
      <c r="G115" s="11" t="s">
        <v>49</v>
      </c>
      <c r="H115" s="11" t="s">
        <v>23</v>
      </c>
      <c r="I115" s="13">
        <v>31</v>
      </c>
      <c r="J115" s="11" t="s">
        <v>17</v>
      </c>
      <c r="K115" s="13">
        <v>2</v>
      </c>
      <c r="L115" s="11" t="s">
        <v>52</v>
      </c>
      <c r="M115" s="11" t="s">
        <v>28</v>
      </c>
      <c r="N115" s="11"/>
    </row>
    <row r="116" spans="1:14">
      <c r="A116" s="17">
        <v>115</v>
      </c>
      <c r="B116" s="11" t="s">
        <v>31</v>
      </c>
      <c r="C116" s="12">
        <v>19155</v>
      </c>
      <c r="D116" s="12">
        <v>131</v>
      </c>
      <c r="E116" s="13">
        <v>25</v>
      </c>
      <c r="F116" s="11">
        <v>24</v>
      </c>
      <c r="G116" s="11" t="s">
        <v>49</v>
      </c>
      <c r="H116" s="11" t="s">
        <v>23</v>
      </c>
      <c r="I116" s="13">
        <v>25</v>
      </c>
      <c r="J116" s="11" t="s">
        <v>18</v>
      </c>
      <c r="K116" s="13">
        <v>2</v>
      </c>
      <c r="L116" s="11" t="s">
        <v>51</v>
      </c>
      <c r="M116" s="11" t="s">
        <v>28</v>
      </c>
      <c r="N116" s="11"/>
    </row>
    <row r="117" spans="1:14">
      <c r="A117" s="17">
        <v>116</v>
      </c>
      <c r="B117" s="11" t="s">
        <v>31</v>
      </c>
      <c r="C117" s="12">
        <v>0</v>
      </c>
      <c r="D117" s="12">
        <v>544</v>
      </c>
      <c r="E117" s="13">
        <v>19</v>
      </c>
      <c r="F117" s="11">
        <v>15</v>
      </c>
      <c r="G117" s="11" t="s">
        <v>53</v>
      </c>
      <c r="H117" s="11" t="s">
        <v>21</v>
      </c>
      <c r="I117" s="13">
        <v>27</v>
      </c>
      <c r="J117" s="11" t="s">
        <v>18</v>
      </c>
      <c r="K117" s="13">
        <v>2</v>
      </c>
      <c r="L117" s="11" t="s">
        <v>51</v>
      </c>
      <c r="M117" s="11" t="s">
        <v>28</v>
      </c>
      <c r="N117" s="11"/>
    </row>
    <row r="118" spans="1:14">
      <c r="A118" s="17">
        <v>117</v>
      </c>
      <c r="B118" s="11" t="s">
        <v>36</v>
      </c>
      <c r="C118" s="12">
        <v>0</v>
      </c>
      <c r="D118" s="12">
        <v>10853</v>
      </c>
      <c r="E118" s="13">
        <v>25</v>
      </c>
      <c r="F118" s="11">
        <v>81</v>
      </c>
      <c r="G118" s="11" t="s">
        <v>53</v>
      </c>
      <c r="H118" s="11" t="s">
        <v>21</v>
      </c>
      <c r="I118" s="13">
        <v>56</v>
      </c>
      <c r="J118" s="11" t="s">
        <v>19</v>
      </c>
      <c r="K118" s="13">
        <v>4</v>
      </c>
      <c r="L118" s="11" t="s">
        <v>52</v>
      </c>
      <c r="M118" s="11" t="s">
        <v>28</v>
      </c>
      <c r="N118" s="11"/>
    </row>
    <row r="119" spans="1:14">
      <c r="A119" s="17">
        <v>118</v>
      </c>
      <c r="B119" s="11" t="s">
        <v>37</v>
      </c>
      <c r="C119" s="12">
        <v>374</v>
      </c>
      <c r="D119" s="12">
        <v>0</v>
      </c>
      <c r="E119" s="13">
        <v>25</v>
      </c>
      <c r="F119" s="11">
        <v>14</v>
      </c>
      <c r="G119" s="11" t="s">
        <v>49</v>
      </c>
      <c r="H119" s="11" t="s">
        <v>23</v>
      </c>
      <c r="I119" s="13">
        <v>45</v>
      </c>
      <c r="J119" s="11" t="s">
        <v>18</v>
      </c>
      <c r="K119" s="13">
        <v>4</v>
      </c>
      <c r="L119" s="11" t="s">
        <v>52</v>
      </c>
      <c r="M119" s="11" t="s">
        <v>28</v>
      </c>
      <c r="N119" s="11"/>
    </row>
    <row r="120" spans="1:14">
      <c r="A120" s="17">
        <v>119</v>
      </c>
      <c r="B120" s="11" t="s">
        <v>32</v>
      </c>
      <c r="C120" s="12">
        <v>0</v>
      </c>
      <c r="D120" s="12">
        <v>409</v>
      </c>
      <c r="E120" s="13">
        <v>49</v>
      </c>
      <c r="F120" s="11">
        <v>15</v>
      </c>
      <c r="G120" s="11" t="s">
        <v>49</v>
      </c>
      <c r="H120" s="11" t="s">
        <v>23</v>
      </c>
      <c r="I120" s="13">
        <v>53</v>
      </c>
      <c r="J120" s="11" t="s">
        <v>18</v>
      </c>
      <c r="K120" s="13">
        <v>4</v>
      </c>
      <c r="L120" s="11" t="s">
        <v>51</v>
      </c>
      <c r="M120" s="11" t="s">
        <v>27</v>
      </c>
      <c r="N120" s="11"/>
    </row>
    <row r="121" spans="1:14">
      <c r="A121" s="17">
        <v>120</v>
      </c>
      <c r="B121" s="11" t="s">
        <v>31</v>
      </c>
      <c r="C121" s="12">
        <v>828</v>
      </c>
      <c r="D121" s="12">
        <v>391</v>
      </c>
      <c r="E121" s="13">
        <v>9</v>
      </c>
      <c r="F121" s="11">
        <v>12</v>
      </c>
      <c r="G121" s="11" t="s">
        <v>53</v>
      </c>
      <c r="H121" s="11" t="s">
        <v>21</v>
      </c>
      <c r="I121" s="13">
        <v>23</v>
      </c>
      <c r="J121" s="11" t="s">
        <v>18</v>
      </c>
      <c r="K121" s="13">
        <v>4</v>
      </c>
      <c r="L121" s="11" t="s">
        <v>51</v>
      </c>
      <c r="M121" s="11" t="s">
        <v>27</v>
      </c>
      <c r="N121" s="11"/>
    </row>
    <row r="122" spans="1:14">
      <c r="A122" s="17">
        <v>121</v>
      </c>
      <c r="B122" s="11" t="s">
        <v>31</v>
      </c>
      <c r="C122" s="12">
        <v>0</v>
      </c>
      <c r="D122" s="12">
        <v>322</v>
      </c>
      <c r="E122" s="13">
        <v>13</v>
      </c>
      <c r="F122" s="11">
        <v>9</v>
      </c>
      <c r="G122" s="11" t="s">
        <v>53</v>
      </c>
      <c r="H122" s="11" t="s">
        <v>21</v>
      </c>
      <c r="I122" s="13">
        <v>25</v>
      </c>
      <c r="J122" s="11" t="s">
        <v>18</v>
      </c>
      <c r="K122" s="13">
        <v>1</v>
      </c>
      <c r="L122" s="11" t="s">
        <v>51</v>
      </c>
      <c r="M122" s="11" t="s">
        <v>28</v>
      </c>
      <c r="N122" s="11"/>
    </row>
    <row r="123" spans="1:14">
      <c r="A123" s="17">
        <v>122</v>
      </c>
      <c r="B123" s="11" t="s">
        <v>36</v>
      </c>
      <c r="C123" s="12">
        <v>829</v>
      </c>
      <c r="D123" s="12">
        <v>583</v>
      </c>
      <c r="E123" s="13">
        <v>7</v>
      </c>
      <c r="F123" s="11">
        <v>18</v>
      </c>
      <c r="G123" s="11" t="s">
        <v>53</v>
      </c>
      <c r="H123" s="11" t="s">
        <v>21</v>
      </c>
      <c r="I123" s="13">
        <v>63</v>
      </c>
      <c r="J123" s="11" t="s">
        <v>18</v>
      </c>
      <c r="K123" s="13">
        <v>3</v>
      </c>
      <c r="L123" s="11" t="s">
        <v>51</v>
      </c>
      <c r="M123" s="11" t="s">
        <v>28</v>
      </c>
      <c r="N123" s="11"/>
    </row>
    <row r="124" spans="1:14">
      <c r="A124" s="17">
        <v>123</v>
      </c>
      <c r="B124" s="11" t="s">
        <v>36</v>
      </c>
      <c r="C124" s="12">
        <v>0</v>
      </c>
      <c r="D124" s="12">
        <v>12242</v>
      </c>
      <c r="E124" s="13">
        <v>25</v>
      </c>
      <c r="F124" s="11">
        <v>53</v>
      </c>
      <c r="G124" s="11" t="s">
        <v>49</v>
      </c>
      <c r="H124" s="11" t="s">
        <v>23</v>
      </c>
      <c r="I124" s="13">
        <v>34</v>
      </c>
      <c r="J124" s="11" t="s">
        <v>18</v>
      </c>
      <c r="K124" s="13">
        <v>2</v>
      </c>
      <c r="L124" s="11" t="s">
        <v>51</v>
      </c>
      <c r="M124" s="11" t="s">
        <v>27</v>
      </c>
      <c r="N124" s="11"/>
    </row>
    <row r="125" spans="1:14">
      <c r="A125" s="17">
        <v>124</v>
      </c>
      <c r="B125" s="11" t="s">
        <v>31</v>
      </c>
      <c r="C125" s="12">
        <v>0</v>
      </c>
      <c r="D125" s="12">
        <v>479</v>
      </c>
      <c r="E125" s="13">
        <v>19</v>
      </c>
      <c r="F125" s="11">
        <v>0</v>
      </c>
      <c r="G125" s="11" t="s">
        <v>49</v>
      </c>
      <c r="H125" s="11" t="s">
        <v>23</v>
      </c>
      <c r="I125" s="13">
        <v>24</v>
      </c>
      <c r="J125" s="11" t="s">
        <v>18</v>
      </c>
      <c r="K125" s="13">
        <v>1</v>
      </c>
      <c r="L125" s="11" t="s">
        <v>54</v>
      </c>
      <c r="M125" s="11" t="s">
        <v>27</v>
      </c>
      <c r="N125" s="11"/>
    </row>
    <row r="126" spans="1:14">
      <c r="A126" s="17">
        <v>125</v>
      </c>
      <c r="B126" s="11" t="s">
        <v>33</v>
      </c>
      <c r="C126" s="12">
        <v>939</v>
      </c>
      <c r="D126" s="12">
        <v>496</v>
      </c>
      <c r="E126" s="13">
        <v>19</v>
      </c>
      <c r="F126" s="11">
        <v>56</v>
      </c>
      <c r="G126" s="11" t="s">
        <v>49</v>
      </c>
      <c r="H126" s="11" t="s">
        <v>23</v>
      </c>
      <c r="I126" s="13">
        <v>35</v>
      </c>
      <c r="J126" s="11" t="s">
        <v>18</v>
      </c>
      <c r="K126" s="13">
        <v>4</v>
      </c>
      <c r="L126" s="11" t="s">
        <v>51</v>
      </c>
      <c r="M126" s="11" t="s">
        <v>27</v>
      </c>
      <c r="N126" s="11"/>
    </row>
    <row r="127" spans="1:14">
      <c r="A127" s="17">
        <v>126</v>
      </c>
      <c r="B127" s="11" t="s">
        <v>33</v>
      </c>
      <c r="C127" s="12">
        <v>0</v>
      </c>
      <c r="D127" s="12">
        <v>466</v>
      </c>
      <c r="E127" s="13">
        <v>25</v>
      </c>
      <c r="F127" s="11">
        <v>42</v>
      </c>
      <c r="G127" s="11" t="s">
        <v>49</v>
      </c>
      <c r="H127" s="11" t="s">
        <v>23</v>
      </c>
      <c r="I127" s="13">
        <v>30</v>
      </c>
      <c r="J127" s="11" t="s">
        <v>18</v>
      </c>
      <c r="K127" s="13">
        <v>3</v>
      </c>
      <c r="L127" s="11" t="s">
        <v>51</v>
      </c>
      <c r="M127" s="11" t="s">
        <v>27</v>
      </c>
      <c r="N127" s="11"/>
    </row>
    <row r="128" spans="1:14">
      <c r="A128" s="17">
        <v>127</v>
      </c>
      <c r="B128" s="11" t="s">
        <v>33</v>
      </c>
      <c r="C128" s="12">
        <v>889</v>
      </c>
      <c r="D128" s="12">
        <v>1583</v>
      </c>
      <c r="E128" s="13">
        <v>37</v>
      </c>
      <c r="F128" s="11">
        <v>79</v>
      </c>
      <c r="G128" s="11" t="s">
        <v>49</v>
      </c>
      <c r="H128" s="11" t="s">
        <v>23</v>
      </c>
      <c r="I128" s="13">
        <v>29</v>
      </c>
      <c r="J128" s="11" t="s">
        <v>17</v>
      </c>
      <c r="K128" s="13">
        <v>3</v>
      </c>
      <c r="L128" s="11" t="s">
        <v>51</v>
      </c>
      <c r="M128" s="11" t="s">
        <v>28</v>
      </c>
      <c r="N128" s="11"/>
    </row>
    <row r="129" spans="1:14">
      <c r="A129" s="17">
        <v>128</v>
      </c>
      <c r="B129" s="11" t="s">
        <v>31</v>
      </c>
      <c r="C129" s="12">
        <v>876</v>
      </c>
      <c r="D129" s="12">
        <v>1533</v>
      </c>
      <c r="E129" s="13">
        <v>31</v>
      </c>
      <c r="F129" s="11">
        <v>21</v>
      </c>
      <c r="G129" s="11" t="s">
        <v>53</v>
      </c>
      <c r="H129" s="11" t="s">
        <v>21</v>
      </c>
      <c r="I129" s="13">
        <v>20</v>
      </c>
      <c r="J129" s="11" t="s">
        <v>19</v>
      </c>
      <c r="K129" s="13">
        <v>4</v>
      </c>
      <c r="L129" s="11" t="s">
        <v>51</v>
      </c>
      <c r="M129" s="11" t="s">
        <v>27</v>
      </c>
      <c r="N129" s="11"/>
    </row>
    <row r="130" spans="1:14">
      <c r="A130" s="17">
        <v>129</v>
      </c>
      <c r="B130" s="11" t="s">
        <v>36</v>
      </c>
      <c r="C130" s="12">
        <v>893</v>
      </c>
      <c r="D130" s="12">
        <v>0</v>
      </c>
      <c r="E130" s="13">
        <v>16</v>
      </c>
      <c r="F130" s="11">
        <v>94</v>
      </c>
      <c r="G130" s="11" t="s">
        <v>49</v>
      </c>
      <c r="H130" s="11" t="s">
        <v>23</v>
      </c>
      <c r="I130" s="13">
        <v>49</v>
      </c>
      <c r="J130" s="11" t="s">
        <v>18</v>
      </c>
      <c r="K130" s="13">
        <v>4</v>
      </c>
      <c r="L130" s="11" t="s">
        <v>51</v>
      </c>
      <c r="M130" s="11" t="s">
        <v>28</v>
      </c>
      <c r="N130" s="11"/>
    </row>
    <row r="131" spans="1:14">
      <c r="A131" s="17">
        <v>130</v>
      </c>
      <c r="B131" s="11" t="s">
        <v>29</v>
      </c>
      <c r="C131" s="12">
        <v>12760</v>
      </c>
      <c r="D131" s="12">
        <v>4873</v>
      </c>
      <c r="E131" s="13">
        <v>13</v>
      </c>
      <c r="F131" s="11">
        <v>73</v>
      </c>
      <c r="G131" s="11" t="s">
        <v>49</v>
      </c>
      <c r="H131" s="11" t="s">
        <v>23</v>
      </c>
      <c r="I131" s="13">
        <v>56</v>
      </c>
      <c r="J131" s="11" t="s">
        <v>19</v>
      </c>
      <c r="K131" s="13">
        <v>4</v>
      </c>
      <c r="L131" s="11" t="s">
        <v>50</v>
      </c>
      <c r="M131" s="11" t="s">
        <v>28</v>
      </c>
      <c r="N131" s="11"/>
    </row>
    <row r="132" spans="1:14">
      <c r="A132" s="17">
        <v>131</v>
      </c>
      <c r="B132" s="11" t="s">
        <v>31</v>
      </c>
      <c r="C132" s="12">
        <v>0</v>
      </c>
      <c r="D132" s="12">
        <v>0</v>
      </c>
      <c r="E132" s="13">
        <v>13</v>
      </c>
      <c r="F132" s="11">
        <v>94</v>
      </c>
      <c r="G132" s="11" t="s">
        <v>49</v>
      </c>
      <c r="H132" s="11" t="s">
        <v>23</v>
      </c>
      <c r="I132" s="13">
        <v>48</v>
      </c>
      <c r="J132" s="11" t="s">
        <v>19</v>
      </c>
      <c r="K132" s="13">
        <v>4</v>
      </c>
      <c r="L132" s="11" t="s">
        <v>51</v>
      </c>
      <c r="M132" s="11" t="s">
        <v>28</v>
      </c>
      <c r="N132" s="11"/>
    </row>
    <row r="133" spans="1:14">
      <c r="A133" s="17">
        <v>132</v>
      </c>
      <c r="B133" s="11" t="s">
        <v>36</v>
      </c>
      <c r="C133" s="12">
        <v>0</v>
      </c>
      <c r="D133" s="12">
        <v>717</v>
      </c>
      <c r="E133" s="13">
        <v>22</v>
      </c>
      <c r="F133" s="11">
        <v>10</v>
      </c>
      <c r="G133" s="11" t="s">
        <v>53</v>
      </c>
      <c r="H133" s="11" t="s">
        <v>21</v>
      </c>
      <c r="I133" s="13">
        <v>24</v>
      </c>
      <c r="J133" s="11" t="s">
        <v>18</v>
      </c>
      <c r="K133" s="13">
        <v>2</v>
      </c>
      <c r="L133" s="11" t="s">
        <v>51</v>
      </c>
      <c r="M133" s="11" t="s">
        <v>27</v>
      </c>
      <c r="N133" s="11"/>
    </row>
    <row r="134" spans="1:14">
      <c r="A134" s="17">
        <v>133</v>
      </c>
      <c r="B134" s="11" t="s">
        <v>36</v>
      </c>
      <c r="C134" s="12">
        <v>959</v>
      </c>
      <c r="D134" s="12">
        <v>7876</v>
      </c>
      <c r="E134" s="13">
        <v>28</v>
      </c>
      <c r="F134" s="11">
        <v>20</v>
      </c>
      <c r="G134" s="11" t="s">
        <v>49</v>
      </c>
      <c r="H134" s="11" t="s">
        <v>23</v>
      </c>
      <c r="I134" s="13">
        <v>22</v>
      </c>
      <c r="J134" s="11" t="s">
        <v>18</v>
      </c>
      <c r="K134" s="13">
        <v>2</v>
      </c>
      <c r="L134" s="11" t="s">
        <v>50</v>
      </c>
      <c r="M134" s="11" t="s">
        <v>27</v>
      </c>
      <c r="N134" s="11"/>
    </row>
    <row r="135" spans="1:14">
      <c r="A135" s="17">
        <v>134</v>
      </c>
      <c r="B135" s="11" t="s">
        <v>36</v>
      </c>
      <c r="C135" s="12">
        <v>0</v>
      </c>
      <c r="D135" s="12">
        <v>4449</v>
      </c>
      <c r="E135" s="13">
        <v>25</v>
      </c>
      <c r="F135" s="11">
        <v>87</v>
      </c>
      <c r="G135" s="11" t="s">
        <v>49</v>
      </c>
      <c r="H135" s="11" t="s">
        <v>23</v>
      </c>
      <c r="I135" s="13">
        <v>30</v>
      </c>
      <c r="J135" s="11" t="s">
        <v>18</v>
      </c>
      <c r="K135" s="13">
        <v>4</v>
      </c>
      <c r="L135" s="11" t="s">
        <v>51</v>
      </c>
      <c r="M135" s="11" t="s">
        <v>27</v>
      </c>
      <c r="N135" s="11"/>
    </row>
    <row r="136" spans="1:14">
      <c r="A136" s="17">
        <v>135</v>
      </c>
      <c r="B136" s="11" t="s">
        <v>17</v>
      </c>
      <c r="C136" s="12">
        <v>0</v>
      </c>
      <c r="D136" s="12">
        <v>0</v>
      </c>
      <c r="E136" s="13">
        <v>25</v>
      </c>
      <c r="F136" s="11">
        <v>54</v>
      </c>
      <c r="G136" s="11" t="s">
        <v>49</v>
      </c>
      <c r="H136" s="11" t="s">
        <v>23</v>
      </c>
      <c r="I136" s="13">
        <v>39</v>
      </c>
      <c r="J136" s="11" t="s">
        <v>18</v>
      </c>
      <c r="K136" s="13">
        <v>3</v>
      </c>
      <c r="L136" s="11" t="s">
        <v>52</v>
      </c>
      <c r="M136" s="11" t="s">
        <v>27</v>
      </c>
      <c r="N136" s="11"/>
    </row>
    <row r="137" spans="1:14">
      <c r="A137" s="17">
        <v>136</v>
      </c>
      <c r="B137" s="11" t="s">
        <v>29</v>
      </c>
      <c r="C137" s="12">
        <v>0</v>
      </c>
      <c r="D137" s="12">
        <v>104</v>
      </c>
      <c r="E137" s="13">
        <v>25</v>
      </c>
      <c r="F137" s="11">
        <v>23</v>
      </c>
      <c r="G137" s="11" t="s">
        <v>49</v>
      </c>
      <c r="H137" s="11" t="s">
        <v>22</v>
      </c>
      <c r="I137" s="13">
        <v>20</v>
      </c>
      <c r="J137" s="11" t="s">
        <v>18</v>
      </c>
      <c r="K137" s="13">
        <v>2</v>
      </c>
      <c r="L137" s="11" t="s">
        <v>50</v>
      </c>
      <c r="M137" s="11" t="s">
        <v>28</v>
      </c>
      <c r="N137" s="11"/>
    </row>
    <row r="138" spans="1:14">
      <c r="A138" s="17">
        <v>137</v>
      </c>
      <c r="B138" s="11" t="s">
        <v>34</v>
      </c>
      <c r="C138" s="12">
        <v>0</v>
      </c>
      <c r="D138" s="12">
        <v>897</v>
      </c>
      <c r="E138" s="13">
        <v>19</v>
      </c>
      <c r="F138" s="11">
        <v>2</v>
      </c>
      <c r="G138" s="11" t="s">
        <v>53</v>
      </c>
      <c r="H138" s="11" t="s">
        <v>21</v>
      </c>
      <c r="I138" s="13">
        <v>22</v>
      </c>
      <c r="J138" s="11" t="s">
        <v>18</v>
      </c>
      <c r="K138" s="13">
        <v>4</v>
      </c>
      <c r="L138" s="11" t="s">
        <v>51</v>
      </c>
      <c r="M138" s="11" t="s">
        <v>27</v>
      </c>
      <c r="N138" s="11"/>
    </row>
    <row r="139" spans="1:14">
      <c r="A139" s="17">
        <v>138</v>
      </c>
      <c r="B139" s="11" t="s">
        <v>33</v>
      </c>
      <c r="C139" s="12">
        <v>698</v>
      </c>
      <c r="D139" s="12">
        <v>4033</v>
      </c>
      <c r="E139" s="13">
        <v>16</v>
      </c>
      <c r="F139" s="11">
        <v>20</v>
      </c>
      <c r="G139" s="11" t="s">
        <v>49</v>
      </c>
      <c r="H139" s="11" t="s">
        <v>22</v>
      </c>
      <c r="I139" s="13">
        <v>24</v>
      </c>
      <c r="J139" s="11" t="s">
        <v>19</v>
      </c>
      <c r="K139" s="13">
        <v>2</v>
      </c>
      <c r="L139" s="11" t="s">
        <v>51</v>
      </c>
      <c r="M139" s="11" t="s">
        <v>27</v>
      </c>
      <c r="N139" s="11"/>
    </row>
    <row r="140" spans="1:14">
      <c r="A140" s="17">
        <v>139</v>
      </c>
      <c r="B140" s="11" t="s">
        <v>31</v>
      </c>
      <c r="C140" s="12">
        <v>0</v>
      </c>
      <c r="D140" s="12">
        <v>945</v>
      </c>
      <c r="E140" s="13">
        <v>13</v>
      </c>
      <c r="F140" s="11">
        <v>6</v>
      </c>
      <c r="G140" s="11" t="s">
        <v>49</v>
      </c>
      <c r="H140" s="11" t="s">
        <v>21</v>
      </c>
      <c r="I140" s="13">
        <v>41</v>
      </c>
      <c r="J140" s="11" t="s">
        <v>18</v>
      </c>
      <c r="K140" s="13">
        <v>1</v>
      </c>
      <c r="L140" s="11" t="s">
        <v>51</v>
      </c>
      <c r="M140" s="11" t="s">
        <v>28</v>
      </c>
      <c r="N140" s="11"/>
    </row>
    <row r="141" spans="1:14">
      <c r="A141" s="17">
        <v>140</v>
      </c>
      <c r="B141" s="11" t="s">
        <v>31</v>
      </c>
      <c r="C141" s="12">
        <v>0</v>
      </c>
      <c r="D141" s="12">
        <v>836</v>
      </c>
      <c r="E141" s="13">
        <v>25</v>
      </c>
      <c r="F141" s="11">
        <v>99</v>
      </c>
      <c r="G141" s="11" t="s">
        <v>49</v>
      </c>
      <c r="H141" s="11" t="s">
        <v>23</v>
      </c>
      <c r="I141" s="13">
        <v>32</v>
      </c>
      <c r="J141" s="11" t="s">
        <v>18</v>
      </c>
      <c r="K141" s="13">
        <v>4</v>
      </c>
      <c r="L141" s="11" t="s">
        <v>51</v>
      </c>
      <c r="M141" s="11" t="s">
        <v>28</v>
      </c>
      <c r="N141" s="11"/>
    </row>
    <row r="142" spans="1:14">
      <c r="A142" s="17">
        <v>141</v>
      </c>
      <c r="B142" s="11" t="s">
        <v>36</v>
      </c>
      <c r="C142" s="12">
        <v>0</v>
      </c>
      <c r="D142" s="12">
        <v>325</v>
      </c>
      <c r="E142" s="13">
        <v>19</v>
      </c>
      <c r="F142" s="11">
        <v>13</v>
      </c>
      <c r="G142" s="11" t="s">
        <v>53</v>
      </c>
      <c r="H142" s="11" t="s">
        <v>21</v>
      </c>
      <c r="I142" s="13">
        <v>23</v>
      </c>
      <c r="J142" s="11" t="s">
        <v>18</v>
      </c>
      <c r="K142" s="13">
        <v>2</v>
      </c>
      <c r="L142" s="11" t="s">
        <v>51</v>
      </c>
      <c r="M142" s="11" t="s">
        <v>27</v>
      </c>
      <c r="N142" s="11"/>
    </row>
    <row r="143" spans="1:14">
      <c r="A143" s="17">
        <v>142</v>
      </c>
      <c r="B143" s="11" t="s">
        <v>36</v>
      </c>
      <c r="C143" s="12">
        <v>12974</v>
      </c>
      <c r="D143" s="12">
        <v>19568</v>
      </c>
      <c r="E143" s="13">
        <v>13</v>
      </c>
      <c r="F143" s="11">
        <v>7</v>
      </c>
      <c r="G143" s="11" t="s">
        <v>53</v>
      </c>
      <c r="H143" s="11" t="s">
        <v>21</v>
      </c>
      <c r="I143" s="13">
        <v>41</v>
      </c>
      <c r="J143" s="11" t="s">
        <v>19</v>
      </c>
      <c r="K143" s="13">
        <v>3</v>
      </c>
      <c r="L143" s="11" t="s">
        <v>51</v>
      </c>
      <c r="M143" s="11" t="s">
        <v>28</v>
      </c>
      <c r="N143" s="11"/>
    </row>
    <row r="144" spans="1:14">
      <c r="A144" s="17">
        <v>143</v>
      </c>
      <c r="B144" s="11" t="s">
        <v>31</v>
      </c>
      <c r="C144" s="12">
        <v>0</v>
      </c>
      <c r="D144" s="12">
        <v>803</v>
      </c>
      <c r="E144" s="13">
        <v>13</v>
      </c>
      <c r="F144" s="11">
        <v>89</v>
      </c>
      <c r="G144" s="11" t="s">
        <v>49</v>
      </c>
      <c r="H144" s="11" t="s">
        <v>23</v>
      </c>
      <c r="I144" s="13">
        <v>52</v>
      </c>
      <c r="J144" s="11" t="s">
        <v>17</v>
      </c>
      <c r="K144" s="13">
        <v>4</v>
      </c>
      <c r="L144" s="11" t="s">
        <v>52</v>
      </c>
      <c r="M144" s="11" t="s">
        <v>27</v>
      </c>
      <c r="N144" s="11"/>
    </row>
    <row r="145" spans="1:14">
      <c r="A145" s="17">
        <v>144</v>
      </c>
      <c r="B145" s="11" t="s">
        <v>36</v>
      </c>
      <c r="C145" s="12">
        <v>317</v>
      </c>
      <c r="D145" s="12">
        <v>10980</v>
      </c>
      <c r="E145" s="13">
        <v>13</v>
      </c>
      <c r="F145" s="11">
        <v>17</v>
      </c>
      <c r="G145" s="11" t="s">
        <v>49</v>
      </c>
      <c r="H145" s="11" t="s">
        <v>23</v>
      </c>
      <c r="I145" s="13">
        <v>65</v>
      </c>
      <c r="J145" s="11" t="s">
        <v>18</v>
      </c>
      <c r="K145" s="13">
        <v>3</v>
      </c>
      <c r="L145" s="11" t="s">
        <v>50</v>
      </c>
      <c r="M145" s="11" t="s">
        <v>27</v>
      </c>
      <c r="N145" s="11"/>
    </row>
    <row r="146" spans="1:14">
      <c r="A146" s="17">
        <v>145</v>
      </c>
      <c r="B146" s="11" t="s">
        <v>29</v>
      </c>
      <c r="C146" s="12">
        <v>0</v>
      </c>
      <c r="D146" s="12">
        <v>265</v>
      </c>
      <c r="E146" s="13">
        <v>13</v>
      </c>
      <c r="F146" s="11">
        <v>10</v>
      </c>
      <c r="G146" s="11" t="s">
        <v>53</v>
      </c>
      <c r="H146" s="11" t="s">
        <v>21</v>
      </c>
      <c r="I146" s="13">
        <v>26</v>
      </c>
      <c r="J146" s="11" t="s">
        <v>18</v>
      </c>
      <c r="K146" s="13">
        <v>2</v>
      </c>
      <c r="L146" s="11" t="s">
        <v>51</v>
      </c>
      <c r="M146" s="11" t="s">
        <v>28</v>
      </c>
      <c r="N146" s="11"/>
    </row>
    <row r="147" spans="1:14">
      <c r="A147" s="17">
        <v>146</v>
      </c>
      <c r="B147" s="11" t="s">
        <v>34</v>
      </c>
      <c r="C147" s="12">
        <v>0</v>
      </c>
      <c r="D147" s="12">
        <v>609</v>
      </c>
      <c r="E147" s="13">
        <v>31</v>
      </c>
      <c r="F147" s="11">
        <v>3</v>
      </c>
      <c r="G147" s="11" t="s">
        <v>49</v>
      </c>
      <c r="H147" s="11" t="s">
        <v>21</v>
      </c>
      <c r="I147" s="13">
        <v>33</v>
      </c>
      <c r="J147" s="11" t="s">
        <v>18</v>
      </c>
      <c r="K147" s="13">
        <v>1</v>
      </c>
      <c r="L147" s="11" t="s">
        <v>50</v>
      </c>
      <c r="M147" s="11" t="s">
        <v>27</v>
      </c>
      <c r="N147" s="11"/>
    </row>
    <row r="148" spans="1:14">
      <c r="A148" s="17">
        <v>147</v>
      </c>
      <c r="B148" s="11" t="s">
        <v>36</v>
      </c>
      <c r="C148" s="12">
        <v>0</v>
      </c>
      <c r="D148" s="12">
        <v>1851</v>
      </c>
      <c r="E148" s="13">
        <v>12</v>
      </c>
      <c r="F148" s="11">
        <v>0</v>
      </c>
      <c r="G148" s="11" t="s">
        <v>53</v>
      </c>
      <c r="H148" s="11" t="s">
        <v>21</v>
      </c>
      <c r="I148" s="13">
        <v>56</v>
      </c>
      <c r="J148" s="11" t="s">
        <v>18</v>
      </c>
      <c r="K148" s="13">
        <v>4</v>
      </c>
      <c r="L148" s="11" t="s">
        <v>50</v>
      </c>
      <c r="M148" s="11" t="s">
        <v>28</v>
      </c>
      <c r="N148" s="11"/>
    </row>
    <row r="149" spans="1:14">
      <c r="A149" s="17">
        <v>148</v>
      </c>
      <c r="B149" s="11" t="s">
        <v>31</v>
      </c>
      <c r="C149" s="12">
        <v>192</v>
      </c>
      <c r="D149" s="12">
        <v>199</v>
      </c>
      <c r="E149" s="13">
        <v>25</v>
      </c>
      <c r="F149" s="11">
        <v>5</v>
      </c>
      <c r="G149" s="11" t="s">
        <v>53</v>
      </c>
      <c r="H149" s="11" t="s">
        <v>21</v>
      </c>
      <c r="I149" s="13">
        <v>24</v>
      </c>
      <c r="J149" s="11" t="s">
        <v>18</v>
      </c>
      <c r="K149" s="13">
        <v>4</v>
      </c>
      <c r="L149" s="11" t="s">
        <v>50</v>
      </c>
      <c r="M149" s="11" t="s">
        <v>27</v>
      </c>
      <c r="N149" s="11"/>
    </row>
    <row r="150" spans="1:14">
      <c r="A150" s="17">
        <v>149</v>
      </c>
      <c r="B150" s="11" t="s">
        <v>33</v>
      </c>
      <c r="C150" s="12">
        <v>0</v>
      </c>
      <c r="D150" s="12">
        <v>500</v>
      </c>
      <c r="E150" s="13">
        <v>28</v>
      </c>
      <c r="F150" s="11">
        <v>7</v>
      </c>
      <c r="G150" s="11" t="s">
        <v>53</v>
      </c>
      <c r="H150" s="11" t="s">
        <v>21</v>
      </c>
      <c r="I150" s="13">
        <v>20</v>
      </c>
      <c r="J150" s="11" t="s">
        <v>19</v>
      </c>
      <c r="K150" s="13">
        <v>3</v>
      </c>
      <c r="L150" s="11" t="s">
        <v>51</v>
      </c>
      <c r="M150" s="11" t="s">
        <v>27</v>
      </c>
      <c r="N150" s="11"/>
    </row>
    <row r="151" spans="1:14">
      <c r="A151" s="17">
        <v>150</v>
      </c>
      <c r="B151" s="11" t="s">
        <v>33</v>
      </c>
      <c r="C151" s="12">
        <v>0</v>
      </c>
      <c r="D151" s="12">
        <v>509</v>
      </c>
      <c r="E151" s="13">
        <v>16</v>
      </c>
      <c r="F151" s="11">
        <v>3</v>
      </c>
      <c r="G151" s="11" t="s">
        <v>49</v>
      </c>
      <c r="H151" s="11" t="s">
        <v>23</v>
      </c>
      <c r="I151" s="13">
        <v>35</v>
      </c>
      <c r="J151" s="11" t="s">
        <v>18</v>
      </c>
      <c r="K151" s="13">
        <v>3</v>
      </c>
      <c r="L151" s="11" t="s">
        <v>51</v>
      </c>
      <c r="M151" s="11" t="s">
        <v>28</v>
      </c>
      <c r="N151" s="11"/>
    </row>
    <row r="152" spans="1:14">
      <c r="A152" s="17">
        <v>151</v>
      </c>
      <c r="B152" s="11" t="s">
        <v>37</v>
      </c>
      <c r="C152" s="12">
        <v>0</v>
      </c>
      <c r="D152" s="12">
        <v>270</v>
      </c>
      <c r="E152" s="13">
        <v>25</v>
      </c>
      <c r="F152" s="11">
        <v>25</v>
      </c>
      <c r="G152" s="11" t="s">
        <v>49</v>
      </c>
      <c r="H152" s="11" t="s">
        <v>23</v>
      </c>
      <c r="I152" s="13">
        <v>34</v>
      </c>
      <c r="J152" s="11" t="s">
        <v>18</v>
      </c>
      <c r="K152" s="13">
        <v>3</v>
      </c>
      <c r="L152" s="11" t="s">
        <v>51</v>
      </c>
      <c r="M152" s="11" t="s">
        <v>28</v>
      </c>
      <c r="N152" s="11"/>
    </row>
    <row r="153" spans="1:14">
      <c r="A153" s="17">
        <v>152</v>
      </c>
      <c r="B153" s="11" t="s">
        <v>33</v>
      </c>
      <c r="C153" s="12">
        <v>0</v>
      </c>
      <c r="D153" s="12">
        <v>457</v>
      </c>
      <c r="E153" s="13">
        <v>13</v>
      </c>
      <c r="F153" s="11">
        <v>63</v>
      </c>
      <c r="G153" s="11" t="s">
        <v>49</v>
      </c>
      <c r="H153" s="11" t="s">
        <v>23</v>
      </c>
      <c r="I153" s="13">
        <v>38</v>
      </c>
      <c r="J153" s="11" t="s">
        <v>18</v>
      </c>
      <c r="K153" s="13">
        <v>4</v>
      </c>
      <c r="L153" s="11" t="s">
        <v>52</v>
      </c>
      <c r="M153" s="11" t="s">
        <v>28</v>
      </c>
      <c r="N153" s="11"/>
    </row>
    <row r="154" spans="1:14">
      <c r="A154" s="17">
        <v>153</v>
      </c>
      <c r="B154" s="11" t="s">
        <v>37</v>
      </c>
      <c r="C154" s="12">
        <v>0</v>
      </c>
      <c r="D154" s="12">
        <v>260</v>
      </c>
      <c r="E154" s="13">
        <v>25</v>
      </c>
      <c r="F154" s="11">
        <v>78</v>
      </c>
      <c r="G154" s="11" t="s">
        <v>49</v>
      </c>
      <c r="H154" s="11" t="s">
        <v>23</v>
      </c>
      <c r="I154" s="13">
        <v>34</v>
      </c>
      <c r="J154" s="11" t="s">
        <v>18</v>
      </c>
      <c r="K154" s="13">
        <v>4</v>
      </c>
      <c r="L154" s="11" t="s">
        <v>52</v>
      </c>
      <c r="M154" s="11" t="s">
        <v>28</v>
      </c>
      <c r="N154" s="11"/>
    </row>
    <row r="155" spans="1:14">
      <c r="A155" s="17">
        <v>154</v>
      </c>
      <c r="B155" s="11" t="s">
        <v>33</v>
      </c>
      <c r="C155" s="12">
        <v>942</v>
      </c>
      <c r="D155" s="12">
        <v>3036</v>
      </c>
      <c r="E155" s="13">
        <v>25</v>
      </c>
      <c r="F155" s="11">
        <v>36</v>
      </c>
      <c r="G155" s="11" t="s">
        <v>49</v>
      </c>
      <c r="H155" s="11" t="s">
        <v>23</v>
      </c>
      <c r="I155" s="13">
        <v>37</v>
      </c>
      <c r="J155" s="11" t="s">
        <v>18</v>
      </c>
      <c r="K155" s="13">
        <v>3</v>
      </c>
      <c r="L155" s="11" t="s">
        <v>51</v>
      </c>
      <c r="M155" s="11" t="s">
        <v>28</v>
      </c>
      <c r="N155" s="11"/>
    </row>
    <row r="156" spans="1:14">
      <c r="A156" s="17">
        <v>155</v>
      </c>
      <c r="B156" s="11" t="s">
        <v>36</v>
      </c>
      <c r="C156" s="12">
        <v>0</v>
      </c>
      <c r="D156" s="12">
        <v>643</v>
      </c>
      <c r="E156" s="13">
        <v>19</v>
      </c>
      <c r="F156" s="11">
        <v>6</v>
      </c>
      <c r="G156" s="11" t="s">
        <v>49</v>
      </c>
      <c r="H156" s="11" t="s">
        <v>23</v>
      </c>
      <c r="I156" s="13">
        <v>31</v>
      </c>
      <c r="J156" s="11" t="s">
        <v>17</v>
      </c>
      <c r="K156" s="13">
        <v>2</v>
      </c>
      <c r="L156" s="11" t="s">
        <v>52</v>
      </c>
      <c r="M156" s="11" t="s">
        <v>28</v>
      </c>
      <c r="N156" s="11"/>
    </row>
    <row r="157" spans="1:14">
      <c r="A157" s="17">
        <v>156</v>
      </c>
      <c r="B157" s="11" t="s">
        <v>33</v>
      </c>
      <c r="C157" s="12">
        <v>3329</v>
      </c>
      <c r="D157" s="12">
        <v>0</v>
      </c>
      <c r="E157" s="13">
        <v>19</v>
      </c>
      <c r="F157" s="11">
        <v>15</v>
      </c>
      <c r="G157" s="11" t="s">
        <v>49</v>
      </c>
      <c r="H157" s="11" t="s">
        <v>23</v>
      </c>
      <c r="I157" s="13">
        <v>67</v>
      </c>
      <c r="J157" s="11" t="s">
        <v>19</v>
      </c>
      <c r="K157" s="13">
        <v>4</v>
      </c>
      <c r="L157" s="11" t="s">
        <v>51</v>
      </c>
      <c r="M157" s="11" t="s">
        <v>27</v>
      </c>
      <c r="N157" s="11"/>
    </row>
    <row r="158" spans="1:14">
      <c r="A158" s="17">
        <v>157</v>
      </c>
      <c r="B158" s="11" t="s">
        <v>37</v>
      </c>
      <c r="C158" s="12">
        <v>0</v>
      </c>
      <c r="D158" s="12">
        <v>6345</v>
      </c>
      <c r="E158" s="13">
        <v>25</v>
      </c>
      <c r="F158" s="11">
        <v>19</v>
      </c>
      <c r="G158" s="11" t="s">
        <v>49</v>
      </c>
      <c r="H158" s="11" t="s">
        <v>23</v>
      </c>
      <c r="I158" s="13">
        <v>26</v>
      </c>
      <c r="J158" s="11" t="s">
        <v>18</v>
      </c>
      <c r="K158" s="13">
        <v>2</v>
      </c>
      <c r="L158" s="11" t="s">
        <v>51</v>
      </c>
      <c r="M158" s="11" t="s">
        <v>28</v>
      </c>
      <c r="N158" s="11"/>
    </row>
    <row r="159" spans="1:14">
      <c r="A159" s="17">
        <v>158</v>
      </c>
      <c r="B159" s="11" t="s">
        <v>30</v>
      </c>
      <c r="C159" s="12">
        <v>0</v>
      </c>
      <c r="D159" s="12">
        <v>922</v>
      </c>
      <c r="E159" s="13">
        <v>37</v>
      </c>
      <c r="F159" s="11">
        <v>9</v>
      </c>
      <c r="G159" s="11" t="s">
        <v>53</v>
      </c>
      <c r="H159" s="11" t="s">
        <v>21</v>
      </c>
      <c r="I159" s="13">
        <v>24</v>
      </c>
      <c r="J159" s="11" t="s">
        <v>18</v>
      </c>
      <c r="K159" s="13">
        <v>2</v>
      </c>
      <c r="L159" s="11" t="s">
        <v>52</v>
      </c>
      <c r="M159" s="11" t="s">
        <v>27</v>
      </c>
      <c r="N159" s="11"/>
    </row>
    <row r="160" spans="1:14">
      <c r="A160" s="17">
        <v>159</v>
      </c>
      <c r="B160" s="11" t="s">
        <v>31</v>
      </c>
      <c r="C160" s="12">
        <v>0</v>
      </c>
      <c r="D160" s="12">
        <v>909</v>
      </c>
      <c r="E160" s="13">
        <v>25</v>
      </c>
      <c r="F160" s="11">
        <v>3</v>
      </c>
      <c r="G160" s="11" t="s">
        <v>49</v>
      </c>
      <c r="H160" s="11" t="s">
        <v>23</v>
      </c>
      <c r="I160" s="13">
        <v>21</v>
      </c>
      <c r="J160" s="11" t="s">
        <v>17</v>
      </c>
      <c r="K160" s="13">
        <v>1</v>
      </c>
      <c r="L160" s="11" t="s">
        <v>51</v>
      </c>
      <c r="M160" s="11" t="s">
        <v>28</v>
      </c>
      <c r="N160" s="11"/>
    </row>
    <row r="161" spans="1:14">
      <c r="A161" s="17">
        <v>160</v>
      </c>
      <c r="B161" s="11" t="s">
        <v>32</v>
      </c>
      <c r="C161" s="12">
        <v>0</v>
      </c>
      <c r="D161" s="12">
        <v>775</v>
      </c>
      <c r="E161" s="13">
        <v>19</v>
      </c>
      <c r="F161" s="11">
        <v>8</v>
      </c>
      <c r="G161" s="11" t="s">
        <v>49</v>
      </c>
      <c r="H161" s="11" t="s">
        <v>22</v>
      </c>
      <c r="I161" s="13">
        <v>46</v>
      </c>
      <c r="J161" s="11" t="s">
        <v>18</v>
      </c>
      <c r="K161" s="13">
        <v>3</v>
      </c>
      <c r="L161" s="11" t="s">
        <v>50</v>
      </c>
      <c r="M161" s="11" t="s">
        <v>27</v>
      </c>
      <c r="N161" s="11"/>
    </row>
    <row r="162" spans="1:14">
      <c r="A162" s="17">
        <v>161</v>
      </c>
      <c r="B162" s="11" t="s">
        <v>31</v>
      </c>
      <c r="C162" s="12">
        <v>0</v>
      </c>
      <c r="D162" s="12">
        <v>979</v>
      </c>
      <c r="E162" s="13">
        <v>25</v>
      </c>
      <c r="F162" s="11">
        <v>48</v>
      </c>
      <c r="G162" s="11" t="s">
        <v>49</v>
      </c>
      <c r="H162" s="11" t="s">
        <v>23</v>
      </c>
      <c r="I162" s="13">
        <v>22</v>
      </c>
      <c r="J162" s="11" t="s">
        <v>19</v>
      </c>
      <c r="K162" s="13">
        <v>4</v>
      </c>
      <c r="L162" s="11" t="s">
        <v>51</v>
      </c>
      <c r="M162" s="11" t="s">
        <v>27</v>
      </c>
      <c r="N162" s="11"/>
    </row>
    <row r="163" spans="1:14">
      <c r="A163" s="17">
        <v>162</v>
      </c>
      <c r="B163" s="11" t="s">
        <v>31</v>
      </c>
      <c r="C163" s="12">
        <v>0</v>
      </c>
      <c r="D163" s="12">
        <v>948</v>
      </c>
      <c r="E163" s="13">
        <v>19</v>
      </c>
      <c r="F163" s="11">
        <v>2</v>
      </c>
      <c r="G163" s="11" t="s">
        <v>53</v>
      </c>
      <c r="H163" s="11" t="s">
        <v>21</v>
      </c>
      <c r="I163" s="13">
        <v>20</v>
      </c>
      <c r="J163" s="11" t="s">
        <v>19</v>
      </c>
      <c r="K163" s="13">
        <v>4</v>
      </c>
      <c r="L163" s="11" t="s">
        <v>51</v>
      </c>
      <c r="M163" s="11" t="s">
        <v>28</v>
      </c>
      <c r="N163" s="11"/>
    </row>
    <row r="164" spans="1:14">
      <c r="A164" s="17">
        <v>163</v>
      </c>
      <c r="B164" s="11" t="s">
        <v>29</v>
      </c>
      <c r="C164" s="12">
        <v>339</v>
      </c>
      <c r="D164" s="12">
        <v>2790</v>
      </c>
      <c r="E164" s="13">
        <v>22</v>
      </c>
      <c r="F164" s="11">
        <v>55</v>
      </c>
      <c r="G164" s="11" t="s">
        <v>49</v>
      </c>
      <c r="H164" s="11" t="s">
        <v>21</v>
      </c>
      <c r="I164" s="13">
        <v>60</v>
      </c>
      <c r="J164" s="11" t="s">
        <v>19</v>
      </c>
      <c r="K164" s="13">
        <v>2</v>
      </c>
      <c r="L164" s="11" t="s">
        <v>50</v>
      </c>
      <c r="M164" s="11" t="s">
        <v>27</v>
      </c>
      <c r="N164" s="11"/>
    </row>
    <row r="165" spans="1:14">
      <c r="A165" s="17">
        <v>164</v>
      </c>
      <c r="B165" s="11" t="s">
        <v>37</v>
      </c>
      <c r="C165" s="12">
        <v>0</v>
      </c>
      <c r="D165" s="12">
        <v>309</v>
      </c>
      <c r="E165" s="13">
        <v>49</v>
      </c>
      <c r="F165" s="11">
        <v>37</v>
      </c>
      <c r="G165" s="11" t="s">
        <v>49</v>
      </c>
      <c r="H165" s="11" t="s">
        <v>23</v>
      </c>
      <c r="I165" s="13">
        <v>25</v>
      </c>
      <c r="J165" s="11" t="s">
        <v>18</v>
      </c>
      <c r="K165" s="13">
        <v>3</v>
      </c>
      <c r="L165" s="11" t="s">
        <v>51</v>
      </c>
      <c r="M165" s="11" t="s">
        <v>28</v>
      </c>
      <c r="N165" s="11"/>
    </row>
    <row r="166" spans="1:14">
      <c r="A166" s="17">
        <v>165</v>
      </c>
      <c r="B166" s="11" t="s">
        <v>36</v>
      </c>
      <c r="C166" s="12">
        <v>0</v>
      </c>
      <c r="D166" s="12">
        <v>762</v>
      </c>
      <c r="E166" s="13">
        <v>10</v>
      </c>
      <c r="F166" s="11">
        <v>1</v>
      </c>
      <c r="G166" s="11" t="s">
        <v>53</v>
      </c>
      <c r="H166" s="11" t="s">
        <v>21</v>
      </c>
      <c r="I166" s="13">
        <v>21</v>
      </c>
      <c r="J166" s="11" t="s">
        <v>19</v>
      </c>
      <c r="K166" s="13">
        <v>4</v>
      </c>
      <c r="L166" s="11" t="s">
        <v>51</v>
      </c>
      <c r="M166" s="11" t="s">
        <v>27</v>
      </c>
      <c r="N166" s="11"/>
    </row>
    <row r="167" spans="1:14">
      <c r="A167" s="17">
        <v>166</v>
      </c>
      <c r="B167" s="11" t="s">
        <v>36</v>
      </c>
      <c r="C167" s="12">
        <v>0</v>
      </c>
      <c r="D167" s="12">
        <v>970</v>
      </c>
      <c r="E167" s="13">
        <v>13</v>
      </c>
      <c r="F167" s="11">
        <v>14</v>
      </c>
      <c r="G167" s="11" t="s">
        <v>53</v>
      </c>
      <c r="H167" s="11" t="s">
        <v>21</v>
      </c>
      <c r="I167" s="13">
        <v>22</v>
      </c>
      <c r="J167" s="11" t="s">
        <v>18</v>
      </c>
      <c r="K167" s="13">
        <v>1</v>
      </c>
      <c r="L167" s="11" t="s">
        <v>51</v>
      </c>
      <c r="M167" s="11" t="s">
        <v>28</v>
      </c>
      <c r="N167" s="11"/>
    </row>
    <row r="168" spans="1:14">
      <c r="A168" s="17">
        <v>167</v>
      </c>
      <c r="B168" s="11" t="s">
        <v>37</v>
      </c>
      <c r="C168" s="12">
        <v>105</v>
      </c>
      <c r="D168" s="12">
        <v>320</v>
      </c>
      <c r="E168" s="13">
        <v>28</v>
      </c>
      <c r="F168" s="11">
        <v>54</v>
      </c>
      <c r="G168" s="11" t="s">
        <v>49</v>
      </c>
      <c r="H168" s="11" t="s">
        <v>23</v>
      </c>
      <c r="I168" s="13">
        <v>29</v>
      </c>
      <c r="J168" s="11" t="s">
        <v>18</v>
      </c>
      <c r="K168" s="13">
        <v>2</v>
      </c>
      <c r="L168" s="11" t="s">
        <v>52</v>
      </c>
      <c r="M168" s="11" t="s">
        <v>28</v>
      </c>
      <c r="N168" s="11"/>
    </row>
    <row r="169" spans="1:14">
      <c r="A169" s="17">
        <v>168</v>
      </c>
      <c r="B169" s="11" t="s">
        <v>36</v>
      </c>
      <c r="C169" s="12">
        <v>0</v>
      </c>
      <c r="D169" s="12">
        <v>861</v>
      </c>
      <c r="E169" s="13">
        <v>13</v>
      </c>
      <c r="F169" s="11">
        <v>111</v>
      </c>
      <c r="G169" s="11" t="s">
        <v>49</v>
      </c>
      <c r="H169" s="11" t="s">
        <v>23</v>
      </c>
      <c r="I169" s="13">
        <v>56</v>
      </c>
      <c r="J169" s="11" t="s">
        <v>18</v>
      </c>
      <c r="K169" s="13">
        <v>4</v>
      </c>
      <c r="L169" s="11" t="s">
        <v>50</v>
      </c>
      <c r="M169" s="11" t="s">
        <v>27</v>
      </c>
      <c r="N169" s="11"/>
    </row>
    <row r="170" spans="1:14">
      <c r="A170" s="17">
        <v>169</v>
      </c>
      <c r="B170" s="11" t="s">
        <v>34</v>
      </c>
      <c r="C170" s="12">
        <v>216</v>
      </c>
      <c r="D170" s="12">
        <v>262</v>
      </c>
      <c r="E170" s="13">
        <v>37</v>
      </c>
      <c r="F170" s="11">
        <v>2</v>
      </c>
      <c r="G170" s="11" t="s">
        <v>49</v>
      </c>
      <c r="H170" s="11" t="s">
        <v>23</v>
      </c>
      <c r="I170" s="13">
        <v>32</v>
      </c>
      <c r="J170" s="11" t="s">
        <v>19</v>
      </c>
      <c r="K170" s="13">
        <v>1</v>
      </c>
      <c r="L170" s="11" t="s">
        <v>50</v>
      </c>
      <c r="M170" s="11" t="s">
        <v>27</v>
      </c>
      <c r="N170" s="11"/>
    </row>
    <row r="171" spans="1:14">
      <c r="A171" s="17">
        <v>170</v>
      </c>
      <c r="B171" s="11" t="s">
        <v>31</v>
      </c>
      <c r="C171" s="12">
        <v>113</v>
      </c>
      <c r="D171" s="12">
        <v>692</v>
      </c>
      <c r="E171" s="13">
        <v>11</v>
      </c>
      <c r="F171" s="11">
        <v>14</v>
      </c>
      <c r="G171" s="11" t="s">
        <v>49</v>
      </c>
      <c r="H171" s="11" t="s">
        <v>21</v>
      </c>
      <c r="I171" s="13">
        <v>30</v>
      </c>
      <c r="J171" s="11" t="s">
        <v>18</v>
      </c>
      <c r="K171" s="13">
        <v>2</v>
      </c>
      <c r="L171" s="11" t="s">
        <v>50</v>
      </c>
      <c r="M171" s="11" t="s">
        <v>28</v>
      </c>
      <c r="N171" s="11"/>
    </row>
    <row r="172" spans="1:14">
      <c r="A172" s="17">
        <v>171</v>
      </c>
      <c r="B172" s="11" t="s">
        <v>37</v>
      </c>
      <c r="C172" s="12">
        <v>109</v>
      </c>
      <c r="D172" s="12">
        <v>540</v>
      </c>
      <c r="E172" s="13">
        <v>37</v>
      </c>
      <c r="F172" s="11">
        <v>1</v>
      </c>
      <c r="G172" s="11" t="s">
        <v>49</v>
      </c>
      <c r="H172" s="11" t="s">
        <v>22</v>
      </c>
      <c r="I172" s="13">
        <v>27</v>
      </c>
      <c r="J172" s="11" t="s">
        <v>19</v>
      </c>
      <c r="K172" s="13">
        <v>4</v>
      </c>
      <c r="L172" s="11" t="s">
        <v>52</v>
      </c>
      <c r="M172" s="11" t="s">
        <v>27</v>
      </c>
      <c r="N172" s="11"/>
    </row>
    <row r="173" spans="1:14">
      <c r="A173" s="17">
        <v>172</v>
      </c>
      <c r="B173" s="11" t="s">
        <v>33</v>
      </c>
      <c r="C173" s="12">
        <v>0</v>
      </c>
      <c r="D173" s="12">
        <v>470</v>
      </c>
      <c r="E173" s="13">
        <v>13</v>
      </c>
      <c r="F173" s="11">
        <v>0</v>
      </c>
      <c r="G173" s="11" t="s">
        <v>53</v>
      </c>
      <c r="H173" s="11" t="s">
        <v>21</v>
      </c>
      <c r="I173" s="13">
        <v>37</v>
      </c>
      <c r="J173" s="11" t="s">
        <v>18</v>
      </c>
      <c r="K173" s="13">
        <v>2</v>
      </c>
      <c r="L173" s="11" t="s">
        <v>54</v>
      </c>
      <c r="M173" s="11" t="s">
        <v>28</v>
      </c>
      <c r="N173" s="11"/>
    </row>
    <row r="174" spans="1:14">
      <c r="A174" s="17">
        <v>173</v>
      </c>
      <c r="B174" s="11" t="s">
        <v>33</v>
      </c>
      <c r="C174" s="12">
        <v>0</v>
      </c>
      <c r="D174" s="12">
        <v>192</v>
      </c>
      <c r="E174" s="13">
        <v>7</v>
      </c>
      <c r="F174" s="11">
        <v>2</v>
      </c>
      <c r="G174" s="11" t="s">
        <v>49</v>
      </c>
      <c r="H174" s="11" t="s">
        <v>23</v>
      </c>
      <c r="I174" s="13">
        <v>39</v>
      </c>
      <c r="J174" s="11" t="s">
        <v>18</v>
      </c>
      <c r="K174" s="13">
        <v>4</v>
      </c>
      <c r="L174" s="11" t="s">
        <v>50</v>
      </c>
      <c r="M174" s="11" t="s">
        <v>28</v>
      </c>
      <c r="N174" s="11"/>
    </row>
    <row r="175" spans="1:14">
      <c r="A175" s="17">
        <v>174</v>
      </c>
      <c r="B175" s="11" t="s">
        <v>33</v>
      </c>
      <c r="C175" s="12">
        <v>8176</v>
      </c>
      <c r="D175" s="12">
        <v>12230</v>
      </c>
      <c r="E175" s="13">
        <v>7</v>
      </c>
      <c r="F175" s="11">
        <v>5</v>
      </c>
      <c r="G175" s="11" t="s">
        <v>49</v>
      </c>
      <c r="H175" s="11" t="s">
        <v>22</v>
      </c>
      <c r="I175" s="13">
        <v>26</v>
      </c>
      <c r="J175" s="11" t="s">
        <v>18</v>
      </c>
      <c r="K175" s="13">
        <v>2</v>
      </c>
      <c r="L175" s="11" t="s">
        <v>54</v>
      </c>
      <c r="M175" s="11" t="s">
        <v>28</v>
      </c>
      <c r="N175" s="11"/>
    </row>
    <row r="176" spans="1:14">
      <c r="A176" s="17">
        <v>175</v>
      </c>
      <c r="B176" s="11" t="s">
        <v>34</v>
      </c>
      <c r="C176" s="12">
        <v>0</v>
      </c>
      <c r="D176" s="12">
        <v>772</v>
      </c>
      <c r="E176" s="13">
        <v>25</v>
      </c>
      <c r="F176" s="11">
        <v>19</v>
      </c>
      <c r="G176" s="11" t="s">
        <v>49</v>
      </c>
      <c r="H176" s="11" t="s">
        <v>21</v>
      </c>
      <c r="I176" s="13">
        <v>32</v>
      </c>
      <c r="J176" s="11" t="s">
        <v>18</v>
      </c>
      <c r="K176" s="13">
        <v>2</v>
      </c>
      <c r="L176" s="11" t="s">
        <v>51</v>
      </c>
      <c r="M176" s="11" t="s">
        <v>28</v>
      </c>
      <c r="N176" s="11"/>
    </row>
    <row r="177" spans="1:14">
      <c r="A177" s="17">
        <v>176</v>
      </c>
      <c r="B177" s="11" t="s">
        <v>31</v>
      </c>
      <c r="C177" s="12">
        <v>468</v>
      </c>
      <c r="D177" s="12">
        <v>14186</v>
      </c>
      <c r="E177" s="13">
        <v>22</v>
      </c>
      <c r="F177" s="11">
        <v>24</v>
      </c>
      <c r="G177" s="11" t="s">
        <v>49</v>
      </c>
      <c r="H177" s="11" t="s">
        <v>23</v>
      </c>
      <c r="I177" s="13">
        <v>31</v>
      </c>
      <c r="J177" s="11" t="s">
        <v>18</v>
      </c>
      <c r="K177" s="13">
        <v>2</v>
      </c>
      <c r="L177" s="11" t="s">
        <v>51</v>
      </c>
      <c r="M177" s="11" t="s">
        <v>28</v>
      </c>
      <c r="N177" s="11"/>
    </row>
    <row r="178" spans="1:14">
      <c r="A178" s="17">
        <v>177</v>
      </c>
      <c r="B178" s="11" t="s">
        <v>37</v>
      </c>
      <c r="C178" s="12">
        <v>7885</v>
      </c>
      <c r="D178" s="12">
        <v>6330</v>
      </c>
      <c r="E178" s="13">
        <v>16</v>
      </c>
      <c r="F178" s="11">
        <v>14</v>
      </c>
      <c r="G178" s="11" t="s">
        <v>49</v>
      </c>
      <c r="H178" s="11" t="s">
        <v>23</v>
      </c>
      <c r="I178" s="13">
        <v>35</v>
      </c>
      <c r="J178" s="11" t="s">
        <v>18</v>
      </c>
      <c r="K178" s="13">
        <v>2</v>
      </c>
      <c r="L178" s="11" t="s">
        <v>51</v>
      </c>
      <c r="M178" s="11" t="s">
        <v>28</v>
      </c>
      <c r="N178" s="11"/>
    </row>
    <row r="179" spans="1:14">
      <c r="A179" s="17">
        <v>178</v>
      </c>
      <c r="B179" s="11" t="s">
        <v>36</v>
      </c>
      <c r="C179" s="12">
        <v>0</v>
      </c>
      <c r="D179" s="12">
        <v>18716</v>
      </c>
      <c r="E179" s="13">
        <v>19</v>
      </c>
      <c r="F179" s="11">
        <v>93</v>
      </c>
      <c r="G179" s="11" t="s">
        <v>49</v>
      </c>
      <c r="H179" s="11" t="s">
        <v>23</v>
      </c>
      <c r="I179" s="13">
        <v>31</v>
      </c>
      <c r="J179" s="11" t="s">
        <v>18</v>
      </c>
      <c r="K179" s="13">
        <v>3</v>
      </c>
      <c r="L179" s="11" t="s">
        <v>52</v>
      </c>
      <c r="M179" s="11" t="s">
        <v>28</v>
      </c>
      <c r="N179" s="11"/>
    </row>
    <row r="180" spans="1:14">
      <c r="A180" s="17">
        <v>179</v>
      </c>
      <c r="B180" s="11" t="s">
        <v>33</v>
      </c>
      <c r="C180" s="12">
        <v>0</v>
      </c>
      <c r="D180" s="12">
        <v>886</v>
      </c>
      <c r="E180" s="13">
        <v>22</v>
      </c>
      <c r="F180" s="11">
        <v>96</v>
      </c>
      <c r="G180" s="11" t="s">
        <v>49</v>
      </c>
      <c r="H180" s="11" t="s">
        <v>23</v>
      </c>
      <c r="I180" s="13">
        <v>64</v>
      </c>
      <c r="J180" s="11" t="s">
        <v>18</v>
      </c>
      <c r="K180" s="13">
        <v>4</v>
      </c>
      <c r="L180" s="11" t="s">
        <v>51</v>
      </c>
      <c r="M180" s="11" t="s">
        <v>28</v>
      </c>
      <c r="N180" s="11"/>
    </row>
    <row r="181" spans="1:14">
      <c r="A181" s="17">
        <v>180</v>
      </c>
      <c r="B181" s="11" t="s">
        <v>29</v>
      </c>
      <c r="C181" s="12">
        <v>0</v>
      </c>
      <c r="D181" s="12">
        <v>750</v>
      </c>
      <c r="E181" s="13">
        <v>37</v>
      </c>
      <c r="F181" s="11">
        <v>2</v>
      </c>
      <c r="G181" s="11" t="s">
        <v>49</v>
      </c>
      <c r="H181" s="11" t="s">
        <v>21</v>
      </c>
      <c r="I181" s="13">
        <v>27</v>
      </c>
      <c r="J181" s="11" t="s">
        <v>18</v>
      </c>
      <c r="K181" s="13">
        <v>1</v>
      </c>
      <c r="L181" s="11" t="s">
        <v>51</v>
      </c>
      <c r="M181" s="11" t="s">
        <v>27</v>
      </c>
      <c r="N181" s="11"/>
    </row>
    <row r="182" spans="1:14">
      <c r="A182" s="17">
        <v>181</v>
      </c>
      <c r="B182" s="11" t="s">
        <v>36</v>
      </c>
      <c r="C182" s="12">
        <v>0</v>
      </c>
      <c r="D182" s="12">
        <v>3870</v>
      </c>
      <c r="E182" s="13">
        <v>25</v>
      </c>
      <c r="F182" s="11">
        <v>11</v>
      </c>
      <c r="G182" s="11" t="s">
        <v>53</v>
      </c>
      <c r="H182" s="11" t="s">
        <v>21</v>
      </c>
      <c r="I182" s="13">
        <v>31</v>
      </c>
      <c r="J182" s="11" t="s">
        <v>18</v>
      </c>
      <c r="K182" s="13">
        <v>2</v>
      </c>
      <c r="L182" s="11" t="s">
        <v>50</v>
      </c>
      <c r="M182" s="11" t="s">
        <v>27</v>
      </c>
      <c r="N182" s="11"/>
    </row>
    <row r="183" spans="1:14">
      <c r="A183" s="17">
        <v>182</v>
      </c>
      <c r="B183" s="11" t="s">
        <v>36</v>
      </c>
      <c r="C183" s="12">
        <v>0</v>
      </c>
      <c r="D183" s="12">
        <v>3273</v>
      </c>
      <c r="E183" s="13">
        <v>13</v>
      </c>
      <c r="F183" s="11">
        <v>4</v>
      </c>
      <c r="G183" s="11" t="s">
        <v>49</v>
      </c>
      <c r="H183" s="11" t="s">
        <v>22</v>
      </c>
      <c r="I183" s="13">
        <v>32</v>
      </c>
      <c r="J183" s="11" t="s">
        <v>18</v>
      </c>
      <c r="K183" s="13">
        <v>3</v>
      </c>
      <c r="L183" s="11" t="s">
        <v>50</v>
      </c>
      <c r="M183" s="11" t="s">
        <v>27</v>
      </c>
      <c r="N183" s="11"/>
    </row>
    <row r="184" spans="1:14">
      <c r="A184" s="17">
        <v>183</v>
      </c>
      <c r="B184" s="11" t="s">
        <v>29</v>
      </c>
      <c r="C184" s="12">
        <v>0</v>
      </c>
      <c r="D184" s="12">
        <v>406</v>
      </c>
      <c r="E184" s="13">
        <v>6</v>
      </c>
      <c r="F184" s="11">
        <v>35</v>
      </c>
      <c r="G184" s="11" t="s">
        <v>49</v>
      </c>
      <c r="H184" s="11" t="s">
        <v>23</v>
      </c>
      <c r="I184" s="13">
        <v>73</v>
      </c>
      <c r="J184" s="11" t="s">
        <v>18</v>
      </c>
      <c r="K184" s="13">
        <v>4</v>
      </c>
      <c r="L184" s="11" t="s">
        <v>50</v>
      </c>
      <c r="M184" s="11" t="s">
        <v>28</v>
      </c>
      <c r="N184" s="11"/>
    </row>
    <row r="185" spans="1:14">
      <c r="A185" s="17">
        <v>184</v>
      </c>
      <c r="B185" s="11" t="s">
        <v>31</v>
      </c>
      <c r="C185" s="12">
        <v>0</v>
      </c>
      <c r="D185" s="12">
        <v>461</v>
      </c>
      <c r="E185" s="13">
        <v>13</v>
      </c>
      <c r="F185" s="11">
        <v>48</v>
      </c>
      <c r="G185" s="11" t="s">
        <v>53</v>
      </c>
      <c r="H185" s="11" t="s">
        <v>21</v>
      </c>
      <c r="I185" s="13">
        <v>30</v>
      </c>
      <c r="J185" s="11" t="s">
        <v>18</v>
      </c>
      <c r="K185" s="13">
        <v>4</v>
      </c>
      <c r="L185" s="11" t="s">
        <v>50</v>
      </c>
      <c r="M185" s="11" t="s">
        <v>28</v>
      </c>
      <c r="N185" s="11"/>
    </row>
    <row r="186" spans="1:14">
      <c r="A186" s="17">
        <v>185</v>
      </c>
      <c r="B186" s="11" t="s">
        <v>31</v>
      </c>
      <c r="C186" s="12">
        <v>0</v>
      </c>
      <c r="D186" s="12">
        <v>340</v>
      </c>
      <c r="E186" s="13">
        <v>19</v>
      </c>
      <c r="F186" s="11">
        <v>4</v>
      </c>
      <c r="G186" s="11" t="s">
        <v>49</v>
      </c>
      <c r="H186" s="11" t="s">
        <v>22</v>
      </c>
      <c r="I186" s="13">
        <v>42</v>
      </c>
      <c r="J186" s="11" t="s">
        <v>18</v>
      </c>
      <c r="K186" s="13">
        <v>1</v>
      </c>
      <c r="L186" s="11" t="s">
        <v>50</v>
      </c>
      <c r="M186" s="11" t="s">
        <v>27</v>
      </c>
      <c r="N186" s="11"/>
    </row>
    <row r="187" spans="1:14">
      <c r="A187" s="17">
        <v>186</v>
      </c>
      <c r="B187" s="11" t="s">
        <v>36</v>
      </c>
      <c r="C187" s="12">
        <v>0</v>
      </c>
      <c r="D187" s="12">
        <v>6490</v>
      </c>
      <c r="E187" s="13">
        <v>19</v>
      </c>
      <c r="F187" s="11">
        <v>85</v>
      </c>
      <c r="G187" s="11" t="s">
        <v>49</v>
      </c>
      <c r="H187" s="11" t="s">
        <v>23</v>
      </c>
      <c r="I187" s="13">
        <v>45</v>
      </c>
      <c r="J187" s="11" t="s">
        <v>18</v>
      </c>
      <c r="K187" s="13">
        <v>4</v>
      </c>
      <c r="L187" s="11" t="s">
        <v>51</v>
      </c>
      <c r="M187" s="11" t="s">
        <v>28</v>
      </c>
      <c r="N187" s="11"/>
    </row>
    <row r="188" spans="1:14">
      <c r="A188" s="17">
        <v>187</v>
      </c>
      <c r="B188" s="11" t="s">
        <v>36</v>
      </c>
      <c r="C188" s="12">
        <v>734</v>
      </c>
      <c r="D188" s="12">
        <v>348</v>
      </c>
      <c r="E188" s="13">
        <v>7</v>
      </c>
      <c r="F188" s="11">
        <v>100</v>
      </c>
      <c r="G188" s="11" t="s">
        <v>49</v>
      </c>
      <c r="H188" s="11" t="s">
        <v>23</v>
      </c>
      <c r="I188" s="13">
        <v>27</v>
      </c>
      <c r="J188" s="11" t="s">
        <v>18</v>
      </c>
      <c r="K188" s="13">
        <v>4</v>
      </c>
      <c r="L188" s="11" t="s">
        <v>51</v>
      </c>
      <c r="M188" s="11" t="s">
        <v>28</v>
      </c>
      <c r="N188" s="11"/>
    </row>
    <row r="189" spans="1:14">
      <c r="A189" s="17">
        <v>188</v>
      </c>
      <c r="B189" s="11" t="s">
        <v>31</v>
      </c>
      <c r="C189" s="12">
        <v>0</v>
      </c>
      <c r="D189" s="12">
        <v>506</v>
      </c>
      <c r="E189" s="13">
        <v>25</v>
      </c>
      <c r="F189" s="11">
        <v>3</v>
      </c>
      <c r="G189" s="11" t="s">
        <v>53</v>
      </c>
      <c r="H189" s="11" t="s">
        <v>21</v>
      </c>
      <c r="I189" s="13">
        <v>22</v>
      </c>
      <c r="J189" s="11" t="s">
        <v>19</v>
      </c>
      <c r="K189" s="13">
        <v>4</v>
      </c>
      <c r="L189" s="11" t="s">
        <v>50</v>
      </c>
      <c r="M189" s="11" t="s">
        <v>27</v>
      </c>
      <c r="N189" s="11"/>
    </row>
    <row r="190" spans="1:14">
      <c r="A190" s="17">
        <v>189</v>
      </c>
      <c r="B190" s="11" t="s">
        <v>37</v>
      </c>
      <c r="C190" s="12">
        <v>0</v>
      </c>
      <c r="D190" s="12">
        <v>14717</v>
      </c>
      <c r="E190" s="13">
        <v>28</v>
      </c>
      <c r="F190" s="11">
        <v>7</v>
      </c>
      <c r="G190" s="11" t="s">
        <v>49</v>
      </c>
      <c r="H190" s="11" t="s">
        <v>23</v>
      </c>
      <c r="I190" s="13">
        <v>26</v>
      </c>
      <c r="J190" s="11" t="s">
        <v>18</v>
      </c>
      <c r="K190" s="13">
        <v>2</v>
      </c>
      <c r="L190" s="11" t="s">
        <v>51</v>
      </c>
      <c r="M190" s="11" t="s">
        <v>28</v>
      </c>
      <c r="N190" s="11"/>
    </row>
    <row r="191" spans="1:14">
      <c r="A191" s="17">
        <v>190</v>
      </c>
      <c r="B191" s="11" t="s">
        <v>29</v>
      </c>
      <c r="C191" s="12">
        <v>172</v>
      </c>
      <c r="D191" s="12">
        <v>0</v>
      </c>
      <c r="E191" s="13">
        <v>25</v>
      </c>
      <c r="F191" s="11">
        <v>36</v>
      </c>
      <c r="G191" s="11" t="s">
        <v>49</v>
      </c>
      <c r="H191" s="11" t="s">
        <v>23</v>
      </c>
      <c r="I191" s="13">
        <v>33</v>
      </c>
      <c r="J191" s="11" t="s">
        <v>18</v>
      </c>
      <c r="K191" s="13">
        <v>3</v>
      </c>
      <c r="L191" s="11" t="s">
        <v>51</v>
      </c>
      <c r="M191" s="11" t="s">
        <v>28</v>
      </c>
      <c r="N191" s="11"/>
    </row>
    <row r="192" spans="1:14">
      <c r="A192" s="17">
        <v>191</v>
      </c>
      <c r="B192" s="11" t="s">
        <v>33</v>
      </c>
      <c r="C192" s="12">
        <v>644</v>
      </c>
      <c r="D192" s="12">
        <v>1571</v>
      </c>
      <c r="E192" s="13">
        <v>19</v>
      </c>
      <c r="F192" s="11">
        <v>1</v>
      </c>
      <c r="G192" s="11" t="s">
        <v>53</v>
      </c>
      <c r="H192" s="11" t="s">
        <v>21</v>
      </c>
      <c r="I192" s="13">
        <v>27</v>
      </c>
      <c r="J192" s="11" t="s">
        <v>18</v>
      </c>
      <c r="K192" s="13">
        <v>3</v>
      </c>
      <c r="L192" s="11" t="s">
        <v>51</v>
      </c>
      <c r="M192" s="11" t="s">
        <v>27</v>
      </c>
      <c r="N192" s="11"/>
    </row>
    <row r="193" spans="1:14">
      <c r="A193" s="17">
        <v>192</v>
      </c>
      <c r="B193" s="11" t="s">
        <v>33</v>
      </c>
      <c r="C193" s="12">
        <v>0</v>
      </c>
      <c r="D193" s="12">
        <v>0</v>
      </c>
      <c r="E193" s="13">
        <v>25</v>
      </c>
      <c r="F193" s="11">
        <v>19</v>
      </c>
      <c r="G193" s="11" t="s">
        <v>53</v>
      </c>
      <c r="H193" s="11" t="s">
        <v>21</v>
      </c>
      <c r="I193" s="13">
        <v>24</v>
      </c>
      <c r="J193" s="11" t="s">
        <v>19</v>
      </c>
      <c r="K193" s="13">
        <v>4</v>
      </c>
      <c r="L193" s="11" t="s">
        <v>51</v>
      </c>
      <c r="M193" s="11" t="s">
        <v>27</v>
      </c>
      <c r="N193" s="11"/>
    </row>
    <row r="194" spans="1:14">
      <c r="A194" s="17">
        <v>193</v>
      </c>
      <c r="B194" s="11" t="s">
        <v>31</v>
      </c>
      <c r="C194" s="12">
        <v>617</v>
      </c>
      <c r="D194" s="12">
        <v>411</v>
      </c>
      <c r="E194" s="13">
        <v>31</v>
      </c>
      <c r="F194" s="11">
        <v>3</v>
      </c>
      <c r="G194" s="11" t="s">
        <v>49</v>
      </c>
      <c r="H194" s="11" t="s">
        <v>22</v>
      </c>
      <c r="I194" s="13">
        <v>21</v>
      </c>
      <c r="J194" s="11" t="s">
        <v>18</v>
      </c>
      <c r="K194" s="13">
        <v>1</v>
      </c>
      <c r="L194" s="11" t="s">
        <v>51</v>
      </c>
      <c r="M194" s="11" t="s">
        <v>28</v>
      </c>
      <c r="N194" s="11"/>
    </row>
    <row r="195" spans="1:14">
      <c r="A195" s="17">
        <v>194</v>
      </c>
      <c r="B195" s="11" t="s">
        <v>33</v>
      </c>
      <c r="C195" s="12">
        <v>0</v>
      </c>
      <c r="D195" s="12">
        <v>544</v>
      </c>
      <c r="E195" s="13">
        <v>25</v>
      </c>
      <c r="F195" s="11">
        <v>0</v>
      </c>
      <c r="G195" s="11" t="s">
        <v>53</v>
      </c>
      <c r="H195" s="11" t="s">
        <v>21</v>
      </c>
      <c r="I195" s="13">
        <v>28</v>
      </c>
      <c r="J195" s="11" t="s">
        <v>19</v>
      </c>
      <c r="K195" s="13">
        <v>4</v>
      </c>
      <c r="L195" s="11" t="s">
        <v>54</v>
      </c>
      <c r="M195" s="11" t="s">
        <v>27</v>
      </c>
      <c r="N195" s="11"/>
    </row>
    <row r="196" spans="1:14">
      <c r="A196" s="17">
        <v>195</v>
      </c>
      <c r="B196" s="11" t="s">
        <v>36</v>
      </c>
      <c r="C196" s="12">
        <v>586</v>
      </c>
      <c r="D196" s="12">
        <v>0</v>
      </c>
      <c r="E196" s="13">
        <v>13</v>
      </c>
      <c r="F196" s="11">
        <v>0</v>
      </c>
      <c r="G196" s="11" t="s">
        <v>49</v>
      </c>
      <c r="H196" s="11" t="s">
        <v>23</v>
      </c>
      <c r="I196" s="13">
        <v>51</v>
      </c>
      <c r="J196" s="11" t="s">
        <v>18</v>
      </c>
      <c r="K196" s="13">
        <v>1</v>
      </c>
      <c r="L196" s="11" t="s">
        <v>52</v>
      </c>
      <c r="M196" s="11" t="s">
        <v>27</v>
      </c>
      <c r="N196" s="11"/>
    </row>
    <row r="197" spans="1:14">
      <c r="A197" s="17">
        <v>196</v>
      </c>
      <c r="B197" s="11" t="s">
        <v>31</v>
      </c>
      <c r="C197" s="12">
        <v>0</v>
      </c>
      <c r="D197" s="12">
        <v>835</v>
      </c>
      <c r="E197" s="13">
        <v>19</v>
      </c>
      <c r="F197" s="11">
        <v>42</v>
      </c>
      <c r="G197" s="11" t="s">
        <v>53</v>
      </c>
      <c r="H197" s="11" t="s">
        <v>21</v>
      </c>
      <c r="I197" s="13">
        <v>21</v>
      </c>
      <c r="J197" s="11" t="s">
        <v>18</v>
      </c>
      <c r="K197" s="13">
        <v>1</v>
      </c>
      <c r="L197" s="11" t="s">
        <v>51</v>
      </c>
      <c r="M197" s="11" t="s">
        <v>27</v>
      </c>
      <c r="N197" s="11"/>
    </row>
    <row r="198" spans="1:14">
      <c r="A198" s="17">
        <v>197</v>
      </c>
      <c r="B198" s="11" t="s">
        <v>36</v>
      </c>
      <c r="C198" s="12">
        <v>0</v>
      </c>
      <c r="D198" s="12">
        <v>823</v>
      </c>
      <c r="E198" s="13">
        <v>25</v>
      </c>
      <c r="F198" s="11">
        <v>47</v>
      </c>
      <c r="G198" s="11" t="s">
        <v>49</v>
      </c>
      <c r="H198" s="11" t="s">
        <v>23</v>
      </c>
      <c r="I198" s="13">
        <v>27</v>
      </c>
      <c r="J198" s="11" t="s">
        <v>18</v>
      </c>
      <c r="K198" s="13">
        <v>2</v>
      </c>
      <c r="L198" s="11" t="s">
        <v>51</v>
      </c>
      <c r="M198" s="11" t="s">
        <v>28</v>
      </c>
      <c r="N198" s="11"/>
    </row>
    <row r="199" spans="1:14">
      <c r="A199" s="17">
        <v>198</v>
      </c>
      <c r="B199" s="11" t="s">
        <v>29</v>
      </c>
      <c r="C199" s="12">
        <v>0</v>
      </c>
      <c r="D199" s="12">
        <v>5180</v>
      </c>
      <c r="E199" s="13">
        <v>22</v>
      </c>
      <c r="F199" s="11">
        <v>4</v>
      </c>
      <c r="G199" s="11" t="s">
        <v>49</v>
      </c>
      <c r="H199" s="11" t="s">
        <v>23</v>
      </c>
      <c r="I199" s="13">
        <v>40</v>
      </c>
      <c r="J199" s="11" t="s">
        <v>18</v>
      </c>
      <c r="K199" s="13">
        <v>2</v>
      </c>
      <c r="L199" s="11" t="s">
        <v>50</v>
      </c>
      <c r="M199" s="11" t="s">
        <v>27</v>
      </c>
      <c r="N199" s="11"/>
    </row>
    <row r="200" spans="1:14">
      <c r="A200" s="17">
        <v>199</v>
      </c>
      <c r="B200" s="11" t="s">
        <v>36</v>
      </c>
      <c r="C200" s="12">
        <v>0</v>
      </c>
      <c r="D200" s="12">
        <v>408</v>
      </c>
      <c r="E200" s="13">
        <v>16</v>
      </c>
      <c r="F200" s="11">
        <v>12</v>
      </c>
      <c r="G200" s="11" t="s">
        <v>49</v>
      </c>
      <c r="H200" s="11" t="s">
        <v>23</v>
      </c>
      <c r="I200" s="13">
        <v>34</v>
      </c>
      <c r="J200" s="11" t="s">
        <v>17</v>
      </c>
      <c r="K200" s="13">
        <v>4</v>
      </c>
      <c r="L200" s="11" t="s">
        <v>51</v>
      </c>
      <c r="M200" s="11" t="s">
        <v>28</v>
      </c>
      <c r="N200" s="11"/>
    </row>
    <row r="201" spans="1:14">
      <c r="A201" s="17">
        <v>200</v>
      </c>
      <c r="B201" s="11" t="s">
        <v>33</v>
      </c>
      <c r="C201" s="12">
        <v>0</v>
      </c>
      <c r="D201" s="12">
        <v>821</v>
      </c>
      <c r="E201" s="13">
        <v>48</v>
      </c>
      <c r="F201" s="11">
        <v>5</v>
      </c>
      <c r="G201" s="11" t="s">
        <v>53</v>
      </c>
      <c r="H201" s="11" t="s">
        <v>21</v>
      </c>
      <c r="I201" s="13">
        <v>34</v>
      </c>
      <c r="J201" s="11" t="s">
        <v>18</v>
      </c>
      <c r="K201" s="13">
        <v>1</v>
      </c>
      <c r="L201" s="11" t="s">
        <v>50</v>
      </c>
      <c r="M201" s="11" t="s">
        <v>28</v>
      </c>
      <c r="N201" s="11"/>
    </row>
    <row r="202" spans="1:14">
      <c r="A202" s="17">
        <v>201</v>
      </c>
      <c r="B202" s="11" t="s">
        <v>30</v>
      </c>
      <c r="C202" s="12">
        <v>522</v>
      </c>
      <c r="D202" s="12">
        <v>385</v>
      </c>
      <c r="E202" s="13">
        <v>10</v>
      </c>
      <c r="F202" s="11">
        <v>66</v>
      </c>
      <c r="G202" s="11" t="s">
        <v>49</v>
      </c>
      <c r="H202" s="11" t="s">
        <v>23</v>
      </c>
      <c r="I202" s="13">
        <v>63</v>
      </c>
      <c r="J202" s="11" t="s">
        <v>18</v>
      </c>
      <c r="K202" s="13">
        <v>4</v>
      </c>
      <c r="L202" s="11" t="s">
        <v>50</v>
      </c>
      <c r="M202" s="11" t="s">
        <v>28</v>
      </c>
      <c r="N202" s="11"/>
    </row>
    <row r="203" spans="1:14">
      <c r="A203" s="17">
        <v>202</v>
      </c>
      <c r="B203" s="11" t="s">
        <v>33</v>
      </c>
      <c r="C203" s="12">
        <v>585</v>
      </c>
      <c r="D203" s="12">
        <v>2223</v>
      </c>
      <c r="E203" s="13">
        <v>16</v>
      </c>
      <c r="F203" s="11">
        <v>0</v>
      </c>
      <c r="G203" s="11" t="s">
        <v>49</v>
      </c>
      <c r="H203" s="11" t="s">
        <v>23</v>
      </c>
      <c r="I203" s="13">
        <v>33</v>
      </c>
      <c r="J203" s="11" t="s">
        <v>18</v>
      </c>
      <c r="K203" s="13">
        <v>2</v>
      </c>
      <c r="L203" s="11" t="s">
        <v>52</v>
      </c>
      <c r="M203" s="11" t="s">
        <v>27</v>
      </c>
      <c r="N203" s="11"/>
    </row>
    <row r="204" spans="1:14">
      <c r="A204" s="17">
        <v>203</v>
      </c>
      <c r="B204" s="11" t="s">
        <v>33</v>
      </c>
      <c r="C204" s="12">
        <v>5588</v>
      </c>
      <c r="D204" s="12">
        <v>0</v>
      </c>
      <c r="E204" s="13">
        <v>22</v>
      </c>
      <c r="F204" s="11">
        <v>10</v>
      </c>
      <c r="G204" s="11" t="s">
        <v>53</v>
      </c>
      <c r="H204" s="11" t="s">
        <v>21</v>
      </c>
      <c r="I204" s="13">
        <v>28</v>
      </c>
      <c r="J204" s="11" t="s">
        <v>18</v>
      </c>
      <c r="K204" s="13">
        <v>4</v>
      </c>
      <c r="L204" s="11" t="s">
        <v>51</v>
      </c>
      <c r="M204" s="11" t="s">
        <v>27</v>
      </c>
      <c r="N204" s="11"/>
    </row>
    <row r="205" spans="1:14">
      <c r="A205" s="17">
        <v>204</v>
      </c>
      <c r="B205" s="11" t="s">
        <v>33</v>
      </c>
      <c r="C205" s="12">
        <v>0</v>
      </c>
      <c r="D205" s="12">
        <v>605</v>
      </c>
      <c r="E205" s="13">
        <v>37</v>
      </c>
      <c r="F205" s="11">
        <v>20</v>
      </c>
      <c r="G205" s="11" t="s">
        <v>53</v>
      </c>
      <c r="H205" s="11" t="s">
        <v>21</v>
      </c>
      <c r="I205" s="13">
        <v>24</v>
      </c>
      <c r="J205" s="11" t="s">
        <v>18</v>
      </c>
      <c r="K205" s="13">
        <v>2</v>
      </c>
      <c r="L205" s="11" t="s">
        <v>51</v>
      </c>
      <c r="M205" s="11" t="s">
        <v>27</v>
      </c>
      <c r="N205" s="11"/>
    </row>
    <row r="206" spans="1:14">
      <c r="A206" s="17">
        <v>205</v>
      </c>
      <c r="B206" s="11" t="s">
        <v>31</v>
      </c>
      <c r="C206" s="12">
        <v>352</v>
      </c>
      <c r="D206" s="12">
        <v>7525</v>
      </c>
      <c r="E206" s="13">
        <v>13</v>
      </c>
      <c r="F206" s="11">
        <v>4</v>
      </c>
      <c r="G206" s="11" t="s">
        <v>53</v>
      </c>
      <c r="H206" s="11" t="s">
        <v>21</v>
      </c>
      <c r="I206" s="13">
        <v>18</v>
      </c>
      <c r="J206" s="11" t="s">
        <v>19</v>
      </c>
      <c r="K206" s="13">
        <v>4</v>
      </c>
      <c r="L206" s="11" t="s">
        <v>50</v>
      </c>
      <c r="M206" s="11" t="s">
        <v>28</v>
      </c>
      <c r="N206" s="11"/>
    </row>
    <row r="207" spans="1:14">
      <c r="A207" s="17">
        <v>206</v>
      </c>
      <c r="B207" s="11" t="s">
        <v>36</v>
      </c>
      <c r="C207" s="12">
        <v>0</v>
      </c>
      <c r="D207" s="12">
        <v>3529</v>
      </c>
      <c r="E207" s="13">
        <v>14</v>
      </c>
      <c r="F207" s="11">
        <v>0</v>
      </c>
      <c r="G207" s="11" t="s">
        <v>53</v>
      </c>
      <c r="H207" s="11" t="s">
        <v>21</v>
      </c>
      <c r="I207" s="13">
        <v>63</v>
      </c>
      <c r="J207" s="11" t="s">
        <v>18</v>
      </c>
      <c r="K207" s="13">
        <v>4</v>
      </c>
      <c r="L207" s="11" t="s">
        <v>51</v>
      </c>
      <c r="M207" s="11" t="s">
        <v>28</v>
      </c>
      <c r="N207" s="11"/>
    </row>
    <row r="208" spans="1:14">
      <c r="A208" s="17">
        <v>207</v>
      </c>
      <c r="B208" s="11" t="s">
        <v>29</v>
      </c>
      <c r="C208" s="12">
        <v>2715</v>
      </c>
      <c r="D208" s="12">
        <v>1435</v>
      </c>
      <c r="E208" s="13">
        <v>49</v>
      </c>
      <c r="F208" s="11">
        <v>14</v>
      </c>
      <c r="G208" s="11" t="s">
        <v>49</v>
      </c>
      <c r="H208" s="11" t="s">
        <v>21</v>
      </c>
      <c r="I208" s="13">
        <v>37</v>
      </c>
      <c r="J208" s="11" t="s">
        <v>18</v>
      </c>
      <c r="K208" s="13">
        <v>2</v>
      </c>
      <c r="L208" s="11" t="s">
        <v>51</v>
      </c>
      <c r="M208" s="11" t="s">
        <v>27</v>
      </c>
      <c r="N208" s="11"/>
    </row>
    <row r="209" spans="1:14">
      <c r="A209" s="17">
        <v>208</v>
      </c>
      <c r="B209" s="11" t="s">
        <v>17</v>
      </c>
      <c r="C209" s="12">
        <v>560</v>
      </c>
      <c r="D209" s="12">
        <v>887</v>
      </c>
      <c r="E209" s="13">
        <v>25</v>
      </c>
      <c r="F209" s="11">
        <v>20</v>
      </c>
      <c r="G209" s="11" t="s">
        <v>49</v>
      </c>
      <c r="H209" s="11" t="s">
        <v>23</v>
      </c>
      <c r="I209" s="13">
        <v>38</v>
      </c>
      <c r="J209" s="11" t="s">
        <v>18</v>
      </c>
      <c r="K209" s="13">
        <v>3</v>
      </c>
      <c r="L209" s="11" t="s">
        <v>52</v>
      </c>
      <c r="M209" s="11" t="s">
        <v>27</v>
      </c>
      <c r="N209" s="11"/>
    </row>
    <row r="210" spans="1:14">
      <c r="A210" s="17">
        <v>209</v>
      </c>
      <c r="B210" s="11" t="s">
        <v>36</v>
      </c>
      <c r="C210" s="12">
        <v>895</v>
      </c>
      <c r="D210" s="12">
        <v>243</v>
      </c>
      <c r="E210" s="13">
        <v>13</v>
      </c>
      <c r="F210" s="11">
        <v>4</v>
      </c>
      <c r="G210" s="11" t="s">
        <v>49</v>
      </c>
      <c r="H210" s="11" t="s">
        <v>22</v>
      </c>
      <c r="I210" s="13">
        <v>22</v>
      </c>
      <c r="J210" s="11" t="s">
        <v>19</v>
      </c>
      <c r="K210" s="13">
        <v>1</v>
      </c>
      <c r="L210" s="11" t="s">
        <v>51</v>
      </c>
      <c r="M210" s="11" t="s">
        <v>27</v>
      </c>
      <c r="N210" s="11"/>
    </row>
    <row r="211" spans="1:14">
      <c r="A211" s="17">
        <v>210</v>
      </c>
      <c r="B211" s="11" t="s">
        <v>33</v>
      </c>
      <c r="C211" s="12">
        <v>305</v>
      </c>
      <c r="D211" s="12">
        <v>4553</v>
      </c>
      <c r="E211" s="13">
        <v>7</v>
      </c>
      <c r="F211" s="11">
        <v>2</v>
      </c>
      <c r="G211" s="11" t="s">
        <v>53</v>
      </c>
      <c r="H211" s="11" t="s">
        <v>21</v>
      </c>
      <c r="I211" s="13">
        <v>31</v>
      </c>
      <c r="J211" s="11" t="s">
        <v>18</v>
      </c>
      <c r="K211" s="13">
        <v>1</v>
      </c>
      <c r="L211" s="11" t="s">
        <v>50</v>
      </c>
      <c r="M211" s="11" t="s">
        <v>27</v>
      </c>
      <c r="N211" s="11"/>
    </row>
    <row r="212" spans="1:14">
      <c r="A212" s="17">
        <v>211</v>
      </c>
      <c r="B212" s="11" t="s">
        <v>36</v>
      </c>
      <c r="C212" s="12">
        <v>0</v>
      </c>
      <c r="D212" s="12">
        <v>418</v>
      </c>
      <c r="E212" s="13">
        <v>19</v>
      </c>
      <c r="F212" s="11">
        <v>4</v>
      </c>
      <c r="G212" s="11" t="s">
        <v>49</v>
      </c>
      <c r="H212" s="11" t="s">
        <v>23</v>
      </c>
      <c r="I212" s="13">
        <v>31</v>
      </c>
      <c r="J212" s="11" t="s">
        <v>18</v>
      </c>
      <c r="K212" s="13">
        <v>2</v>
      </c>
      <c r="L212" s="11" t="s">
        <v>51</v>
      </c>
      <c r="M212" s="11" t="s">
        <v>28</v>
      </c>
      <c r="N212" s="11"/>
    </row>
    <row r="213" spans="1:14">
      <c r="A213" s="17">
        <v>212</v>
      </c>
      <c r="B213" s="11" t="s">
        <v>33</v>
      </c>
      <c r="C213" s="12">
        <v>0</v>
      </c>
      <c r="D213" s="12">
        <v>771</v>
      </c>
      <c r="E213" s="13">
        <v>25</v>
      </c>
      <c r="F213" s="11">
        <v>0</v>
      </c>
      <c r="G213" s="11" t="s">
        <v>49</v>
      </c>
      <c r="H213" s="11" t="s">
        <v>23</v>
      </c>
      <c r="I213" s="13">
        <v>42</v>
      </c>
      <c r="J213" s="11" t="s">
        <v>17</v>
      </c>
      <c r="K213" s="13">
        <v>2</v>
      </c>
      <c r="L213" s="11" t="s">
        <v>51</v>
      </c>
      <c r="M213" s="11" t="s">
        <v>27</v>
      </c>
      <c r="N213" s="11"/>
    </row>
    <row r="214" spans="1:14">
      <c r="A214" s="17">
        <v>213</v>
      </c>
      <c r="B214" s="11" t="s">
        <v>31</v>
      </c>
      <c r="C214" s="12">
        <v>0</v>
      </c>
      <c r="D214" s="12">
        <v>463</v>
      </c>
      <c r="E214" s="13">
        <v>11</v>
      </c>
      <c r="F214" s="11">
        <v>13</v>
      </c>
      <c r="G214" s="11" t="s">
        <v>49</v>
      </c>
      <c r="H214" s="11" t="s">
        <v>23</v>
      </c>
      <c r="I214" s="13">
        <v>24</v>
      </c>
      <c r="J214" s="11" t="s">
        <v>19</v>
      </c>
      <c r="K214" s="13">
        <v>2</v>
      </c>
      <c r="L214" s="11" t="s">
        <v>50</v>
      </c>
      <c r="M214" s="11" t="s">
        <v>27</v>
      </c>
      <c r="N214" s="11"/>
    </row>
    <row r="215" spans="1:14">
      <c r="A215" s="17">
        <v>214</v>
      </c>
      <c r="B215" s="11" t="s">
        <v>29</v>
      </c>
      <c r="C215" s="12">
        <v>8948</v>
      </c>
      <c r="D215" s="12">
        <v>110</v>
      </c>
      <c r="E215" s="13">
        <v>31</v>
      </c>
      <c r="F215" s="11">
        <v>90</v>
      </c>
      <c r="G215" s="11" t="s">
        <v>49</v>
      </c>
      <c r="H215" s="11" t="s">
        <v>23</v>
      </c>
      <c r="I215" s="13">
        <v>65</v>
      </c>
      <c r="J215" s="11" t="s">
        <v>18</v>
      </c>
      <c r="K215" s="13">
        <v>4</v>
      </c>
      <c r="L215" s="11" t="s">
        <v>52</v>
      </c>
      <c r="M215" s="11" t="s">
        <v>27</v>
      </c>
      <c r="N215" s="11"/>
    </row>
    <row r="216" spans="1:14">
      <c r="A216" s="17">
        <v>215</v>
      </c>
      <c r="B216" s="11" t="s">
        <v>37</v>
      </c>
      <c r="C216" s="12">
        <v>0</v>
      </c>
      <c r="D216" s="12">
        <v>10099</v>
      </c>
      <c r="E216" s="13">
        <v>16</v>
      </c>
      <c r="F216" s="11">
        <v>108</v>
      </c>
      <c r="G216" s="11" t="s">
        <v>49</v>
      </c>
      <c r="H216" s="11" t="s">
        <v>23</v>
      </c>
      <c r="I216" s="13">
        <v>22</v>
      </c>
      <c r="J216" s="11" t="s">
        <v>19</v>
      </c>
      <c r="K216" s="13">
        <v>4</v>
      </c>
      <c r="L216" s="11" t="s">
        <v>51</v>
      </c>
      <c r="M216" s="11" t="s">
        <v>28</v>
      </c>
      <c r="N216" s="11"/>
    </row>
    <row r="217" spans="1:14">
      <c r="A217" s="17">
        <v>216</v>
      </c>
      <c r="B217" s="11" t="s">
        <v>37</v>
      </c>
      <c r="C217" s="12">
        <v>0</v>
      </c>
      <c r="D217" s="12">
        <v>13428</v>
      </c>
      <c r="E217" s="13">
        <v>7</v>
      </c>
      <c r="F217" s="11">
        <v>0</v>
      </c>
      <c r="G217" s="11" t="s">
        <v>53</v>
      </c>
      <c r="H217" s="11" t="s">
        <v>21</v>
      </c>
      <c r="I217" s="13">
        <v>22</v>
      </c>
      <c r="J217" s="11" t="s">
        <v>19</v>
      </c>
      <c r="K217" s="13">
        <v>2</v>
      </c>
      <c r="L217" s="11" t="s">
        <v>54</v>
      </c>
      <c r="M217" s="11" t="s">
        <v>28</v>
      </c>
      <c r="N217" s="11"/>
    </row>
    <row r="218" spans="1:14">
      <c r="A218" s="17">
        <v>217</v>
      </c>
      <c r="B218" s="11" t="s">
        <v>36</v>
      </c>
      <c r="C218" s="12">
        <v>0</v>
      </c>
      <c r="D218" s="12">
        <v>208</v>
      </c>
      <c r="E218" s="13">
        <v>13</v>
      </c>
      <c r="F218" s="11">
        <v>23</v>
      </c>
      <c r="G218" s="11" t="s">
        <v>49</v>
      </c>
      <c r="H218" s="11" t="s">
        <v>23</v>
      </c>
      <c r="I218" s="13">
        <v>51</v>
      </c>
      <c r="J218" s="11" t="s">
        <v>18</v>
      </c>
      <c r="K218" s="13">
        <v>4</v>
      </c>
      <c r="L218" s="11" t="s">
        <v>51</v>
      </c>
      <c r="M218" s="11" t="s">
        <v>28</v>
      </c>
      <c r="N218" s="11"/>
    </row>
    <row r="219" spans="1:14">
      <c r="A219" s="17">
        <v>218</v>
      </c>
      <c r="B219" s="11" t="s">
        <v>36</v>
      </c>
      <c r="C219" s="12">
        <v>0</v>
      </c>
      <c r="D219" s="12">
        <v>552</v>
      </c>
      <c r="E219" s="13">
        <v>13</v>
      </c>
      <c r="F219" s="11">
        <v>15</v>
      </c>
      <c r="G219" s="11" t="s">
        <v>53</v>
      </c>
      <c r="H219" s="11" t="s">
        <v>21</v>
      </c>
      <c r="I219" s="13">
        <v>23</v>
      </c>
      <c r="J219" s="11" t="s">
        <v>18</v>
      </c>
      <c r="K219" s="13">
        <v>4</v>
      </c>
      <c r="L219" s="11" t="s">
        <v>50</v>
      </c>
      <c r="M219" s="11" t="s">
        <v>27</v>
      </c>
      <c r="N219" s="11"/>
    </row>
    <row r="220" spans="1:14">
      <c r="A220" s="17">
        <v>219</v>
      </c>
      <c r="B220" s="11" t="s">
        <v>30</v>
      </c>
      <c r="C220" s="12">
        <v>0</v>
      </c>
      <c r="D220" s="12">
        <v>3105</v>
      </c>
      <c r="E220" s="13">
        <v>16</v>
      </c>
      <c r="F220" s="11">
        <v>19</v>
      </c>
      <c r="G220" s="11" t="s">
        <v>53</v>
      </c>
      <c r="H220" s="11" t="s">
        <v>21</v>
      </c>
      <c r="I220" s="13">
        <v>30</v>
      </c>
      <c r="J220" s="11" t="s">
        <v>18</v>
      </c>
      <c r="K220" s="13">
        <v>3</v>
      </c>
      <c r="L220" s="11" t="s">
        <v>51</v>
      </c>
      <c r="M220" s="11" t="s">
        <v>28</v>
      </c>
      <c r="N220" s="11"/>
    </row>
    <row r="221" spans="1:14">
      <c r="A221" s="17">
        <v>220</v>
      </c>
      <c r="B221" s="11" t="s">
        <v>36</v>
      </c>
      <c r="C221" s="12">
        <v>483</v>
      </c>
      <c r="D221" s="12">
        <v>415</v>
      </c>
      <c r="E221" s="13">
        <v>19</v>
      </c>
      <c r="F221" s="11">
        <v>6</v>
      </c>
      <c r="G221" s="11" t="s">
        <v>49</v>
      </c>
      <c r="H221" s="11" t="s">
        <v>22</v>
      </c>
      <c r="I221" s="13">
        <v>32</v>
      </c>
      <c r="J221" s="11" t="s">
        <v>18</v>
      </c>
      <c r="K221" s="13">
        <v>2</v>
      </c>
      <c r="L221" s="11" t="s">
        <v>51</v>
      </c>
      <c r="M221" s="11" t="s">
        <v>27</v>
      </c>
      <c r="N221" s="11"/>
    </row>
    <row r="222" spans="1:14">
      <c r="A222" s="17">
        <v>221</v>
      </c>
      <c r="B222" s="11" t="s">
        <v>32</v>
      </c>
      <c r="C222" s="12">
        <v>0</v>
      </c>
      <c r="D222" s="12">
        <v>1238</v>
      </c>
      <c r="E222" s="13">
        <v>13</v>
      </c>
      <c r="F222" s="11">
        <v>0</v>
      </c>
      <c r="G222" s="11" t="s">
        <v>53</v>
      </c>
      <c r="H222" s="11" t="s">
        <v>21</v>
      </c>
      <c r="I222" s="13">
        <v>21</v>
      </c>
      <c r="J222" s="11" t="s">
        <v>18</v>
      </c>
      <c r="K222" s="13">
        <v>3</v>
      </c>
      <c r="L222" s="11" t="s">
        <v>51</v>
      </c>
      <c r="M222" s="11" t="s">
        <v>27</v>
      </c>
      <c r="N222" s="11"/>
    </row>
    <row r="223" spans="1:14">
      <c r="A223" s="17">
        <v>222</v>
      </c>
      <c r="B223" s="11" t="s">
        <v>30</v>
      </c>
      <c r="C223" s="12">
        <v>0</v>
      </c>
      <c r="D223" s="12">
        <v>238</v>
      </c>
      <c r="E223" s="13">
        <v>13</v>
      </c>
      <c r="F223" s="11">
        <v>2</v>
      </c>
      <c r="G223" s="11" t="s">
        <v>53</v>
      </c>
      <c r="H223" s="11" t="s">
        <v>21</v>
      </c>
      <c r="I223" s="13">
        <v>52</v>
      </c>
      <c r="J223" s="11" t="s">
        <v>18</v>
      </c>
      <c r="K223" s="13">
        <v>4</v>
      </c>
      <c r="L223" s="11" t="s">
        <v>51</v>
      </c>
      <c r="M223" s="11" t="s">
        <v>27</v>
      </c>
      <c r="N223" s="11"/>
    </row>
    <row r="224" spans="1:14">
      <c r="A224" s="17">
        <v>223</v>
      </c>
      <c r="B224" s="11" t="s">
        <v>31</v>
      </c>
      <c r="C224" s="12">
        <v>0</v>
      </c>
      <c r="D224" s="12">
        <v>127</v>
      </c>
      <c r="E224" s="13">
        <v>31</v>
      </c>
      <c r="F224" s="11">
        <v>35</v>
      </c>
      <c r="G224" s="11" t="s">
        <v>53</v>
      </c>
      <c r="H224" s="11" t="s">
        <v>21</v>
      </c>
      <c r="I224" s="13">
        <v>22</v>
      </c>
      <c r="J224" s="11" t="s">
        <v>19</v>
      </c>
      <c r="K224" s="13">
        <v>4</v>
      </c>
      <c r="L224" s="11" t="s">
        <v>51</v>
      </c>
      <c r="M224" s="11" t="s">
        <v>27</v>
      </c>
      <c r="N224" s="11"/>
    </row>
    <row r="225" spans="1:14">
      <c r="A225" s="17">
        <v>224</v>
      </c>
      <c r="B225" s="11" t="s">
        <v>29</v>
      </c>
      <c r="C225" s="12">
        <v>663</v>
      </c>
      <c r="D225" s="12">
        <v>0</v>
      </c>
      <c r="E225" s="13">
        <v>19</v>
      </c>
      <c r="F225" s="11">
        <v>57</v>
      </c>
      <c r="G225" s="11" t="s">
        <v>49</v>
      </c>
      <c r="H225" s="11" t="s">
        <v>23</v>
      </c>
      <c r="I225" s="13">
        <v>41</v>
      </c>
      <c r="J225" s="11" t="s">
        <v>18</v>
      </c>
      <c r="K225" s="13">
        <v>2</v>
      </c>
      <c r="L225" s="11" t="s">
        <v>51</v>
      </c>
      <c r="M225" s="11" t="s">
        <v>28</v>
      </c>
      <c r="N225" s="11"/>
    </row>
    <row r="226" spans="1:14">
      <c r="A226" s="17">
        <v>225</v>
      </c>
      <c r="B226" s="11" t="s">
        <v>33</v>
      </c>
      <c r="C226" s="12">
        <v>624</v>
      </c>
      <c r="D226" s="12">
        <v>785</v>
      </c>
      <c r="E226" s="13">
        <v>37</v>
      </c>
      <c r="F226" s="11">
        <v>9</v>
      </c>
      <c r="G226" s="11" t="s">
        <v>53</v>
      </c>
      <c r="H226" s="11" t="s">
        <v>21</v>
      </c>
      <c r="I226" s="13">
        <v>53</v>
      </c>
      <c r="J226" s="11" t="s">
        <v>19</v>
      </c>
      <c r="K226" s="13">
        <v>2</v>
      </c>
      <c r="L226" s="11" t="s">
        <v>51</v>
      </c>
      <c r="M226" s="11" t="s">
        <v>28</v>
      </c>
      <c r="N226" s="11"/>
    </row>
    <row r="227" spans="1:14">
      <c r="A227" s="17">
        <v>226</v>
      </c>
      <c r="B227" s="11" t="s">
        <v>34</v>
      </c>
      <c r="C227" s="12">
        <v>0</v>
      </c>
      <c r="D227" s="12">
        <v>718</v>
      </c>
      <c r="E227" s="13">
        <v>19</v>
      </c>
      <c r="F227" s="11">
        <v>0</v>
      </c>
      <c r="G227" s="11" t="s">
        <v>53</v>
      </c>
      <c r="H227" s="11" t="s">
        <v>21</v>
      </c>
      <c r="I227" s="13">
        <v>54</v>
      </c>
      <c r="J227" s="11" t="s">
        <v>17</v>
      </c>
      <c r="K227" s="13">
        <v>4</v>
      </c>
      <c r="L227" s="11" t="s">
        <v>54</v>
      </c>
      <c r="M227" s="11" t="s">
        <v>27</v>
      </c>
      <c r="N227" s="11"/>
    </row>
    <row r="228" spans="1:14">
      <c r="A228" s="17">
        <v>227</v>
      </c>
      <c r="B228" s="11" t="s">
        <v>31</v>
      </c>
      <c r="C228" s="12">
        <v>0</v>
      </c>
      <c r="D228" s="12">
        <v>493</v>
      </c>
      <c r="E228" s="13">
        <v>13</v>
      </c>
      <c r="F228" s="11">
        <v>21</v>
      </c>
      <c r="G228" s="11" t="s">
        <v>49</v>
      </c>
      <c r="H228" s="11" t="s">
        <v>23</v>
      </c>
      <c r="I228" s="13">
        <v>37</v>
      </c>
      <c r="J228" s="11" t="s">
        <v>18</v>
      </c>
      <c r="K228" s="13">
        <v>3</v>
      </c>
      <c r="L228" s="11" t="s">
        <v>50</v>
      </c>
      <c r="M228" s="11" t="s">
        <v>28</v>
      </c>
      <c r="N228" s="11"/>
    </row>
    <row r="229" spans="1:14">
      <c r="A229" s="17">
        <v>228</v>
      </c>
      <c r="B229" s="11" t="s">
        <v>36</v>
      </c>
      <c r="C229" s="12">
        <v>152</v>
      </c>
      <c r="D229" s="12">
        <v>757</v>
      </c>
      <c r="E229" s="13">
        <v>49</v>
      </c>
      <c r="F229" s="11">
        <v>45</v>
      </c>
      <c r="G229" s="11" t="s">
        <v>49</v>
      </c>
      <c r="H229" s="11" t="s">
        <v>23</v>
      </c>
      <c r="I229" s="13">
        <v>27</v>
      </c>
      <c r="J229" s="11" t="s">
        <v>18</v>
      </c>
      <c r="K229" s="13">
        <v>4</v>
      </c>
      <c r="L229" s="11" t="s">
        <v>51</v>
      </c>
      <c r="M229" s="11" t="s">
        <v>27</v>
      </c>
      <c r="N229" s="11"/>
    </row>
    <row r="230" spans="1:14">
      <c r="A230" s="17">
        <v>229</v>
      </c>
      <c r="B230" s="11" t="s">
        <v>33</v>
      </c>
      <c r="C230" s="12">
        <v>0</v>
      </c>
      <c r="D230" s="12">
        <v>9125</v>
      </c>
      <c r="E230" s="13">
        <v>13</v>
      </c>
      <c r="F230" s="11">
        <v>24</v>
      </c>
      <c r="G230" s="11" t="s">
        <v>53</v>
      </c>
      <c r="H230" s="11" t="s">
        <v>21</v>
      </c>
      <c r="I230" s="13">
        <v>25</v>
      </c>
      <c r="J230" s="11" t="s">
        <v>18</v>
      </c>
      <c r="K230" s="13">
        <v>2</v>
      </c>
      <c r="L230" s="11" t="s">
        <v>51</v>
      </c>
      <c r="M230" s="11" t="s">
        <v>27</v>
      </c>
      <c r="N230" s="11"/>
    </row>
    <row r="231" spans="1:14">
      <c r="A231" s="17">
        <v>230</v>
      </c>
      <c r="B231" s="11" t="s">
        <v>36</v>
      </c>
      <c r="C231" s="12">
        <v>0</v>
      </c>
      <c r="D231" s="12">
        <v>364</v>
      </c>
      <c r="E231" s="13">
        <v>13</v>
      </c>
      <c r="F231" s="11">
        <v>12</v>
      </c>
      <c r="G231" s="11" t="s">
        <v>53</v>
      </c>
      <c r="H231" s="11" t="s">
        <v>21</v>
      </c>
      <c r="I231" s="13">
        <v>34</v>
      </c>
      <c r="J231" s="11" t="s">
        <v>18</v>
      </c>
      <c r="K231" s="13">
        <v>2</v>
      </c>
      <c r="L231" s="11" t="s">
        <v>51</v>
      </c>
      <c r="M231" s="11" t="s">
        <v>28</v>
      </c>
      <c r="N231" s="11"/>
    </row>
    <row r="232" spans="1:14">
      <c r="A232" s="17">
        <v>231</v>
      </c>
      <c r="B232" s="11" t="s">
        <v>29</v>
      </c>
      <c r="C232" s="12">
        <v>498</v>
      </c>
      <c r="D232" s="12">
        <v>598</v>
      </c>
      <c r="E232" s="13">
        <v>37</v>
      </c>
      <c r="F232" s="11">
        <v>14</v>
      </c>
      <c r="G232" s="11" t="s">
        <v>49</v>
      </c>
      <c r="H232" s="11" t="s">
        <v>21</v>
      </c>
      <c r="I232" s="13">
        <v>29</v>
      </c>
      <c r="J232" s="11" t="s">
        <v>18</v>
      </c>
      <c r="K232" s="13">
        <v>2</v>
      </c>
      <c r="L232" s="11" t="s">
        <v>52</v>
      </c>
      <c r="M232" s="11" t="s">
        <v>27</v>
      </c>
      <c r="N232" s="11"/>
    </row>
    <row r="233" spans="1:14">
      <c r="A233" s="17">
        <v>232</v>
      </c>
      <c r="B233" s="11" t="s">
        <v>33</v>
      </c>
      <c r="C233" s="12">
        <v>0</v>
      </c>
      <c r="D233" s="12">
        <v>374</v>
      </c>
      <c r="E233" s="13">
        <v>10</v>
      </c>
      <c r="F233" s="11">
        <v>19</v>
      </c>
      <c r="G233" s="11" t="s">
        <v>49</v>
      </c>
      <c r="H233" s="11" t="s">
        <v>23</v>
      </c>
      <c r="I233" s="13">
        <v>27</v>
      </c>
      <c r="J233" s="11" t="s">
        <v>18</v>
      </c>
      <c r="K233" s="13">
        <v>3</v>
      </c>
      <c r="L233" s="11" t="s">
        <v>50</v>
      </c>
      <c r="M233" s="11" t="s">
        <v>27</v>
      </c>
      <c r="N233" s="11"/>
    </row>
    <row r="234" spans="1:14">
      <c r="A234" s="17">
        <v>233</v>
      </c>
      <c r="B234" s="11" t="s">
        <v>36</v>
      </c>
      <c r="C234" s="12">
        <v>156</v>
      </c>
      <c r="D234" s="12">
        <v>0</v>
      </c>
      <c r="E234" s="13">
        <v>13</v>
      </c>
      <c r="F234" s="11">
        <v>58</v>
      </c>
      <c r="G234" s="11" t="s">
        <v>53</v>
      </c>
      <c r="H234" s="11" t="s">
        <v>21</v>
      </c>
      <c r="I234" s="13">
        <v>32</v>
      </c>
      <c r="J234" s="11" t="s">
        <v>18</v>
      </c>
      <c r="K234" s="13">
        <v>3</v>
      </c>
      <c r="L234" s="11" t="s">
        <v>50</v>
      </c>
      <c r="M234" s="11" t="s">
        <v>27</v>
      </c>
      <c r="N234" s="11"/>
    </row>
    <row r="235" spans="1:14">
      <c r="A235" s="17">
        <v>234</v>
      </c>
      <c r="B235" s="11" t="s">
        <v>37</v>
      </c>
      <c r="C235" s="12">
        <v>1336</v>
      </c>
      <c r="D235" s="12">
        <v>0</v>
      </c>
      <c r="E235" s="13">
        <v>37</v>
      </c>
      <c r="F235" s="11">
        <v>11</v>
      </c>
      <c r="G235" s="11" t="s">
        <v>49</v>
      </c>
      <c r="H235" s="11" t="s">
        <v>23</v>
      </c>
      <c r="I235" s="13">
        <v>29</v>
      </c>
      <c r="J235" s="11" t="s">
        <v>18</v>
      </c>
      <c r="K235" s="13">
        <v>2</v>
      </c>
      <c r="L235" s="11" t="s">
        <v>52</v>
      </c>
      <c r="M235" s="11" t="s">
        <v>28</v>
      </c>
      <c r="N235" s="11"/>
    </row>
    <row r="236" spans="1:14">
      <c r="A236" s="17">
        <v>235</v>
      </c>
      <c r="B236" s="11" t="s">
        <v>33</v>
      </c>
      <c r="C236" s="12">
        <v>0</v>
      </c>
      <c r="D236" s="12">
        <v>508</v>
      </c>
      <c r="E236" s="13">
        <v>13</v>
      </c>
      <c r="F236" s="11">
        <v>3</v>
      </c>
      <c r="G236" s="11" t="s">
        <v>49</v>
      </c>
      <c r="H236" s="11" t="s">
        <v>23</v>
      </c>
      <c r="I236" s="13">
        <v>32</v>
      </c>
      <c r="J236" s="11" t="s">
        <v>18</v>
      </c>
      <c r="K236" s="13">
        <v>1</v>
      </c>
      <c r="L236" s="11" t="s">
        <v>50</v>
      </c>
      <c r="M236" s="11" t="s">
        <v>27</v>
      </c>
      <c r="N236" s="11"/>
    </row>
    <row r="237" spans="1:14">
      <c r="A237" s="17">
        <v>236</v>
      </c>
      <c r="B237" s="11" t="s">
        <v>36</v>
      </c>
      <c r="C237" s="12">
        <v>0</v>
      </c>
      <c r="D237" s="12">
        <v>956</v>
      </c>
      <c r="E237" s="13">
        <v>25</v>
      </c>
      <c r="F237" s="11">
        <v>4</v>
      </c>
      <c r="G237" s="11" t="s">
        <v>53</v>
      </c>
      <c r="H237" s="11" t="s">
        <v>21</v>
      </c>
      <c r="I237" s="13">
        <v>28</v>
      </c>
      <c r="J237" s="11" t="s">
        <v>19</v>
      </c>
      <c r="K237" s="13">
        <v>2</v>
      </c>
      <c r="L237" s="11" t="s">
        <v>50</v>
      </c>
      <c r="M237" s="11" t="s">
        <v>27</v>
      </c>
      <c r="N237" s="11"/>
    </row>
    <row r="238" spans="1:14">
      <c r="A238" s="17">
        <v>237</v>
      </c>
      <c r="B238" s="11" t="s">
        <v>31</v>
      </c>
      <c r="C238" s="12">
        <v>0</v>
      </c>
      <c r="D238" s="12">
        <v>636</v>
      </c>
      <c r="E238" s="13">
        <v>22</v>
      </c>
      <c r="F238" s="11">
        <v>41</v>
      </c>
      <c r="G238" s="11" t="s">
        <v>53</v>
      </c>
      <c r="H238" s="11" t="s">
        <v>21</v>
      </c>
      <c r="I238" s="13">
        <v>25</v>
      </c>
      <c r="J238" s="11" t="s">
        <v>19</v>
      </c>
      <c r="K238" s="13">
        <v>4</v>
      </c>
      <c r="L238" s="11" t="s">
        <v>50</v>
      </c>
      <c r="M238" s="11" t="s">
        <v>28</v>
      </c>
      <c r="N238" s="11"/>
    </row>
    <row r="239" spans="1:14">
      <c r="A239" s="17">
        <v>238</v>
      </c>
      <c r="B239" s="11" t="s">
        <v>33</v>
      </c>
      <c r="C239" s="12">
        <v>2641</v>
      </c>
      <c r="D239" s="12">
        <v>0</v>
      </c>
      <c r="E239" s="13">
        <v>13</v>
      </c>
      <c r="F239" s="11">
        <v>71</v>
      </c>
      <c r="G239" s="11" t="s">
        <v>53</v>
      </c>
      <c r="H239" s="11" t="s">
        <v>21</v>
      </c>
      <c r="I239" s="13">
        <v>51</v>
      </c>
      <c r="J239" s="11" t="s">
        <v>17</v>
      </c>
      <c r="K239" s="13">
        <v>4</v>
      </c>
      <c r="L239" s="11" t="s">
        <v>52</v>
      </c>
      <c r="M239" s="11" t="s">
        <v>28</v>
      </c>
      <c r="N239" s="11"/>
    </row>
    <row r="240" spans="1:14">
      <c r="A240" s="17">
        <v>239</v>
      </c>
      <c r="B240" s="11" t="s">
        <v>37</v>
      </c>
      <c r="C240" s="12">
        <v>0</v>
      </c>
      <c r="D240" s="12">
        <v>1519</v>
      </c>
      <c r="E240" s="13">
        <v>40</v>
      </c>
      <c r="F240" s="11">
        <v>74</v>
      </c>
      <c r="G240" s="11" t="s">
        <v>49</v>
      </c>
      <c r="H240" s="11" t="s">
        <v>23</v>
      </c>
      <c r="I240" s="13">
        <v>44</v>
      </c>
      <c r="J240" s="11" t="s">
        <v>18</v>
      </c>
      <c r="K240" s="13">
        <v>2</v>
      </c>
      <c r="L240" s="11" t="s">
        <v>52</v>
      </c>
      <c r="M240" s="11" t="s">
        <v>28</v>
      </c>
      <c r="N240" s="11"/>
    </row>
    <row r="241" spans="1:14">
      <c r="A241" s="17">
        <v>240</v>
      </c>
      <c r="B241" s="11" t="s">
        <v>29</v>
      </c>
      <c r="C241" s="12">
        <v>0</v>
      </c>
      <c r="D241" s="12">
        <v>922</v>
      </c>
      <c r="E241" s="13">
        <v>19</v>
      </c>
      <c r="F241" s="11">
        <v>29</v>
      </c>
      <c r="G241" s="11" t="s">
        <v>49</v>
      </c>
      <c r="H241" s="11" t="s">
        <v>23</v>
      </c>
      <c r="I241" s="13">
        <v>33</v>
      </c>
      <c r="J241" s="11" t="s">
        <v>18</v>
      </c>
      <c r="K241" s="13">
        <v>1</v>
      </c>
      <c r="L241" s="11" t="s">
        <v>51</v>
      </c>
      <c r="M241" s="11" t="s">
        <v>28</v>
      </c>
      <c r="N241" s="11"/>
    </row>
    <row r="242" spans="1:14">
      <c r="A242" s="17">
        <v>241</v>
      </c>
      <c r="B242" s="11" t="s">
        <v>31</v>
      </c>
      <c r="C242" s="12">
        <v>0</v>
      </c>
      <c r="D242" s="12">
        <v>180</v>
      </c>
      <c r="E242" s="13">
        <v>5</v>
      </c>
      <c r="F242" s="11">
        <v>2</v>
      </c>
      <c r="G242" s="11" t="s">
        <v>53</v>
      </c>
      <c r="H242" s="11" t="s">
        <v>21</v>
      </c>
      <c r="I242" s="13">
        <v>22</v>
      </c>
      <c r="J242" s="11" t="s">
        <v>19</v>
      </c>
      <c r="K242" s="13">
        <v>3</v>
      </c>
      <c r="L242" s="11" t="s">
        <v>50</v>
      </c>
      <c r="M242" s="11" t="s">
        <v>28</v>
      </c>
      <c r="N242" s="11"/>
    </row>
    <row r="243" spans="1:14">
      <c r="A243" s="17">
        <v>242</v>
      </c>
      <c r="B243" s="11" t="s">
        <v>37</v>
      </c>
      <c r="C243" s="12">
        <v>0</v>
      </c>
      <c r="D243" s="12">
        <v>701</v>
      </c>
      <c r="E243" s="13">
        <v>22</v>
      </c>
      <c r="F243" s="11">
        <v>108</v>
      </c>
      <c r="G243" s="11" t="s">
        <v>49</v>
      </c>
      <c r="H243" s="11" t="s">
        <v>23</v>
      </c>
      <c r="I243" s="13">
        <v>35</v>
      </c>
      <c r="J243" s="11" t="s">
        <v>18</v>
      </c>
      <c r="K243" s="13">
        <v>4</v>
      </c>
      <c r="L243" s="11" t="s">
        <v>52</v>
      </c>
      <c r="M243" s="11" t="s">
        <v>28</v>
      </c>
      <c r="N243" s="11"/>
    </row>
    <row r="244" spans="1:14">
      <c r="A244" s="17">
        <v>243</v>
      </c>
      <c r="B244" s="11" t="s">
        <v>36</v>
      </c>
      <c r="C244" s="12">
        <v>0</v>
      </c>
      <c r="D244" s="12">
        <v>296</v>
      </c>
      <c r="E244" s="13">
        <v>16</v>
      </c>
      <c r="F244" s="11">
        <v>8</v>
      </c>
      <c r="G244" s="11" t="s">
        <v>49</v>
      </c>
      <c r="H244" s="11" t="s">
        <v>23</v>
      </c>
      <c r="I244" s="13">
        <v>30</v>
      </c>
      <c r="J244" s="11" t="s">
        <v>18</v>
      </c>
      <c r="K244" s="13">
        <v>2</v>
      </c>
      <c r="L244" s="11" t="s">
        <v>51</v>
      </c>
      <c r="M244" s="11" t="s">
        <v>28</v>
      </c>
      <c r="N244" s="11"/>
    </row>
    <row r="245" spans="1:14">
      <c r="A245" s="17">
        <v>244</v>
      </c>
      <c r="B245" s="11" t="s">
        <v>36</v>
      </c>
      <c r="C245" s="12">
        <v>887</v>
      </c>
      <c r="D245" s="12">
        <v>519</v>
      </c>
      <c r="E245" s="13">
        <v>7</v>
      </c>
      <c r="F245" s="11">
        <v>42</v>
      </c>
      <c r="G245" s="11" t="s">
        <v>49</v>
      </c>
      <c r="H245" s="11" t="s">
        <v>22</v>
      </c>
      <c r="I245" s="13">
        <v>27</v>
      </c>
      <c r="J245" s="11" t="s">
        <v>18</v>
      </c>
      <c r="K245" s="13">
        <v>3</v>
      </c>
      <c r="L245" s="11" t="s">
        <v>50</v>
      </c>
      <c r="M245" s="11" t="s">
        <v>28</v>
      </c>
      <c r="N245" s="11"/>
    </row>
    <row r="246" spans="1:14">
      <c r="A246" s="17">
        <v>245</v>
      </c>
      <c r="B246" s="11" t="s">
        <v>29</v>
      </c>
      <c r="C246" s="12">
        <v>0</v>
      </c>
      <c r="D246" s="12">
        <v>800</v>
      </c>
      <c r="E246" s="13">
        <v>49</v>
      </c>
      <c r="F246" s="11">
        <v>2</v>
      </c>
      <c r="G246" s="11" t="s">
        <v>53</v>
      </c>
      <c r="H246" s="11" t="s">
        <v>21</v>
      </c>
      <c r="I246" s="13">
        <v>23</v>
      </c>
      <c r="J246" s="11" t="s">
        <v>19</v>
      </c>
      <c r="K246" s="13">
        <v>4</v>
      </c>
      <c r="L246" s="11" t="s">
        <v>51</v>
      </c>
      <c r="M246" s="11" t="s">
        <v>27</v>
      </c>
      <c r="N246" s="11"/>
    </row>
    <row r="247" spans="1:14">
      <c r="A247" s="17">
        <v>246</v>
      </c>
      <c r="B247" s="11" t="s">
        <v>31</v>
      </c>
      <c r="C247" s="12">
        <v>0</v>
      </c>
      <c r="D247" s="12">
        <v>736</v>
      </c>
      <c r="E247" s="13">
        <v>13</v>
      </c>
      <c r="F247" s="11">
        <v>6</v>
      </c>
      <c r="G247" s="11" t="s">
        <v>53</v>
      </c>
      <c r="H247" s="11" t="s">
        <v>21</v>
      </c>
      <c r="I247" s="13">
        <v>19</v>
      </c>
      <c r="J247" s="11" t="s">
        <v>19</v>
      </c>
      <c r="K247" s="13">
        <v>4</v>
      </c>
      <c r="L247" s="11" t="s">
        <v>51</v>
      </c>
      <c r="M247" s="11" t="s">
        <v>27</v>
      </c>
      <c r="N247" s="11"/>
    </row>
    <row r="248" spans="1:14">
      <c r="A248" s="17">
        <v>247</v>
      </c>
      <c r="B248" s="11" t="s">
        <v>36</v>
      </c>
      <c r="C248" s="12">
        <v>0</v>
      </c>
      <c r="D248" s="12">
        <v>11838</v>
      </c>
      <c r="E248" s="13">
        <v>7</v>
      </c>
      <c r="F248" s="11">
        <v>70</v>
      </c>
      <c r="G248" s="11" t="s">
        <v>49</v>
      </c>
      <c r="H248" s="11" t="s">
        <v>23</v>
      </c>
      <c r="I248" s="13">
        <v>44</v>
      </c>
      <c r="J248" s="11" t="s">
        <v>18</v>
      </c>
      <c r="K248" s="13">
        <v>4</v>
      </c>
      <c r="L248" s="11" t="s">
        <v>50</v>
      </c>
      <c r="M248" s="11" t="s">
        <v>28</v>
      </c>
      <c r="N248" s="11"/>
    </row>
    <row r="249" spans="1:14">
      <c r="A249" s="17">
        <v>248</v>
      </c>
      <c r="B249" s="11" t="s">
        <v>36</v>
      </c>
      <c r="C249" s="12">
        <v>0</v>
      </c>
      <c r="D249" s="12">
        <v>364</v>
      </c>
      <c r="E249" s="13">
        <v>5</v>
      </c>
      <c r="F249" s="11">
        <v>35</v>
      </c>
      <c r="G249" s="11" t="s">
        <v>49</v>
      </c>
      <c r="H249" s="11" t="s">
        <v>23</v>
      </c>
      <c r="I249" s="13">
        <v>41</v>
      </c>
      <c r="J249" s="11" t="s">
        <v>18</v>
      </c>
      <c r="K249" s="13">
        <v>1</v>
      </c>
      <c r="L249" s="11" t="s">
        <v>50</v>
      </c>
      <c r="M249" s="11" t="s">
        <v>28</v>
      </c>
      <c r="N249" s="11"/>
    </row>
    <row r="250" spans="1:14">
      <c r="A250" s="17">
        <v>249</v>
      </c>
      <c r="B250" s="11" t="s">
        <v>33</v>
      </c>
      <c r="C250" s="12">
        <v>18408</v>
      </c>
      <c r="D250" s="12">
        <v>212</v>
      </c>
      <c r="E250" s="13">
        <v>13</v>
      </c>
      <c r="F250" s="11">
        <v>9</v>
      </c>
      <c r="G250" s="11" t="s">
        <v>53</v>
      </c>
      <c r="H250" s="11" t="s">
        <v>21</v>
      </c>
      <c r="I250" s="13">
        <v>35</v>
      </c>
      <c r="J250" s="11" t="s">
        <v>18</v>
      </c>
      <c r="K250" s="13">
        <v>2</v>
      </c>
      <c r="L250" s="11" t="s">
        <v>51</v>
      </c>
      <c r="M250" s="11" t="s">
        <v>28</v>
      </c>
      <c r="N250" s="11"/>
    </row>
    <row r="251" spans="1:14">
      <c r="A251" s="17">
        <v>250</v>
      </c>
      <c r="B251" s="11" t="s">
        <v>33</v>
      </c>
      <c r="C251" s="12">
        <v>497</v>
      </c>
      <c r="D251" s="12">
        <v>888</v>
      </c>
      <c r="E251" s="13">
        <v>16</v>
      </c>
      <c r="F251" s="11">
        <v>3</v>
      </c>
      <c r="G251" s="11" t="s">
        <v>53</v>
      </c>
      <c r="H251" s="11" t="s">
        <v>21</v>
      </c>
      <c r="I251" s="13">
        <v>25</v>
      </c>
      <c r="J251" s="11" t="s">
        <v>19</v>
      </c>
      <c r="K251" s="13">
        <v>1</v>
      </c>
      <c r="L251" s="11" t="s">
        <v>54</v>
      </c>
      <c r="M251" s="11" t="s">
        <v>27</v>
      </c>
      <c r="N251" s="11"/>
    </row>
    <row r="252" spans="1:14">
      <c r="A252" s="17">
        <v>251</v>
      </c>
      <c r="B252" s="11" t="s">
        <v>37</v>
      </c>
      <c r="C252" s="12">
        <v>0</v>
      </c>
      <c r="D252" s="12">
        <v>999</v>
      </c>
      <c r="E252" s="13">
        <v>25</v>
      </c>
      <c r="F252" s="11">
        <v>0</v>
      </c>
      <c r="G252" s="11" t="s">
        <v>49</v>
      </c>
      <c r="H252" s="11" t="s">
        <v>23</v>
      </c>
      <c r="I252" s="13">
        <v>28</v>
      </c>
      <c r="J252" s="11" t="s">
        <v>17</v>
      </c>
      <c r="K252" s="13">
        <v>2</v>
      </c>
      <c r="L252" s="11" t="s">
        <v>52</v>
      </c>
      <c r="M252" s="11" t="s">
        <v>28</v>
      </c>
      <c r="N252" s="11"/>
    </row>
    <row r="253" spans="1:14">
      <c r="A253" s="17">
        <v>252</v>
      </c>
      <c r="B253" s="11" t="s">
        <v>36</v>
      </c>
      <c r="C253" s="12">
        <v>946</v>
      </c>
      <c r="D253" s="12">
        <v>0</v>
      </c>
      <c r="E253" s="13">
        <v>16</v>
      </c>
      <c r="F253" s="11">
        <v>83</v>
      </c>
      <c r="G253" s="11" t="s">
        <v>49</v>
      </c>
      <c r="H253" s="11" t="s">
        <v>23</v>
      </c>
      <c r="I253" s="13">
        <v>34</v>
      </c>
      <c r="J253" s="11" t="s">
        <v>18</v>
      </c>
      <c r="K253" s="13">
        <v>2</v>
      </c>
      <c r="L253" s="11" t="s">
        <v>51</v>
      </c>
      <c r="M253" s="11" t="s">
        <v>28</v>
      </c>
      <c r="N253" s="11"/>
    </row>
    <row r="254" spans="1:14">
      <c r="A254" s="17">
        <v>253</v>
      </c>
      <c r="B254" s="11" t="s">
        <v>29</v>
      </c>
      <c r="C254" s="12">
        <v>986</v>
      </c>
      <c r="D254" s="12">
        <v>578</v>
      </c>
      <c r="E254" s="13">
        <v>28</v>
      </c>
      <c r="F254" s="11">
        <v>1</v>
      </c>
      <c r="G254" s="11" t="s">
        <v>53</v>
      </c>
      <c r="H254" s="11" t="s">
        <v>21</v>
      </c>
      <c r="I254" s="13">
        <v>31</v>
      </c>
      <c r="J254" s="11" t="s">
        <v>18</v>
      </c>
      <c r="K254" s="13">
        <v>1</v>
      </c>
      <c r="L254" s="11" t="s">
        <v>51</v>
      </c>
      <c r="M254" s="11" t="s">
        <v>28</v>
      </c>
      <c r="N254" s="11"/>
    </row>
    <row r="255" spans="1:14">
      <c r="A255" s="17">
        <v>254</v>
      </c>
      <c r="B255" s="11" t="s">
        <v>30</v>
      </c>
      <c r="C255" s="12">
        <v>8122</v>
      </c>
      <c r="D255" s="12">
        <v>136</v>
      </c>
      <c r="E255" s="13">
        <v>22</v>
      </c>
      <c r="F255" s="11">
        <v>4</v>
      </c>
      <c r="G255" s="11" t="s">
        <v>49</v>
      </c>
      <c r="H255" s="11" t="s">
        <v>21</v>
      </c>
      <c r="I255" s="13">
        <v>32</v>
      </c>
      <c r="J255" s="11" t="s">
        <v>19</v>
      </c>
      <c r="K255" s="13">
        <v>1</v>
      </c>
      <c r="L255" s="11" t="s">
        <v>51</v>
      </c>
      <c r="M255" s="11" t="s">
        <v>27</v>
      </c>
      <c r="N255" s="11"/>
    </row>
    <row r="256" spans="1:14">
      <c r="A256" s="17">
        <v>255</v>
      </c>
      <c r="B256" s="11" t="s">
        <v>31</v>
      </c>
      <c r="C256" s="12">
        <v>0</v>
      </c>
      <c r="D256" s="12">
        <v>734</v>
      </c>
      <c r="E256" s="13">
        <v>37</v>
      </c>
      <c r="F256" s="11">
        <v>111</v>
      </c>
      <c r="G256" s="11" t="s">
        <v>49</v>
      </c>
      <c r="H256" s="11" t="s">
        <v>23</v>
      </c>
      <c r="I256" s="13">
        <v>41</v>
      </c>
      <c r="J256" s="11" t="s">
        <v>18</v>
      </c>
      <c r="K256" s="13">
        <v>2</v>
      </c>
      <c r="L256" s="11" t="s">
        <v>51</v>
      </c>
      <c r="M256" s="11" t="s">
        <v>27</v>
      </c>
      <c r="N256" s="11"/>
    </row>
    <row r="257" spans="1:14">
      <c r="A257" s="17">
        <v>256</v>
      </c>
      <c r="B257" s="11" t="s">
        <v>29</v>
      </c>
      <c r="C257" s="12">
        <v>778</v>
      </c>
      <c r="D257" s="12">
        <v>861</v>
      </c>
      <c r="E257" s="13">
        <v>49</v>
      </c>
      <c r="F257" s="11">
        <v>21</v>
      </c>
      <c r="G257" s="11" t="s">
        <v>49</v>
      </c>
      <c r="H257" s="11" t="s">
        <v>23</v>
      </c>
      <c r="I257" s="13">
        <v>22</v>
      </c>
      <c r="J257" s="11" t="s">
        <v>18</v>
      </c>
      <c r="K257" s="13">
        <v>2</v>
      </c>
      <c r="L257" s="11" t="s">
        <v>51</v>
      </c>
      <c r="M257" s="11" t="s">
        <v>27</v>
      </c>
      <c r="N257" s="11"/>
    </row>
    <row r="258" spans="1:14">
      <c r="A258" s="17">
        <v>257</v>
      </c>
      <c r="B258" s="11" t="s">
        <v>17</v>
      </c>
      <c r="C258" s="12">
        <v>645</v>
      </c>
      <c r="D258" s="12">
        <v>855</v>
      </c>
      <c r="E258" s="13">
        <v>25</v>
      </c>
      <c r="F258" s="11">
        <v>17</v>
      </c>
      <c r="G258" s="11" t="s">
        <v>49</v>
      </c>
      <c r="H258" s="11" t="s">
        <v>23</v>
      </c>
      <c r="I258" s="13">
        <v>28</v>
      </c>
      <c r="J258" s="11" t="s">
        <v>18</v>
      </c>
      <c r="K258" s="13">
        <v>3</v>
      </c>
      <c r="L258" s="11" t="s">
        <v>52</v>
      </c>
      <c r="M258" s="11" t="s">
        <v>27</v>
      </c>
      <c r="N258" s="11"/>
    </row>
    <row r="259" spans="1:14">
      <c r="A259" s="17">
        <v>258</v>
      </c>
      <c r="B259" s="11" t="s">
        <v>31</v>
      </c>
      <c r="C259" s="12">
        <v>0</v>
      </c>
      <c r="D259" s="12">
        <v>4486</v>
      </c>
      <c r="E259" s="13">
        <v>10</v>
      </c>
      <c r="F259" s="11">
        <v>3</v>
      </c>
      <c r="G259" s="11" t="s">
        <v>53</v>
      </c>
      <c r="H259" s="11" t="s">
        <v>21</v>
      </c>
      <c r="I259" s="13">
        <v>21</v>
      </c>
      <c r="J259" s="11" t="s">
        <v>19</v>
      </c>
      <c r="K259" s="13">
        <v>4</v>
      </c>
      <c r="L259" s="11" t="s">
        <v>51</v>
      </c>
      <c r="M259" s="11" t="s">
        <v>28</v>
      </c>
      <c r="N259" s="11"/>
    </row>
    <row r="260" spans="1:14">
      <c r="A260" s="17">
        <v>259</v>
      </c>
      <c r="B260" s="11" t="s">
        <v>33</v>
      </c>
      <c r="C260" s="12">
        <v>682</v>
      </c>
      <c r="D260" s="12">
        <v>2017</v>
      </c>
      <c r="E260" s="13">
        <v>37</v>
      </c>
      <c r="F260" s="11">
        <v>85</v>
      </c>
      <c r="G260" s="11" t="s">
        <v>49</v>
      </c>
      <c r="H260" s="11" t="s">
        <v>23</v>
      </c>
      <c r="I260" s="13">
        <v>41</v>
      </c>
      <c r="J260" s="11" t="s">
        <v>18</v>
      </c>
      <c r="K260" s="13">
        <v>4</v>
      </c>
      <c r="L260" s="11" t="s">
        <v>52</v>
      </c>
      <c r="M260" s="11" t="s">
        <v>27</v>
      </c>
      <c r="N260" s="11"/>
    </row>
    <row r="261" spans="1:14">
      <c r="A261" s="17">
        <v>260</v>
      </c>
      <c r="B261" s="11" t="s">
        <v>33</v>
      </c>
      <c r="C261" s="12">
        <v>19812</v>
      </c>
      <c r="D261" s="12">
        <v>0</v>
      </c>
      <c r="E261" s="13">
        <v>25</v>
      </c>
      <c r="F261" s="11">
        <v>37</v>
      </c>
      <c r="G261" s="11" t="s">
        <v>49</v>
      </c>
      <c r="H261" s="11" t="s">
        <v>23</v>
      </c>
      <c r="I261" s="13">
        <v>36</v>
      </c>
      <c r="J261" s="11" t="s">
        <v>18</v>
      </c>
      <c r="K261" s="13">
        <v>2</v>
      </c>
      <c r="L261" s="11" t="s">
        <v>50</v>
      </c>
      <c r="M261" s="11" t="s">
        <v>27</v>
      </c>
      <c r="N261" s="11"/>
    </row>
    <row r="262" spans="1:14">
      <c r="A262" s="17">
        <v>261</v>
      </c>
      <c r="B262" s="11" t="s">
        <v>29</v>
      </c>
      <c r="C262" s="12">
        <v>0</v>
      </c>
      <c r="D262" s="12">
        <v>500</v>
      </c>
      <c r="E262" s="13">
        <v>25</v>
      </c>
      <c r="F262" s="11">
        <v>1</v>
      </c>
      <c r="G262" s="11" t="s">
        <v>49</v>
      </c>
      <c r="H262" s="11" t="s">
        <v>23</v>
      </c>
      <c r="I262" s="13">
        <v>26</v>
      </c>
      <c r="J262" s="11" t="s">
        <v>18</v>
      </c>
      <c r="K262" s="13">
        <v>2</v>
      </c>
      <c r="L262" s="11" t="s">
        <v>51</v>
      </c>
      <c r="M262" s="11" t="s">
        <v>27</v>
      </c>
      <c r="N262" s="11"/>
    </row>
    <row r="263" spans="1:14">
      <c r="A263" s="17">
        <v>262</v>
      </c>
      <c r="B263" s="11" t="s">
        <v>37</v>
      </c>
      <c r="C263" s="12">
        <v>0</v>
      </c>
      <c r="D263" s="12">
        <v>859</v>
      </c>
      <c r="E263" s="13">
        <v>31</v>
      </c>
      <c r="F263" s="11">
        <v>89</v>
      </c>
      <c r="G263" s="11" t="s">
        <v>49</v>
      </c>
      <c r="H263" s="11" t="s">
        <v>23</v>
      </c>
      <c r="I263" s="13">
        <v>37</v>
      </c>
      <c r="J263" s="11" t="s">
        <v>17</v>
      </c>
      <c r="K263" s="13">
        <v>4</v>
      </c>
      <c r="L263" s="11" t="s">
        <v>52</v>
      </c>
      <c r="M263" s="11" t="s">
        <v>28</v>
      </c>
      <c r="N263" s="11"/>
    </row>
    <row r="264" spans="1:14">
      <c r="A264" s="17">
        <v>263</v>
      </c>
      <c r="B264" s="11" t="s">
        <v>29</v>
      </c>
      <c r="C264" s="12">
        <v>859</v>
      </c>
      <c r="D264" s="12">
        <v>3305</v>
      </c>
      <c r="E264" s="13">
        <v>25</v>
      </c>
      <c r="F264" s="11">
        <v>26</v>
      </c>
      <c r="G264" s="11" t="s">
        <v>49</v>
      </c>
      <c r="H264" s="11" t="s">
        <v>23</v>
      </c>
      <c r="I264" s="13">
        <v>35</v>
      </c>
      <c r="J264" s="11" t="s">
        <v>19</v>
      </c>
      <c r="K264" s="13">
        <v>4</v>
      </c>
      <c r="L264" s="11" t="s">
        <v>52</v>
      </c>
      <c r="M264" s="11" t="s">
        <v>28</v>
      </c>
      <c r="N264" s="11"/>
    </row>
    <row r="265" spans="1:14">
      <c r="A265" s="17">
        <v>264</v>
      </c>
      <c r="B265" s="11" t="s">
        <v>36</v>
      </c>
      <c r="C265" s="12">
        <v>0</v>
      </c>
      <c r="D265" s="12">
        <v>1218</v>
      </c>
      <c r="E265" s="13">
        <v>13</v>
      </c>
      <c r="F265" s="11">
        <v>38</v>
      </c>
      <c r="G265" s="11" t="s">
        <v>49</v>
      </c>
      <c r="H265" s="11" t="s">
        <v>23</v>
      </c>
      <c r="I265" s="13">
        <v>34</v>
      </c>
      <c r="J265" s="11" t="s">
        <v>18</v>
      </c>
      <c r="K265" s="13">
        <v>1</v>
      </c>
      <c r="L265" s="11" t="s">
        <v>51</v>
      </c>
      <c r="M265" s="11" t="s">
        <v>28</v>
      </c>
      <c r="N265" s="11"/>
    </row>
    <row r="266" spans="1:14">
      <c r="A266" s="17">
        <v>265</v>
      </c>
      <c r="B266" s="11" t="s">
        <v>33</v>
      </c>
      <c r="C266" s="12">
        <v>0</v>
      </c>
      <c r="D266" s="12">
        <v>9016</v>
      </c>
      <c r="E266" s="13">
        <v>49</v>
      </c>
      <c r="F266" s="11">
        <v>22</v>
      </c>
      <c r="G266" s="11" t="s">
        <v>49</v>
      </c>
      <c r="H266" s="11" t="s">
        <v>23</v>
      </c>
      <c r="I266" s="13">
        <v>43</v>
      </c>
      <c r="J266" s="11" t="s">
        <v>17</v>
      </c>
      <c r="K266" s="13">
        <v>2</v>
      </c>
      <c r="L266" s="11" t="s">
        <v>51</v>
      </c>
      <c r="M266" s="11" t="s">
        <v>27</v>
      </c>
      <c r="N266" s="11"/>
    </row>
    <row r="267" spans="1:14">
      <c r="A267" s="17">
        <v>266</v>
      </c>
      <c r="B267" s="11" t="s">
        <v>33</v>
      </c>
      <c r="C267" s="12">
        <v>0</v>
      </c>
      <c r="D267" s="12">
        <v>11587</v>
      </c>
      <c r="E267" s="13">
        <v>22</v>
      </c>
      <c r="F267" s="11">
        <v>46</v>
      </c>
      <c r="G267" s="11" t="s">
        <v>53</v>
      </c>
      <c r="H267" s="11" t="s">
        <v>21</v>
      </c>
      <c r="I267" s="13">
        <v>30</v>
      </c>
      <c r="J267" s="11" t="s">
        <v>18</v>
      </c>
      <c r="K267" s="13">
        <v>2</v>
      </c>
      <c r="L267" s="11" t="s">
        <v>52</v>
      </c>
      <c r="M267" s="11" t="s">
        <v>28</v>
      </c>
      <c r="N267" s="11"/>
    </row>
    <row r="268" spans="1:14">
      <c r="A268" s="17">
        <v>267</v>
      </c>
      <c r="B268" s="11" t="s">
        <v>31</v>
      </c>
      <c r="C268" s="12">
        <v>0</v>
      </c>
      <c r="D268" s="12">
        <v>8944</v>
      </c>
      <c r="E268" s="13">
        <v>25</v>
      </c>
      <c r="F268" s="11">
        <v>66</v>
      </c>
      <c r="G268" s="11" t="s">
        <v>49</v>
      </c>
      <c r="H268" s="11" t="s">
        <v>23</v>
      </c>
      <c r="I268" s="13">
        <v>31</v>
      </c>
      <c r="J268" s="11" t="s">
        <v>19</v>
      </c>
      <c r="K268" s="13">
        <v>3</v>
      </c>
      <c r="L268" s="11" t="s">
        <v>51</v>
      </c>
      <c r="M268" s="11" t="s">
        <v>28</v>
      </c>
      <c r="N268" s="11"/>
    </row>
    <row r="269" spans="1:14">
      <c r="A269" s="17">
        <v>268</v>
      </c>
      <c r="B269" s="11" t="s">
        <v>34</v>
      </c>
      <c r="C269" s="12">
        <v>0</v>
      </c>
      <c r="D269" s="12">
        <v>807</v>
      </c>
      <c r="E269" s="13">
        <v>25</v>
      </c>
      <c r="F269" s="11">
        <v>75</v>
      </c>
      <c r="G269" s="11" t="s">
        <v>49</v>
      </c>
      <c r="H269" s="11" t="s">
        <v>23</v>
      </c>
      <c r="I269" s="13">
        <v>43</v>
      </c>
      <c r="J269" s="11" t="s">
        <v>17</v>
      </c>
      <c r="K269" s="13">
        <v>4</v>
      </c>
      <c r="L269" s="11" t="s">
        <v>51</v>
      </c>
      <c r="M269" s="11" t="s">
        <v>28</v>
      </c>
      <c r="N269" s="11"/>
    </row>
    <row r="270" spans="1:14">
      <c r="A270" s="17">
        <v>269</v>
      </c>
      <c r="B270" s="11" t="s">
        <v>36</v>
      </c>
      <c r="C270" s="12">
        <v>0</v>
      </c>
      <c r="D270" s="12">
        <v>867</v>
      </c>
      <c r="E270" s="13">
        <v>31</v>
      </c>
      <c r="F270" s="11">
        <v>27</v>
      </c>
      <c r="G270" s="11" t="s">
        <v>53</v>
      </c>
      <c r="H270" s="11" t="s">
        <v>21</v>
      </c>
      <c r="I270" s="13">
        <v>24</v>
      </c>
      <c r="J270" s="11" t="s">
        <v>18</v>
      </c>
      <c r="K270" s="13">
        <v>2</v>
      </c>
      <c r="L270" s="11" t="s">
        <v>51</v>
      </c>
      <c r="M270" s="11" t="s">
        <v>28</v>
      </c>
      <c r="N270" s="11"/>
    </row>
    <row r="271" spans="1:14">
      <c r="A271" s="17">
        <v>270</v>
      </c>
      <c r="B271" s="11" t="s">
        <v>36</v>
      </c>
      <c r="C271" s="12">
        <v>795</v>
      </c>
      <c r="D271" s="12">
        <v>16804</v>
      </c>
      <c r="E271" s="13">
        <v>49</v>
      </c>
      <c r="F271" s="11">
        <v>40</v>
      </c>
      <c r="G271" s="11" t="s">
        <v>49</v>
      </c>
      <c r="H271" s="11" t="s">
        <v>23</v>
      </c>
      <c r="I271" s="13">
        <v>26</v>
      </c>
      <c r="J271" s="11" t="s">
        <v>18</v>
      </c>
      <c r="K271" s="13">
        <v>2</v>
      </c>
      <c r="L271" s="11" t="s">
        <v>51</v>
      </c>
      <c r="M271" s="11" t="s">
        <v>27</v>
      </c>
      <c r="N271" s="11"/>
    </row>
    <row r="272" spans="1:14">
      <c r="A272" s="17">
        <v>271</v>
      </c>
      <c r="B272" s="11" t="s">
        <v>31</v>
      </c>
      <c r="C272" s="12">
        <v>0</v>
      </c>
      <c r="D272" s="12">
        <v>347</v>
      </c>
      <c r="E272" s="13">
        <v>16</v>
      </c>
      <c r="F272" s="11">
        <v>5</v>
      </c>
      <c r="G272" s="11" t="s">
        <v>53</v>
      </c>
      <c r="H272" s="11" t="s">
        <v>21</v>
      </c>
      <c r="I272" s="13">
        <v>45</v>
      </c>
      <c r="J272" s="11" t="s">
        <v>19</v>
      </c>
      <c r="K272" s="13">
        <v>1</v>
      </c>
      <c r="L272" s="11" t="s">
        <v>51</v>
      </c>
      <c r="M272" s="11" t="s">
        <v>28</v>
      </c>
      <c r="N272" s="11"/>
    </row>
    <row r="273" spans="1:14">
      <c r="A273" s="17">
        <v>272</v>
      </c>
      <c r="B273" s="11" t="s">
        <v>31</v>
      </c>
      <c r="C273" s="12">
        <v>0</v>
      </c>
      <c r="D273" s="12">
        <v>836</v>
      </c>
      <c r="E273" s="13">
        <v>16</v>
      </c>
      <c r="F273" s="11">
        <v>4</v>
      </c>
      <c r="G273" s="11" t="s">
        <v>49</v>
      </c>
      <c r="H273" s="11" t="s">
        <v>23</v>
      </c>
      <c r="I273" s="13">
        <v>26</v>
      </c>
      <c r="J273" s="11" t="s">
        <v>18</v>
      </c>
      <c r="K273" s="13">
        <v>3</v>
      </c>
      <c r="L273" s="11" t="s">
        <v>50</v>
      </c>
      <c r="M273" s="11" t="s">
        <v>28</v>
      </c>
      <c r="N273" s="11"/>
    </row>
    <row r="274" spans="1:14">
      <c r="A274" s="17">
        <v>273</v>
      </c>
      <c r="B274" s="11" t="s">
        <v>31</v>
      </c>
      <c r="C274" s="12">
        <v>0</v>
      </c>
      <c r="D274" s="12">
        <v>142</v>
      </c>
      <c r="E274" s="13">
        <v>7</v>
      </c>
      <c r="F274" s="11">
        <v>53</v>
      </c>
      <c r="G274" s="11" t="s">
        <v>53</v>
      </c>
      <c r="H274" s="11" t="s">
        <v>21</v>
      </c>
      <c r="I274" s="13">
        <v>48</v>
      </c>
      <c r="J274" s="11" t="s">
        <v>18</v>
      </c>
      <c r="K274" s="13">
        <v>1</v>
      </c>
      <c r="L274" s="11" t="s">
        <v>51</v>
      </c>
      <c r="M274" s="11" t="s">
        <v>28</v>
      </c>
      <c r="N274" s="11"/>
    </row>
    <row r="275" spans="1:14">
      <c r="A275" s="17">
        <v>274</v>
      </c>
      <c r="B275" s="11" t="s">
        <v>31</v>
      </c>
      <c r="C275" s="12">
        <v>0</v>
      </c>
      <c r="D275" s="12">
        <v>169</v>
      </c>
      <c r="E275" s="13">
        <v>19</v>
      </c>
      <c r="F275" s="11">
        <v>6</v>
      </c>
      <c r="G275" s="11" t="s">
        <v>49</v>
      </c>
      <c r="H275" s="11" t="s">
        <v>23</v>
      </c>
      <c r="I275" s="13">
        <v>43</v>
      </c>
      <c r="J275" s="11" t="s">
        <v>18</v>
      </c>
      <c r="K275" s="13">
        <v>3</v>
      </c>
      <c r="L275" s="11" t="s">
        <v>51</v>
      </c>
      <c r="M275" s="11" t="s">
        <v>27</v>
      </c>
      <c r="N275" s="11"/>
    </row>
    <row r="276" spans="1:14">
      <c r="A276" s="17">
        <v>275</v>
      </c>
      <c r="B276" s="11" t="s">
        <v>17</v>
      </c>
      <c r="C276" s="12">
        <v>852</v>
      </c>
      <c r="D276" s="12">
        <v>3613</v>
      </c>
      <c r="E276" s="13">
        <v>61</v>
      </c>
      <c r="F276" s="11">
        <v>83</v>
      </c>
      <c r="G276" s="11" t="s">
        <v>53</v>
      </c>
      <c r="H276" s="11" t="s">
        <v>21</v>
      </c>
      <c r="I276" s="13">
        <v>59</v>
      </c>
      <c r="J276" s="11" t="s">
        <v>17</v>
      </c>
      <c r="K276" s="13">
        <v>4</v>
      </c>
      <c r="L276" s="11" t="s">
        <v>52</v>
      </c>
      <c r="M276" s="11" t="s">
        <v>27</v>
      </c>
      <c r="N276" s="11"/>
    </row>
    <row r="277" spans="1:14">
      <c r="A277" s="17">
        <v>276</v>
      </c>
      <c r="B277" s="11" t="s">
        <v>30</v>
      </c>
      <c r="C277" s="12">
        <v>0</v>
      </c>
      <c r="D277" s="12">
        <v>403</v>
      </c>
      <c r="E277" s="13">
        <v>7</v>
      </c>
      <c r="F277" s="11">
        <v>5</v>
      </c>
      <c r="G277" s="11" t="s">
        <v>53</v>
      </c>
      <c r="H277" s="11" t="s">
        <v>21</v>
      </c>
      <c r="I277" s="13">
        <v>55</v>
      </c>
      <c r="J277" s="11" t="s">
        <v>18</v>
      </c>
      <c r="K277" s="13">
        <v>2</v>
      </c>
      <c r="L277" s="11" t="s">
        <v>51</v>
      </c>
      <c r="M277" s="11" t="s">
        <v>28</v>
      </c>
      <c r="N277" s="11"/>
    </row>
    <row r="278" spans="1:14">
      <c r="A278" s="17">
        <v>277</v>
      </c>
      <c r="B278" s="11" t="s">
        <v>36</v>
      </c>
      <c r="C278" s="12">
        <v>0</v>
      </c>
      <c r="D278" s="12">
        <v>836</v>
      </c>
      <c r="E278" s="13">
        <v>25</v>
      </c>
      <c r="F278" s="11">
        <v>0</v>
      </c>
      <c r="G278" s="11" t="s">
        <v>49</v>
      </c>
      <c r="H278" s="11" t="s">
        <v>23</v>
      </c>
      <c r="I278" s="13">
        <v>29</v>
      </c>
      <c r="J278" s="11" t="s">
        <v>18</v>
      </c>
      <c r="K278" s="13">
        <v>2</v>
      </c>
      <c r="L278" s="11" t="s">
        <v>52</v>
      </c>
      <c r="M278" s="11" t="s">
        <v>27</v>
      </c>
      <c r="N278" s="11"/>
    </row>
    <row r="279" spans="1:14">
      <c r="A279" s="17">
        <v>278</v>
      </c>
      <c r="B279" s="11" t="s">
        <v>33</v>
      </c>
      <c r="C279" s="12">
        <v>425</v>
      </c>
      <c r="D279" s="12">
        <v>0</v>
      </c>
      <c r="E279" s="13">
        <v>19</v>
      </c>
      <c r="F279" s="11">
        <v>7</v>
      </c>
      <c r="G279" s="11" t="s">
        <v>53</v>
      </c>
      <c r="H279" s="11" t="s">
        <v>21</v>
      </c>
      <c r="I279" s="13">
        <v>32</v>
      </c>
      <c r="J279" s="11" t="s">
        <v>18</v>
      </c>
      <c r="K279" s="13">
        <v>2</v>
      </c>
      <c r="L279" s="11" t="s">
        <v>51</v>
      </c>
      <c r="M279" s="11" t="s">
        <v>27</v>
      </c>
      <c r="N279" s="11"/>
    </row>
    <row r="280" spans="1:14">
      <c r="A280" s="17">
        <v>279</v>
      </c>
      <c r="B280" s="11" t="s">
        <v>29</v>
      </c>
      <c r="C280" s="12">
        <v>0</v>
      </c>
      <c r="D280" s="12">
        <v>11481</v>
      </c>
      <c r="E280" s="13">
        <v>25</v>
      </c>
      <c r="F280" s="11">
        <v>18</v>
      </c>
      <c r="G280" s="11" t="s">
        <v>49</v>
      </c>
      <c r="H280" s="11" t="s">
        <v>23</v>
      </c>
      <c r="I280" s="13">
        <v>53</v>
      </c>
      <c r="J280" s="11" t="s">
        <v>18</v>
      </c>
      <c r="K280" s="13">
        <v>3</v>
      </c>
      <c r="L280" s="11" t="s">
        <v>52</v>
      </c>
      <c r="M280" s="11" t="s">
        <v>27</v>
      </c>
      <c r="N280" s="11"/>
    </row>
    <row r="281" spans="1:14">
      <c r="A281" s="17">
        <v>280</v>
      </c>
      <c r="B281" s="11" t="s">
        <v>29</v>
      </c>
      <c r="C281" s="12">
        <v>0</v>
      </c>
      <c r="D281" s="12">
        <v>3285</v>
      </c>
      <c r="E281" s="13">
        <v>7</v>
      </c>
      <c r="F281" s="11">
        <v>21</v>
      </c>
      <c r="G281" s="11" t="s">
        <v>49</v>
      </c>
      <c r="H281" s="11" t="s">
        <v>23</v>
      </c>
      <c r="I281" s="13">
        <v>33</v>
      </c>
      <c r="J281" s="11" t="s">
        <v>18</v>
      </c>
      <c r="K281" s="13">
        <v>2</v>
      </c>
      <c r="L281" s="11" t="s">
        <v>50</v>
      </c>
      <c r="M281" s="11" t="s">
        <v>28</v>
      </c>
      <c r="N281" s="11"/>
    </row>
    <row r="282" spans="1:14">
      <c r="A282" s="17">
        <v>281</v>
      </c>
      <c r="B282" s="11" t="s">
        <v>30</v>
      </c>
      <c r="C282" s="12">
        <v>0</v>
      </c>
      <c r="D282" s="12">
        <v>164</v>
      </c>
      <c r="E282" s="13">
        <v>13</v>
      </c>
      <c r="F282" s="11">
        <v>65</v>
      </c>
      <c r="G282" s="11" t="s">
        <v>53</v>
      </c>
      <c r="H282" s="11" t="s">
        <v>21</v>
      </c>
      <c r="I282" s="13">
        <v>56</v>
      </c>
      <c r="J282" s="11" t="s">
        <v>17</v>
      </c>
      <c r="K282" s="13">
        <v>4</v>
      </c>
      <c r="L282" s="11" t="s">
        <v>50</v>
      </c>
      <c r="M282" s="11" t="s">
        <v>28</v>
      </c>
      <c r="N282" s="11"/>
    </row>
    <row r="283" spans="1:14">
      <c r="A283" s="17">
        <v>282</v>
      </c>
      <c r="B283" s="11" t="s">
        <v>33</v>
      </c>
      <c r="C283" s="12">
        <v>11072</v>
      </c>
      <c r="D283" s="12">
        <v>891</v>
      </c>
      <c r="E283" s="13">
        <v>61</v>
      </c>
      <c r="F283" s="11">
        <v>17</v>
      </c>
      <c r="G283" s="11" t="s">
        <v>49</v>
      </c>
      <c r="H283" s="11" t="s">
        <v>23</v>
      </c>
      <c r="I283" s="13">
        <v>33</v>
      </c>
      <c r="J283" s="11" t="s">
        <v>17</v>
      </c>
      <c r="K283" s="13">
        <v>4</v>
      </c>
      <c r="L283" s="11" t="s">
        <v>51</v>
      </c>
      <c r="M283" s="11" t="s">
        <v>28</v>
      </c>
      <c r="N283" s="11"/>
    </row>
    <row r="284" spans="1:14">
      <c r="A284" s="17">
        <v>283</v>
      </c>
      <c r="B284" s="11" t="s">
        <v>37</v>
      </c>
      <c r="C284" s="12">
        <v>0</v>
      </c>
      <c r="D284" s="12">
        <v>0</v>
      </c>
      <c r="E284" s="13">
        <v>37</v>
      </c>
      <c r="F284" s="11">
        <v>49</v>
      </c>
      <c r="G284" s="11" t="s">
        <v>49</v>
      </c>
      <c r="H284" s="11" t="s">
        <v>23</v>
      </c>
      <c r="I284" s="13">
        <v>46</v>
      </c>
      <c r="J284" s="11" t="s">
        <v>17</v>
      </c>
      <c r="K284" s="13">
        <v>4</v>
      </c>
      <c r="L284" s="11" t="s">
        <v>51</v>
      </c>
      <c r="M284" s="11" t="s">
        <v>27</v>
      </c>
      <c r="N284" s="11"/>
    </row>
    <row r="285" spans="1:14">
      <c r="A285" s="17">
        <v>284</v>
      </c>
      <c r="B285" s="11" t="s">
        <v>37</v>
      </c>
      <c r="C285" s="12">
        <v>219</v>
      </c>
      <c r="D285" s="12">
        <v>841</v>
      </c>
      <c r="E285" s="13">
        <v>43</v>
      </c>
      <c r="F285" s="11">
        <v>0</v>
      </c>
      <c r="G285" s="11" t="s">
        <v>49</v>
      </c>
      <c r="H285" s="11" t="s">
        <v>23</v>
      </c>
      <c r="I285" s="13">
        <v>54</v>
      </c>
      <c r="J285" s="11" t="s">
        <v>17</v>
      </c>
      <c r="K285" s="13">
        <v>2</v>
      </c>
      <c r="L285" s="11" t="s">
        <v>52</v>
      </c>
      <c r="M285" s="11" t="s">
        <v>28</v>
      </c>
      <c r="N285" s="11"/>
    </row>
    <row r="286" spans="1:14">
      <c r="A286" s="17">
        <v>285</v>
      </c>
      <c r="B286" s="11" t="s">
        <v>33</v>
      </c>
      <c r="C286" s="12">
        <v>8060</v>
      </c>
      <c r="D286" s="12">
        <v>607</v>
      </c>
      <c r="E286" s="13">
        <v>19</v>
      </c>
      <c r="F286" s="11">
        <v>71</v>
      </c>
      <c r="G286" s="11" t="s">
        <v>53</v>
      </c>
      <c r="H286" s="11" t="s">
        <v>21</v>
      </c>
      <c r="I286" s="13">
        <v>22</v>
      </c>
      <c r="J286" s="11" t="s">
        <v>18</v>
      </c>
      <c r="K286" s="13">
        <v>2</v>
      </c>
      <c r="L286" s="11" t="s">
        <v>52</v>
      </c>
      <c r="M286" s="11" t="s">
        <v>28</v>
      </c>
      <c r="N286" s="11"/>
    </row>
    <row r="287" spans="1:14">
      <c r="A287" s="17">
        <v>286</v>
      </c>
      <c r="B287" s="11" t="s">
        <v>33</v>
      </c>
      <c r="C287" s="12">
        <v>0</v>
      </c>
      <c r="D287" s="12">
        <v>486</v>
      </c>
      <c r="E287" s="13">
        <v>12</v>
      </c>
      <c r="F287" s="11">
        <v>22</v>
      </c>
      <c r="G287" s="11" t="s">
        <v>49</v>
      </c>
      <c r="H287" s="11" t="s">
        <v>23</v>
      </c>
      <c r="I287" s="13">
        <v>35</v>
      </c>
      <c r="J287" s="11" t="s">
        <v>19</v>
      </c>
      <c r="K287" s="13">
        <v>2</v>
      </c>
      <c r="L287" s="11" t="s">
        <v>51</v>
      </c>
      <c r="M287" s="11" t="s">
        <v>28</v>
      </c>
      <c r="N287" s="11"/>
    </row>
    <row r="288" spans="1:14">
      <c r="A288" s="17">
        <v>287</v>
      </c>
      <c r="B288" s="11" t="s">
        <v>33</v>
      </c>
      <c r="C288" s="12">
        <v>0</v>
      </c>
      <c r="D288" s="12">
        <v>108</v>
      </c>
      <c r="E288" s="13">
        <v>25</v>
      </c>
      <c r="F288" s="11">
        <v>52</v>
      </c>
      <c r="G288" s="11" t="s">
        <v>49</v>
      </c>
      <c r="H288" s="11" t="s">
        <v>23</v>
      </c>
      <c r="I288" s="13">
        <v>46</v>
      </c>
      <c r="J288" s="11" t="s">
        <v>18</v>
      </c>
      <c r="K288" s="13">
        <v>4</v>
      </c>
      <c r="L288" s="11" t="s">
        <v>50</v>
      </c>
      <c r="M288" s="11" t="s">
        <v>27</v>
      </c>
      <c r="N288" s="11"/>
    </row>
    <row r="289" spans="1:14">
      <c r="A289" s="17">
        <v>288</v>
      </c>
      <c r="B289" s="11" t="s">
        <v>36</v>
      </c>
      <c r="C289" s="12">
        <v>0</v>
      </c>
      <c r="D289" s="12">
        <v>0</v>
      </c>
      <c r="E289" s="13">
        <v>43</v>
      </c>
      <c r="F289" s="11">
        <v>28</v>
      </c>
      <c r="G289" s="11" t="s">
        <v>53</v>
      </c>
      <c r="H289" s="11" t="s">
        <v>21</v>
      </c>
      <c r="I289" s="13">
        <v>29</v>
      </c>
      <c r="J289" s="11" t="s">
        <v>18</v>
      </c>
      <c r="K289" s="13">
        <v>3</v>
      </c>
      <c r="L289" s="11" t="s">
        <v>52</v>
      </c>
      <c r="M289" s="11" t="s">
        <v>27</v>
      </c>
      <c r="N289" s="11"/>
    </row>
    <row r="290" spans="1:14">
      <c r="A290" s="17">
        <v>289</v>
      </c>
      <c r="B290" s="11" t="s">
        <v>33</v>
      </c>
      <c r="C290" s="12">
        <v>0</v>
      </c>
      <c r="D290" s="12">
        <v>113</v>
      </c>
      <c r="E290" s="13">
        <v>25</v>
      </c>
      <c r="F290" s="11">
        <v>31</v>
      </c>
      <c r="G290" s="11" t="s">
        <v>53</v>
      </c>
      <c r="H290" s="11" t="s">
        <v>21</v>
      </c>
      <c r="I290" s="13">
        <v>22</v>
      </c>
      <c r="J290" s="11" t="s">
        <v>19</v>
      </c>
      <c r="K290" s="13">
        <v>4</v>
      </c>
      <c r="L290" s="11" t="s">
        <v>51</v>
      </c>
      <c r="M290" s="11" t="s">
        <v>27</v>
      </c>
      <c r="N290" s="11"/>
    </row>
    <row r="291" spans="1:14">
      <c r="A291" s="17">
        <v>290</v>
      </c>
      <c r="B291" s="11" t="s">
        <v>33</v>
      </c>
      <c r="C291" s="12">
        <v>1613</v>
      </c>
      <c r="D291" s="12">
        <v>0</v>
      </c>
      <c r="E291" s="13">
        <v>25</v>
      </c>
      <c r="F291" s="11">
        <v>118</v>
      </c>
      <c r="G291" s="11" t="s">
        <v>49</v>
      </c>
      <c r="H291" s="11" t="s">
        <v>22</v>
      </c>
      <c r="I291" s="13">
        <v>53</v>
      </c>
      <c r="J291" s="11" t="s">
        <v>18</v>
      </c>
      <c r="K291" s="13">
        <v>4</v>
      </c>
      <c r="L291" s="11" t="s">
        <v>51</v>
      </c>
      <c r="M291" s="11" t="s">
        <v>28</v>
      </c>
      <c r="N291" s="11"/>
    </row>
    <row r="292" spans="1:14">
      <c r="A292" s="17">
        <v>291</v>
      </c>
      <c r="B292" s="11" t="s">
        <v>31</v>
      </c>
      <c r="C292" s="12">
        <v>757</v>
      </c>
      <c r="D292" s="12">
        <v>208</v>
      </c>
      <c r="E292" s="13">
        <v>25</v>
      </c>
      <c r="F292" s="11">
        <v>36</v>
      </c>
      <c r="G292" s="11" t="s">
        <v>49</v>
      </c>
      <c r="H292" s="11" t="s">
        <v>21</v>
      </c>
      <c r="I292" s="13">
        <v>42</v>
      </c>
      <c r="J292" s="11" t="s">
        <v>18</v>
      </c>
      <c r="K292" s="13">
        <v>3</v>
      </c>
      <c r="L292" s="11" t="s">
        <v>51</v>
      </c>
      <c r="M292" s="11" t="s">
        <v>27</v>
      </c>
      <c r="N292" s="11"/>
    </row>
    <row r="293" spans="1:14">
      <c r="A293" s="17">
        <v>292</v>
      </c>
      <c r="B293" s="11" t="s">
        <v>35</v>
      </c>
      <c r="C293" s="12">
        <v>0</v>
      </c>
      <c r="D293" s="12">
        <v>603</v>
      </c>
      <c r="E293" s="13">
        <v>13</v>
      </c>
      <c r="F293" s="11">
        <v>35</v>
      </c>
      <c r="G293" s="11" t="s">
        <v>49</v>
      </c>
      <c r="H293" s="11" t="s">
        <v>22</v>
      </c>
      <c r="I293" s="13">
        <v>20</v>
      </c>
      <c r="J293" s="11" t="s">
        <v>19</v>
      </c>
      <c r="K293" s="13">
        <v>4</v>
      </c>
      <c r="L293" s="11" t="s">
        <v>51</v>
      </c>
      <c r="M293" s="11" t="s">
        <v>27</v>
      </c>
      <c r="N293" s="11"/>
    </row>
    <row r="294" spans="1:14">
      <c r="A294" s="17">
        <v>293</v>
      </c>
      <c r="B294" s="11" t="s">
        <v>33</v>
      </c>
      <c r="C294" s="12">
        <v>0</v>
      </c>
      <c r="D294" s="12">
        <v>343</v>
      </c>
      <c r="E294" s="13">
        <v>19</v>
      </c>
      <c r="F294" s="11">
        <v>22</v>
      </c>
      <c r="G294" s="11" t="s">
        <v>53</v>
      </c>
      <c r="H294" s="11" t="s">
        <v>21</v>
      </c>
      <c r="I294" s="13">
        <v>35</v>
      </c>
      <c r="J294" s="11" t="s">
        <v>18</v>
      </c>
      <c r="K294" s="13">
        <v>3</v>
      </c>
      <c r="L294" s="11" t="s">
        <v>51</v>
      </c>
      <c r="M294" s="11" t="s">
        <v>28</v>
      </c>
      <c r="N294" s="11"/>
    </row>
    <row r="295" spans="1:14">
      <c r="A295" s="17">
        <v>294</v>
      </c>
      <c r="B295" s="11" t="s">
        <v>30</v>
      </c>
      <c r="C295" s="12">
        <v>977</v>
      </c>
      <c r="D295" s="12">
        <v>463</v>
      </c>
      <c r="E295" s="13">
        <v>10</v>
      </c>
      <c r="F295" s="11">
        <v>61</v>
      </c>
      <c r="G295" s="11" t="s">
        <v>53</v>
      </c>
      <c r="H295" s="11" t="s">
        <v>21</v>
      </c>
      <c r="I295" s="13">
        <v>33</v>
      </c>
      <c r="J295" s="11" t="s">
        <v>18</v>
      </c>
      <c r="K295" s="13">
        <v>3</v>
      </c>
      <c r="L295" s="11" t="s">
        <v>52</v>
      </c>
      <c r="M295" s="11" t="s">
        <v>27</v>
      </c>
      <c r="N295" s="11"/>
    </row>
    <row r="296" spans="1:14">
      <c r="A296" s="17">
        <v>295</v>
      </c>
      <c r="B296" s="11" t="s">
        <v>30</v>
      </c>
      <c r="C296" s="12">
        <v>197</v>
      </c>
      <c r="D296" s="12">
        <v>0</v>
      </c>
      <c r="E296" s="13">
        <v>37</v>
      </c>
      <c r="F296" s="11">
        <v>17</v>
      </c>
      <c r="G296" s="11" t="s">
        <v>49</v>
      </c>
      <c r="H296" s="11" t="s">
        <v>22</v>
      </c>
      <c r="I296" s="13">
        <v>26</v>
      </c>
      <c r="J296" s="11" t="s">
        <v>18</v>
      </c>
      <c r="K296" s="13">
        <v>2</v>
      </c>
      <c r="L296" s="11" t="s">
        <v>51</v>
      </c>
      <c r="M296" s="11" t="s">
        <v>28</v>
      </c>
      <c r="N296" s="11"/>
    </row>
    <row r="297" spans="1:14">
      <c r="A297" s="17">
        <v>296</v>
      </c>
      <c r="B297" s="11" t="s">
        <v>31</v>
      </c>
      <c r="C297" s="12">
        <v>0</v>
      </c>
      <c r="D297" s="12">
        <v>299</v>
      </c>
      <c r="E297" s="13">
        <v>19</v>
      </c>
      <c r="F297" s="11">
        <v>11</v>
      </c>
      <c r="G297" s="11" t="s">
        <v>49</v>
      </c>
      <c r="H297" s="11" t="s">
        <v>23</v>
      </c>
      <c r="I297" s="13">
        <v>46</v>
      </c>
      <c r="J297" s="11" t="s">
        <v>17</v>
      </c>
      <c r="K297" s="13">
        <v>4</v>
      </c>
      <c r="L297" s="11" t="s">
        <v>51</v>
      </c>
      <c r="M297" s="11" t="s">
        <v>28</v>
      </c>
      <c r="N297" s="11"/>
    </row>
    <row r="298" spans="1:14">
      <c r="A298" s="17">
        <v>297</v>
      </c>
      <c r="B298" s="11" t="s">
        <v>33</v>
      </c>
      <c r="C298" s="12">
        <v>0</v>
      </c>
      <c r="D298" s="12">
        <v>490</v>
      </c>
      <c r="E298" s="13">
        <v>13</v>
      </c>
      <c r="F298" s="11">
        <v>15</v>
      </c>
      <c r="G298" s="11" t="s">
        <v>53</v>
      </c>
      <c r="H298" s="11" t="s">
        <v>21</v>
      </c>
      <c r="I298" s="13">
        <v>28</v>
      </c>
      <c r="J298" s="11" t="s">
        <v>18</v>
      </c>
      <c r="K298" s="13">
        <v>2</v>
      </c>
      <c r="L298" s="11" t="s">
        <v>51</v>
      </c>
      <c r="M298" s="11" t="s">
        <v>27</v>
      </c>
      <c r="N298" s="11"/>
    </row>
    <row r="299" spans="1:14">
      <c r="A299" s="17">
        <v>298</v>
      </c>
      <c r="B299" s="11" t="s">
        <v>36</v>
      </c>
      <c r="C299" s="12">
        <v>0</v>
      </c>
      <c r="D299" s="12">
        <v>6628</v>
      </c>
      <c r="E299" s="13">
        <v>37</v>
      </c>
      <c r="F299" s="11">
        <v>65</v>
      </c>
      <c r="G299" s="11" t="s">
        <v>49</v>
      </c>
      <c r="H299" s="11" t="s">
        <v>23</v>
      </c>
      <c r="I299" s="13">
        <v>38</v>
      </c>
      <c r="J299" s="11" t="s">
        <v>18</v>
      </c>
      <c r="K299" s="13">
        <v>4</v>
      </c>
      <c r="L299" s="11" t="s">
        <v>51</v>
      </c>
      <c r="M299" s="11" t="s">
        <v>28</v>
      </c>
      <c r="N299" s="11"/>
    </row>
    <row r="300" spans="1:14">
      <c r="A300" s="17">
        <v>299</v>
      </c>
      <c r="B300" s="11" t="s">
        <v>29</v>
      </c>
      <c r="C300" s="12">
        <v>0</v>
      </c>
      <c r="D300" s="12">
        <v>859</v>
      </c>
      <c r="E300" s="13">
        <v>19</v>
      </c>
      <c r="F300" s="11">
        <v>23</v>
      </c>
      <c r="G300" s="11" t="s">
        <v>49</v>
      </c>
      <c r="H300" s="11" t="s">
        <v>23</v>
      </c>
      <c r="I300" s="13">
        <v>35</v>
      </c>
      <c r="J300" s="11" t="s">
        <v>18</v>
      </c>
      <c r="K300" s="13">
        <v>2</v>
      </c>
      <c r="L300" s="11" t="s">
        <v>51</v>
      </c>
      <c r="M300" s="11" t="s">
        <v>27</v>
      </c>
      <c r="N300" s="11"/>
    </row>
    <row r="301" spans="1:14">
      <c r="A301" s="17">
        <v>300</v>
      </c>
      <c r="B301" s="11" t="s">
        <v>33</v>
      </c>
      <c r="C301" s="12">
        <v>0</v>
      </c>
      <c r="D301" s="12">
        <v>750</v>
      </c>
      <c r="E301" s="13">
        <v>13</v>
      </c>
      <c r="F301" s="11">
        <v>14</v>
      </c>
      <c r="G301" s="11" t="s">
        <v>49</v>
      </c>
      <c r="H301" s="11" t="s">
        <v>23</v>
      </c>
      <c r="I301" s="13">
        <v>47</v>
      </c>
      <c r="J301" s="11" t="s">
        <v>18</v>
      </c>
      <c r="K301" s="13">
        <v>4</v>
      </c>
      <c r="L301" s="11" t="s">
        <v>51</v>
      </c>
      <c r="M301" s="11" t="s">
        <v>27</v>
      </c>
      <c r="N301" s="11"/>
    </row>
    <row r="302" spans="1:14">
      <c r="A302" s="17">
        <v>301</v>
      </c>
      <c r="B302" s="11" t="s">
        <v>36</v>
      </c>
      <c r="C302" s="12">
        <v>256</v>
      </c>
      <c r="D302" s="12">
        <v>954</v>
      </c>
      <c r="E302" s="13">
        <v>10</v>
      </c>
      <c r="F302" s="11">
        <v>13</v>
      </c>
      <c r="G302" s="11" t="s">
        <v>49</v>
      </c>
      <c r="H302" s="11" t="s">
        <v>23</v>
      </c>
      <c r="I302" s="13">
        <v>23</v>
      </c>
      <c r="J302" s="11" t="s">
        <v>18</v>
      </c>
      <c r="K302" s="13">
        <v>3</v>
      </c>
      <c r="L302" s="11" t="s">
        <v>51</v>
      </c>
      <c r="M302" s="11" t="s">
        <v>28</v>
      </c>
      <c r="N302" s="11"/>
    </row>
    <row r="303" spans="1:14">
      <c r="A303" s="17">
        <v>302</v>
      </c>
      <c r="B303" s="11" t="s">
        <v>33</v>
      </c>
      <c r="C303" s="12">
        <v>296</v>
      </c>
      <c r="D303" s="12">
        <v>591</v>
      </c>
      <c r="E303" s="13">
        <v>37</v>
      </c>
      <c r="F303" s="11">
        <v>103</v>
      </c>
      <c r="G303" s="11" t="s">
        <v>49</v>
      </c>
      <c r="H303" s="11" t="s">
        <v>23</v>
      </c>
      <c r="I303" s="13">
        <v>56</v>
      </c>
      <c r="J303" s="11" t="s">
        <v>17</v>
      </c>
      <c r="K303" s="13">
        <v>4</v>
      </c>
      <c r="L303" s="11" t="s">
        <v>51</v>
      </c>
      <c r="M303" s="11" t="s">
        <v>27</v>
      </c>
      <c r="N303" s="11"/>
    </row>
    <row r="304" spans="1:14">
      <c r="A304" s="17">
        <v>303</v>
      </c>
      <c r="B304" s="11" t="s">
        <v>31</v>
      </c>
      <c r="C304" s="12">
        <v>0</v>
      </c>
      <c r="D304" s="12">
        <v>13970</v>
      </c>
      <c r="E304" s="13">
        <v>13</v>
      </c>
      <c r="F304" s="11">
        <v>24</v>
      </c>
      <c r="G304" s="11" t="s">
        <v>53</v>
      </c>
      <c r="H304" s="11" t="s">
        <v>21</v>
      </c>
      <c r="I304" s="13">
        <v>28</v>
      </c>
      <c r="J304" s="11" t="s">
        <v>19</v>
      </c>
      <c r="K304" s="13">
        <v>4</v>
      </c>
      <c r="L304" s="11" t="s">
        <v>50</v>
      </c>
      <c r="M304" s="11" t="s">
        <v>27</v>
      </c>
      <c r="N304" s="11"/>
    </row>
    <row r="305" spans="1:14">
      <c r="A305" s="17">
        <v>304</v>
      </c>
      <c r="B305" s="11" t="s">
        <v>33</v>
      </c>
      <c r="C305" s="12">
        <v>0</v>
      </c>
      <c r="D305" s="12">
        <v>857</v>
      </c>
      <c r="E305" s="13">
        <v>11</v>
      </c>
      <c r="F305" s="11">
        <v>34</v>
      </c>
      <c r="G305" s="11" t="s">
        <v>49</v>
      </c>
      <c r="H305" s="11" t="s">
        <v>23</v>
      </c>
      <c r="I305" s="13">
        <v>48</v>
      </c>
      <c r="J305" s="11" t="s">
        <v>18</v>
      </c>
      <c r="K305" s="13">
        <v>3</v>
      </c>
      <c r="L305" s="11" t="s">
        <v>51</v>
      </c>
      <c r="M305" s="11" t="s">
        <v>28</v>
      </c>
      <c r="N305" s="11"/>
    </row>
    <row r="306" spans="1:14">
      <c r="A306" s="17">
        <v>305</v>
      </c>
      <c r="B306" s="11" t="s">
        <v>31</v>
      </c>
      <c r="C306" s="12">
        <v>0</v>
      </c>
      <c r="D306" s="12">
        <v>5857</v>
      </c>
      <c r="E306" s="13">
        <v>19</v>
      </c>
      <c r="F306" s="11">
        <v>20</v>
      </c>
      <c r="G306" s="11" t="s">
        <v>49</v>
      </c>
      <c r="H306" s="11" t="s">
        <v>23</v>
      </c>
      <c r="I306" s="13">
        <v>27</v>
      </c>
      <c r="J306" s="11" t="s">
        <v>18</v>
      </c>
      <c r="K306" s="13">
        <v>2</v>
      </c>
      <c r="L306" s="11" t="s">
        <v>51</v>
      </c>
      <c r="M306" s="11" t="s">
        <v>28</v>
      </c>
      <c r="N306" s="11"/>
    </row>
    <row r="307" spans="1:14">
      <c r="A307" s="17">
        <v>306</v>
      </c>
      <c r="B307" s="11" t="s">
        <v>36</v>
      </c>
      <c r="C307" s="12">
        <v>298</v>
      </c>
      <c r="D307" s="12">
        <v>3326</v>
      </c>
      <c r="E307" s="13">
        <v>73</v>
      </c>
      <c r="F307" s="11">
        <v>15</v>
      </c>
      <c r="G307" s="11" t="s">
        <v>49</v>
      </c>
      <c r="H307" s="11" t="s">
        <v>22</v>
      </c>
      <c r="I307" s="13">
        <v>23</v>
      </c>
      <c r="J307" s="11" t="s">
        <v>18</v>
      </c>
      <c r="K307" s="13">
        <v>2</v>
      </c>
      <c r="L307" s="11" t="s">
        <v>51</v>
      </c>
      <c r="M307" s="11" t="s">
        <v>27</v>
      </c>
      <c r="N307" s="11"/>
    </row>
    <row r="308" spans="1:14">
      <c r="A308" s="17">
        <v>307</v>
      </c>
      <c r="B308" s="11" t="s">
        <v>36</v>
      </c>
      <c r="C308" s="12">
        <v>0</v>
      </c>
      <c r="D308" s="12">
        <v>726</v>
      </c>
      <c r="E308" s="13">
        <v>19</v>
      </c>
      <c r="F308" s="11">
        <v>7</v>
      </c>
      <c r="G308" s="11" t="s">
        <v>53</v>
      </c>
      <c r="H308" s="11" t="s">
        <v>21</v>
      </c>
      <c r="I308" s="13">
        <v>24</v>
      </c>
      <c r="J308" s="11" t="s">
        <v>19</v>
      </c>
      <c r="K308" s="13">
        <v>4</v>
      </c>
      <c r="L308" s="11" t="s">
        <v>51</v>
      </c>
      <c r="M308" s="11" t="s">
        <v>27</v>
      </c>
      <c r="N308" s="11"/>
    </row>
    <row r="309" spans="1:14">
      <c r="A309" s="17">
        <v>308</v>
      </c>
      <c r="B309" s="11" t="s">
        <v>31</v>
      </c>
      <c r="C309" s="12">
        <v>8636</v>
      </c>
      <c r="D309" s="12">
        <v>214</v>
      </c>
      <c r="E309" s="13">
        <v>11</v>
      </c>
      <c r="F309" s="11">
        <v>3</v>
      </c>
      <c r="G309" s="11" t="s">
        <v>53</v>
      </c>
      <c r="H309" s="11" t="s">
        <v>21</v>
      </c>
      <c r="I309" s="13">
        <v>22</v>
      </c>
      <c r="J309" s="11" t="s">
        <v>18</v>
      </c>
      <c r="K309" s="13">
        <v>2</v>
      </c>
      <c r="L309" s="11" t="s">
        <v>51</v>
      </c>
      <c r="M309" s="11" t="s">
        <v>28</v>
      </c>
      <c r="N309" s="11"/>
    </row>
    <row r="310" spans="1:14">
      <c r="A310" s="17">
        <v>309</v>
      </c>
      <c r="B310" s="11" t="s">
        <v>33</v>
      </c>
      <c r="C310" s="12">
        <v>0</v>
      </c>
      <c r="D310" s="12">
        <v>207</v>
      </c>
      <c r="E310" s="13">
        <v>13</v>
      </c>
      <c r="F310" s="11">
        <v>119</v>
      </c>
      <c r="G310" s="11" t="s">
        <v>49</v>
      </c>
      <c r="H310" s="11" t="s">
        <v>23</v>
      </c>
      <c r="I310" s="13">
        <v>42</v>
      </c>
      <c r="J310" s="11" t="s">
        <v>19</v>
      </c>
      <c r="K310" s="13">
        <v>4</v>
      </c>
      <c r="L310" s="11" t="s">
        <v>51</v>
      </c>
      <c r="M310" s="11" t="s">
        <v>27</v>
      </c>
      <c r="N310" s="11"/>
    </row>
    <row r="311" spans="1:14">
      <c r="A311" s="17">
        <v>310</v>
      </c>
      <c r="B311" s="11" t="s">
        <v>33</v>
      </c>
      <c r="C311" s="12">
        <v>0</v>
      </c>
      <c r="D311" s="12">
        <v>713</v>
      </c>
      <c r="E311" s="13">
        <v>13</v>
      </c>
      <c r="F311" s="11">
        <v>29</v>
      </c>
      <c r="G311" s="11" t="s">
        <v>49</v>
      </c>
      <c r="H311" s="11" t="s">
        <v>23</v>
      </c>
      <c r="I311" s="13">
        <v>25</v>
      </c>
      <c r="J311" s="11" t="s">
        <v>18</v>
      </c>
      <c r="K311" s="13">
        <v>2</v>
      </c>
      <c r="L311" s="11" t="s">
        <v>51</v>
      </c>
      <c r="M311" s="11" t="s">
        <v>27</v>
      </c>
      <c r="N311" s="11"/>
    </row>
    <row r="312" spans="1:14">
      <c r="A312" s="17">
        <v>311</v>
      </c>
      <c r="B312" s="11" t="s">
        <v>33</v>
      </c>
      <c r="C312" s="12">
        <v>19766</v>
      </c>
      <c r="D312" s="12">
        <v>2141</v>
      </c>
      <c r="E312" s="13">
        <v>11</v>
      </c>
      <c r="F312" s="11">
        <v>54</v>
      </c>
      <c r="G312" s="11" t="s">
        <v>53</v>
      </c>
      <c r="H312" s="11" t="s">
        <v>21</v>
      </c>
      <c r="I312" s="13">
        <v>47</v>
      </c>
      <c r="J312" s="11" t="s">
        <v>17</v>
      </c>
      <c r="K312" s="13">
        <v>4</v>
      </c>
      <c r="L312" s="11" t="s">
        <v>50</v>
      </c>
      <c r="M312" s="11" t="s">
        <v>27</v>
      </c>
      <c r="N312" s="11"/>
    </row>
    <row r="313" spans="1:14">
      <c r="A313" s="17">
        <v>312</v>
      </c>
      <c r="B313" s="11" t="s">
        <v>33</v>
      </c>
      <c r="C313" s="12">
        <v>0</v>
      </c>
      <c r="D313" s="12">
        <v>483</v>
      </c>
      <c r="E313" s="13">
        <v>19</v>
      </c>
      <c r="F313" s="11">
        <v>90</v>
      </c>
      <c r="G313" s="11" t="s">
        <v>53</v>
      </c>
      <c r="H313" s="11" t="s">
        <v>21</v>
      </c>
      <c r="I313" s="13">
        <v>32</v>
      </c>
      <c r="J313" s="11" t="s">
        <v>19</v>
      </c>
      <c r="K313" s="13">
        <v>4</v>
      </c>
      <c r="L313" s="11" t="s">
        <v>51</v>
      </c>
      <c r="M313" s="11" t="s">
        <v>27</v>
      </c>
      <c r="N313" s="11"/>
    </row>
    <row r="314" spans="1:14">
      <c r="A314" s="17">
        <v>313</v>
      </c>
      <c r="B314" s="11" t="s">
        <v>33</v>
      </c>
      <c r="C314" s="12">
        <v>0</v>
      </c>
      <c r="D314" s="12">
        <v>127</v>
      </c>
      <c r="E314" s="13">
        <v>7</v>
      </c>
      <c r="F314" s="11">
        <v>13</v>
      </c>
      <c r="G314" s="11" t="s">
        <v>49</v>
      </c>
      <c r="H314" s="11" t="s">
        <v>23</v>
      </c>
      <c r="I314" s="13">
        <v>25</v>
      </c>
      <c r="J314" s="11" t="s">
        <v>19</v>
      </c>
      <c r="K314" s="13">
        <v>3</v>
      </c>
      <c r="L314" s="11" t="s">
        <v>51</v>
      </c>
      <c r="M314" s="11" t="s">
        <v>28</v>
      </c>
      <c r="N314" s="11"/>
    </row>
    <row r="315" spans="1:14">
      <c r="A315" s="17">
        <v>314</v>
      </c>
      <c r="B315" s="11" t="s">
        <v>31</v>
      </c>
      <c r="C315" s="12">
        <v>0</v>
      </c>
      <c r="D315" s="12">
        <v>367</v>
      </c>
      <c r="E315" s="13">
        <v>37</v>
      </c>
      <c r="F315" s="11">
        <v>22</v>
      </c>
      <c r="G315" s="11" t="s">
        <v>49</v>
      </c>
      <c r="H315" s="11" t="s">
        <v>23</v>
      </c>
      <c r="I315" s="13">
        <v>36</v>
      </c>
      <c r="J315" s="11" t="s">
        <v>18</v>
      </c>
      <c r="K315" s="13">
        <v>2</v>
      </c>
      <c r="L315" s="11" t="s">
        <v>51</v>
      </c>
      <c r="M315" s="11" t="s">
        <v>28</v>
      </c>
      <c r="N315" s="11"/>
    </row>
    <row r="316" spans="1:14">
      <c r="A316" s="17">
        <v>315</v>
      </c>
      <c r="B316" s="11" t="s">
        <v>36</v>
      </c>
      <c r="C316" s="12">
        <v>0</v>
      </c>
      <c r="D316" s="12">
        <v>813</v>
      </c>
      <c r="E316" s="13">
        <v>43</v>
      </c>
      <c r="F316" s="11">
        <v>28</v>
      </c>
      <c r="G316" s="11" t="s">
        <v>49</v>
      </c>
      <c r="H316" s="11" t="s">
        <v>23</v>
      </c>
      <c r="I316" s="13">
        <v>25</v>
      </c>
      <c r="J316" s="11" t="s">
        <v>18</v>
      </c>
      <c r="K316" s="13">
        <v>2</v>
      </c>
      <c r="L316" s="11" t="s">
        <v>51</v>
      </c>
      <c r="M316" s="11" t="s">
        <v>27</v>
      </c>
      <c r="N316" s="11"/>
    </row>
    <row r="317" spans="1:14">
      <c r="A317" s="17">
        <v>316</v>
      </c>
      <c r="B317" s="11" t="s">
        <v>31</v>
      </c>
      <c r="C317" s="12">
        <v>4089</v>
      </c>
      <c r="D317" s="12">
        <v>0</v>
      </c>
      <c r="E317" s="13">
        <v>7</v>
      </c>
      <c r="F317" s="11">
        <v>14</v>
      </c>
      <c r="G317" s="11" t="s">
        <v>49</v>
      </c>
      <c r="H317" s="11" t="s">
        <v>22</v>
      </c>
      <c r="I317" s="13">
        <v>26</v>
      </c>
      <c r="J317" s="11" t="s">
        <v>18</v>
      </c>
      <c r="K317" s="13">
        <v>2</v>
      </c>
      <c r="L317" s="11" t="s">
        <v>51</v>
      </c>
      <c r="M317" s="11" t="s">
        <v>28</v>
      </c>
      <c r="N317" s="11"/>
    </row>
    <row r="318" spans="1:14">
      <c r="A318" s="17">
        <v>317</v>
      </c>
      <c r="B318" s="11" t="s">
        <v>33</v>
      </c>
      <c r="C318" s="12">
        <v>0</v>
      </c>
      <c r="D318" s="12">
        <v>102</v>
      </c>
      <c r="E318" s="13">
        <v>7</v>
      </c>
      <c r="F318" s="11">
        <v>0</v>
      </c>
      <c r="G318" s="11" t="s">
        <v>53</v>
      </c>
      <c r="H318" s="11" t="s">
        <v>21</v>
      </c>
      <c r="I318" s="13">
        <v>53</v>
      </c>
      <c r="J318" s="11" t="s">
        <v>18</v>
      </c>
      <c r="K318" s="13">
        <v>4</v>
      </c>
      <c r="L318" s="11" t="s">
        <v>54</v>
      </c>
      <c r="M318" s="11" t="s">
        <v>28</v>
      </c>
      <c r="N318" s="11"/>
    </row>
    <row r="319" spans="1:14">
      <c r="A319" s="17">
        <v>318</v>
      </c>
      <c r="B319" s="11" t="s">
        <v>34</v>
      </c>
      <c r="C319" s="12">
        <v>271</v>
      </c>
      <c r="D319" s="12">
        <v>759</v>
      </c>
      <c r="E319" s="13">
        <v>19</v>
      </c>
      <c r="F319" s="11">
        <v>0</v>
      </c>
      <c r="G319" s="11" t="s">
        <v>53</v>
      </c>
      <c r="H319" s="11" t="s">
        <v>21</v>
      </c>
      <c r="I319" s="13">
        <v>66</v>
      </c>
      <c r="J319" s="11" t="s">
        <v>18</v>
      </c>
      <c r="K319" s="13">
        <v>4</v>
      </c>
      <c r="L319" s="11" t="s">
        <v>51</v>
      </c>
      <c r="M319" s="11" t="s">
        <v>28</v>
      </c>
      <c r="N319" s="11"/>
    </row>
    <row r="320" spans="1:14">
      <c r="A320" s="17">
        <v>319</v>
      </c>
      <c r="B320" s="11" t="s">
        <v>33</v>
      </c>
      <c r="C320" s="12">
        <v>949</v>
      </c>
      <c r="D320" s="12">
        <v>0</v>
      </c>
      <c r="E320" s="13">
        <v>49</v>
      </c>
      <c r="F320" s="11">
        <v>36</v>
      </c>
      <c r="G320" s="11" t="s">
        <v>53</v>
      </c>
      <c r="H320" s="11" t="s">
        <v>21</v>
      </c>
      <c r="I320" s="13">
        <v>23</v>
      </c>
      <c r="J320" s="11" t="s">
        <v>18</v>
      </c>
      <c r="K320" s="13">
        <v>2</v>
      </c>
      <c r="L320" s="11" t="s">
        <v>51</v>
      </c>
      <c r="M320" s="11" t="s">
        <v>28</v>
      </c>
      <c r="N320" s="11"/>
    </row>
    <row r="321" spans="1:14">
      <c r="A321" s="17">
        <v>320</v>
      </c>
      <c r="B321" s="11" t="s">
        <v>36</v>
      </c>
      <c r="C321" s="12">
        <v>0</v>
      </c>
      <c r="D321" s="12">
        <v>503</v>
      </c>
      <c r="E321" s="13">
        <v>13</v>
      </c>
      <c r="F321" s="11">
        <v>62</v>
      </c>
      <c r="G321" s="11" t="s">
        <v>49</v>
      </c>
      <c r="H321" s="11" t="s">
        <v>23</v>
      </c>
      <c r="I321" s="13">
        <v>25</v>
      </c>
      <c r="J321" s="11" t="s">
        <v>18</v>
      </c>
      <c r="K321" s="13">
        <v>2</v>
      </c>
      <c r="L321" s="11" t="s">
        <v>51</v>
      </c>
      <c r="M321" s="11" t="s">
        <v>28</v>
      </c>
      <c r="N321" s="11"/>
    </row>
    <row r="322" spans="1:14">
      <c r="A322" s="17">
        <v>321</v>
      </c>
      <c r="B322" s="11" t="s">
        <v>36</v>
      </c>
      <c r="C322" s="12">
        <v>911</v>
      </c>
      <c r="D322" s="12">
        <v>823</v>
      </c>
      <c r="E322" s="13">
        <v>46</v>
      </c>
      <c r="F322" s="11">
        <v>4</v>
      </c>
      <c r="G322" s="11" t="s">
        <v>49</v>
      </c>
      <c r="H322" s="11" t="s">
        <v>23</v>
      </c>
      <c r="I322" s="13">
        <v>24</v>
      </c>
      <c r="J322" s="11" t="s">
        <v>18</v>
      </c>
      <c r="K322" s="13">
        <v>2</v>
      </c>
      <c r="L322" s="11" t="s">
        <v>50</v>
      </c>
      <c r="M322" s="11" t="s">
        <v>27</v>
      </c>
      <c r="N322" s="11"/>
    </row>
    <row r="323" spans="1:14">
      <c r="A323" s="17">
        <v>322</v>
      </c>
      <c r="B323" s="11" t="s">
        <v>33</v>
      </c>
      <c r="C323" s="12">
        <v>0</v>
      </c>
      <c r="D323" s="12">
        <v>693</v>
      </c>
      <c r="E323" s="13">
        <v>19</v>
      </c>
      <c r="F323" s="11">
        <v>28</v>
      </c>
      <c r="G323" s="11" t="s">
        <v>49</v>
      </c>
      <c r="H323" s="11" t="s">
        <v>23</v>
      </c>
      <c r="I323" s="13">
        <v>31</v>
      </c>
      <c r="J323" s="11" t="s">
        <v>17</v>
      </c>
      <c r="K323" s="13">
        <v>4</v>
      </c>
      <c r="L323" s="11" t="s">
        <v>50</v>
      </c>
      <c r="M323" s="11" t="s">
        <v>27</v>
      </c>
      <c r="N323" s="11"/>
    </row>
    <row r="324" spans="1:14">
      <c r="A324" s="17">
        <v>323</v>
      </c>
      <c r="B324" s="11" t="s">
        <v>37</v>
      </c>
      <c r="C324" s="12">
        <v>0</v>
      </c>
      <c r="D324" s="12">
        <v>973</v>
      </c>
      <c r="E324" s="13">
        <v>49</v>
      </c>
      <c r="F324" s="11">
        <v>81</v>
      </c>
      <c r="G324" s="11" t="s">
        <v>53</v>
      </c>
      <c r="H324" s="11" t="s">
        <v>21</v>
      </c>
      <c r="I324" s="13">
        <v>57</v>
      </c>
      <c r="J324" s="11" t="s">
        <v>17</v>
      </c>
      <c r="K324" s="13">
        <v>4</v>
      </c>
      <c r="L324" s="11" t="s">
        <v>50</v>
      </c>
      <c r="M324" s="11" t="s">
        <v>27</v>
      </c>
      <c r="N324" s="11"/>
    </row>
    <row r="325" spans="1:14">
      <c r="A325" s="17">
        <v>324</v>
      </c>
      <c r="B325" s="11" t="s">
        <v>33</v>
      </c>
      <c r="C325" s="12">
        <v>0</v>
      </c>
      <c r="D325" s="12">
        <v>648</v>
      </c>
      <c r="E325" s="13">
        <v>15</v>
      </c>
      <c r="F325" s="11">
        <v>57</v>
      </c>
      <c r="G325" s="11" t="s">
        <v>49</v>
      </c>
      <c r="H325" s="11" t="s">
        <v>21</v>
      </c>
      <c r="I325" s="13">
        <v>44</v>
      </c>
      <c r="J325" s="11" t="s">
        <v>18</v>
      </c>
      <c r="K325" s="13">
        <v>4</v>
      </c>
      <c r="L325" s="11" t="s">
        <v>52</v>
      </c>
      <c r="M325" s="11" t="s">
        <v>27</v>
      </c>
      <c r="N325" s="11"/>
    </row>
    <row r="326" spans="1:14">
      <c r="A326" s="17">
        <v>325</v>
      </c>
      <c r="B326" s="11" t="s">
        <v>17</v>
      </c>
      <c r="C326" s="12">
        <v>0</v>
      </c>
      <c r="D326" s="12">
        <v>523</v>
      </c>
      <c r="E326" s="13">
        <v>37</v>
      </c>
      <c r="F326" s="11">
        <v>0</v>
      </c>
      <c r="G326" s="11" t="s">
        <v>49</v>
      </c>
      <c r="H326" s="11" t="s">
        <v>21</v>
      </c>
      <c r="I326" s="13">
        <v>42</v>
      </c>
      <c r="J326" s="11" t="s">
        <v>18</v>
      </c>
      <c r="K326" s="13">
        <v>3</v>
      </c>
      <c r="L326" s="11" t="s">
        <v>52</v>
      </c>
      <c r="M326" s="11" t="s">
        <v>28</v>
      </c>
      <c r="N326" s="11"/>
    </row>
    <row r="327" spans="1:14">
      <c r="A327" s="17">
        <v>326</v>
      </c>
      <c r="B327" s="11" t="s">
        <v>37</v>
      </c>
      <c r="C327" s="12">
        <v>271</v>
      </c>
      <c r="D327" s="12">
        <v>7090</v>
      </c>
      <c r="E327" s="13">
        <v>25</v>
      </c>
      <c r="F327" s="11">
        <v>2</v>
      </c>
      <c r="G327" s="11" t="s">
        <v>53</v>
      </c>
      <c r="H327" s="11" t="s">
        <v>21</v>
      </c>
      <c r="I327" s="13">
        <v>27</v>
      </c>
      <c r="J327" s="11" t="s">
        <v>19</v>
      </c>
      <c r="K327" s="13">
        <v>4</v>
      </c>
      <c r="L327" s="11" t="s">
        <v>51</v>
      </c>
      <c r="M327" s="11" t="s">
        <v>27</v>
      </c>
      <c r="N327" s="11"/>
    </row>
    <row r="328" spans="1:14">
      <c r="A328" s="17">
        <v>327</v>
      </c>
      <c r="B328" s="11" t="s">
        <v>36</v>
      </c>
      <c r="C328" s="12">
        <v>0</v>
      </c>
      <c r="D328" s="12">
        <v>596</v>
      </c>
      <c r="E328" s="13">
        <v>13</v>
      </c>
      <c r="F328" s="11">
        <v>67</v>
      </c>
      <c r="G328" s="11" t="s">
        <v>49</v>
      </c>
      <c r="H328" s="11" t="s">
        <v>23</v>
      </c>
      <c r="I328" s="13">
        <v>51</v>
      </c>
      <c r="J328" s="11" t="s">
        <v>18</v>
      </c>
      <c r="K328" s="13">
        <v>4</v>
      </c>
      <c r="L328" s="11" t="s">
        <v>51</v>
      </c>
      <c r="M328" s="11" t="s">
        <v>28</v>
      </c>
      <c r="N328" s="11"/>
    </row>
    <row r="329" spans="1:14">
      <c r="A329" s="17">
        <v>328</v>
      </c>
      <c r="B329" s="11" t="s">
        <v>37</v>
      </c>
      <c r="C329" s="12">
        <v>0</v>
      </c>
      <c r="D329" s="12">
        <v>904</v>
      </c>
      <c r="E329" s="13">
        <v>49</v>
      </c>
      <c r="F329" s="11">
        <v>119</v>
      </c>
      <c r="G329" s="11" t="s">
        <v>49</v>
      </c>
      <c r="H329" s="11" t="s">
        <v>23</v>
      </c>
      <c r="I329" s="13">
        <v>23</v>
      </c>
      <c r="J329" s="11" t="s">
        <v>17</v>
      </c>
      <c r="K329" s="13">
        <v>4</v>
      </c>
      <c r="L329" s="11" t="s">
        <v>51</v>
      </c>
      <c r="M329" s="11" t="s">
        <v>27</v>
      </c>
      <c r="N329" s="11"/>
    </row>
    <row r="330" spans="1:14">
      <c r="A330" s="17">
        <v>329</v>
      </c>
      <c r="B330" s="11" t="s">
        <v>33</v>
      </c>
      <c r="C330" s="12">
        <v>0</v>
      </c>
      <c r="D330" s="12">
        <v>541</v>
      </c>
      <c r="E330" s="13">
        <v>19</v>
      </c>
      <c r="F330" s="11">
        <v>13</v>
      </c>
      <c r="G330" s="11" t="s">
        <v>49</v>
      </c>
      <c r="H330" s="11" t="s">
        <v>23</v>
      </c>
      <c r="I330" s="13">
        <v>31</v>
      </c>
      <c r="J330" s="11" t="s">
        <v>18</v>
      </c>
      <c r="K330" s="13">
        <v>2</v>
      </c>
      <c r="L330" s="11" t="s">
        <v>51</v>
      </c>
      <c r="M330" s="11" t="s">
        <v>27</v>
      </c>
      <c r="N330" s="11"/>
    </row>
    <row r="331" spans="1:14">
      <c r="A331" s="17">
        <v>330</v>
      </c>
      <c r="B331" s="11" t="s">
        <v>31</v>
      </c>
      <c r="C331" s="12">
        <v>0</v>
      </c>
      <c r="D331" s="12">
        <v>154</v>
      </c>
      <c r="E331" s="13">
        <v>37</v>
      </c>
      <c r="F331" s="11">
        <v>2</v>
      </c>
      <c r="G331" s="11" t="s">
        <v>53</v>
      </c>
      <c r="H331" s="11" t="s">
        <v>21</v>
      </c>
      <c r="I331" s="13">
        <v>22</v>
      </c>
      <c r="J331" s="11" t="s">
        <v>19</v>
      </c>
      <c r="K331" s="13">
        <v>4</v>
      </c>
      <c r="L331" s="11" t="s">
        <v>51</v>
      </c>
      <c r="M331" s="11" t="s">
        <v>27</v>
      </c>
      <c r="N331" s="11"/>
    </row>
    <row r="332" spans="1:14">
      <c r="A332" s="17">
        <v>331</v>
      </c>
      <c r="B332" s="11" t="s">
        <v>33</v>
      </c>
      <c r="C332" s="12">
        <v>4802</v>
      </c>
      <c r="D332" s="12">
        <v>0</v>
      </c>
      <c r="E332" s="13">
        <v>37</v>
      </c>
      <c r="F332" s="11">
        <v>12</v>
      </c>
      <c r="G332" s="11" t="s">
        <v>49</v>
      </c>
      <c r="H332" s="11" t="s">
        <v>23</v>
      </c>
      <c r="I332" s="13">
        <v>35</v>
      </c>
      <c r="J332" s="11" t="s">
        <v>18</v>
      </c>
      <c r="K332" s="13">
        <v>4</v>
      </c>
      <c r="L332" s="11" t="s">
        <v>51</v>
      </c>
      <c r="M332" s="11" t="s">
        <v>28</v>
      </c>
      <c r="N332" s="11"/>
    </row>
    <row r="333" spans="1:14">
      <c r="A333" s="17">
        <v>332</v>
      </c>
      <c r="B333" s="11" t="s">
        <v>29</v>
      </c>
      <c r="C333" s="12">
        <v>177</v>
      </c>
      <c r="D333" s="12">
        <v>0</v>
      </c>
      <c r="E333" s="13">
        <v>49</v>
      </c>
      <c r="F333" s="11">
        <v>9</v>
      </c>
      <c r="G333" s="11" t="s">
        <v>49</v>
      </c>
      <c r="H333" s="11" t="s">
        <v>23</v>
      </c>
      <c r="I333" s="13">
        <v>37</v>
      </c>
      <c r="J333" s="11" t="s">
        <v>17</v>
      </c>
      <c r="K333" s="13">
        <v>4</v>
      </c>
      <c r="L333" s="11" t="s">
        <v>51</v>
      </c>
      <c r="M333" s="11" t="s">
        <v>28</v>
      </c>
      <c r="N333" s="11"/>
    </row>
    <row r="334" spans="1:14">
      <c r="A334" s="17">
        <v>333</v>
      </c>
      <c r="B334" s="11" t="s">
        <v>36</v>
      </c>
      <c r="C334" s="12">
        <v>0</v>
      </c>
      <c r="D334" s="12">
        <v>337</v>
      </c>
      <c r="E334" s="13">
        <v>25</v>
      </c>
      <c r="F334" s="11">
        <v>107</v>
      </c>
      <c r="G334" s="11" t="s">
        <v>49</v>
      </c>
      <c r="H334" s="11" t="s">
        <v>23</v>
      </c>
      <c r="I334" s="13">
        <v>35</v>
      </c>
      <c r="J334" s="11" t="s">
        <v>18</v>
      </c>
      <c r="K334" s="13">
        <v>1</v>
      </c>
      <c r="L334" s="11" t="s">
        <v>52</v>
      </c>
      <c r="M334" s="11" t="s">
        <v>28</v>
      </c>
      <c r="N334" s="11"/>
    </row>
    <row r="335" spans="1:14">
      <c r="A335" s="17">
        <v>334</v>
      </c>
      <c r="B335" s="11" t="s">
        <v>33</v>
      </c>
      <c r="C335" s="12">
        <v>0</v>
      </c>
      <c r="D335" s="12">
        <v>716</v>
      </c>
      <c r="E335" s="13">
        <v>19</v>
      </c>
      <c r="F335" s="11">
        <v>33</v>
      </c>
      <c r="G335" s="11" t="s">
        <v>49</v>
      </c>
      <c r="H335" s="11" t="s">
        <v>23</v>
      </c>
      <c r="I335" s="13">
        <v>30</v>
      </c>
      <c r="J335" s="11" t="s">
        <v>18</v>
      </c>
      <c r="K335" s="13">
        <v>2</v>
      </c>
      <c r="L335" s="11" t="s">
        <v>51</v>
      </c>
      <c r="M335" s="11" t="s">
        <v>27</v>
      </c>
      <c r="N335" s="11"/>
    </row>
    <row r="336" spans="1:14">
      <c r="A336" s="17">
        <v>335</v>
      </c>
      <c r="B336" s="11" t="s">
        <v>30</v>
      </c>
      <c r="C336" s="12">
        <v>996</v>
      </c>
      <c r="D336" s="12">
        <v>837</v>
      </c>
      <c r="E336" s="13">
        <v>49</v>
      </c>
      <c r="F336" s="11">
        <v>83</v>
      </c>
      <c r="G336" s="11" t="s">
        <v>49</v>
      </c>
      <c r="H336" s="11" t="s">
        <v>23</v>
      </c>
      <c r="I336" s="13">
        <v>49</v>
      </c>
      <c r="J336" s="11" t="s">
        <v>17</v>
      </c>
      <c r="K336" s="13">
        <v>4</v>
      </c>
      <c r="L336" s="11" t="s">
        <v>51</v>
      </c>
      <c r="M336" s="11" t="s">
        <v>27</v>
      </c>
      <c r="N336" s="11"/>
    </row>
    <row r="337" spans="1:14">
      <c r="A337" s="17">
        <v>336</v>
      </c>
      <c r="B337" s="11" t="s">
        <v>30</v>
      </c>
      <c r="C337" s="12">
        <v>705</v>
      </c>
      <c r="D337" s="12">
        <v>0</v>
      </c>
      <c r="E337" s="13">
        <v>25</v>
      </c>
      <c r="F337" s="11">
        <v>24</v>
      </c>
      <c r="G337" s="11" t="s">
        <v>53</v>
      </c>
      <c r="H337" s="11" t="s">
        <v>21</v>
      </c>
      <c r="I337" s="13">
        <v>32</v>
      </c>
      <c r="J337" s="11" t="s">
        <v>18</v>
      </c>
      <c r="K337" s="13">
        <v>2</v>
      </c>
      <c r="L337" s="11" t="s">
        <v>51</v>
      </c>
      <c r="M337" s="11" t="s">
        <v>28</v>
      </c>
      <c r="N337" s="11"/>
    </row>
    <row r="338" spans="1:14">
      <c r="A338" s="17">
        <v>337</v>
      </c>
      <c r="B338" s="11" t="s">
        <v>31</v>
      </c>
      <c r="C338" s="12">
        <v>0</v>
      </c>
      <c r="D338" s="12">
        <v>7710</v>
      </c>
      <c r="E338" s="13">
        <v>25</v>
      </c>
      <c r="F338" s="11">
        <v>114</v>
      </c>
      <c r="G338" s="11" t="s">
        <v>49</v>
      </c>
      <c r="H338" s="11" t="s">
        <v>23</v>
      </c>
      <c r="I338" s="13">
        <v>52</v>
      </c>
      <c r="J338" s="11" t="s">
        <v>18</v>
      </c>
      <c r="K338" s="13">
        <v>4</v>
      </c>
      <c r="L338" s="11" t="s">
        <v>51</v>
      </c>
      <c r="M338" s="11" t="s">
        <v>28</v>
      </c>
      <c r="N338" s="11"/>
    </row>
    <row r="339" spans="1:14">
      <c r="A339" s="17">
        <v>338</v>
      </c>
      <c r="B339" s="11" t="s">
        <v>33</v>
      </c>
      <c r="C339" s="12">
        <v>0</v>
      </c>
      <c r="D339" s="12">
        <v>531</v>
      </c>
      <c r="E339" s="13">
        <v>13</v>
      </c>
      <c r="F339" s="11">
        <v>5</v>
      </c>
      <c r="G339" s="11" t="s">
        <v>49</v>
      </c>
      <c r="H339" s="11" t="s">
        <v>23</v>
      </c>
      <c r="I339" s="13">
        <v>45</v>
      </c>
      <c r="J339" s="11" t="s">
        <v>18</v>
      </c>
      <c r="K339" s="13">
        <v>2</v>
      </c>
      <c r="L339" s="11" t="s">
        <v>51</v>
      </c>
      <c r="M339" s="11" t="s">
        <v>27</v>
      </c>
      <c r="N339" s="11"/>
    </row>
    <row r="340" spans="1:14">
      <c r="A340" s="17">
        <v>339</v>
      </c>
      <c r="B340" s="11" t="s">
        <v>36</v>
      </c>
      <c r="C340" s="12">
        <v>5960</v>
      </c>
      <c r="D340" s="12">
        <v>129</v>
      </c>
      <c r="E340" s="13">
        <v>13</v>
      </c>
      <c r="F340" s="11">
        <v>16</v>
      </c>
      <c r="G340" s="11" t="s">
        <v>49</v>
      </c>
      <c r="H340" s="11" t="s">
        <v>22</v>
      </c>
      <c r="I340" s="13">
        <v>23</v>
      </c>
      <c r="J340" s="11" t="s">
        <v>18</v>
      </c>
      <c r="K340" s="13">
        <v>1</v>
      </c>
      <c r="L340" s="11" t="s">
        <v>51</v>
      </c>
      <c r="M340" s="11" t="s">
        <v>28</v>
      </c>
      <c r="N340" s="11"/>
    </row>
    <row r="341" spans="1:14">
      <c r="A341" s="17">
        <v>340</v>
      </c>
      <c r="B341" s="11" t="s">
        <v>31</v>
      </c>
      <c r="C341" s="12">
        <v>0</v>
      </c>
      <c r="D341" s="12">
        <v>941</v>
      </c>
      <c r="E341" s="13">
        <v>13</v>
      </c>
      <c r="F341" s="11">
        <v>111</v>
      </c>
      <c r="G341" s="11" t="s">
        <v>49</v>
      </c>
      <c r="H341" s="11" t="s">
        <v>23</v>
      </c>
      <c r="I341" s="13">
        <v>41</v>
      </c>
      <c r="J341" s="11" t="s">
        <v>18</v>
      </c>
      <c r="K341" s="13">
        <v>4</v>
      </c>
      <c r="L341" s="11" t="s">
        <v>51</v>
      </c>
      <c r="M341" s="11" t="s">
        <v>28</v>
      </c>
      <c r="N341" s="11"/>
    </row>
    <row r="342" spans="1:14">
      <c r="A342" s="17">
        <v>341</v>
      </c>
      <c r="B342" s="11" t="s">
        <v>31</v>
      </c>
      <c r="C342" s="12">
        <v>759</v>
      </c>
      <c r="D342" s="12">
        <v>596</v>
      </c>
      <c r="E342" s="13">
        <v>10</v>
      </c>
      <c r="F342" s="11">
        <v>18</v>
      </c>
      <c r="G342" s="11" t="s">
        <v>53</v>
      </c>
      <c r="H342" s="11" t="s">
        <v>21</v>
      </c>
      <c r="I342" s="13">
        <v>28</v>
      </c>
      <c r="J342" s="11" t="s">
        <v>18</v>
      </c>
      <c r="K342" s="13">
        <v>2</v>
      </c>
      <c r="L342" s="11" t="s">
        <v>51</v>
      </c>
      <c r="M342" s="11" t="s">
        <v>27</v>
      </c>
      <c r="N342" s="11"/>
    </row>
    <row r="343" spans="1:14">
      <c r="A343" s="17">
        <v>342</v>
      </c>
      <c r="B343" s="11" t="s">
        <v>31</v>
      </c>
      <c r="C343" s="12">
        <v>0</v>
      </c>
      <c r="D343" s="12">
        <v>987</v>
      </c>
      <c r="E343" s="13">
        <v>37</v>
      </c>
      <c r="F343" s="11">
        <v>101</v>
      </c>
      <c r="G343" s="11" t="s">
        <v>49</v>
      </c>
      <c r="H343" s="11" t="s">
        <v>23</v>
      </c>
      <c r="I343" s="13">
        <v>30</v>
      </c>
      <c r="J343" s="11" t="s">
        <v>18</v>
      </c>
      <c r="K343" s="13">
        <v>4</v>
      </c>
      <c r="L343" s="11" t="s">
        <v>51</v>
      </c>
      <c r="M343" s="11" t="s">
        <v>27</v>
      </c>
      <c r="N343" s="11"/>
    </row>
    <row r="344" spans="1:14">
      <c r="A344" s="17">
        <v>343</v>
      </c>
      <c r="B344" s="11" t="s">
        <v>36</v>
      </c>
      <c r="C344" s="12">
        <v>651</v>
      </c>
      <c r="D344" s="12">
        <v>0</v>
      </c>
      <c r="E344" s="13">
        <v>37</v>
      </c>
      <c r="F344" s="11">
        <v>102</v>
      </c>
      <c r="G344" s="11" t="s">
        <v>49</v>
      </c>
      <c r="H344" s="11" t="s">
        <v>23</v>
      </c>
      <c r="I344" s="13">
        <v>50</v>
      </c>
      <c r="J344" s="11" t="s">
        <v>18</v>
      </c>
      <c r="K344" s="13">
        <v>2</v>
      </c>
      <c r="L344" s="11" t="s">
        <v>51</v>
      </c>
      <c r="M344" s="11" t="s">
        <v>28</v>
      </c>
      <c r="N344" s="11"/>
    </row>
    <row r="345" spans="1:14">
      <c r="A345" s="17">
        <v>344</v>
      </c>
      <c r="B345" s="11" t="s">
        <v>29</v>
      </c>
      <c r="C345" s="12">
        <v>257</v>
      </c>
      <c r="D345" s="12">
        <v>460</v>
      </c>
      <c r="E345" s="13">
        <v>49</v>
      </c>
      <c r="F345" s="11">
        <v>75</v>
      </c>
      <c r="G345" s="11" t="s">
        <v>53</v>
      </c>
      <c r="H345" s="11" t="s">
        <v>21</v>
      </c>
      <c r="I345" s="13">
        <v>58</v>
      </c>
      <c r="J345" s="11" t="s">
        <v>19</v>
      </c>
      <c r="K345" s="13">
        <v>3</v>
      </c>
      <c r="L345" s="11" t="s">
        <v>51</v>
      </c>
      <c r="M345" s="11" t="s">
        <v>27</v>
      </c>
      <c r="N345" s="11"/>
    </row>
    <row r="346" spans="1:14">
      <c r="A346" s="17">
        <v>345</v>
      </c>
      <c r="B346" s="11" t="s">
        <v>36</v>
      </c>
      <c r="C346" s="12">
        <v>955</v>
      </c>
      <c r="D346" s="12">
        <v>0</v>
      </c>
      <c r="E346" s="13">
        <v>49</v>
      </c>
      <c r="F346" s="11">
        <v>29</v>
      </c>
      <c r="G346" s="11" t="s">
        <v>49</v>
      </c>
      <c r="H346" s="11" t="s">
        <v>23</v>
      </c>
      <c r="I346" s="13">
        <v>36</v>
      </c>
      <c r="J346" s="11" t="s">
        <v>18</v>
      </c>
      <c r="K346" s="13">
        <v>3</v>
      </c>
      <c r="L346" s="11" t="s">
        <v>51</v>
      </c>
      <c r="M346" s="11" t="s">
        <v>28</v>
      </c>
      <c r="N346" s="11"/>
    </row>
    <row r="347" spans="1:14">
      <c r="A347" s="17">
        <v>346</v>
      </c>
      <c r="B347" s="11" t="s">
        <v>36</v>
      </c>
      <c r="C347" s="12">
        <v>0</v>
      </c>
      <c r="D347" s="12">
        <v>798</v>
      </c>
      <c r="E347" s="13">
        <v>25</v>
      </c>
      <c r="F347" s="11">
        <v>42</v>
      </c>
      <c r="G347" s="11" t="s">
        <v>49</v>
      </c>
      <c r="H347" s="11" t="s">
        <v>23</v>
      </c>
      <c r="I347" s="13">
        <v>23</v>
      </c>
      <c r="J347" s="11" t="s">
        <v>19</v>
      </c>
      <c r="K347" s="13">
        <v>4</v>
      </c>
      <c r="L347" s="11" t="s">
        <v>50</v>
      </c>
      <c r="M347" s="11" t="s">
        <v>27</v>
      </c>
      <c r="N347" s="11"/>
    </row>
    <row r="348" spans="1:14">
      <c r="A348" s="17">
        <v>347</v>
      </c>
      <c r="B348" s="11" t="s">
        <v>36</v>
      </c>
      <c r="C348" s="12">
        <v>8249</v>
      </c>
      <c r="D348" s="12">
        <v>0</v>
      </c>
      <c r="E348" s="13">
        <v>31</v>
      </c>
      <c r="F348" s="11">
        <v>77</v>
      </c>
      <c r="G348" s="11" t="s">
        <v>49</v>
      </c>
      <c r="H348" s="11" t="s">
        <v>23</v>
      </c>
      <c r="I348" s="13">
        <v>48</v>
      </c>
      <c r="J348" s="11" t="s">
        <v>18</v>
      </c>
      <c r="K348" s="13">
        <v>4</v>
      </c>
      <c r="L348" s="11" t="s">
        <v>50</v>
      </c>
      <c r="M348" s="11" t="s">
        <v>28</v>
      </c>
      <c r="N348" s="11"/>
    </row>
    <row r="349" spans="1:14">
      <c r="A349" s="17">
        <v>348</v>
      </c>
      <c r="B349" s="11" t="s">
        <v>36</v>
      </c>
      <c r="C349" s="12">
        <v>0</v>
      </c>
      <c r="D349" s="12">
        <v>959</v>
      </c>
      <c r="E349" s="13">
        <v>11</v>
      </c>
      <c r="F349" s="11">
        <v>21</v>
      </c>
      <c r="G349" s="11" t="s">
        <v>49</v>
      </c>
      <c r="H349" s="11" t="s">
        <v>23</v>
      </c>
      <c r="I349" s="13">
        <v>37</v>
      </c>
      <c r="J349" s="11" t="s">
        <v>18</v>
      </c>
      <c r="K349" s="13">
        <v>4</v>
      </c>
      <c r="L349" s="11" t="s">
        <v>51</v>
      </c>
      <c r="M349" s="11" t="s">
        <v>28</v>
      </c>
      <c r="N349" s="11"/>
    </row>
    <row r="350" spans="1:14">
      <c r="A350" s="17">
        <v>349</v>
      </c>
      <c r="B350" s="11" t="s">
        <v>36</v>
      </c>
      <c r="C350" s="12">
        <v>956</v>
      </c>
      <c r="D350" s="12">
        <v>1482</v>
      </c>
      <c r="E350" s="13">
        <v>46</v>
      </c>
      <c r="F350" s="11">
        <v>19</v>
      </c>
      <c r="G350" s="11" t="s">
        <v>49</v>
      </c>
      <c r="H350" s="11" t="s">
        <v>23</v>
      </c>
      <c r="I350" s="13">
        <v>20</v>
      </c>
      <c r="J350" s="11" t="s">
        <v>19</v>
      </c>
      <c r="K350" s="13">
        <v>4</v>
      </c>
      <c r="L350" s="11" t="s">
        <v>51</v>
      </c>
      <c r="M350" s="11" t="s">
        <v>27</v>
      </c>
      <c r="N350" s="11"/>
    </row>
    <row r="351" spans="1:14">
      <c r="A351" s="17">
        <v>350</v>
      </c>
      <c r="B351" s="11" t="s">
        <v>33</v>
      </c>
      <c r="C351" s="12">
        <v>382</v>
      </c>
      <c r="D351" s="12">
        <v>883</v>
      </c>
      <c r="E351" s="13">
        <v>31</v>
      </c>
      <c r="F351" s="11">
        <v>20</v>
      </c>
      <c r="G351" s="11" t="s">
        <v>53</v>
      </c>
      <c r="H351" s="11" t="s">
        <v>21</v>
      </c>
      <c r="I351" s="13">
        <v>23</v>
      </c>
      <c r="J351" s="11" t="s">
        <v>18</v>
      </c>
      <c r="K351" s="13">
        <v>2</v>
      </c>
      <c r="L351" s="11" t="s">
        <v>51</v>
      </c>
      <c r="M351" s="11" t="s">
        <v>27</v>
      </c>
      <c r="N351" s="11"/>
    </row>
    <row r="352" spans="1:14">
      <c r="A352" s="17">
        <v>351</v>
      </c>
      <c r="B352" s="11" t="s">
        <v>31</v>
      </c>
      <c r="C352" s="12">
        <v>0</v>
      </c>
      <c r="D352" s="12">
        <v>12721</v>
      </c>
      <c r="E352" s="13">
        <v>37</v>
      </c>
      <c r="F352" s="11">
        <v>31</v>
      </c>
      <c r="G352" s="11" t="s">
        <v>53</v>
      </c>
      <c r="H352" s="11" t="s">
        <v>21</v>
      </c>
      <c r="I352" s="13">
        <v>39</v>
      </c>
      <c r="J352" s="11" t="s">
        <v>18</v>
      </c>
      <c r="K352" s="13">
        <v>4</v>
      </c>
      <c r="L352" s="11" t="s">
        <v>51</v>
      </c>
      <c r="M352" s="11" t="s">
        <v>28</v>
      </c>
      <c r="N352" s="11"/>
    </row>
    <row r="353" spans="1:14">
      <c r="A353" s="17">
        <v>352</v>
      </c>
      <c r="B353" s="11" t="s">
        <v>30</v>
      </c>
      <c r="C353" s="12">
        <v>842</v>
      </c>
      <c r="D353" s="12">
        <v>0</v>
      </c>
      <c r="E353" s="13">
        <v>37</v>
      </c>
      <c r="F353" s="11">
        <v>9</v>
      </c>
      <c r="G353" s="11" t="s">
        <v>49</v>
      </c>
      <c r="H353" s="11" t="s">
        <v>23</v>
      </c>
      <c r="I353" s="13">
        <v>34</v>
      </c>
      <c r="J353" s="11" t="s">
        <v>17</v>
      </c>
      <c r="K353" s="13">
        <v>4</v>
      </c>
      <c r="L353" s="11" t="s">
        <v>50</v>
      </c>
      <c r="M353" s="11" t="s">
        <v>28</v>
      </c>
      <c r="N353" s="11"/>
    </row>
    <row r="354" spans="1:14">
      <c r="A354" s="17">
        <v>353</v>
      </c>
      <c r="B354" s="11" t="s">
        <v>34</v>
      </c>
      <c r="C354" s="12">
        <v>3111</v>
      </c>
      <c r="D354" s="12">
        <v>0</v>
      </c>
      <c r="E354" s="13">
        <v>13</v>
      </c>
      <c r="F354" s="11">
        <v>27</v>
      </c>
      <c r="G354" s="11" t="s">
        <v>53</v>
      </c>
      <c r="H354" s="11" t="s">
        <v>21</v>
      </c>
      <c r="I354" s="13">
        <v>22</v>
      </c>
      <c r="J354" s="11" t="s">
        <v>18</v>
      </c>
      <c r="K354" s="13">
        <v>4</v>
      </c>
      <c r="L354" s="11" t="s">
        <v>51</v>
      </c>
      <c r="M354" s="11" t="s">
        <v>28</v>
      </c>
      <c r="N354" s="11"/>
    </row>
    <row r="355" spans="1:14">
      <c r="A355" s="17">
        <v>354</v>
      </c>
      <c r="B355" s="11" t="s">
        <v>36</v>
      </c>
      <c r="C355" s="12">
        <v>0</v>
      </c>
      <c r="D355" s="12">
        <v>302</v>
      </c>
      <c r="E355" s="13">
        <v>10</v>
      </c>
      <c r="F355" s="11">
        <v>30</v>
      </c>
      <c r="G355" s="11" t="s">
        <v>49</v>
      </c>
      <c r="H355" s="11" t="s">
        <v>23</v>
      </c>
      <c r="I355" s="13">
        <v>21</v>
      </c>
      <c r="J355" s="11" t="s">
        <v>18</v>
      </c>
      <c r="K355" s="13">
        <v>2</v>
      </c>
      <c r="L355" s="11" t="s">
        <v>51</v>
      </c>
      <c r="M355" s="11" t="s">
        <v>27</v>
      </c>
      <c r="N355" s="11"/>
    </row>
    <row r="356" spans="1:14">
      <c r="A356" s="17">
        <v>355</v>
      </c>
      <c r="B356" s="11" t="s">
        <v>31</v>
      </c>
      <c r="C356" s="12">
        <v>0</v>
      </c>
      <c r="D356" s="12">
        <v>538</v>
      </c>
      <c r="E356" s="13">
        <v>25</v>
      </c>
      <c r="F356" s="11">
        <v>59</v>
      </c>
      <c r="G356" s="11" t="s">
        <v>49</v>
      </c>
      <c r="H356" s="11" t="s">
        <v>23</v>
      </c>
      <c r="I356" s="13">
        <v>38</v>
      </c>
      <c r="J356" s="11" t="s">
        <v>19</v>
      </c>
      <c r="K356" s="13">
        <v>2</v>
      </c>
      <c r="L356" s="11" t="s">
        <v>52</v>
      </c>
      <c r="M356" s="11" t="s">
        <v>27</v>
      </c>
      <c r="N356" s="11"/>
    </row>
    <row r="357" spans="1:14">
      <c r="A357" s="17">
        <v>356</v>
      </c>
      <c r="B357" s="11" t="s">
        <v>36</v>
      </c>
      <c r="C357" s="12">
        <v>2846</v>
      </c>
      <c r="D357" s="12">
        <v>0</v>
      </c>
      <c r="E357" s="13">
        <v>13</v>
      </c>
      <c r="F357" s="11">
        <v>14</v>
      </c>
      <c r="G357" s="11" t="s">
        <v>49</v>
      </c>
      <c r="H357" s="11" t="s">
        <v>23</v>
      </c>
      <c r="I357" s="13">
        <v>36</v>
      </c>
      <c r="J357" s="11" t="s">
        <v>17</v>
      </c>
      <c r="K357" s="13">
        <v>4</v>
      </c>
      <c r="L357" s="11" t="s">
        <v>51</v>
      </c>
      <c r="M357" s="11" t="s">
        <v>28</v>
      </c>
      <c r="N357" s="11"/>
    </row>
    <row r="358" spans="1:14">
      <c r="A358" s="17">
        <v>357</v>
      </c>
      <c r="B358" s="11" t="s">
        <v>36</v>
      </c>
      <c r="C358" s="12">
        <v>231</v>
      </c>
      <c r="D358" s="12">
        <v>702</v>
      </c>
      <c r="E358" s="13">
        <v>10</v>
      </c>
      <c r="F358" s="11">
        <v>99</v>
      </c>
      <c r="G358" s="11" t="s">
        <v>49</v>
      </c>
      <c r="H358" s="11" t="s">
        <v>23</v>
      </c>
      <c r="I358" s="13">
        <v>26</v>
      </c>
      <c r="J358" s="11" t="s">
        <v>18</v>
      </c>
      <c r="K358" s="13">
        <v>4</v>
      </c>
      <c r="L358" s="11" t="s">
        <v>50</v>
      </c>
      <c r="M358" s="11" t="s">
        <v>28</v>
      </c>
      <c r="N358" s="11"/>
    </row>
    <row r="359" spans="1:14">
      <c r="A359" s="17">
        <v>358</v>
      </c>
      <c r="B359" s="11" t="s">
        <v>34</v>
      </c>
      <c r="C359" s="12">
        <v>0</v>
      </c>
      <c r="D359" s="12">
        <v>2688</v>
      </c>
      <c r="E359" s="13">
        <v>10</v>
      </c>
      <c r="F359" s="11">
        <v>89</v>
      </c>
      <c r="G359" s="11" t="s">
        <v>49</v>
      </c>
      <c r="H359" s="11" t="s">
        <v>23</v>
      </c>
      <c r="I359" s="13">
        <v>47</v>
      </c>
      <c r="J359" s="11" t="s">
        <v>18</v>
      </c>
      <c r="K359" s="13">
        <v>4</v>
      </c>
      <c r="L359" s="11" t="s">
        <v>51</v>
      </c>
      <c r="M359" s="11" t="s">
        <v>28</v>
      </c>
      <c r="N359" s="11"/>
    </row>
    <row r="360" spans="1:14">
      <c r="A360" s="17">
        <v>359</v>
      </c>
      <c r="B360" s="11" t="s">
        <v>36</v>
      </c>
      <c r="C360" s="12">
        <v>17366</v>
      </c>
      <c r="D360" s="12">
        <v>0</v>
      </c>
      <c r="E360" s="13">
        <v>16</v>
      </c>
      <c r="F360" s="11">
        <v>21</v>
      </c>
      <c r="G360" s="11" t="s">
        <v>49</v>
      </c>
      <c r="H360" s="11" t="s">
        <v>23</v>
      </c>
      <c r="I360" s="13">
        <v>38</v>
      </c>
      <c r="J360" s="11" t="s">
        <v>17</v>
      </c>
      <c r="K360" s="13">
        <v>4</v>
      </c>
      <c r="L360" s="11" t="s">
        <v>51</v>
      </c>
      <c r="M360" s="11" t="s">
        <v>27</v>
      </c>
      <c r="N360" s="11"/>
    </row>
    <row r="361" spans="1:14">
      <c r="A361" s="17">
        <v>360</v>
      </c>
      <c r="B361" s="11" t="s">
        <v>36</v>
      </c>
      <c r="C361" s="12">
        <v>0</v>
      </c>
      <c r="D361" s="12">
        <v>425</v>
      </c>
      <c r="E361" s="13">
        <v>13</v>
      </c>
      <c r="F361" s="11">
        <v>10</v>
      </c>
      <c r="G361" s="11" t="s">
        <v>49</v>
      </c>
      <c r="H361" s="11" t="s">
        <v>23</v>
      </c>
      <c r="I361" s="13">
        <v>27</v>
      </c>
      <c r="J361" s="11" t="s">
        <v>19</v>
      </c>
      <c r="K361" s="13">
        <v>2</v>
      </c>
      <c r="L361" s="11" t="s">
        <v>51</v>
      </c>
      <c r="M361" s="11" t="s">
        <v>27</v>
      </c>
      <c r="N361" s="11"/>
    </row>
    <row r="362" spans="1:14">
      <c r="A362" s="17">
        <v>361</v>
      </c>
      <c r="B362" s="11" t="s">
        <v>33</v>
      </c>
      <c r="C362" s="12">
        <v>332</v>
      </c>
      <c r="D362" s="12">
        <v>214</v>
      </c>
      <c r="E362" s="13">
        <v>25</v>
      </c>
      <c r="F362" s="11">
        <v>2</v>
      </c>
      <c r="G362" s="11" t="s">
        <v>49</v>
      </c>
      <c r="H362" s="11" t="s">
        <v>23</v>
      </c>
      <c r="I362" s="13">
        <v>25</v>
      </c>
      <c r="J362" s="11" t="s">
        <v>18</v>
      </c>
      <c r="K362" s="13">
        <v>1</v>
      </c>
      <c r="L362" s="11" t="s">
        <v>51</v>
      </c>
      <c r="M362" s="11" t="s">
        <v>28</v>
      </c>
      <c r="N362" s="11"/>
    </row>
    <row r="363" spans="1:14">
      <c r="A363" s="17">
        <v>362</v>
      </c>
      <c r="B363" s="11" t="s">
        <v>36</v>
      </c>
      <c r="C363" s="12">
        <v>242</v>
      </c>
      <c r="D363" s="12">
        <v>0</v>
      </c>
      <c r="E363" s="13">
        <v>19</v>
      </c>
      <c r="F363" s="11">
        <v>6</v>
      </c>
      <c r="G363" s="11" t="s">
        <v>49</v>
      </c>
      <c r="H363" s="11" t="s">
        <v>23</v>
      </c>
      <c r="I363" s="13">
        <v>28</v>
      </c>
      <c r="J363" s="11" t="s">
        <v>18</v>
      </c>
      <c r="K363" s="13">
        <v>3</v>
      </c>
      <c r="L363" s="11" t="s">
        <v>51</v>
      </c>
      <c r="M363" s="11" t="s">
        <v>28</v>
      </c>
      <c r="N363" s="11"/>
    </row>
    <row r="364" spans="1:14">
      <c r="A364" s="17">
        <v>363</v>
      </c>
      <c r="B364" s="11" t="s">
        <v>33</v>
      </c>
      <c r="C364" s="12">
        <v>0</v>
      </c>
      <c r="D364" s="12">
        <v>272</v>
      </c>
      <c r="E364" s="13">
        <v>7</v>
      </c>
      <c r="F364" s="11">
        <v>90</v>
      </c>
      <c r="G364" s="11" t="s">
        <v>49</v>
      </c>
      <c r="H364" s="11" t="s">
        <v>23</v>
      </c>
      <c r="I364" s="13">
        <v>67</v>
      </c>
      <c r="J364" s="11" t="s">
        <v>18</v>
      </c>
      <c r="K364" s="13">
        <v>4</v>
      </c>
      <c r="L364" s="11" t="s">
        <v>52</v>
      </c>
      <c r="M364" s="11" t="s">
        <v>27</v>
      </c>
      <c r="N364" s="11"/>
    </row>
    <row r="365" spans="1:14">
      <c r="A365" s="17">
        <v>364</v>
      </c>
      <c r="B365" s="11" t="s">
        <v>29</v>
      </c>
      <c r="C365" s="12">
        <v>929</v>
      </c>
      <c r="D365" s="12">
        <v>124</v>
      </c>
      <c r="E365" s="13">
        <v>9</v>
      </c>
      <c r="F365" s="11">
        <v>1</v>
      </c>
      <c r="G365" s="11" t="s">
        <v>49</v>
      </c>
      <c r="H365" s="11" t="s">
        <v>22</v>
      </c>
      <c r="I365" s="13">
        <v>25</v>
      </c>
      <c r="J365" s="11" t="s">
        <v>18</v>
      </c>
      <c r="K365" s="13">
        <v>2</v>
      </c>
      <c r="L365" s="11" t="s">
        <v>51</v>
      </c>
      <c r="M365" s="11" t="s">
        <v>28</v>
      </c>
      <c r="N365" s="11"/>
    </row>
    <row r="366" spans="1:14">
      <c r="A366" s="17">
        <v>365</v>
      </c>
      <c r="B366" s="11" t="s">
        <v>36</v>
      </c>
      <c r="C366" s="12">
        <v>0</v>
      </c>
      <c r="D366" s="12">
        <v>17124</v>
      </c>
      <c r="E366" s="13">
        <v>13</v>
      </c>
      <c r="F366" s="11">
        <v>95</v>
      </c>
      <c r="G366" s="11" t="s">
        <v>49</v>
      </c>
      <c r="H366" s="11" t="s">
        <v>22</v>
      </c>
      <c r="I366" s="13">
        <v>34</v>
      </c>
      <c r="J366" s="11" t="s">
        <v>18</v>
      </c>
      <c r="K366" s="13">
        <v>1</v>
      </c>
      <c r="L366" s="11" t="s">
        <v>51</v>
      </c>
      <c r="M366" s="11" t="s">
        <v>28</v>
      </c>
      <c r="N366" s="11"/>
    </row>
    <row r="367" spans="1:14">
      <c r="A367" s="17">
        <v>366</v>
      </c>
      <c r="B367" s="11" t="s">
        <v>37</v>
      </c>
      <c r="C367" s="12">
        <v>0</v>
      </c>
      <c r="D367" s="12">
        <v>612</v>
      </c>
      <c r="E367" s="13">
        <v>49</v>
      </c>
      <c r="F367" s="11">
        <v>32</v>
      </c>
      <c r="G367" s="11" t="s">
        <v>49</v>
      </c>
      <c r="H367" s="11" t="s">
        <v>23</v>
      </c>
      <c r="I367" s="13">
        <v>38</v>
      </c>
      <c r="J367" s="11" t="s">
        <v>17</v>
      </c>
      <c r="K367" s="13">
        <v>4</v>
      </c>
      <c r="L367" s="11" t="s">
        <v>51</v>
      </c>
      <c r="M367" s="11" t="s">
        <v>27</v>
      </c>
      <c r="N367" s="11"/>
    </row>
    <row r="368" spans="1:14">
      <c r="A368" s="17">
        <v>367</v>
      </c>
      <c r="B368" s="11" t="s">
        <v>33</v>
      </c>
      <c r="C368" s="12">
        <v>0</v>
      </c>
      <c r="D368" s="12">
        <v>862</v>
      </c>
      <c r="E368" s="13">
        <v>49</v>
      </c>
      <c r="F368" s="11">
        <v>62</v>
      </c>
      <c r="G368" s="11" t="s">
        <v>49</v>
      </c>
      <c r="H368" s="11" t="s">
        <v>23</v>
      </c>
      <c r="I368" s="13">
        <v>41</v>
      </c>
      <c r="J368" s="11" t="s">
        <v>17</v>
      </c>
      <c r="K368" s="13">
        <v>4</v>
      </c>
      <c r="L368" s="11" t="s">
        <v>52</v>
      </c>
      <c r="M368" s="11" t="s">
        <v>27</v>
      </c>
      <c r="N368" s="11"/>
    </row>
    <row r="369" spans="1:14">
      <c r="A369" s="17">
        <v>368</v>
      </c>
      <c r="B369" s="11" t="s">
        <v>31</v>
      </c>
      <c r="C369" s="12">
        <v>0</v>
      </c>
      <c r="D369" s="12">
        <v>146</v>
      </c>
      <c r="E369" s="13">
        <v>25</v>
      </c>
      <c r="F369" s="11">
        <v>46</v>
      </c>
      <c r="G369" s="11" t="s">
        <v>49</v>
      </c>
      <c r="H369" s="11" t="s">
        <v>23</v>
      </c>
      <c r="I369" s="13">
        <v>26</v>
      </c>
      <c r="J369" s="11" t="s">
        <v>18</v>
      </c>
      <c r="K369" s="13">
        <v>4</v>
      </c>
      <c r="L369" s="11" t="s">
        <v>51</v>
      </c>
      <c r="M369" s="11" t="s">
        <v>27</v>
      </c>
      <c r="N369" s="11"/>
    </row>
    <row r="370" spans="1:14">
      <c r="A370" s="17">
        <v>369</v>
      </c>
      <c r="B370" s="11" t="s">
        <v>33</v>
      </c>
      <c r="C370" s="12">
        <v>0</v>
      </c>
      <c r="D370" s="12">
        <v>14190</v>
      </c>
      <c r="E370" s="13">
        <v>37</v>
      </c>
      <c r="F370" s="11">
        <v>92</v>
      </c>
      <c r="G370" s="11" t="s">
        <v>49</v>
      </c>
      <c r="H370" s="11" t="s">
        <v>23</v>
      </c>
      <c r="I370" s="13">
        <v>35</v>
      </c>
      <c r="J370" s="11" t="s">
        <v>18</v>
      </c>
      <c r="K370" s="13">
        <v>4</v>
      </c>
      <c r="L370" s="11" t="s">
        <v>51</v>
      </c>
      <c r="M370" s="11" t="s">
        <v>28</v>
      </c>
      <c r="N370" s="11"/>
    </row>
    <row r="371" spans="1:14">
      <c r="A371" s="17">
        <v>370</v>
      </c>
      <c r="B371" s="11" t="s">
        <v>37</v>
      </c>
      <c r="C371" s="12">
        <v>0</v>
      </c>
      <c r="D371" s="12">
        <v>396</v>
      </c>
      <c r="E371" s="13">
        <v>49</v>
      </c>
      <c r="F371" s="11">
        <v>73</v>
      </c>
      <c r="G371" s="11" t="s">
        <v>49</v>
      </c>
      <c r="H371" s="11" t="s">
        <v>23</v>
      </c>
      <c r="I371" s="13">
        <v>45</v>
      </c>
      <c r="J371" s="11" t="s">
        <v>17</v>
      </c>
      <c r="K371" s="13">
        <v>4</v>
      </c>
      <c r="L371" s="11" t="s">
        <v>51</v>
      </c>
      <c r="M371" s="11" t="s">
        <v>27</v>
      </c>
      <c r="N371" s="11"/>
    </row>
    <row r="372" spans="1:14">
      <c r="A372" s="17">
        <v>371</v>
      </c>
      <c r="B372" s="11" t="s">
        <v>36</v>
      </c>
      <c r="C372" s="12">
        <v>0</v>
      </c>
      <c r="D372" s="12">
        <v>519</v>
      </c>
      <c r="E372" s="13">
        <v>31</v>
      </c>
      <c r="F372" s="11">
        <v>23</v>
      </c>
      <c r="G372" s="11" t="s">
        <v>53</v>
      </c>
      <c r="H372" s="11" t="s">
        <v>21</v>
      </c>
      <c r="I372" s="13">
        <v>32</v>
      </c>
      <c r="J372" s="11" t="s">
        <v>18</v>
      </c>
      <c r="K372" s="13">
        <v>2</v>
      </c>
      <c r="L372" s="11" t="s">
        <v>51</v>
      </c>
      <c r="M372" s="11" t="s">
        <v>28</v>
      </c>
      <c r="N372" s="11"/>
    </row>
    <row r="373" spans="1:14">
      <c r="A373" s="17">
        <v>372</v>
      </c>
      <c r="B373" s="11" t="s">
        <v>37</v>
      </c>
      <c r="C373" s="12">
        <v>646</v>
      </c>
      <c r="D373" s="12">
        <v>0</v>
      </c>
      <c r="E373" s="13">
        <v>25</v>
      </c>
      <c r="F373" s="11">
        <v>9</v>
      </c>
      <c r="G373" s="11" t="s">
        <v>49</v>
      </c>
      <c r="H373" s="11" t="s">
        <v>21</v>
      </c>
      <c r="I373" s="13">
        <v>47</v>
      </c>
      <c r="J373" s="11" t="s">
        <v>17</v>
      </c>
      <c r="K373" s="13">
        <v>4</v>
      </c>
      <c r="L373" s="11" t="s">
        <v>51</v>
      </c>
      <c r="M373" s="11" t="s">
        <v>28</v>
      </c>
      <c r="N373" s="11"/>
    </row>
    <row r="374" spans="1:14">
      <c r="A374" s="17">
        <v>373</v>
      </c>
      <c r="B374" s="11" t="s">
        <v>33</v>
      </c>
      <c r="C374" s="12">
        <v>538</v>
      </c>
      <c r="D374" s="12">
        <v>344</v>
      </c>
      <c r="E374" s="13">
        <v>13</v>
      </c>
      <c r="F374" s="11">
        <v>40</v>
      </c>
      <c r="G374" s="11" t="s">
        <v>49</v>
      </c>
      <c r="H374" s="11" t="s">
        <v>22</v>
      </c>
      <c r="I374" s="13">
        <v>24</v>
      </c>
      <c r="J374" s="11" t="s">
        <v>18</v>
      </c>
      <c r="K374" s="13">
        <v>3</v>
      </c>
      <c r="L374" s="11" t="s">
        <v>50</v>
      </c>
      <c r="M374" s="11" t="s">
        <v>27</v>
      </c>
      <c r="N374" s="11"/>
    </row>
    <row r="375" spans="1:14">
      <c r="A375" s="17">
        <v>374</v>
      </c>
      <c r="B375" s="11" t="s">
        <v>31</v>
      </c>
      <c r="C375" s="12">
        <v>0</v>
      </c>
      <c r="D375" s="12">
        <v>204</v>
      </c>
      <c r="E375" s="13">
        <v>31</v>
      </c>
      <c r="F375" s="11">
        <v>5</v>
      </c>
      <c r="G375" s="11" t="s">
        <v>49</v>
      </c>
      <c r="H375" s="11" t="s">
        <v>21</v>
      </c>
      <c r="I375" s="13">
        <v>30</v>
      </c>
      <c r="J375" s="11" t="s">
        <v>18</v>
      </c>
      <c r="K375" s="13">
        <v>4</v>
      </c>
      <c r="L375" s="11" t="s">
        <v>50</v>
      </c>
      <c r="M375" s="11" t="s">
        <v>27</v>
      </c>
      <c r="N375" s="11"/>
    </row>
    <row r="376" spans="1:14">
      <c r="A376" s="17">
        <v>375</v>
      </c>
      <c r="B376" s="11" t="s">
        <v>36</v>
      </c>
      <c r="C376" s="12">
        <v>0</v>
      </c>
      <c r="D376" s="12">
        <v>148</v>
      </c>
      <c r="E376" s="13">
        <v>43</v>
      </c>
      <c r="F376" s="11">
        <v>2</v>
      </c>
      <c r="G376" s="11" t="s">
        <v>49</v>
      </c>
      <c r="H376" s="11" t="s">
        <v>23</v>
      </c>
      <c r="I376" s="13">
        <v>33</v>
      </c>
      <c r="J376" s="11" t="s">
        <v>18</v>
      </c>
      <c r="K376" s="13">
        <v>3</v>
      </c>
      <c r="L376" s="11" t="s">
        <v>51</v>
      </c>
      <c r="M376" s="11" t="s">
        <v>27</v>
      </c>
      <c r="N376" s="11"/>
    </row>
    <row r="377" spans="1:14">
      <c r="A377" s="17">
        <v>376</v>
      </c>
      <c r="B377" s="11" t="s">
        <v>31</v>
      </c>
      <c r="C377" s="12">
        <v>0</v>
      </c>
      <c r="D377" s="12">
        <v>435</v>
      </c>
      <c r="E377" s="13">
        <v>19</v>
      </c>
      <c r="F377" s="11">
        <v>16</v>
      </c>
      <c r="G377" s="11" t="s">
        <v>53</v>
      </c>
      <c r="H377" s="11" t="s">
        <v>21</v>
      </c>
      <c r="I377" s="13">
        <v>23</v>
      </c>
      <c r="J377" s="11" t="s">
        <v>19</v>
      </c>
      <c r="K377" s="13">
        <v>4</v>
      </c>
      <c r="L377" s="11" t="s">
        <v>51</v>
      </c>
      <c r="M377" s="11" t="s">
        <v>27</v>
      </c>
      <c r="N377" s="11"/>
    </row>
    <row r="378" spans="1:14">
      <c r="A378" s="17">
        <v>377</v>
      </c>
      <c r="B378" s="11" t="s">
        <v>36</v>
      </c>
      <c r="C378" s="12">
        <v>0</v>
      </c>
      <c r="D378" s="12">
        <v>914</v>
      </c>
      <c r="E378" s="13">
        <v>19</v>
      </c>
      <c r="F378" s="11">
        <v>0</v>
      </c>
      <c r="G378" s="11" t="s">
        <v>53</v>
      </c>
      <c r="H378" s="11" t="s">
        <v>21</v>
      </c>
      <c r="I378" s="13">
        <v>21</v>
      </c>
      <c r="J378" s="11" t="s">
        <v>19</v>
      </c>
      <c r="K378" s="13">
        <v>4</v>
      </c>
      <c r="L378" s="11" t="s">
        <v>51</v>
      </c>
      <c r="M378" s="11" t="s">
        <v>27</v>
      </c>
      <c r="N378" s="11"/>
    </row>
    <row r="379" spans="1:14">
      <c r="A379" s="17">
        <v>378</v>
      </c>
      <c r="B379" s="11" t="s">
        <v>33</v>
      </c>
      <c r="C379" s="12">
        <v>135</v>
      </c>
      <c r="D379" s="12">
        <v>0</v>
      </c>
      <c r="E379" s="13">
        <v>37</v>
      </c>
      <c r="F379" s="11">
        <v>7</v>
      </c>
      <c r="G379" s="11" t="s">
        <v>49</v>
      </c>
      <c r="H379" s="11" t="s">
        <v>23</v>
      </c>
      <c r="I379" s="13">
        <v>36</v>
      </c>
      <c r="J379" s="11" t="s">
        <v>17</v>
      </c>
      <c r="K379" s="13">
        <v>4</v>
      </c>
      <c r="L379" s="11" t="s">
        <v>51</v>
      </c>
      <c r="M379" s="11" t="s">
        <v>27</v>
      </c>
      <c r="N379" s="11"/>
    </row>
    <row r="380" spans="1:14">
      <c r="A380" s="17">
        <v>379</v>
      </c>
      <c r="B380" s="11" t="s">
        <v>37</v>
      </c>
      <c r="C380" s="12">
        <v>2472</v>
      </c>
      <c r="D380" s="12">
        <v>0</v>
      </c>
      <c r="E380" s="13">
        <v>37</v>
      </c>
      <c r="F380" s="11">
        <v>41</v>
      </c>
      <c r="G380" s="11" t="s">
        <v>49</v>
      </c>
      <c r="H380" s="11" t="s">
        <v>23</v>
      </c>
      <c r="I380" s="13">
        <v>30</v>
      </c>
      <c r="J380" s="11" t="s">
        <v>18</v>
      </c>
      <c r="K380" s="13">
        <v>2</v>
      </c>
      <c r="L380" s="11" t="s">
        <v>52</v>
      </c>
      <c r="M380" s="11" t="s">
        <v>28</v>
      </c>
      <c r="N380" s="11"/>
    </row>
    <row r="381" spans="1:14">
      <c r="A381" s="17">
        <v>380</v>
      </c>
      <c r="B381" s="11" t="s">
        <v>33</v>
      </c>
      <c r="C381" s="12">
        <v>0</v>
      </c>
      <c r="D381" s="12">
        <v>412</v>
      </c>
      <c r="E381" s="13">
        <v>25</v>
      </c>
      <c r="F381" s="11">
        <v>22</v>
      </c>
      <c r="G381" s="11" t="s">
        <v>49</v>
      </c>
      <c r="H381" s="11" t="s">
        <v>23</v>
      </c>
      <c r="I381" s="13">
        <v>52</v>
      </c>
      <c r="J381" s="11" t="s">
        <v>17</v>
      </c>
      <c r="K381" s="13">
        <v>4</v>
      </c>
      <c r="L381" s="11" t="s">
        <v>51</v>
      </c>
      <c r="M381" s="11" t="s">
        <v>27</v>
      </c>
      <c r="N381" s="11"/>
    </row>
    <row r="382" spans="1:14">
      <c r="A382" s="17">
        <v>381</v>
      </c>
      <c r="B382" s="11" t="s">
        <v>33</v>
      </c>
      <c r="C382" s="12">
        <v>10417</v>
      </c>
      <c r="D382" s="12">
        <v>19811</v>
      </c>
      <c r="E382" s="13">
        <v>13</v>
      </c>
      <c r="F382" s="11">
        <v>27</v>
      </c>
      <c r="G382" s="11" t="s">
        <v>49</v>
      </c>
      <c r="H382" s="11" t="s">
        <v>22</v>
      </c>
      <c r="I382" s="13">
        <v>27</v>
      </c>
      <c r="J382" s="11" t="s">
        <v>18</v>
      </c>
      <c r="K382" s="13">
        <v>2</v>
      </c>
      <c r="L382" s="11" t="s">
        <v>51</v>
      </c>
      <c r="M382" s="11" t="s">
        <v>27</v>
      </c>
      <c r="N382" s="11"/>
    </row>
    <row r="383" spans="1:14">
      <c r="A383" s="17">
        <v>382</v>
      </c>
      <c r="B383" s="11" t="s">
        <v>36</v>
      </c>
      <c r="C383" s="12">
        <v>211</v>
      </c>
      <c r="D383" s="12">
        <v>822</v>
      </c>
      <c r="E383" s="13">
        <v>8</v>
      </c>
      <c r="F383" s="11">
        <v>5</v>
      </c>
      <c r="G383" s="11" t="s">
        <v>53</v>
      </c>
      <c r="H383" s="11" t="s">
        <v>21</v>
      </c>
      <c r="I383" s="13">
        <v>44</v>
      </c>
      <c r="J383" s="11" t="s">
        <v>18</v>
      </c>
      <c r="K383" s="13">
        <v>1</v>
      </c>
      <c r="L383" s="11" t="s">
        <v>51</v>
      </c>
      <c r="M383" s="11" t="s">
        <v>28</v>
      </c>
      <c r="N383" s="11"/>
    </row>
    <row r="384" spans="1:14">
      <c r="A384" s="17">
        <v>383</v>
      </c>
      <c r="B384" s="11" t="s">
        <v>36</v>
      </c>
      <c r="C384" s="12">
        <v>16630</v>
      </c>
      <c r="D384" s="12">
        <v>0</v>
      </c>
      <c r="E384" s="13">
        <v>11</v>
      </c>
      <c r="F384" s="11">
        <v>47</v>
      </c>
      <c r="G384" s="11" t="s">
        <v>49</v>
      </c>
      <c r="H384" s="11" t="s">
        <v>23</v>
      </c>
      <c r="I384" s="13">
        <v>26</v>
      </c>
      <c r="J384" s="11" t="s">
        <v>18</v>
      </c>
      <c r="K384" s="13">
        <v>2</v>
      </c>
      <c r="L384" s="11" t="s">
        <v>51</v>
      </c>
      <c r="M384" s="11" t="s">
        <v>28</v>
      </c>
      <c r="N384" s="11"/>
    </row>
    <row r="385" spans="1:14">
      <c r="A385" s="17">
        <v>384</v>
      </c>
      <c r="B385" s="11" t="s">
        <v>31</v>
      </c>
      <c r="C385" s="12">
        <v>0</v>
      </c>
      <c r="D385" s="12">
        <v>3369</v>
      </c>
      <c r="E385" s="13">
        <v>25</v>
      </c>
      <c r="F385" s="11">
        <v>17</v>
      </c>
      <c r="G385" s="11" t="s">
        <v>49</v>
      </c>
      <c r="H385" s="11" t="s">
        <v>23</v>
      </c>
      <c r="I385" s="13">
        <v>24</v>
      </c>
      <c r="J385" s="11" t="s">
        <v>18</v>
      </c>
      <c r="K385" s="13">
        <v>1</v>
      </c>
      <c r="L385" s="11" t="s">
        <v>51</v>
      </c>
      <c r="M385" s="11" t="s">
        <v>28</v>
      </c>
      <c r="N385" s="11"/>
    </row>
    <row r="386" spans="1:14">
      <c r="A386" s="17">
        <v>385</v>
      </c>
      <c r="B386" s="11" t="s">
        <v>31</v>
      </c>
      <c r="C386" s="12">
        <v>642</v>
      </c>
      <c r="D386" s="12">
        <v>0</v>
      </c>
      <c r="E386" s="13">
        <v>13</v>
      </c>
      <c r="F386" s="11">
        <v>65</v>
      </c>
      <c r="G386" s="11" t="s">
        <v>53</v>
      </c>
      <c r="H386" s="11" t="s">
        <v>21</v>
      </c>
      <c r="I386" s="13">
        <v>24</v>
      </c>
      <c r="J386" s="11" t="s">
        <v>18</v>
      </c>
      <c r="K386" s="13">
        <v>2</v>
      </c>
      <c r="L386" s="11" t="s">
        <v>51</v>
      </c>
      <c r="M386" s="11" t="s">
        <v>27</v>
      </c>
      <c r="N386" s="11"/>
    </row>
    <row r="387" spans="1:14">
      <c r="A387" s="17">
        <v>386</v>
      </c>
      <c r="B387" s="11" t="s">
        <v>36</v>
      </c>
      <c r="C387" s="12">
        <v>0</v>
      </c>
      <c r="D387" s="12">
        <v>707</v>
      </c>
      <c r="E387" s="13">
        <v>7</v>
      </c>
      <c r="F387" s="11">
        <v>26</v>
      </c>
      <c r="G387" s="11" t="s">
        <v>49</v>
      </c>
      <c r="H387" s="11" t="s">
        <v>23</v>
      </c>
      <c r="I387" s="13">
        <v>50</v>
      </c>
      <c r="J387" s="11" t="s">
        <v>18</v>
      </c>
      <c r="K387" s="13">
        <v>2</v>
      </c>
      <c r="L387" s="11" t="s">
        <v>51</v>
      </c>
      <c r="M387" s="11" t="s">
        <v>28</v>
      </c>
      <c r="N387" s="11"/>
    </row>
    <row r="388" spans="1:14">
      <c r="A388" s="17">
        <v>387</v>
      </c>
      <c r="B388" s="11" t="s">
        <v>36</v>
      </c>
      <c r="C388" s="12">
        <v>296</v>
      </c>
      <c r="D388" s="12">
        <v>818</v>
      </c>
      <c r="E388" s="13">
        <v>19</v>
      </c>
      <c r="F388" s="11">
        <v>93</v>
      </c>
      <c r="G388" s="11" t="s">
        <v>49</v>
      </c>
      <c r="H388" s="11" t="s">
        <v>22</v>
      </c>
      <c r="I388" s="13">
        <v>31</v>
      </c>
      <c r="J388" s="11" t="s">
        <v>18</v>
      </c>
      <c r="K388" s="13">
        <v>2</v>
      </c>
      <c r="L388" s="11" t="s">
        <v>50</v>
      </c>
      <c r="M388" s="11" t="s">
        <v>28</v>
      </c>
      <c r="N388" s="11"/>
    </row>
    <row r="389" spans="1:14">
      <c r="A389" s="17">
        <v>388</v>
      </c>
      <c r="B389" s="11" t="s">
        <v>29</v>
      </c>
      <c r="C389" s="12">
        <v>898</v>
      </c>
      <c r="D389" s="12">
        <v>177</v>
      </c>
      <c r="E389" s="13">
        <v>22</v>
      </c>
      <c r="F389" s="11">
        <v>105</v>
      </c>
      <c r="G389" s="11" t="s">
        <v>53</v>
      </c>
      <c r="H389" s="11" t="s">
        <v>21</v>
      </c>
      <c r="I389" s="13">
        <v>38</v>
      </c>
      <c r="J389" s="11" t="s">
        <v>18</v>
      </c>
      <c r="K389" s="13">
        <v>4</v>
      </c>
      <c r="L389" s="11" t="s">
        <v>51</v>
      </c>
      <c r="M389" s="11" t="s">
        <v>27</v>
      </c>
      <c r="N389" s="11"/>
    </row>
    <row r="390" spans="1:14">
      <c r="A390" s="17">
        <v>389</v>
      </c>
      <c r="B390" s="11" t="s">
        <v>33</v>
      </c>
      <c r="C390" s="12">
        <v>478</v>
      </c>
      <c r="D390" s="12">
        <v>4071</v>
      </c>
      <c r="E390" s="13">
        <v>10</v>
      </c>
      <c r="F390" s="11">
        <v>40</v>
      </c>
      <c r="G390" s="11" t="s">
        <v>49</v>
      </c>
      <c r="H390" s="11" t="s">
        <v>23</v>
      </c>
      <c r="I390" s="13">
        <v>28</v>
      </c>
      <c r="J390" s="11" t="s">
        <v>18</v>
      </c>
      <c r="K390" s="13">
        <v>3</v>
      </c>
      <c r="L390" s="11" t="s">
        <v>51</v>
      </c>
      <c r="M390" s="11" t="s">
        <v>27</v>
      </c>
      <c r="N390" s="11"/>
    </row>
    <row r="391" spans="1:14">
      <c r="A391" s="17">
        <v>390</v>
      </c>
      <c r="B391" s="11" t="s">
        <v>33</v>
      </c>
      <c r="C391" s="12">
        <v>315</v>
      </c>
      <c r="D391" s="12">
        <v>466</v>
      </c>
      <c r="E391" s="13">
        <v>13</v>
      </c>
      <c r="F391" s="11">
        <v>3</v>
      </c>
      <c r="G391" s="11" t="s">
        <v>49</v>
      </c>
      <c r="H391" s="11" t="s">
        <v>23</v>
      </c>
      <c r="I391" s="13">
        <v>48</v>
      </c>
      <c r="J391" s="11" t="s">
        <v>18</v>
      </c>
      <c r="K391" s="13">
        <v>3</v>
      </c>
      <c r="L391" s="11" t="s">
        <v>50</v>
      </c>
      <c r="M391" s="11" t="s">
        <v>28</v>
      </c>
      <c r="N391" s="11"/>
    </row>
    <row r="392" spans="1:14">
      <c r="A392" s="17">
        <v>391</v>
      </c>
      <c r="B392" s="11" t="s">
        <v>33</v>
      </c>
      <c r="C392" s="12">
        <v>122</v>
      </c>
      <c r="D392" s="12">
        <v>460</v>
      </c>
      <c r="E392" s="13">
        <v>37</v>
      </c>
      <c r="F392" s="11">
        <v>109</v>
      </c>
      <c r="G392" s="11" t="s">
        <v>49</v>
      </c>
      <c r="H392" s="11" t="s">
        <v>23</v>
      </c>
      <c r="I392" s="13">
        <v>56</v>
      </c>
      <c r="J392" s="11" t="s">
        <v>17</v>
      </c>
      <c r="K392" s="13">
        <v>2</v>
      </c>
      <c r="L392" s="11" t="s">
        <v>52</v>
      </c>
      <c r="M392" s="11" t="s">
        <v>27</v>
      </c>
      <c r="N392" s="11"/>
    </row>
    <row r="393" spans="1:14">
      <c r="A393" s="17">
        <v>392</v>
      </c>
      <c r="B393" s="11" t="s">
        <v>31</v>
      </c>
      <c r="C393" s="12">
        <v>0</v>
      </c>
      <c r="D393" s="12">
        <v>991</v>
      </c>
      <c r="E393" s="13">
        <v>7</v>
      </c>
      <c r="F393" s="11">
        <v>3</v>
      </c>
      <c r="G393" s="11" t="s">
        <v>53</v>
      </c>
      <c r="H393" s="11" t="s">
        <v>21</v>
      </c>
      <c r="I393" s="13">
        <v>31</v>
      </c>
      <c r="J393" s="11" t="s">
        <v>18</v>
      </c>
      <c r="K393" s="13">
        <v>4</v>
      </c>
      <c r="L393" s="11" t="s">
        <v>51</v>
      </c>
      <c r="M393" s="11" t="s">
        <v>27</v>
      </c>
      <c r="N393" s="11"/>
    </row>
    <row r="394" spans="1:14">
      <c r="A394" s="17">
        <v>393</v>
      </c>
      <c r="B394" s="11" t="s">
        <v>36</v>
      </c>
      <c r="C394" s="12">
        <v>0</v>
      </c>
      <c r="D394" s="12">
        <v>17653</v>
      </c>
      <c r="E394" s="13">
        <v>22</v>
      </c>
      <c r="F394" s="11">
        <v>4</v>
      </c>
      <c r="G394" s="11" t="s">
        <v>53</v>
      </c>
      <c r="H394" s="11" t="s">
        <v>21</v>
      </c>
      <c r="I394" s="13">
        <v>28</v>
      </c>
      <c r="J394" s="11" t="s">
        <v>18</v>
      </c>
      <c r="K394" s="13">
        <v>2</v>
      </c>
      <c r="L394" s="11" t="s">
        <v>51</v>
      </c>
      <c r="M394" s="11" t="s">
        <v>28</v>
      </c>
      <c r="N394" s="11"/>
    </row>
    <row r="395" spans="1:14">
      <c r="A395" s="17">
        <v>394</v>
      </c>
      <c r="B395" s="11" t="s">
        <v>30</v>
      </c>
      <c r="C395" s="12">
        <v>0</v>
      </c>
      <c r="D395" s="12">
        <v>497</v>
      </c>
      <c r="E395" s="13">
        <v>41</v>
      </c>
      <c r="F395" s="11">
        <v>24</v>
      </c>
      <c r="G395" s="11" t="s">
        <v>49</v>
      </c>
      <c r="H395" s="11" t="s">
        <v>23</v>
      </c>
      <c r="I395" s="13">
        <v>26</v>
      </c>
      <c r="J395" s="11" t="s">
        <v>18</v>
      </c>
      <c r="K395" s="13">
        <v>3</v>
      </c>
      <c r="L395" s="11" t="s">
        <v>51</v>
      </c>
      <c r="M395" s="11" t="s">
        <v>27</v>
      </c>
      <c r="N395" s="11"/>
    </row>
    <row r="396" spans="1:14">
      <c r="A396" s="17">
        <v>395</v>
      </c>
      <c r="B396" s="11" t="s">
        <v>29</v>
      </c>
      <c r="C396" s="12">
        <v>670</v>
      </c>
      <c r="D396" s="12">
        <v>4014</v>
      </c>
      <c r="E396" s="13">
        <v>31</v>
      </c>
      <c r="F396" s="11">
        <v>21</v>
      </c>
      <c r="G396" s="11" t="s">
        <v>53</v>
      </c>
      <c r="H396" s="11" t="s">
        <v>21</v>
      </c>
      <c r="I396" s="13">
        <v>25</v>
      </c>
      <c r="J396" s="11" t="s">
        <v>19</v>
      </c>
      <c r="K396" s="13">
        <v>4</v>
      </c>
      <c r="L396" s="11" t="s">
        <v>50</v>
      </c>
      <c r="M396" s="11" t="s">
        <v>27</v>
      </c>
      <c r="N396" s="11"/>
    </row>
    <row r="397" spans="1:14">
      <c r="A397" s="17">
        <v>396</v>
      </c>
      <c r="B397" s="11" t="s">
        <v>29</v>
      </c>
      <c r="C397" s="12">
        <v>444</v>
      </c>
      <c r="D397" s="12">
        <v>921</v>
      </c>
      <c r="E397" s="13">
        <v>28</v>
      </c>
      <c r="F397" s="11">
        <v>51</v>
      </c>
      <c r="G397" s="11" t="s">
        <v>53</v>
      </c>
      <c r="H397" s="11" t="s">
        <v>21</v>
      </c>
      <c r="I397" s="13">
        <v>41</v>
      </c>
      <c r="J397" s="11" t="s">
        <v>17</v>
      </c>
      <c r="K397" s="13">
        <v>4</v>
      </c>
      <c r="L397" s="11" t="s">
        <v>52</v>
      </c>
      <c r="M397" s="11" t="s">
        <v>27</v>
      </c>
      <c r="N397" s="11"/>
    </row>
    <row r="398" spans="1:14">
      <c r="A398" s="17">
        <v>397</v>
      </c>
      <c r="B398" s="11" t="s">
        <v>33</v>
      </c>
      <c r="C398" s="12">
        <v>3880</v>
      </c>
      <c r="D398" s="12">
        <v>0</v>
      </c>
      <c r="E398" s="13">
        <v>23</v>
      </c>
      <c r="F398" s="11">
        <v>37</v>
      </c>
      <c r="G398" s="11" t="s">
        <v>53</v>
      </c>
      <c r="H398" s="11" t="s">
        <v>21</v>
      </c>
      <c r="I398" s="13">
        <v>24</v>
      </c>
      <c r="J398" s="11" t="s">
        <v>19</v>
      </c>
      <c r="K398" s="13">
        <v>4</v>
      </c>
      <c r="L398" s="11" t="s">
        <v>51</v>
      </c>
      <c r="M398" s="11" t="s">
        <v>28</v>
      </c>
      <c r="N398" s="11"/>
    </row>
    <row r="399" spans="1:14">
      <c r="A399" s="17">
        <v>398</v>
      </c>
      <c r="B399" s="11" t="s">
        <v>37</v>
      </c>
      <c r="C399" s="12">
        <v>819</v>
      </c>
      <c r="D399" s="12">
        <v>0</v>
      </c>
      <c r="E399" s="13">
        <v>13</v>
      </c>
      <c r="F399" s="11">
        <v>23</v>
      </c>
      <c r="G399" s="11" t="s">
        <v>49</v>
      </c>
      <c r="H399" s="11" t="s">
        <v>23</v>
      </c>
      <c r="I399" s="13">
        <v>29</v>
      </c>
      <c r="J399" s="11" t="s">
        <v>18</v>
      </c>
      <c r="K399" s="13">
        <v>2</v>
      </c>
      <c r="L399" s="11" t="s">
        <v>51</v>
      </c>
      <c r="M399" s="11" t="s">
        <v>28</v>
      </c>
      <c r="N399" s="11"/>
    </row>
    <row r="400" spans="1:14">
      <c r="A400" s="17">
        <v>399</v>
      </c>
      <c r="B400" s="11" t="s">
        <v>37</v>
      </c>
      <c r="C400" s="12">
        <v>0</v>
      </c>
      <c r="D400" s="12">
        <v>607</v>
      </c>
      <c r="E400" s="13">
        <v>37</v>
      </c>
      <c r="F400" s="11">
        <v>17</v>
      </c>
      <c r="G400" s="11" t="s">
        <v>49</v>
      </c>
      <c r="H400" s="11" t="s">
        <v>23</v>
      </c>
      <c r="I400" s="13">
        <v>25</v>
      </c>
      <c r="J400" s="11" t="s">
        <v>18</v>
      </c>
      <c r="K400" s="13">
        <v>2</v>
      </c>
      <c r="L400" s="11" t="s">
        <v>51</v>
      </c>
      <c r="M400" s="11" t="s">
        <v>27</v>
      </c>
      <c r="N400" s="11"/>
    </row>
    <row r="401" spans="1:14">
      <c r="A401" s="17">
        <v>400</v>
      </c>
      <c r="B401" s="11" t="s">
        <v>32</v>
      </c>
      <c r="C401" s="12">
        <v>0</v>
      </c>
      <c r="D401" s="12">
        <v>15800</v>
      </c>
      <c r="E401" s="13">
        <v>16</v>
      </c>
      <c r="F401" s="11">
        <v>40</v>
      </c>
      <c r="G401" s="11" t="s">
        <v>49</v>
      </c>
      <c r="H401" s="11" t="s">
        <v>23</v>
      </c>
      <c r="I401" s="13">
        <v>35</v>
      </c>
      <c r="J401" s="11" t="s">
        <v>18</v>
      </c>
      <c r="K401" s="13">
        <v>3</v>
      </c>
      <c r="L401" s="11" t="s">
        <v>51</v>
      </c>
      <c r="M401" s="11" t="s">
        <v>28</v>
      </c>
      <c r="N401" s="11"/>
    </row>
    <row r="402" spans="1:14">
      <c r="A402" s="17">
        <v>401</v>
      </c>
      <c r="B402" s="11" t="s">
        <v>31</v>
      </c>
      <c r="C402" s="12">
        <v>0</v>
      </c>
      <c r="D402" s="12">
        <v>369</v>
      </c>
      <c r="E402" s="13">
        <v>7</v>
      </c>
      <c r="F402" s="11">
        <v>23</v>
      </c>
      <c r="G402" s="11" t="s">
        <v>49</v>
      </c>
      <c r="H402" s="11" t="s">
        <v>23</v>
      </c>
      <c r="I402" s="13">
        <v>35</v>
      </c>
      <c r="J402" s="11" t="s">
        <v>18</v>
      </c>
      <c r="K402" s="13">
        <v>2</v>
      </c>
      <c r="L402" s="11" t="s">
        <v>50</v>
      </c>
      <c r="M402" s="11" t="s">
        <v>28</v>
      </c>
      <c r="N402" s="11"/>
    </row>
    <row r="403" spans="1:14">
      <c r="A403" s="17">
        <v>402</v>
      </c>
      <c r="B403" s="11" t="s">
        <v>29</v>
      </c>
      <c r="C403" s="12">
        <v>0</v>
      </c>
      <c r="D403" s="12">
        <v>4973</v>
      </c>
      <c r="E403" s="13">
        <v>25</v>
      </c>
      <c r="F403" s="11">
        <v>17</v>
      </c>
      <c r="G403" s="11" t="s">
        <v>49</v>
      </c>
      <c r="H403" s="11" t="s">
        <v>23</v>
      </c>
      <c r="I403" s="13">
        <v>26</v>
      </c>
      <c r="J403" s="11" t="s">
        <v>18</v>
      </c>
      <c r="K403" s="13">
        <v>3</v>
      </c>
      <c r="L403" s="11" t="s">
        <v>50</v>
      </c>
      <c r="M403" s="11" t="s">
        <v>28</v>
      </c>
      <c r="N403" s="11"/>
    </row>
    <row r="404" spans="1:14">
      <c r="A404" s="17">
        <v>403</v>
      </c>
      <c r="B404" s="11" t="s">
        <v>31</v>
      </c>
      <c r="C404" s="12">
        <v>0</v>
      </c>
      <c r="D404" s="12">
        <v>0</v>
      </c>
      <c r="E404" s="13">
        <v>40</v>
      </c>
      <c r="F404" s="11">
        <v>30</v>
      </c>
      <c r="G404" s="11" t="s">
        <v>49</v>
      </c>
      <c r="H404" s="11" t="s">
        <v>23</v>
      </c>
      <c r="I404" s="13">
        <v>29</v>
      </c>
      <c r="J404" s="11" t="s">
        <v>18</v>
      </c>
      <c r="K404" s="13">
        <v>4</v>
      </c>
      <c r="L404" s="11" t="s">
        <v>52</v>
      </c>
      <c r="M404" s="11" t="s">
        <v>28</v>
      </c>
      <c r="N404" s="11"/>
    </row>
    <row r="405" spans="1:14">
      <c r="A405" s="17">
        <v>404</v>
      </c>
      <c r="B405" s="11" t="s">
        <v>33</v>
      </c>
      <c r="C405" s="12">
        <v>0</v>
      </c>
      <c r="D405" s="12">
        <v>761</v>
      </c>
      <c r="E405" s="13">
        <v>25</v>
      </c>
      <c r="F405" s="11">
        <v>92</v>
      </c>
      <c r="G405" s="11" t="s">
        <v>49</v>
      </c>
      <c r="H405" s="11" t="s">
        <v>23</v>
      </c>
      <c r="I405" s="13">
        <v>59</v>
      </c>
      <c r="J405" s="11" t="s">
        <v>18</v>
      </c>
      <c r="K405" s="13">
        <v>4</v>
      </c>
      <c r="L405" s="11" t="s">
        <v>50</v>
      </c>
      <c r="M405" s="11" t="s">
        <v>27</v>
      </c>
      <c r="N405" s="11"/>
    </row>
    <row r="406" spans="1:14">
      <c r="A406" s="17">
        <v>405</v>
      </c>
      <c r="B406" s="11" t="s">
        <v>30</v>
      </c>
      <c r="C406" s="12">
        <v>0</v>
      </c>
      <c r="D406" s="12">
        <v>471</v>
      </c>
      <c r="E406" s="13">
        <v>7</v>
      </c>
      <c r="F406" s="11">
        <v>52</v>
      </c>
      <c r="G406" s="11" t="s">
        <v>53</v>
      </c>
      <c r="H406" s="11" t="s">
        <v>21</v>
      </c>
      <c r="I406" s="13">
        <v>34</v>
      </c>
      <c r="J406" s="11" t="s">
        <v>17</v>
      </c>
      <c r="K406" s="13">
        <v>4</v>
      </c>
      <c r="L406" s="11" t="s">
        <v>51</v>
      </c>
      <c r="M406" s="11" t="s">
        <v>27</v>
      </c>
      <c r="N406" s="11"/>
    </row>
    <row r="407" spans="1:14">
      <c r="A407" s="17">
        <v>406</v>
      </c>
      <c r="B407" s="11" t="s">
        <v>37</v>
      </c>
      <c r="C407" s="12">
        <v>0</v>
      </c>
      <c r="D407" s="12">
        <v>674</v>
      </c>
      <c r="E407" s="13">
        <v>37</v>
      </c>
      <c r="F407" s="11">
        <v>69</v>
      </c>
      <c r="G407" s="11" t="s">
        <v>49</v>
      </c>
      <c r="H407" s="11" t="s">
        <v>23</v>
      </c>
      <c r="I407" s="13">
        <v>41</v>
      </c>
      <c r="J407" s="11" t="s">
        <v>17</v>
      </c>
      <c r="K407" s="13">
        <v>4</v>
      </c>
      <c r="L407" s="11" t="s">
        <v>51</v>
      </c>
      <c r="M407" s="11" t="s">
        <v>28</v>
      </c>
      <c r="N407" s="11"/>
    </row>
    <row r="408" spans="1:14">
      <c r="A408" s="17">
        <v>407</v>
      </c>
      <c r="B408" s="11" t="s">
        <v>33</v>
      </c>
      <c r="C408" s="12">
        <v>0</v>
      </c>
      <c r="D408" s="12">
        <v>547</v>
      </c>
      <c r="E408" s="13">
        <v>13</v>
      </c>
      <c r="F408" s="11">
        <v>40</v>
      </c>
      <c r="G408" s="11" t="s">
        <v>49</v>
      </c>
      <c r="H408" s="11" t="s">
        <v>21</v>
      </c>
      <c r="I408" s="13">
        <v>35</v>
      </c>
      <c r="J408" s="11" t="s">
        <v>18</v>
      </c>
      <c r="K408" s="13">
        <v>3</v>
      </c>
      <c r="L408" s="11" t="s">
        <v>51</v>
      </c>
      <c r="M408" s="11" t="s">
        <v>27</v>
      </c>
      <c r="N408" s="11"/>
    </row>
    <row r="409" spans="1:14">
      <c r="A409" s="17">
        <v>408</v>
      </c>
      <c r="B409" s="11" t="s">
        <v>31</v>
      </c>
      <c r="C409" s="12">
        <v>161</v>
      </c>
      <c r="D409" s="12">
        <v>524</v>
      </c>
      <c r="E409" s="13">
        <v>13</v>
      </c>
      <c r="F409" s="11">
        <v>106</v>
      </c>
      <c r="G409" s="11" t="s">
        <v>49</v>
      </c>
      <c r="H409" s="11" t="s">
        <v>23</v>
      </c>
      <c r="I409" s="13">
        <v>27</v>
      </c>
      <c r="J409" s="11" t="s">
        <v>19</v>
      </c>
      <c r="K409" s="13">
        <v>4</v>
      </c>
      <c r="L409" s="11" t="s">
        <v>51</v>
      </c>
      <c r="M409" s="11" t="s">
        <v>28</v>
      </c>
      <c r="N409" s="11"/>
    </row>
    <row r="410" spans="1:14">
      <c r="A410" s="17">
        <v>409</v>
      </c>
      <c r="B410" s="11" t="s">
        <v>31</v>
      </c>
      <c r="C410" s="12">
        <v>0</v>
      </c>
      <c r="D410" s="12">
        <v>815</v>
      </c>
      <c r="E410" s="13">
        <v>19</v>
      </c>
      <c r="F410" s="11">
        <v>13</v>
      </c>
      <c r="G410" s="11" t="s">
        <v>49</v>
      </c>
      <c r="H410" s="11" t="s">
        <v>23</v>
      </c>
      <c r="I410" s="13">
        <v>41</v>
      </c>
      <c r="J410" s="11" t="s">
        <v>18</v>
      </c>
      <c r="K410" s="13">
        <v>3</v>
      </c>
      <c r="L410" s="11" t="s">
        <v>51</v>
      </c>
      <c r="M410" s="11" t="s">
        <v>27</v>
      </c>
      <c r="N410" s="11"/>
    </row>
    <row r="411" spans="1:14">
      <c r="A411" s="17">
        <v>410</v>
      </c>
      <c r="B411" s="11" t="s">
        <v>37</v>
      </c>
      <c r="C411" s="12">
        <v>0</v>
      </c>
      <c r="D411" s="12">
        <v>0</v>
      </c>
      <c r="E411" s="13">
        <v>11</v>
      </c>
      <c r="F411" s="11">
        <v>4</v>
      </c>
      <c r="G411" s="11" t="s">
        <v>53</v>
      </c>
      <c r="H411" s="11" t="s">
        <v>21</v>
      </c>
      <c r="I411" s="13">
        <v>30</v>
      </c>
      <c r="J411" s="11" t="s">
        <v>19</v>
      </c>
      <c r="K411" s="13">
        <v>4</v>
      </c>
      <c r="L411" s="11" t="s">
        <v>51</v>
      </c>
      <c r="M411" s="11" t="s">
        <v>28</v>
      </c>
      <c r="N411" s="11"/>
    </row>
    <row r="412" spans="1:14">
      <c r="A412" s="17">
        <v>411</v>
      </c>
      <c r="B412" s="11" t="s">
        <v>33</v>
      </c>
      <c r="C412" s="12">
        <v>789</v>
      </c>
      <c r="D412" s="12">
        <v>989</v>
      </c>
      <c r="E412" s="13">
        <v>31</v>
      </c>
      <c r="F412" s="11">
        <v>0</v>
      </c>
      <c r="G412" s="11" t="s">
        <v>49</v>
      </c>
      <c r="H412" s="11" t="s">
        <v>22</v>
      </c>
      <c r="I412" s="13">
        <v>27</v>
      </c>
      <c r="J412" s="11" t="s">
        <v>18</v>
      </c>
      <c r="K412" s="13">
        <v>2</v>
      </c>
      <c r="L412" s="11" t="s">
        <v>52</v>
      </c>
      <c r="M412" s="11" t="s">
        <v>27</v>
      </c>
      <c r="N412" s="11"/>
    </row>
    <row r="413" spans="1:14">
      <c r="A413" s="17">
        <v>412</v>
      </c>
      <c r="B413" s="11" t="s">
        <v>36</v>
      </c>
      <c r="C413" s="12">
        <v>765</v>
      </c>
      <c r="D413" s="12">
        <v>10406</v>
      </c>
      <c r="E413" s="13">
        <v>10</v>
      </c>
      <c r="F413" s="11">
        <v>24</v>
      </c>
      <c r="G413" s="11" t="s">
        <v>53</v>
      </c>
      <c r="H413" s="11" t="s">
        <v>21</v>
      </c>
      <c r="I413" s="13">
        <v>65</v>
      </c>
      <c r="J413" s="11" t="s">
        <v>18</v>
      </c>
      <c r="K413" s="13">
        <v>3</v>
      </c>
      <c r="L413" s="11" t="s">
        <v>50</v>
      </c>
      <c r="M413" s="11" t="s">
        <v>28</v>
      </c>
      <c r="N413" s="11"/>
    </row>
    <row r="414" spans="1:14">
      <c r="A414" s="17">
        <v>413</v>
      </c>
      <c r="B414" s="11" t="s">
        <v>31</v>
      </c>
      <c r="C414" s="12">
        <v>0</v>
      </c>
      <c r="D414" s="12">
        <v>957</v>
      </c>
      <c r="E414" s="13">
        <v>19</v>
      </c>
      <c r="F414" s="11">
        <v>11</v>
      </c>
      <c r="G414" s="11" t="s">
        <v>53</v>
      </c>
      <c r="H414" s="11" t="s">
        <v>21</v>
      </c>
      <c r="I414" s="13">
        <v>19</v>
      </c>
      <c r="J414" s="11" t="s">
        <v>19</v>
      </c>
      <c r="K414" s="13">
        <v>4</v>
      </c>
      <c r="L414" s="11" t="s">
        <v>51</v>
      </c>
      <c r="M414" s="11" t="s">
        <v>27</v>
      </c>
      <c r="N414" s="11"/>
    </row>
    <row r="415" spans="1:14">
      <c r="A415" s="17">
        <v>414</v>
      </c>
      <c r="B415" s="11" t="s">
        <v>33</v>
      </c>
      <c r="C415" s="12">
        <v>0</v>
      </c>
      <c r="D415" s="12">
        <v>770</v>
      </c>
      <c r="E415" s="13">
        <v>37</v>
      </c>
      <c r="F415" s="11">
        <v>3</v>
      </c>
      <c r="G415" s="11" t="s">
        <v>53</v>
      </c>
      <c r="H415" s="11" t="s">
        <v>21</v>
      </c>
      <c r="I415" s="13">
        <v>33</v>
      </c>
      <c r="J415" s="11" t="s">
        <v>18</v>
      </c>
      <c r="K415" s="13">
        <v>4</v>
      </c>
      <c r="L415" s="11" t="s">
        <v>51</v>
      </c>
      <c r="M415" s="11" t="s">
        <v>27</v>
      </c>
      <c r="N415" s="11"/>
    </row>
    <row r="416" spans="1:14">
      <c r="A416" s="17">
        <v>415</v>
      </c>
      <c r="B416" s="11" t="s">
        <v>31</v>
      </c>
      <c r="C416" s="12">
        <v>983</v>
      </c>
      <c r="D416" s="12">
        <v>950</v>
      </c>
      <c r="E416" s="13">
        <v>13</v>
      </c>
      <c r="F416" s="11">
        <v>5</v>
      </c>
      <c r="G416" s="11" t="s">
        <v>53</v>
      </c>
      <c r="H416" s="11" t="s">
        <v>21</v>
      </c>
      <c r="I416" s="13">
        <v>24</v>
      </c>
      <c r="J416" s="11" t="s">
        <v>19</v>
      </c>
      <c r="K416" s="13">
        <v>3</v>
      </c>
      <c r="L416" s="11" t="s">
        <v>51</v>
      </c>
      <c r="M416" s="11" t="s">
        <v>27</v>
      </c>
      <c r="N416" s="11"/>
    </row>
    <row r="417" spans="1:14">
      <c r="A417" s="17">
        <v>416</v>
      </c>
      <c r="B417" s="11" t="s">
        <v>37</v>
      </c>
      <c r="C417" s="12">
        <v>0</v>
      </c>
      <c r="D417" s="12">
        <v>160</v>
      </c>
      <c r="E417" s="13">
        <v>13</v>
      </c>
      <c r="F417" s="11">
        <v>7</v>
      </c>
      <c r="G417" s="11" t="s">
        <v>49</v>
      </c>
      <c r="H417" s="11" t="s">
        <v>22</v>
      </c>
      <c r="I417" s="13">
        <v>40</v>
      </c>
      <c r="J417" s="11" t="s">
        <v>19</v>
      </c>
      <c r="K417" s="13">
        <v>4</v>
      </c>
      <c r="L417" s="11" t="s">
        <v>51</v>
      </c>
      <c r="M417" s="11" t="s">
        <v>28</v>
      </c>
      <c r="N417" s="11"/>
    </row>
    <row r="418" spans="1:14">
      <c r="A418" s="17">
        <v>417</v>
      </c>
      <c r="B418" s="11" t="s">
        <v>37</v>
      </c>
      <c r="C418" s="12">
        <v>0</v>
      </c>
      <c r="D418" s="12">
        <v>276</v>
      </c>
      <c r="E418" s="13">
        <v>25</v>
      </c>
      <c r="F418" s="11">
        <v>91</v>
      </c>
      <c r="G418" s="11" t="s">
        <v>49</v>
      </c>
      <c r="H418" s="11" t="s">
        <v>23</v>
      </c>
      <c r="I418" s="13">
        <v>62</v>
      </c>
      <c r="J418" s="11" t="s">
        <v>18</v>
      </c>
      <c r="K418" s="13">
        <v>4</v>
      </c>
      <c r="L418" s="11" t="s">
        <v>51</v>
      </c>
      <c r="M418" s="11" t="s">
        <v>28</v>
      </c>
      <c r="N418" s="11"/>
    </row>
    <row r="419" spans="1:14">
      <c r="A419" s="17">
        <v>418</v>
      </c>
      <c r="B419" s="11" t="s">
        <v>30</v>
      </c>
      <c r="C419" s="12">
        <v>798</v>
      </c>
      <c r="D419" s="12">
        <v>137</v>
      </c>
      <c r="E419" s="13">
        <v>25</v>
      </c>
      <c r="F419" s="11">
        <v>25</v>
      </c>
      <c r="G419" s="11" t="s">
        <v>53</v>
      </c>
      <c r="H419" s="11" t="s">
        <v>21</v>
      </c>
      <c r="I419" s="13">
        <v>33</v>
      </c>
      <c r="J419" s="11" t="s">
        <v>17</v>
      </c>
      <c r="K419" s="13">
        <v>4</v>
      </c>
      <c r="L419" s="11" t="s">
        <v>50</v>
      </c>
      <c r="M419" s="11" t="s">
        <v>27</v>
      </c>
      <c r="N419" s="11"/>
    </row>
    <row r="420" spans="1:14">
      <c r="A420" s="17">
        <v>419</v>
      </c>
      <c r="B420" s="11" t="s">
        <v>33</v>
      </c>
      <c r="C420" s="12">
        <v>0</v>
      </c>
      <c r="D420" s="12">
        <v>579</v>
      </c>
      <c r="E420" s="13">
        <v>22</v>
      </c>
      <c r="F420" s="11">
        <v>70</v>
      </c>
      <c r="G420" s="11" t="s">
        <v>49</v>
      </c>
      <c r="H420" s="11" t="s">
        <v>22</v>
      </c>
      <c r="I420" s="13">
        <v>29</v>
      </c>
      <c r="J420" s="11" t="s">
        <v>18</v>
      </c>
      <c r="K420" s="13">
        <v>3</v>
      </c>
      <c r="L420" s="11" t="s">
        <v>51</v>
      </c>
      <c r="M420" s="11" t="s">
        <v>28</v>
      </c>
      <c r="N420" s="11"/>
    </row>
    <row r="421" spans="1:14">
      <c r="A421" s="17">
        <v>420</v>
      </c>
      <c r="B421" s="11" t="s">
        <v>33</v>
      </c>
      <c r="C421" s="12">
        <v>193</v>
      </c>
      <c r="D421" s="12">
        <v>2684</v>
      </c>
      <c r="E421" s="13">
        <v>13</v>
      </c>
      <c r="F421" s="11">
        <v>5</v>
      </c>
      <c r="G421" s="11" t="s">
        <v>53</v>
      </c>
      <c r="H421" s="11" t="s">
        <v>21</v>
      </c>
      <c r="I421" s="13">
        <v>22</v>
      </c>
      <c r="J421" s="11" t="s">
        <v>18</v>
      </c>
      <c r="K421" s="13">
        <v>2</v>
      </c>
      <c r="L421" s="11" t="s">
        <v>50</v>
      </c>
      <c r="M421" s="11" t="s">
        <v>27</v>
      </c>
      <c r="N421" s="11"/>
    </row>
    <row r="422" spans="1:14">
      <c r="A422" s="17">
        <v>421</v>
      </c>
      <c r="B422" s="11" t="s">
        <v>36</v>
      </c>
      <c r="C422" s="12">
        <v>497</v>
      </c>
      <c r="D422" s="12">
        <v>0</v>
      </c>
      <c r="E422" s="13">
        <v>7</v>
      </c>
      <c r="F422" s="11">
        <v>51</v>
      </c>
      <c r="G422" s="11" t="s">
        <v>49</v>
      </c>
      <c r="H422" s="11" t="s">
        <v>23</v>
      </c>
      <c r="I422" s="13">
        <v>35</v>
      </c>
      <c r="J422" s="11" t="s">
        <v>17</v>
      </c>
      <c r="K422" s="13">
        <v>4</v>
      </c>
      <c r="L422" s="11" t="s">
        <v>51</v>
      </c>
      <c r="M422" s="11" t="s">
        <v>28</v>
      </c>
      <c r="N422" s="11"/>
    </row>
    <row r="423" spans="1:14">
      <c r="A423" s="17">
        <v>422</v>
      </c>
      <c r="B423" s="11" t="s">
        <v>31</v>
      </c>
      <c r="C423" s="12">
        <v>0</v>
      </c>
      <c r="D423" s="12">
        <v>0</v>
      </c>
      <c r="E423" s="13">
        <v>31</v>
      </c>
      <c r="F423" s="11">
        <v>53</v>
      </c>
      <c r="G423" s="11" t="s">
        <v>49</v>
      </c>
      <c r="H423" s="11" t="s">
        <v>23</v>
      </c>
      <c r="I423" s="13">
        <v>30</v>
      </c>
      <c r="J423" s="11" t="s">
        <v>18</v>
      </c>
      <c r="K423" s="13">
        <v>4</v>
      </c>
      <c r="L423" s="11" t="s">
        <v>51</v>
      </c>
      <c r="M423" s="11" t="s">
        <v>27</v>
      </c>
      <c r="N423" s="11"/>
    </row>
    <row r="424" spans="1:14">
      <c r="A424" s="17">
        <v>423</v>
      </c>
      <c r="B424" s="11" t="s">
        <v>33</v>
      </c>
      <c r="C424" s="12">
        <v>0</v>
      </c>
      <c r="D424" s="12">
        <v>0</v>
      </c>
      <c r="E424" s="13">
        <v>25</v>
      </c>
      <c r="F424" s="11">
        <v>103</v>
      </c>
      <c r="G424" s="11" t="s">
        <v>53</v>
      </c>
      <c r="H424" s="11" t="s">
        <v>21</v>
      </c>
      <c r="I424" s="13">
        <v>28</v>
      </c>
      <c r="J424" s="11" t="s">
        <v>18</v>
      </c>
      <c r="K424" s="13">
        <v>2</v>
      </c>
      <c r="L424" s="11" t="s">
        <v>51</v>
      </c>
      <c r="M424" s="11" t="s">
        <v>27</v>
      </c>
      <c r="N424" s="11"/>
    </row>
    <row r="425" spans="1:14">
      <c r="A425" s="17">
        <v>424</v>
      </c>
      <c r="B425" s="11" t="s">
        <v>33</v>
      </c>
      <c r="C425" s="12">
        <v>0</v>
      </c>
      <c r="D425" s="12">
        <v>712</v>
      </c>
      <c r="E425" s="13">
        <v>16</v>
      </c>
      <c r="F425" s="11">
        <v>6</v>
      </c>
      <c r="G425" s="11" t="s">
        <v>53</v>
      </c>
      <c r="H425" s="11" t="s">
        <v>21</v>
      </c>
      <c r="I425" s="13">
        <v>28</v>
      </c>
      <c r="J425" s="11" t="s">
        <v>18</v>
      </c>
      <c r="K425" s="13">
        <v>2</v>
      </c>
      <c r="L425" s="11" t="s">
        <v>51</v>
      </c>
      <c r="M425" s="11" t="s">
        <v>27</v>
      </c>
      <c r="N425" s="11"/>
    </row>
    <row r="426" spans="1:14">
      <c r="A426" s="17">
        <v>425</v>
      </c>
      <c r="B426" s="11" t="s">
        <v>33</v>
      </c>
      <c r="C426" s="12">
        <v>0</v>
      </c>
      <c r="D426" s="12">
        <v>912</v>
      </c>
      <c r="E426" s="13">
        <v>7</v>
      </c>
      <c r="F426" s="11">
        <v>39</v>
      </c>
      <c r="G426" s="11" t="s">
        <v>49</v>
      </c>
      <c r="H426" s="11" t="s">
        <v>23</v>
      </c>
      <c r="I426" s="13">
        <v>44</v>
      </c>
      <c r="J426" s="11" t="s">
        <v>18</v>
      </c>
      <c r="K426" s="13">
        <v>3</v>
      </c>
      <c r="L426" s="11" t="s">
        <v>52</v>
      </c>
      <c r="M426" s="11" t="s">
        <v>28</v>
      </c>
      <c r="N426"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AD561-2C0D-4791-BAA0-041BE99E3005}">
  <dimension ref="A1:C7"/>
  <sheetViews>
    <sheetView workbookViewId="0">
      <selection activeCell="H25" sqref="H25"/>
    </sheetView>
  </sheetViews>
  <sheetFormatPr defaultRowHeight="14.4"/>
  <cols>
    <col min="1" max="1" width="14" customWidth="1"/>
  </cols>
  <sheetData>
    <row r="1" spans="1:3">
      <c r="A1" t="s">
        <v>279</v>
      </c>
    </row>
    <row r="3" spans="1:3">
      <c r="A3" t="s">
        <v>280</v>
      </c>
      <c r="B3" t="s">
        <v>281</v>
      </c>
      <c r="C3" t="s">
        <v>282</v>
      </c>
    </row>
    <row r="4" spans="1:3" s="17" customFormat="1"/>
    <row r="5" spans="1:3">
      <c r="A5" t="s">
        <v>286</v>
      </c>
    </row>
    <row r="6" spans="1:3">
      <c r="A6" t="s">
        <v>283</v>
      </c>
      <c r="B6" s="17" t="s">
        <v>281</v>
      </c>
      <c r="C6" t="s">
        <v>285</v>
      </c>
    </row>
    <row r="7" spans="1:3">
      <c r="A7" t="s">
        <v>284</v>
      </c>
      <c r="B7" s="17" t="s">
        <v>281</v>
      </c>
      <c r="C7" t="s">
        <v>287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0E29-D543-4C46-A2ED-549EC3BFA280}">
  <dimension ref="A1:T68"/>
  <sheetViews>
    <sheetView workbookViewId="0">
      <selection activeCell="F26" sqref="F26"/>
    </sheetView>
  </sheetViews>
  <sheetFormatPr defaultRowHeight="14.4"/>
  <cols>
    <col min="1" max="1" width="16.109375" style="17" bestFit="1" customWidth="1"/>
    <col min="2" max="2" width="13.109375" style="17" bestFit="1" customWidth="1"/>
    <col min="3" max="3" width="8.88671875" style="17"/>
    <col min="4" max="4" width="17.5546875" style="17" customWidth="1"/>
    <col min="5" max="6" width="8.88671875" style="17"/>
    <col min="7" max="7" width="16.33203125" style="17" bestFit="1" customWidth="1"/>
    <col min="8" max="16384" width="8.88671875" style="17"/>
  </cols>
  <sheetData>
    <row r="1" spans="1:20">
      <c r="A1" s="17" t="s">
        <v>288</v>
      </c>
      <c r="B1" s="17" t="s">
        <v>289</v>
      </c>
      <c r="L1" s="17" t="s">
        <v>291</v>
      </c>
    </row>
    <row r="2" spans="1:20" ht="15" thickBot="1">
      <c r="A2" s="17">
        <v>4246</v>
      </c>
      <c r="B2" s="17">
        <v>148000</v>
      </c>
    </row>
    <row r="3" spans="1:20">
      <c r="A3" s="17">
        <v>3200</v>
      </c>
      <c r="B3" s="17">
        <v>168701</v>
      </c>
      <c r="L3" s="65" t="s">
        <v>292</v>
      </c>
      <c r="M3" s="65"/>
    </row>
    <row r="4" spans="1:20">
      <c r="A4" s="17">
        <v>4150</v>
      </c>
      <c r="B4" s="17">
        <v>111000</v>
      </c>
      <c r="L4" s="17" t="s">
        <v>293</v>
      </c>
      <c r="M4" s="17">
        <v>0.47929151222185695</v>
      </c>
    </row>
    <row r="5" spans="1:20">
      <c r="A5" s="17">
        <v>2957</v>
      </c>
      <c r="B5" s="17">
        <v>115500</v>
      </c>
      <c r="L5" s="17" t="s">
        <v>294</v>
      </c>
      <c r="M5" s="17">
        <v>0.22972035368791444</v>
      </c>
    </row>
    <row r="6" spans="1:20">
      <c r="A6" s="17">
        <v>6270</v>
      </c>
      <c r="B6" s="17">
        <v>96000</v>
      </c>
      <c r="L6" s="17" t="s">
        <v>295</v>
      </c>
      <c r="M6" s="17">
        <v>0.21786989759080544</v>
      </c>
    </row>
    <row r="7" spans="1:20">
      <c r="A7" s="17">
        <v>6940</v>
      </c>
      <c r="B7" s="17">
        <v>86000</v>
      </c>
      <c r="L7" s="17" t="s">
        <v>251</v>
      </c>
      <c r="M7" s="17">
        <v>57968.132511827207</v>
      </c>
    </row>
    <row r="8" spans="1:20" ht="15" thickBot="1">
      <c r="A8" s="17">
        <v>5644</v>
      </c>
      <c r="B8" s="17">
        <v>136000</v>
      </c>
      <c r="L8" s="66" t="s">
        <v>296</v>
      </c>
      <c r="M8" s="66">
        <v>67</v>
      </c>
    </row>
    <row r="9" spans="1:20">
      <c r="A9" s="17">
        <v>5200</v>
      </c>
      <c r="B9" s="17">
        <v>101900</v>
      </c>
    </row>
    <row r="10" spans="1:20" ht="15" thickBot="1">
      <c r="A10" s="17">
        <v>6675</v>
      </c>
      <c r="B10" s="17">
        <v>106500</v>
      </c>
      <c r="L10" s="17" t="s">
        <v>297</v>
      </c>
    </row>
    <row r="11" spans="1:20">
      <c r="A11" s="17">
        <v>5200</v>
      </c>
      <c r="B11" s="17">
        <v>161050</v>
      </c>
      <c r="L11" s="67"/>
      <c r="M11" s="67" t="s">
        <v>298</v>
      </c>
      <c r="N11" s="67" t="s">
        <v>299</v>
      </c>
      <c r="O11" s="67" t="s">
        <v>300</v>
      </c>
      <c r="P11" s="67" t="s">
        <v>53</v>
      </c>
      <c r="Q11" s="67" t="s">
        <v>301</v>
      </c>
    </row>
    <row r="12" spans="1:20">
      <c r="A12" s="17">
        <v>6307</v>
      </c>
      <c r="B12" s="17">
        <v>65000</v>
      </c>
      <c r="L12" s="17" t="s">
        <v>302</v>
      </c>
      <c r="M12" s="17">
        <v>1</v>
      </c>
      <c r="N12" s="17">
        <v>65139291343.229187</v>
      </c>
      <c r="O12" s="17">
        <v>65139291343.229187</v>
      </c>
      <c r="P12" s="17">
        <v>19.384937744628758</v>
      </c>
      <c r="Q12" s="17">
        <v>4.0711031641463196E-5</v>
      </c>
    </row>
    <row r="13" spans="1:20">
      <c r="A13" s="17">
        <v>4500</v>
      </c>
      <c r="B13" s="17">
        <v>163800</v>
      </c>
      <c r="L13" s="17" t="s">
        <v>303</v>
      </c>
      <c r="M13" s="17">
        <v>65</v>
      </c>
      <c r="N13" s="17">
        <v>218419785149.06927</v>
      </c>
      <c r="O13" s="17">
        <v>3360304386.9087582</v>
      </c>
    </row>
    <row r="14" spans="1:20" ht="15" thickBot="1">
      <c r="A14" s="17">
        <v>5133</v>
      </c>
      <c r="B14" s="17">
        <v>108500</v>
      </c>
      <c r="L14" s="66" t="s">
        <v>304</v>
      </c>
      <c r="M14" s="66">
        <v>66</v>
      </c>
      <c r="N14" s="66">
        <v>283559076492.29846</v>
      </c>
      <c r="O14" s="66"/>
      <c r="P14" s="66"/>
      <c r="Q14" s="66"/>
    </row>
    <row r="15" spans="1:20" ht="15" thickBot="1">
      <c r="A15" s="17">
        <v>6200</v>
      </c>
      <c r="B15" s="17">
        <v>81900</v>
      </c>
    </row>
    <row r="16" spans="1:20">
      <c r="A16" s="17">
        <v>5300</v>
      </c>
      <c r="B16" s="17">
        <v>165500</v>
      </c>
      <c r="L16" s="67"/>
      <c r="M16" s="67" t="s">
        <v>305</v>
      </c>
      <c r="N16" s="67" t="s">
        <v>251</v>
      </c>
      <c r="O16" s="67" t="s">
        <v>306</v>
      </c>
      <c r="P16" s="67" t="s">
        <v>307</v>
      </c>
      <c r="Q16" s="67" t="s">
        <v>308</v>
      </c>
      <c r="R16" s="67" t="s">
        <v>309</v>
      </c>
      <c r="S16" s="67" t="s">
        <v>310</v>
      </c>
      <c r="T16" s="67" t="s">
        <v>311</v>
      </c>
    </row>
    <row r="17" spans="1:20">
      <c r="A17" s="17">
        <v>4938</v>
      </c>
      <c r="B17" s="17">
        <v>113975</v>
      </c>
      <c r="D17" s="1" t="s">
        <v>288</v>
      </c>
      <c r="E17" s="17">
        <v>7336</v>
      </c>
      <c r="L17" s="17" t="s">
        <v>312</v>
      </c>
      <c r="M17" s="17">
        <v>244864.38751008557</v>
      </c>
      <c r="N17" s="17">
        <v>23164.45001447076</v>
      </c>
      <c r="O17" s="17">
        <v>10.570697226013117</v>
      </c>
      <c r="P17" s="17">
        <v>9.3543149732144925E-16</v>
      </c>
      <c r="Q17" s="17">
        <v>198601.78625913427</v>
      </c>
      <c r="R17" s="17">
        <v>291126.98876103683</v>
      </c>
      <c r="S17" s="17">
        <v>198601.78625913427</v>
      </c>
      <c r="T17" s="17">
        <v>291126.98876103683</v>
      </c>
    </row>
    <row r="18" spans="1:20" ht="15" thickBot="1">
      <c r="A18" s="17">
        <v>4190</v>
      </c>
      <c r="B18" s="17">
        <v>116000</v>
      </c>
      <c r="D18" s="17" t="s">
        <v>290</v>
      </c>
      <c r="E18" s="17">
        <f>(19.07*7336)+244864</f>
        <v>384761.52</v>
      </c>
      <c r="L18" s="66" t="s">
        <v>288</v>
      </c>
      <c r="M18" s="66">
        <v>-19.070412188859642</v>
      </c>
      <c r="N18" s="66">
        <v>4.331395836263364</v>
      </c>
      <c r="O18" s="66">
        <v>-4.4028329226338787</v>
      </c>
      <c r="P18" s="66">
        <v>4.0711031641462586E-5</v>
      </c>
      <c r="Q18" s="66">
        <v>-27.720807009712495</v>
      </c>
      <c r="R18" s="66">
        <v>-10.420017368006787</v>
      </c>
      <c r="S18" s="66">
        <v>-27.720807009712495</v>
      </c>
      <c r="T18" s="66">
        <v>-10.420017368006787</v>
      </c>
    </row>
    <row r="19" spans="1:20">
      <c r="A19" s="17">
        <v>2080</v>
      </c>
      <c r="B19" s="17">
        <v>218900</v>
      </c>
    </row>
    <row r="20" spans="1:20">
      <c r="A20" s="17">
        <v>6850</v>
      </c>
      <c r="B20" s="17">
        <v>70300</v>
      </c>
    </row>
    <row r="21" spans="1:20">
      <c r="A21" s="17">
        <v>2951</v>
      </c>
      <c r="B21" s="17">
        <v>245000</v>
      </c>
    </row>
    <row r="22" spans="1:20">
      <c r="A22" s="17">
        <v>4000</v>
      </c>
      <c r="B22" s="17">
        <v>248000</v>
      </c>
    </row>
    <row r="23" spans="1:20">
      <c r="A23" s="17">
        <v>6093</v>
      </c>
      <c r="B23" s="17">
        <v>174000</v>
      </c>
    </row>
    <row r="24" spans="1:20">
      <c r="A24" s="17">
        <v>6590</v>
      </c>
      <c r="B24" s="17">
        <v>70000</v>
      </c>
    </row>
    <row r="25" spans="1:20">
      <c r="A25" s="17">
        <v>8500</v>
      </c>
      <c r="B25" s="17">
        <v>33000</v>
      </c>
    </row>
    <row r="26" spans="1:20">
      <c r="A26" s="17">
        <v>3500</v>
      </c>
      <c r="B26" s="17">
        <v>144900</v>
      </c>
    </row>
    <row r="27" spans="1:20">
      <c r="A27" s="17">
        <v>3915</v>
      </c>
      <c r="B27" s="17">
        <v>89000</v>
      </c>
    </row>
    <row r="28" spans="1:20">
      <c r="A28" s="17">
        <v>1892</v>
      </c>
      <c r="B28" s="17">
        <v>109900</v>
      </c>
    </row>
    <row r="29" spans="1:20">
      <c r="A29" s="17">
        <v>4011</v>
      </c>
      <c r="B29" s="17">
        <v>121000</v>
      </c>
    </row>
    <row r="30" spans="1:20">
      <c r="A30" s="17">
        <v>4485</v>
      </c>
      <c r="B30" s="17">
        <v>67000</v>
      </c>
    </row>
    <row r="31" spans="1:20">
      <c r="A31" s="17">
        <v>7438</v>
      </c>
      <c r="B31" s="17">
        <v>91500</v>
      </c>
    </row>
    <row r="32" spans="1:20">
      <c r="A32" s="17">
        <v>4153</v>
      </c>
      <c r="B32" s="17">
        <v>136292</v>
      </c>
    </row>
    <row r="33" spans="1:2">
      <c r="A33" s="17">
        <v>5500</v>
      </c>
      <c r="B33" s="17">
        <v>88000</v>
      </c>
    </row>
    <row r="34" spans="1:2">
      <c r="A34" s="17">
        <v>3500</v>
      </c>
      <c r="B34" s="17">
        <v>225907</v>
      </c>
    </row>
    <row r="35" spans="1:2">
      <c r="A35" s="17">
        <v>5082</v>
      </c>
      <c r="B35" s="17">
        <v>186210</v>
      </c>
    </row>
    <row r="36" spans="1:2">
      <c r="A36" s="17">
        <v>8000</v>
      </c>
      <c r="B36" s="17">
        <v>136000</v>
      </c>
    </row>
    <row r="37" spans="1:2">
      <c r="A37" s="17">
        <v>7300</v>
      </c>
      <c r="B37" s="17">
        <v>90000</v>
      </c>
    </row>
    <row r="38" spans="1:2">
      <c r="A38" s="17">
        <v>8175</v>
      </c>
      <c r="B38" s="17">
        <v>64750</v>
      </c>
    </row>
    <row r="39" spans="1:2">
      <c r="A39" s="17">
        <v>3721</v>
      </c>
      <c r="B39" s="17">
        <v>96000</v>
      </c>
    </row>
    <row r="40" spans="1:2">
      <c r="A40" s="17">
        <v>4170</v>
      </c>
      <c r="B40" s="17">
        <v>269000</v>
      </c>
    </row>
    <row r="41" spans="1:2">
      <c r="A41" s="17">
        <v>2029</v>
      </c>
      <c r="B41" s="17">
        <v>216550</v>
      </c>
    </row>
    <row r="42" spans="1:2">
      <c r="A42" s="17">
        <v>3673</v>
      </c>
      <c r="B42" s="17">
        <v>165000</v>
      </c>
    </row>
    <row r="43" spans="1:2">
      <c r="A43" s="17">
        <v>5025</v>
      </c>
      <c r="B43" s="17">
        <v>200000</v>
      </c>
    </row>
    <row r="44" spans="1:2">
      <c r="A44" s="17">
        <v>3400</v>
      </c>
      <c r="B44" s="17">
        <v>317000</v>
      </c>
    </row>
    <row r="45" spans="1:2">
      <c r="A45" s="17">
        <v>6200</v>
      </c>
      <c r="B45" s="17">
        <v>111750</v>
      </c>
    </row>
    <row r="46" spans="1:2">
      <c r="A46" s="17">
        <v>7000</v>
      </c>
      <c r="B46" s="17">
        <v>230000</v>
      </c>
    </row>
    <row r="47" spans="1:2">
      <c r="A47" s="17">
        <v>3700</v>
      </c>
      <c r="B47" s="17">
        <v>233600</v>
      </c>
    </row>
    <row r="48" spans="1:2">
      <c r="A48" s="17">
        <v>8127</v>
      </c>
      <c r="B48" s="17">
        <v>175000</v>
      </c>
    </row>
    <row r="49" spans="1:2">
      <c r="A49" s="17">
        <v>5250</v>
      </c>
      <c r="B49" s="17">
        <v>152000</v>
      </c>
    </row>
    <row r="50" spans="1:2">
      <c r="A50" s="17">
        <v>6198</v>
      </c>
      <c r="B50" s="17">
        <v>127000</v>
      </c>
    </row>
    <row r="51" spans="1:2">
      <c r="A51" s="17">
        <v>3542</v>
      </c>
      <c r="B51" s="17">
        <v>208250</v>
      </c>
    </row>
    <row r="52" spans="1:2">
      <c r="A52" s="17">
        <v>5500</v>
      </c>
      <c r="B52" s="17">
        <v>140500</v>
      </c>
    </row>
    <row r="53" spans="1:2">
      <c r="A53" s="17">
        <v>7000</v>
      </c>
      <c r="B53" s="17">
        <v>116600</v>
      </c>
    </row>
    <row r="54" spans="1:2">
      <c r="A54" s="17">
        <v>4897</v>
      </c>
      <c r="B54" s="17">
        <v>180399</v>
      </c>
    </row>
    <row r="55" spans="1:2">
      <c r="A55" s="17">
        <v>3500</v>
      </c>
      <c r="B55" s="17">
        <v>85000</v>
      </c>
    </row>
    <row r="56" spans="1:2">
      <c r="A56" s="17">
        <v>3012</v>
      </c>
      <c r="B56" s="17">
        <v>203050</v>
      </c>
    </row>
    <row r="57" spans="1:2">
      <c r="A57" s="17">
        <v>2027</v>
      </c>
      <c r="B57" s="17">
        <v>290000</v>
      </c>
    </row>
    <row r="58" spans="1:2">
      <c r="A58" s="17">
        <v>7083</v>
      </c>
      <c r="B58" s="17">
        <v>139950</v>
      </c>
    </row>
    <row r="59" spans="1:2">
      <c r="A59" s="17">
        <v>7705</v>
      </c>
      <c r="B59" s="17">
        <v>118650</v>
      </c>
    </row>
    <row r="60" spans="1:2">
      <c r="A60" s="17">
        <v>4900</v>
      </c>
      <c r="B60" s="17">
        <v>103000</v>
      </c>
    </row>
    <row r="61" spans="1:2">
      <c r="A61" s="17">
        <v>6000</v>
      </c>
      <c r="B61" s="17">
        <v>69350</v>
      </c>
    </row>
    <row r="62" spans="1:2">
      <c r="A62" s="17">
        <v>5025</v>
      </c>
      <c r="B62" s="17">
        <v>207000</v>
      </c>
    </row>
    <row r="63" spans="1:2">
      <c r="A63" s="17">
        <v>6268</v>
      </c>
      <c r="B63" s="17">
        <v>135000</v>
      </c>
    </row>
    <row r="64" spans="1:2">
      <c r="A64" s="17">
        <v>4800</v>
      </c>
      <c r="B64" s="17">
        <v>163400</v>
      </c>
    </row>
    <row r="65" spans="1:2">
      <c r="A65" s="17">
        <v>5025</v>
      </c>
      <c r="B65" s="17">
        <v>272870</v>
      </c>
    </row>
    <row r="66" spans="1:2">
      <c r="A66" s="17">
        <v>4117</v>
      </c>
      <c r="B66" s="17">
        <v>322000</v>
      </c>
    </row>
    <row r="67" spans="1:2">
      <c r="A67" s="17">
        <v>3867</v>
      </c>
      <c r="B67" s="17">
        <v>95410</v>
      </c>
    </row>
    <row r="68" spans="1:2">
      <c r="A68" s="17">
        <v>7336</v>
      </c>
      <c r="B68" s="17">
        <v>101500</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847A-921A-425B-982B-9A54FCDA0DEE}">
  <dimension ref="A1:O100"/>
  <sheetViews>
    <sheetView topLeftCell="A23" workbookViewId="0">
      <selection activeCell="F52" sqref="F52"/>
    </sheetView>
  </sheetViews>
  <sheetFormatPr defaultColWidth="23.88671875" defaultRowHeight="13.2"/>
  <cols>
    <col min="1" max="1" width="16.33203125" style="69" bestFit="1" customWidth="1"/>
    <col min="2" max="2" width="11.33203125" style="69" bestFit="1" customWidth="1"/>
    <col min="3" max="3" width="15.33203125" style="69" bestFit="1" customWidth="1"/>
    <col min="4" max="4" width="14.6640625" style="69" bestFit="1" customWidth="1"/>
    <col min="5" max="5" width="11.44140625" style="69" bestFit="1" customWidth="1"/>
    <col min="6" max="6" width="12.5546875" style="69" bestFit="1" customWidth="1"/>
    <col min="7" max="16384" width="23.88671875" style="68"/>
  </cols>
  <sheetData>
    <row r="1" spans="1:7" s="74" customFormat="1">
      <c r="A1" s="75" t="s">
        <v>321</v>
      </c>
      <c r="B1" s="75" t="s">
        <v>313</v>
      </c>
      <c r="C1" s="75" t="s">
        <v>314</v>
      </c>
      <c r="D1" s="76" t="s">
        <v>315</v>
      </c>
      <c r="E1" s="75" t="s">
        <v>316</v>
      </c>
      <c r="F1" s="75" t="s">
        <v>317</v>
      </c>
      <c r="G1" s="77" t="s">
        <v>65</v>
      </c>
    </row>
    <row r="2" spans="1:7">
      <c r="A2" s="72">
        <v>130000</v>
      </c>
      <c r="B2" s="71">
        <v>22</v>
      </c>
      <c r="C2" s="71" t="s">
        <v>318</v>
      </c>
      <c r="D2" s="70">
        <v>60700</v>
      </c>
      <c r="E2" s="71">
        <v>300</v>
      </c>
      <c r="F2" s="69">
        <v>3</v>
      </c>
    </row>
    <row r="3" spans="1:7">
      <c r="A3" s="72">
        <v>157000</v>
      </c>
      <c r="B3" s="71">
        <v>23</v>
      </c>
      <c r="C3" s="71" t="s">
        <v>318</v>
      </c>
      <c r="D3" s="73">
        <v>52000</v>
      </c>
      <c r="E3" s="71">
        <v>350</v>
      </c>
      <c r="F3" s="69">
        <v>1</v>
      </c>
    </row>
    <row r="4" spans="1:7">
      <c r="A4" s="72">
        <v>98000</v>
      </c>
      <c r="B4" s="71">
        <v>27</v>
      </c>
      <c r="C4" s="71" t="s">
        <v>319</v>
      </c>
      <c r="D4" s="70">
        <v>47000</v>
      </c>
      <c r="E4" s="71">
        <v>150</v>
      </c>
      <c r="F4" s="69">
        <v>3</v>
      </c>
    </row>
    <row r="5" spans="1:7">
      <c r="A5" s="72">
        <v>72000</v>
      </c>
      <c r="B5" s="71">
        <v>29</v>
      </c>
      <c r="C5" s="71" t="s">
        <v>319</v>
      </c>
      <c r="D5" s="70">
        <v>42000</v>
      </c>
      <c r="E5" s="71">
        <v>200</v>
      </c>
      <c r="F5" s="69">
        <v>5</v>
      </c>
    </row>
    <row r="6" spans="1:7">
      <c r="A6" s="72">
        <v>86000</v>
      </c>
      <c r="B6" s="71">
        <v>25</v>
      </c>
      <c r="C6" s="71" t="s">
        <v>318</v>
      </c>
      <c r="D6" s="70">
        <v>34000</v>
      </c>
      <c r="E6" s="71">
        <v>250</v>
      </c>
      <c r="F6" s="69">
        <v>3</v>
      </c>
    </row>
    <row r="7" spans="1:7">
      <c r="A7" s="72">
        <v>90000</v>
      </c>
      <c r="B7" s="71">
        <v>28</v>
      </c>
      <c r="C7" s="71" t="s">
        <v>319</v>
      </c>
      <c r="D7" s="70">
        <v>30500</v>
      </c>
      <c r="E7" s="71">
        <v>150</v>
      </c>
      <c r="F7" s="69">
        <v>3</v>
      </c>
    </row>
    <row r="8" spans="1:7">
      <c r="A8" s="72">
        <v>43000</v>
      </c>
      <c r="B8" s="71">
        <v>19</v>
      </c>
      <c r="C8" s="71" t="s">
        <v>319</v>
      </c>
      <c r="D8" s="70">
        <v>30000</v>
      </c>
      <c r="E8" s="71">
        <v>250</v>
      </c>
      <c r="F8" s="69">
        <v>3</v>
      </c>
    </row>
    <row r="9" spans="1:7">
      <c r="A9" s="72">
        <v>100000</v>
      </c>
      <c r="B9" s="71">
        <v>30</v>
      </c>
      <c r="C9" s="71" t="s">
        <v>319</v>
      </c>
      <c r="D9" s="70">
        <v>30000</v>
      </c>
      <c r="E9" s="71">
        <v>300</v>
      </c>
      <c r="F9" s="69">
        <v>3</v>
      </c>
    </row>
    <row r="10" spans="1:7">
      <c r="A10" s="72">
        <v>65000</v>
      </c>
      <c r="B10" s="71">
        <v>24</v>
      </c>
      <c r="C10" s="71" t="s">
        <v>318</v>
      </c>
      <c r="D10" s="70">
        <v>28000</v>
      </c>
      <c r="E10" s="71">
        <v>250</v>
      </c>
      <c r="F10" s="69">
        <v>3</v>
      </c>
    </row>
    <row r="11" spans="1:7">
      <c r="A11" s="72">
        <v>78000</v>
      </c>
      <c r="B11" s="71">
        <v>35</v>
      </c>
      <c r="C11" s="71" t="s">
        <v>319</v>
      </c>
      <c r="D11" s="70">
        <v>26000</v>
      </c>
      <c r="E11" s="71">
        <v>200</v>
      </c>
      <c r="F11" s="69">
        <v>5</v>
      </c>
    </row>
    <row r="12" spans="1:7">
      <c r="A12" s="72">
        <v>73000</v>
      </c>
      <c r="B12" s="71">
        <v>25</v>
      </c>
      <c r="C12" s="71" t="s">
        <v>318</v>
      </c>
      <c r="D12" s="70">
        <v>25000</v>
      </c>
      <c r="E12" s="71">
        <v>150</v>
      </c>
      <c r="F12" s="69">
        <v>5</v>
      </c>
    </row>
    <row r="13" spans="1:7">
      <c r="A13" s="72">
        <v>75000</v>
      </c>
      <c r="B13" s="71">
        <v>27</v>
      </c>
      <c r="C13" s="71" t="s">
        <v>319</v>
      </c>
      <c r="D13" s="70">
        <v>24000</v>
      </c>
      <c r="E13" s="71">
        <v>200</v>
      </c>
      <c r="F13" s="69">
        <v>5</v>
      </c>
    </row>
    <row r="14" spans="1:7">
      <c r="A14" s="72">
        <v>64000</v>
      </c>
      <c r="B14" s="71">
        <v>25</v>
      </c>
      <c r="C14" s="71" t="s">
        <v>318</v>
      </c>
      <c r="D14" s="70">
        <v>24000</v>
      </c>
      <c r="E14" s="71">
        <v>200</v>
      </c>
      <c r="F14" s="69">
        <v>1</v>
      </c>
    </row>
    <row r="15" spans="1:7">
      <c r="A15" s="72">
        <v>67000</v>
      </c>
      <c r="B15" s="71">
        <v>27</v>
      </c>
      <c r="C15" s="71" t="s">
        <v>320</v>
      </c>
      <c r="D15" s="70">
        <v>22000</v>
      </c>
      <c r="E15" s="71">
        <v>200</v>
      </c>
      <c r="F15" s="69">
        <v>5</v>
      </c>
    </row>
    <row r="16" spans="1:7">
      <c r="A16" s="72">
        <v>75000</v>
      </c>
      <c r="B16" s="71">
        <v>25</v>
      </c>
      <c r="C16" s="71" t="s">
        <v>318</v>
      </c>
      <c r="D16" s="70">
        <v>20000</v>
      </c>
      <c r="E16" s="71">
        <v>200</v>
      </c>
      <c r="F16" s="69">
        <v>5</v>
      </c>
    </row>
    <row r="17" spans="1:9">
      <c r="A17" s="72">
        <v>67000</v>
      </c>
      <c r="B17" s="71">
        <v>30</v>
      </c>
      <c r="C17" s="71" t="s">
        <v>318</v>
      </c>
      <c r="D17" s="70">
        <v>20000</v>
      </c>
      <c r="E17" s="71">
        <v>200</v>
      </c>
      <c r="F17" s="69">
        <v>5</v>
      </c>
    </row>
    <row r="18" spans="1:9">
      <c r="A18" s="72">
        <v>62000</v>
      </c>
      <c r="B18" s="71">
        <v>21</v>
      </c>
      <c r="C18" s="71" t="s">
        <v>320</v>
      </c>
      <c r="D18" s="70">
        <v>20000</v>
      </c>
      <c r="E18" s="71">
        <v>100</v>
      </c>
      <c r="F18" s="69">
        <v>1</v>
      </c>
    </row>
    <row r="19" spans="1:9">
      <c r="A19" s="72">
        <v>75000</v>
      </c>
      <c r="B19" s="71">
        <v>19</v>
      </c>
      <c r="C19" s="71" t="s">
        <v>318</v>
      </c>
      <c r="D19" s="70">
        <v>19000</v>
      </c>
      <c r="E19" s="71">
        <v>150</v>
      </c>
      <c r="F19" s="69">
        <v>3</v>
      </c>
    </row>
    <row r="20" spans="1:9">
      <c r="A20" s="72">
        <v>52000</v>
      </c>
      <c r="B20" s="71">
        <v>23</v>
      </c>
      <c r="C20" s="71" t="s">
        <v>318</v>
      </c>
      <c r="D20" s="70">
        <v>19000</v>
      </c>
      <c r="E20" s="71">
        <v>200</v>
      </c>
      <c r="F20" s="69">
        <v>1</v>
      </c>
      <c r="G20" s="77" t="s">
        <v>328</v>
      </c>
      <c r="H20" s="77" t="s">
        <v>322</v>
      </c>
      <c r="I20" s="78" t="s">
        <v>325</v>
      </c>
    </row>
    <row r="21" spans="1:9">
      <c r="A21" s="72">
        <v>64000</v>
      </c>
      <c r="B21" s="71">
        <v>22</v>
      </c>
      <c r="C21" s="71" t="s">
        <v>318</v>
      </c>
      <c r="D21" s="70">
        <v>18000</v>
      </c>
      <c r="E21" s="71">
        <v>150</v>
      </c>
      <c r="F21" s="69">
        <v>1</v>
      </c>
    </row>
    <row r="22" spans="1:9">
      <c r="A22" s="72">
        <v>55000</v>
      </c>
      <c r="B22" s="71">
        <v>28</v>
      </c>
      <c r="C22" s="71" t="s">
        <v>318</v>
      </c>
      <c r="D22" s="70">
        <v>16000</v>
      </c>
      <c r="E22" s="71">
        <v>100</v>
      </c>
      <c r="F22" s="69">
        <v>5</v>
      </c>
    </row>
    <row r="23" spans="1:9">
      <c r="A23" s="72">
        <v>53000</v>
      </c>
      <c r="B23" s="71">
        <v>31</v>
      </c>
      <c r="C23" s="71" t="s">
        <v>319</v>
      </c>
      <c r="D23" s="70">
        <v>14000</v>
      </c>
      <c r="E23" s="71">
        <v>100</v>
      </c>
      <c r="F23" s="69">
        <v>1</v>
      </c>
    </row>
    <row r="24" spans="1:9">
      <c r="A24" s="72">
        <v>62000</v>
      </c>
      <c r="B24" s="71">
        <v>24</v>
      </c>
      <c r="C24" s="71" t="s">
        <v>318</v>
      </c>
      <c r="D24" s="70">
        <v>13000</v>
      </c>
      <c r="E24" s="71">
        <v>150</v>
      </c>
      <c r="F24" s="69">
        <v>1</v>
      </c>
    </row>
    <row r="25" spans="1:9">
      <c r="A25" s="72">
        <v>40000</v>
      </c>
      <c r="B25" s="71">
        <v>26</v>
      </c>
      <c r="C25" s="71" t="s">
        <v>318</v>
      </c>
      <c r="D25" s="70">
        <v>7000</v>
      </c>
      <c r="E25" s="71">
        <v>50</v>
      </c>
      <c r="F25" s="69">
        <v>3</v>
      </c>
    </row>
    <row r="26" spans="1:9">
      <c r="A26" s="72">
        <v>45000</v>
      </c>
      <c r="B26" s="71">
        <v>32</v>
      </c>
      <c r="C26" s="71" t="s">
        <v>319</v>
      </c>
      <c r="D26" s="70">
        <v>5000</v>
      </c>
      <c r="E26" s="71">
        <v>50</v>
      </c>
      <c r="F26" s="69">
        <v>5</v>
      </c>
    </row>
    <row r="28" spans="1:9">
      <c r="C28" s="68"/>
      <c r="D28" s="68"/>
      <c r="E28" s="68"/>
      <c r="F28" s="68"/>
    </row>
    <row r="29" spans="1:9">
      <c r="C29" s="68"/>
      <c r="D29" s="68"/>
      <c r="E29" s="68"/>
      <c r="F29" s="68"/>
    </row>
    <row r="30" spans="1:9">
      <c r="C30" s="68"/>
      <c r="D30" s="68"/>
      <c r="E30" s="68"/>
      <c r="F30" s="68"/>
    </row>
    <row r="31" spans="1:9">
      <c r="C31" s="68"/>
      <c r="D31" s="68"/>
      <c r="E31" s="68"/>
      <c r="F31" s="68"/>
    </row>
    <row r="32" spans="1:9">
      <c r="C32" s="68"/>
      <c r="D32" s="68"/>
      <c r="E32" s="68"/>
      <c r="F32" s="68"/>
    </row>
    <row r="33" spans="2:9">
      <c r="C33" s="68"/>
      <c r="D33" s="68"/>
      <c r="E33" s="68"/>
      <c r="F33" s="68"/>
    </row>
    <row r="34" spans="2:9">
      <c r="C34" s="68"/>
      <c r="D34" s="68"/>
      <c r="E34" s="68"/>
      <c r="F34" s="68"/>
    </row>
    <row r="35" spans="2:9">
      <c r="B35" s="70"/>
      <c r="E35" s="68"/>
      <c r="F35" s="68"/>
    </row>
    <row r="36" spans="2:9">
      <c r="B36" s="70"/>
      <c r="E36" s="68"/>
      <c r="F36" s="68"/>
    </row>
    <row r="37" spans="2:9">
      <c r="E37" s="68"/>
      <c r="F37" s="68"/>
    </row>
    <row r="38" spans="2:9">
      <c r="E38" s="68"/>
      <c r="F38" s="68"/>
      <c r="H38" s="77" t="s">
        <v>324</v>
      </c>
      <c r="I38" s="78" t="s">
        <v>325</v>
      </c>
    </row>
    <row r="39" spans="2:9">
      <c r="E39" s="68"/>
      <c r="F39" s="68"/>
    </row>
    <row r="40" spans="2:9">
      <c r="B40" s="70"/>
      <c r="E40" s="68"/>
      <c r="F40" s="68"/>
    </row>
    <row r="41" spans="2:9">
      <c r="B41" s="70"/>
      <c r="E41" s="68"/>
      <c r="F41" s="68"/>
    </row>
    <row r="57" spans="8:9">
      <c r="H57" s="77" t="s">
        <v>326</v>
      </c>
      <c r="I57" s="78" t="s">
        <v>323</v>
      </c>
    </row>
    <row r="76" spans="7:15">
      <c r="G76" s="77" t="s">
        <v>329</v>
      </c>
    </row>
    <row r="77" spans="7:15" ht="14.4">
      <c r="G77" t="s">
        <v>291</v>
      </c>
      <c r="H77"/>
      <c r="I77"/>
      <c r="J77"/>
      <c r="K77"/>
      <c r="L77"/>
      <c r="M77"/>
      <c r="N77"/>
      <c r="O77"/>
    </row>
    <row r="78" spans="7:15" ht="15" thickBot="1">
      <c r="G78"/>
      <c r="H78"/>
      <c r="I78"/>
      <c r="J78"/>
      <c r="K78"/>
      <c r="L78"/>
      <c r="M78"/>
      <c r="N78"/>
      <c r="O78"/>
    </row>
    <row r="79" spans="7:15" ht="14.4">
      <c r="G79" s="58" t="s">
        <v>292</v>
      </c>
      <c r="H79" s="58"/>
      <c r="I79"/>
      <c r="J79"/>
      <c r="K79"/>
      <c r="L79"/>
      <c r="M79"/>
      <c r="N79"/>
      <c r="O79"/>
    </row>
    <row r="80" spans="7:15" ht="14.4">
      <c r="G80" s="55" t="s">
        <v>293</v>
      </c>
      <c r="H80" s="55">
        <v>0.73329291503204641</v>
      </c>
      <c r="I80"/>
      <c r="J80"/>
      <c r="K80"/>
      <c r="L80"/>
      <c r="M80"/>
      <c r="N80"/>
      <c r="O80"/>
    </row>
    <row r="81" spans="7:15" ht="14.4">
      <c r="G81" s="55" t="s">
        <v>294</v>
      </c>
      <c r="H81" s="55">
        <v>0.53771849923619597</v>
      </c>
      <c r="I81"/>
      <c r="J81"/>
      <c r="K81"/>
      <c r="L81"/>
      <c r="M81"/>
      <c r="N81"/>
      <c r="O81"/>
    </row>
    <row r="82" spans="7:15" ht="14.4">
      <c r="G82" s="55" t="s">
        <v>295</v>
      </c>
      <c r="H82" s="55">
        <v>0.5176193035508132</v>
      </c>
      <c r="I82"/>
      <c r="J82"/>
      <c r="K82"/>
      <c r="L82"/>
      <c r="M82"/>
      <c r="N82"/>
      <c r="O82"/>
    </row>
    <row r="83" spans="7:15" ht="14.4">
      <c r="G83" s="55" t="s">
        <v>251</v>
      </c>
      <c r="H83" s="55">
        <v>9195.2455475376264</v>
      </c>
      <c r="I83"/>
      <c r="J83"/>
      <c r="K83"/>
      <c r="L83"/>
      <c r="M83"/>
      <c r="N83"/>
      <c r="O83"/>
    </row>
    <row r="84" spans="7:15" ht="15" thickBot="1">
      <c r="G84" s="56" t="s">
        <v>296</v>
      </c>
      <c r="H84" s="56">
        <v>25</v>
      </c>
      <c r="I84"/>
      <c r="J84"/>
      <c r="K84"/>
      <c r="L84"/>
      <c r="M84"/>
      <c r="N84"/>
      <c r="O84"/>
    </row>
    <row r="85" spans="7:15" ht="14.4">
      <c r="G85"/>
      <c r="H85"/>
      <c r="I85"/>
      <c r="J85"/>
      <c r="K85"/>
      <c r="L85"/>
      <c r="M85"/>
      <c r="N85"/>
      <c r="O85"/>
    </row>
    <row r="86" spans="7:15" ht="15" thickBot="1">
      <c r="G86" t="s">
        <v>297</v>
      </c>
      <c r="H86"/>
      <c r="I86"/>
      <c r="J86"/>
      <c r="K86"/>
      <c r="L86"/>
      <c r="M86"/>
      <c r="N86"/>
      <c r="O86"/>
    </row>
    <row r="87" spans="7:15" ht="14.4">
      <c r="G87" s="57"/>
      <c r="H87" s="57" t="s">
        <v>298</v>
      </c>
      <c r="I87" s="57" t="s">
        <v>299</v>
      </c>
      <c r="J87" s="57" t="s">
        <v>300</v>
      </c>
      <c r="K87" s="57" t="s">
        <v>53</v>
      </c>
      <c r="L87" s="57" t="s">
        <v>301</v>
      </c>
      <c r="M87"/>
      <c r="N87"/>
      <c r="O87"/>
    </row>
    <row r="88" spans="7:15" ht="14.4">
      <c r="G88" s="55" t="s">
        <v>302</v>
      </c>
      <c r="H88" s="55">
        <v>1</v>
      </c>
      <c r="I88" s="55">
        <v>2262053964.3712578</v>
      </c>
      <c r="J88" s="55">
        <v>2262053964.3712578</v>
      </c>
      <c r="K88" s="55">
        <v>26.75323468924946</v>
      </c>
      <c r="L88" s="55">
        <v>3.0450756000699635E-5</v>
      </c>
      <c r="M88"/>
      <c r="N88"/>
      <c r="O88"/>
    </row>
    <row r="89" spans="7:15" ht="14.4">
      <c r="G89" s="55" t="s">
        <v>303</v>
      </c>
      <c r="H89" s="55">
        <v>23</v>
      </c>
      <c r="I89" s="55">
        <v>1944708435.6287425</v>
      </c>
      <c r="J89" s="55">
        <v>84552540.679510549</v>
      </c>
      <c r="K89" s="55"/>
      <c r="L89" s="55"/>
      <c r="M89"/>
      <c r="N89"/>
      <c r="O89"/>
    </row>
    <row r="90" spans="7:15" ht="15" thickBot="1">
      <c r="G90" s="56" t="s">
        <v>304</v>
      </c>
      <c r="H90" s="56">
        <v>24</v>
      </c>
      <c r="I90" s="56">
        <v>4206762400</v>
      </c>
      <c r="J90" s="56"/>
      <c r="K90" s="56"/>
      <c r="L90" s="56"/>
      <c r="M90"/>
      <c r="N90"/>
      <c r="O90"/>
    </row>
    <row r="91" spans="7:15" ht="15" thickBot="1">
      <c r="G91"/>
      <c r="H91"/>
      <c r="I91"/>
      <c r="J91"/>
      <c r="K91"/>
      <c r="L91"/>
      <c r="M91"/>
      <c r="N91"/>
      <c r="O91"/>
    </row>
    <row r="92" spans="7:15" ht="14.4">
      <c r="G92" s="57"/>
      <c r="H92" s="57" t="s">
        <v>305</v>
      </c>
      <c r="I92" s="57" t="s">
        <v>251</v>
      </c>
      <c r="J92" s="57" t="s">
        <v>306</v>
      </c>
      <c r="K92" s="57" t="s">
        <v>307</v>
      </c>
      <c r="L92" s="57" t="s">
        <v>308</v>
      </c>
      <c r="M92" s="57" t="s">
        <v>309</v>
      </c>
      <c r="N92" s="57" t="s">
        <v>310</v>
      </c>
      <c r="O92" s="57" t="s">
        <v>311</v>
      </c>
    </row>
    <row r="93" spans="7:15" ht="14.4">
      <c r="G93" s="55" t="s">
        <v>312</v>
      </c>
      <c r="H93" s="55">
        <v>1905.6886227544892</v>
      </c>
      <c r="I93" s="55">
        <v>4980.8462434784869</v>
      </c>
      <c r="J93" s="55">
        <v>0.38260338295919938</v>
      </c>
      <c r="K93" s="55">
        <v>0.7055267608698389</v>
      </c>
      <c r="L93" s="55">
        <v>-8397.9768651444138</v>
      </c>
      <c r="M93" s="55">
        <v>12209.354110653392</v>
      </c>
      <c r="N93" s="55">
        <v>-8397.9768651444138</v>
      </c>
      <c r="O93" s="55">
        <v>12209.354110653392</v>
      </c>
    </row>
    <row r="94" spans="7:15" ht="15" thickBot="1">
      <c r="G94" s="56" t="s">
        <v>316</v>
      </c>
      <c r="H94" s="56">
        <v>130.12125748502996</v>
      </c>
      <c r="I94" s="56">
        <v>25.157072534365565</v>
      </c>
      <c r="J94" s="56">
        <v>5.1723529161542592</v>
      </c>
      <c r="K94" s="56">
        <v>3.0450756000699527E-5</v>
      </c>
      <c r="L94" s="56">
        <v>78.079887930950605</v>
      </c>
      <c r="M94" s="56">
        <v>182.16262703910931</v>
      </c>
      <c r="N94" s="56">
        <v>78.079887930950605</v>
      </c>
      <c r="O94" s="56">
        <v>182.16262703910931</v>
      </c>
    </row>
    <row r="95" spans="7:15" ht="14.4">
      <c r="G95"/>
      <c r="H95"/>
      <c r="I95"/>
      <c r="J95"/>
      <c r="K95"/>
      <c r="L95"/>
      <c r="M95"/>
      <c r="N95"/>
      <c r="O95"/>
    </row>
    <row r="96" spans="7:15" ht="14.4">
      <c r="G96" s="74" t="s">
        <v>330</v>
      </c>
      <c r="H96"/>
      <c r="I96"/>
      <c r="J96"/>
      <c r="K96"/>
      <c r="L96"/>
      <c r="M96"/>
      <c r="N96"/>
      <c r="O96"/>
    </row>
    <row r="97" spans="7:15" ht="14.4">
      <c r="G97" s="79" t="s">
        <v>316</v>
      </c>
      <c r="H97"/>
      <c r="I97"/>
      <c r="J97"/>
      <c r="K97"/>
      <c r="L97"/>
      <c r="M97"/>
      <c r="N97"/>
      <c r="O97"/>
    </row>
    <row r="98" spans="7:15">
      <c r="G98" s="69">
        <v>175</v>
      </c>
    </row>
    <row r="99" spans="7:15" ht="14.4">
      <c r="G99" s="80" t="s">
        <v>331</v>
      </c>
    </row>
    <row r="100" spans="7:15">
      <c r="G100" s="69">
        <f>130.12*G98 + 1905.69</f>
        <v>24676.69</v>
      </c>
    </row>
  </sheetData>
  <pageMargins left="0.75" right="0.75" top="1" bottom="1" header="0.5" footer="0.5"/>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04344-518F-497D-B966-DBD4ED4B6F0B}">
  <dimension ref="A1:J24"/>
  <sheetViews>
    <sheetView workbookViewId="0">
      <selection activeCell="T14" sqref="T14"/>
    </sheetView>
  </sheetViews>
  <sheetFormatPr defaultColWidth="8.77734375" defaultRowHeight="13.2"/>
  <cols>
    <col min="1" max="1" width="10.21875" style="18" customWidth="1"/>
    <col min="2" max="2" width="7.44140625" style="18" bestFit="1" customWidth="1"/>
    <col min="3" max="5" width="7.33203125" style="18" bestFit="1" customWidth="1"/>
    <col min="6" max="6" width="13.6640625" style="18" customWidth="1"/>
    <col min="7" max="7" width="14.109375" style="18" customWidth="1"/>
    <col min="8" max="16384" width="8.77734375" style="18"/>
  </cols>
  <sheetData>
    <row r="1" spans="1:10" ht="30.6" customHeight="1" thickBot="1">
      <c r="A1" s="81" t="s">
        <v>332</v>
      </c>
      <c r="B1" s="81" t="s">
        <v>333</v>
      </c>
      <c r="C1" s="81" t="s">
        <v>334</v>
      </c>
      <c r="D1" s="81" t="s">
        <v>335</v>
      </c>
      <c r="E1" s="81" t="s">
        <v>336</v>
      </c>
      <c r="F1" s="82" t="s">
        <v>337</v>
      </c>
      <c r="G1" s="82" t="s">
        <v>338</v>
      </c>
      <c r="H1" s="82" t="s">
        <v>343</v>
      </c>
      <c r="J1" s="95" t="s">
        <v>65</v>
      </c>
    </row>
    <row r="2" spans="1:10" ht="16.2" customHeight="1" thickTop="1">
      <c r="A2" s="83">
        <v>40424</v>
      </c>
      <c r="B2" s="84">
        <v>127.58</v>
      </c>
      <c r="C2" s="84">
        <v>18.43</v>
      </c>
      <c r="D2" s="84">
        <v>21.04</v>
      </c>
      <c r="E2" s="84">
        <v>15.391999999999999</v>
      </c>
      <c r="F2" s="18">
        <v>10447.93</v>
      </c>
      <c r="H2" t="e">
        <v>#N/A</v>
      </c>
    </row>
    <row r="3" spans="1:10" ht="14.4">
      <c r="A3" s="83">
        <v>40428</v>
      </c>
      <c r="B3" s="84">
        <v>125.95</v>
      </c>
      <c r="C3" s="84">
        <v>18.12</v>
      </c>
      <c r="D3" s="84">
        <v>20.58</v>
      </c>
      <c r="E3" s="84">
        <v>15.44</v>
      </c>
      <c r="F3" s="18">
        <v>10340.69</v>
      </c>
      <c r="H3">
        <f>F2</f>
        <v>10447.93</v>
      </c>
    </row>
    <row r="4" spans="1:10" ht="14.4">
      <c r="A4" s="83">
        <v>40429</v>
      </c>
      <c r="B4" s="84">
        <v>126.08</v>
      </c>
      <c r="C4" s="84">
        <v>17.899999999999999</v>
      </c>
      <c r="D4" s="84">
        <v>20.64</v>
      </c>
      <c r="E4" s="84">
        <v>15.7</v>
      </c>
      <c r="F4" s="18">
        <v>10387.01</v>
      </c>
      <c r="H4">
        <f t="shared" ref="H4:H21" si="0">0.7*F3+0.3*H3</f>
        <v>10372.862000000001</v>
      </c>
    </row>
    <row r="5" spans="1:10" ht="14.4">
      <c r="A5" s="83">
        <v>40430</v>
      </c>
      <c r="B5" s="84">
        <v>126.36</v>
      </c>
      <c r="C5" s="84">
        <v>18</v>
      </c>
      <c r="D5" s="84">
        <v>20.61</v>
      </c>
      <c r="E5" s="84">
        <v>15.91</v>
      </c>
      <c r="F5" s="18">
        <v>10415.24</v>
      </c>
      <c r="H5">
        <f t="shared" si="0"/>
        <v>10382.765599999999</v>
      </c>
    </row>
    <row r="6" spans="1:10" ht="14.4">
      <c r="A6" s="83">
        <v>40431</v>
      </c>
      <c r="B6" s="84">
        <v>127.99</v>
      </c>
      <c r="C6" s="84">
        <v>17.97</v>
      </c>
      <c r="D6" s="84">
        <v>20.62</v>
      </c>
      <c r="E6" s="84">
        <v>15.98</v>
      </c>
      <c r="F6" s="18">
        <v>10462.77</v>
      </c>
      <c r="H6">
        <f t="shared" si="0"/>
        <v>10405.497679999999</v>
      </c>
    </row>
    <row r="7" spans="1:10" ht="14.4">
      <c r="A7" s="83">
        <v>40434</v>
      </c>
      <c r="B7" s="84">
        <v>129.61000000000001</v>
      </c>
      <c r="C7" s="84">
        <v>18.556999999999999</v>
      </c>
      <c r="D7" s="84">
        <v>21.26</v>
      </c>
      <c r="E7" s="84">
        <v>16.25</v>
      </c>
      <c r="F7" s="18">
        <v>10544.13</v>
      </c>
      <c r="H7">
        <f t="shared" si="0"/>
        <v>10445.588303999999</v>
      </c>
    </row>
    <row r="8" spans="1:10" ht="14.4">
      <c r="A8" s="83">
        <v>40435</v>
      </c>
      <c r="B8" s="84">
        <v>128.85</v>
      </c>
      <c r="C8" s="84">
        <v>18.739999999999998</v>
      </c>
      <c r="D8" s="84">
        <v>21.45</v>
      </c>
      <c r="E8" s="84">
        <v>16.16</v>
      </c>
      <c r="F8" s="18">
        <v>10526.49</v>
      </c>
      <c r="H8">
        <f t="shared" si="0"/>
        <v>10514.567491199998</v>
      </c>
    </row>
    <row r="9" spans="1:10" ht="14.4">
      <c r="A9" s="83">
        <v>40436</v>
      </c>
      <c r="B9" s="84">
        <v>129.43</v>
      </c>
      <c r="C9" s="84">
        <v>18.72</v>
      </c>
      <c r="D9" s="84">
        <v>21.59</v>
      </c>
      <c r="E9" s="84">
        <v>16.34</v>
      </c>
      <c r="F9" s="18">
        <v>10572.73</v>
      </c>
      <c r="H9">
        <f t="shared" si="0"/>
        <v>10522.913247359998</v>
      </c>
    </row>
    <row r="10" spans="1:10" ht="14.4">
      <c r="A10" s="83">
        <v>40437</v>
      </c>
      <c r="B10" s="84">
        <v>129.66999999999999</v>
      </c>
      <c r="C10" s="84">
        <v>18.97</v>
      </c>
      <c r="D10" s="84">
        <v>21.93</v>
      </c>
      <c r="E10" s="84">
        <v>16.23</v>
      </c>
      <c r="F10" s="18">
        <v>10594.83</v>
      </c>
      <c r="H10">
        <f t="shared" si="0"/>
        <v>10557.784974207998</v>
      </c>
    </row>
    <row r="11" spans="1:10" ht="14.4">
      <c r="A11" s="83">
        <v>40438</v>
      </c>
      <c r="B11" s="84">
        <v>130.19</v>
      </c>
      <c r="C11" s="84">
        <v>18.809999999999999</v>
      </c>
      <c r="D11" s="84">
        <v>21.863</v>
      </c>
      <c r="E11" s="84">
        <v>16.29</v>
      </c>
      <c r="F11" s="18">
        <v>10607.85</v>
      </c>
      <c r="H11">
        <f t="shared" si="0"/>
        <v>10583.7164922624</v>
      </c>
    </row>
    <row r="12" spans="1:10" ht="14.4">
      <c r="A12" s="83">
        <v>40441</v>
      </c>
      <c r="B12" s="84">
        <v>131.79</v>
      </c>
      <c r="C12" s="84">
        <v>18.93</v>
      </c>
      <c r="D12" s="84">
        <v>21.75</v>
      </c>
      <c r="E12" s="84">
        <v>16.55</v>
      </c>
      <c r="F12" s="18">
        <v>10753.62</v>
      </c>
      <c r="H12">
        <f t="shared" si="0"/>
        <v>10600.60994767872</v>
      </c>
    </row>
    <row r="13" spans="1:10" ht="14.4">
      <c r="A13" s="83">
        <v>40442</v>
      </c>
      <c r="B13" s="84">
        <v>131.97999999999999</v>
      </c>
      <c r="C13" s="84">
        <v>19.14</v>
      </c>
      <c r="D13" s="84">
        <v>21.64</v>
      </c>
      <c r="E13" s="84">
        <v>16.52</v>
      </c>
      <c r="F13" s="18">
        <v>10761.03</v>
      </c>
      <c r="H13">
        <f t="shared" si="0"/>
        <v>10707.716984303615</v>
      </c>
    </row>
    <row r="14" spans="1:10" ht="14.4">
      <c r="A14" s="83">
        <v>40443</v>
      </c>
      <c r="B14" s="84">
        <v>132.57</v>
      </c>
      <c r="C14" s="84">
        <v>19.010000000000002</v>
      </c>
      <c r="D14" s="84">
        <v>21.67</v>
      </c>
      <c r="E14" s="84">
        <v>16.5</v>
      </c>
      <c r="F14" s="18">
        <v>10739.31</v>
      </c>
      <c r="H14">
        <f t="shared" si="0"/>
        <v>10745.036095291085</v>
      </c>
    </row>
    <row r="15" spans="1:10" ht="14.4">
      <c r="A15" s="83">
        <v>40444</v>
      </c>
      <c r="B15" s="84">
        <v>131.66999999999999</v>
      </c>
      <c r="C15" s="84">
        <v>18.98</v>
      </c>
      <c r="D15" s="84">
        <v>21.53</v>
      </c>
      <c r="E15" s="84">
        <v>16.14</v>
      </c>
      <c r="F15" s="18">
        <v>10662.42</v>
      </c>
      <c r="H15">
        <f t="shared" si="0"/>
        <v>10741.027828587325</v>
      </c>
    </row>
    <row r="16" spans="1:10" ht="14.4">
      <c r="A16" s="83">
        <v>40445</v>
      </c>
      <c r="B16" s="84">
        <v>134.11000000000001</v>
      </c>
      <c r="C16" s="84">
        <v>19.422999999999998</v>
      </c>
      <c r="D16" s="84">
        <v>22.09</v>
      </c>
      <c r="E16" s="84">
        <v>16.66</v>
      </c>
      <c r="F16" s="18">
        <v>10860.26</v>
      </c>
      <c r="H16">
        <f t="shared" si="0"/>
        <v>10686.002348576196</v>
      </c>
    </row>
    <row r="17" spans="1:10" ht="14.4">
      <c r="A17" s="83">
        <v>40448</v>
      </c>
      <c r="B17" s="84">
        <v>134.65</v>
      </c>
      <c r="C17" s="84">
        <v>19.234999999999999</v>
      </c>
      <c r="D17" s="84">
        <v>22.11</v>
      </c>
      <c r="E17" s="84">
        <v>16.43</v>
      </c>
      <c r="F17" s="18">
        <v>10812.04</v>
      </c>
      <c r="H17">
        <f t="shared" si="0"/>
        <v>10807.982704572858</v>
      </c>
    </row>
    <row r="18" spans="1:10" ht="14.4">
      <c r="A18" s="83">
        <v>40449</v>
      </c>
      <c r="B18" s="84">
        <v>134.88999999999999</v>
      </c>
      <c r="C18" s="84">
        <v>19.504999999999999</v>
      </c>
      <c r="D18" s="84">
        <v>21.863</v>
      </c>
      <c r="E18" s="84">
        <v>16.440000000000001</v>
      </c>
      <c r="F18" s="18">
        <v>10858.14</v>
      </c>
      <c r="H18">
        <f t="shared" si="0"/>
        <v>10810.822811371858</v>
      </c>
    </row>
    <row r="19" spans="1:10" ht="14.4">
      <c r="A19" s="83">
        <v>40450</v>
      </c>
      <c r="B19" s="84">
        <v>135.47999999999999</v>
      </c>
      <c r="C19" s="84">
        <v>19.239999999999998</v>
      </c>
      <c r="D19" s="84">
        <v>21.87</v>
      </c>
      <c r="E19" s="84">
        <v>16.36</v>
      </c>
      <c r="F19" s="18">
        <v>10835.28</v>
      </c>
      <c r="H19">
        <f t="shared" si="0"/>
        <v>10843.944843411557</v>
      </c>
      <c r="J19" s="95" t="s">
        <v>78</v>
      </c>
    </row>
    <row r="20" spans="1:10" ht="14.4">
      <c r="A20" s="83">
        <v>40451</v>
      </c>
      <c r="B20" s="84">
        <v>134.13999999999999</v>
      </c>
      <c r="C20" s="84">
        <v>19.2</v>
      </c>
      <c r="D20" s="84">
        <v>21.9</v>
      </c>
      <c r="E20" s="84">
        <v>16.25</v>
      </c>
      <c r="F20" s="18">
        <v>10788.05</v>
      </c>
      <c r="H20">
        <f t="shared" si="0"/>
        <v>10837.879453023466</v>
      </c>
    </row>
    <row r="21" spans="1:10" ht="14.4">
      <c r="A21" s="83">
        <v>40452</v>
      </c>
      <c r="B21" s="84">
        <v>135.63999999999999</v>
      </c>
      <c r="C21" s="84">
        <v>19.32</v>
      </c>
      <c r="D21" s="84">
        <v>21.91</v>
      </c>
      <c r="E21" s="84">
        <v>16.36</v>
      </c>
      <c r="F21" s="18">
        <v>10829.68</v>
      </c>
      <c r="G21" s="18">
        <v>10829.68</v>
      </c>
      <c r="H21">
        <f t="shared" si="0"/>
        <v>10802.998835907039</v>
      </c>
    </row>
    <row r="22" spans="1:10">
      <c r="A22" s="83">
        <v>40453</v>
      </c>
      <c r="G22" s="18">
        <v>10927.785842105301</v>
      </c>
    </row>
    <row r="23" spans="1:10">
      <c r="A23" s="83">
        <v>40454</v>
      </c>
      <c r="G23" s="18">
        <v>10955.1963984962</v>
      </c>
    </row>
    <row r="24" spans="1:10">
      <c r="A24" s="83">
        <v>40455</v>
      </c>
      <c r="B24" s="85"/>
      <c r="C24" s="85"/>
      <c r="D24" s="85"/>
      <c r="E24" s="85"/>
      <c r="G24" s="18">
        <v>10982.6069548872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Q's</vt:lpstr>
      <vt:lpstr>1. Supermarket</vt:lpstr>
      <vt:lpstr>2. ROI</vt:lpstr>
      <vt:lpstr>3. Bicycle</vt:lpstr>
      <vt:lpstr>4. Purchase Orders</vt:lpstr>
      <vt:lpstr>5. Store and Regional Sales</vt:lpstr>
      <vt:lpstr>6. Credit Risk</vt:lpstr>
      <vt:lpstr>7. Home Market Value</vt:lpstr>
      <vt:lpstr>8. Credit Risk</vt:lpstr>
      <vt:lpstr>9. MBA</vt:lpstr>
      <vt:lpstr>10. Credit Risk</vt:lpstr>
      <vt:lpstr>11. Hypothesis Testing</vt:lpstr>
      <vt:lpstr>12. Loans</vt:lpstr>
      <vt:lpstr>13. Weddings</vt:lpstr>
      <vt:lpstr>14. Closing Stock Prices</vt:lpstr>
      <vt:lpstr>'3. Bicycle'!Extract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Patel</dc:creator>
  <cp:lastModifiedBy>Ankur Patel</cp:lastModifiedBy>
  <dcterms:created xsi:type="dcterms:W3CDTF">2020-01-31T23:25:45Z</dcterms:created>
  <dcterms:modified xsi:type="dcterms:W3CDTF">2020-02-01T10:47:36Z</dcterms:modified>
</cp:coreProperties>
</file>